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b4a755a5c9d928/EWU/Fall Quarter 2019/DSCI 445/"/>
    </mc:Choice>
  </mc:AlternateContent>
  <xr:revisionPtr revIDLastSave="51769" documentId="8_{DBC6CC46-CE1C-4013-9841-3B92230E7217}" xr6:coauthVersionLast="45" xr6:coauthVersionMax="45" xr10:uidLastSave="{404BCF3A-156D-41EB-8E76-0603D6D9D144}"/>
  <bookViews>
    <workbookView xWindow="20985" yWindow="-16590" windowWidth="29040" windowHeight="16440" activeTab="2" xr2:uid="{DA43B534-8AA3-4923-9E7F-5294A2BB1A19}"/>
  </bookViews>
  <sheets>
    <sheet name="14.2 NB-Original" sheetId="1" r:id="rId1"/>
    <sheet name="14.2 NB-Recoded" sheetId="2" r:id="rId2"/>
    <sheet name="14.2 Train" sheetId="3" r:id="rId3"/>
    <sheet name="14.19" sheetId="6" r:id="rId4"/>
  </sheets>
  <definedNames>
    <definedName name="solver_adj" localSheetId="3" hidden="1">'14.19'!$K$2:$W$4</definedName>
    <definedName name="solver_cvg" localSheetId="3" hidden="1">0.0001</definedName>
    <definedName name="solver_drv" localSheetId="3" hidden="1">2</definedName>
    <definedName name="solver_eng" localSheetId="3" hidden="1">3</definedName>
    <definedName name="solver_est" localSheetId="3" hidden="1">1</definedName>
    <definedName name="solver_itr" localSheetId="3" hidden="1">2147483647</definedName>
    <definedName name="solver_lhs1" localSheetId="3" hidden="1">'14.19'!$K$2:$W$4</definedName>
    <definedName name="solver_lhs2" localSheetId="3" hidden="1">'14.19'!$K$2:$W$4</definedName>
    <definedName name="solver_lhs3" localSheetId="3" hidden="1">'14.19'!$J$2:$J$4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'14.19'!$I$9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3</definedName>
    <definedName name="solver_rel3" localSheetId="3" hidden="1">3</definedName>
    <definedName name="solver_rhs1" localSheetId="3" hidden="1">1</definedName>
    <definedName name="solver_rhs2" localSheetId="3" hidden="1">0</definedName>
    <definedName name="solver_rhs3" localSheetId="3" hidden="1">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3" l="1"/>
  <c r="N13" i="3"/>
  <c r="A2" i="2"/>
  <c r="K9" i="6" l="1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L9" i="6"/>
  <c r="M9" i="6"/>
  <c r="N9" i="6"/>
  <c r="O9" i="6"/>
  <c r="P9" i="6"/>
  <c r="Q9" i="6"/>
  <c r="R9" i="6"/>
  <c r="S9" i="6"/>
  <c r="T9" i="6"/>
  <c r="U9" i="6"/>
  <c r="V9" i="6"/>
  <c r="W9" i="6"/>
  <c r="M13" i="3" l="1"/>
  <c r="J11" i="3"/>
  <c r="K11" i="3"/>
  <c r="L11" i="3"/>
  <c r="I11" i="3"/>
  <c r="F9" i="6" l="1"/>
  <c r="F14" i="6"/>
  <c r="E27" i="6"/>
  <c r="G29" i="6"/>
  <c r="G138" i="6"/>
  <c r="E145" i="6"/>
  <c r="G128" i="6"/>
  <c r="E102" i="6"/>
  <c r="G167" i="6"/>
  <c r="G115" i="6"/>
  <c r="E59" i="6"/>
  <c r="G157" i="6"/>
  <c r="G25" i="6"/>
  <c r="E9" i="6"/>
  <c r="E17" i="6"/>
  <c r="F175" i="6"/>
  <c r="F146" i="6"/>
  <c r="F95" i="6"/>
  <c r="F68" i="6"/>
  <c r="F41" i="6"/>
  <c r="F10" i="6"/>
  <c r="F183" i="6"/>
  <c r="F173" i="6"/>
  <c r="G165" i="6"/>
  <c r="F154" i="6"/>
  <c r="F144" i="6"/>
  <c r="G136" i="6"/>
  <c r="F124" i="6"/>
  <c r="G112" i="6"/>
  <c r="G91" i="6"/>
  <c r="G64" i="6"/>
  <c r="F37" i="6"/>
  <c r="G21" i="6"/>
  <c r="E177" i="6"/>
  <c r="E134" i="6"/>
  <c r="E91" i="6"/>
  <c r="E49" i="6"/>
  <c r="F179" i="6"/>
  <c r="G171" i="6"/>
  <c r="G163" i="6"/>
  <c r="F150" i="6"/>
  <c r="G142" i="6"/>
  <c r="G134" i="6"/>
  <c r="F121" i="6"/>
  <c r="G109" i="6"/>
  <c r="F76" i="6"/>
  <c r="G60" i="6"/>
  <c r="F33" i="6"/>
  <c r="F18" i="6"/>
  <c r="E166" i="6"/>
  <c r="E123" i="6"/>
  <c r="E81" i="6"/>
  <c r="E38" i="6"/>
  <c r="F17" i="6"/>
  <c r="F177" i="6"/>
  <c r="F169" i="6"/>
  <c r="G161" i="6"/>
  <c r="F148" i="6"/>
  <c r="F140" i="6"/>
  <c r="G132" i="6"/>
  <c r="G118" i="6"/>
  <c r="F98" i="6"/>
  <c r="F72" i="6"/>
  <c r="G56" i="6"/>
  <c r="E155" i="6"/>
  <c r="E113" i="6"/>
  <c r="E70" i="6"/>
  <c r="E14" i="6"/>
  <c r="E19" i="6"/>
  <c r="E25" i="6"/>
  <c r="E30" i="6"/>
  <c r="E35" i="6"/>
  <c r="E41" i="6"/>
  <c r="E46" i="6"/>
  <c r="E51" i="6"/>
  <c r="E57" i="6"/>
  <c r="E62" i="6"/>
  <c r="E67" i="6"/>
  <c r="E73" i="6"/>
  <c r="E78" i="6"/>
  <c r="E83" i="6"/>
  <c r="E89" i="6"/>
  <c r="E94" i="6"/>
  <c r="E99" i="6"/>
  <c r="E105" i="6"/>
  <c r="E110" i="6"/>
  <c r="E115" i="6"/>
  <c r="E121" i="6"/>
  <c r="E126" i="6"/>
  <c r="E131" i="6"/>
  <c r="E137" i="6"/>
  <c r="E142" i="6"/>
  <c r="E147" i="6"/>
  <c r="E153" i="6"/>
  <c r="E158" i="6"/>
  <c r="E163" i="6"/>
  <c r="E169" i="6"/>
  <c r="E174" i="6"/>
  <c r="E179" i="6"/>
  <c r="E185" i="6"/>
  <c r="G10" i="6"/>
  <c r="G17" i="6"/>
  <c r="G20" i="6"/>
  <c r="G23" i="6"/>
  <c r="G26" i="6"/>
  <c r="G33" i="6"/>
  <c r="G36" i="6"/>
  <c r="G39" i="6"/>
  <c r="G42" i="6"/>
  <c r="G49" i="6"/>
  <c r="G52" i="6"/>
  <c r="G55" i="6"/>
  <c r="G58" i="6"/>
  <c r="G65" i="6"/>
  <c r="G68" i="6"/>
  <c r="G71" i="6"/>
  <c r="G74" i="6"/>
  <c r="G81" i="6"/>
  <c r="G84" i="6"/>
  <c r="G87" i="6"/>
  <c r="G90" i="6"/>
  <c r="G12" i="6"/>
  <c r="G14" i="6"/>
  <c r="G16" i="6"/>
  <c r="G18" i="6"/>
  <c r="G22" i="6"/>
  <c r="G37" i="6"/>
  <c r="G41" i="6"/>
  <c r="G43" i="6"/>
  <c r="G45" i="6"/>
  <c r="G47" i="6"/>
  <c r="G51" i="6"/>
  <c r="G72" i="6"/>
  <c r="G76" i="6"/>
  <c r="G78" i="6"/>
  <c r="G80" i="6"/>
  <c r="G82" i="6"/>
  <c r="G86" i="6"/>
  <c r="G95" i="6"/>
  <c r="G98" i="6"/>
  <c r="G105" i="6"/>
  <c r="G108" i="6"/>
  <c r="G111" i="6"/>
  <c r="G114" i="6"/>
  <c r="G121" i="6"/>
  <c r="G124" i="6"/>
  <c r="G127" i="6"/>
  <c r="G130" i="6"/>
  <c r="G137" i="6"/>
  <c r="G140" i="6"/>
  <c r="G143" i="6"/>
  <c r="G146" i="6"/>
  <c r="G153" i="6"/>
  <c r="G156" i="6"/>
  <c r="G159" i="6"/>
  <c r="G162" i="6"/>
  <c r="G169" i="6"/>
  <c r="G172" i="6"/>
  <c r="G175" i="6"/>
  <c r="G178" i="6"/>
  <c r="G185" i="6"/>
  <c r="G9" i="6"/>
  <c r="G24" i="6"/>
  <c r="G28" i="6"/>
  <c r="G30" i="6"/>
  <c r="G32" i="6"/>
  <c r="G34" i="6"/>
  <c r="G38" i="6"/>
  <c r="G53" i="6"/>
  <c r="G57" i="6"/>
  <c r="G59" i="6"/>
  <c r="G61" i="6"/>
  <c r="G63" i="6"/>
  <c r="G67" i="6"/>
  <c r="G88" i="6"/>
  <c r="G92" i="6"/>
  <c r="G94" i="6"/>
  <c r="G101" i="6"/>
  <c r="G104" i="6"/>
  <c r="G107" i="6"/>
  <c r="G110" i="6"/>
  <c r="G117" i="6"/>
  <c r="G120" i="6"/>
  <c r="G123" i="6"/>
  <c r="G186" i="6"/>
  <c r="G184" i="6"/>
  <c r="G182" i="6"/>
  <c r="G180" i="6"/>
  <c r="G176" i="6"/>
  <c r="F167" i="6"/>
  <c r="F163" i="6"/>
  <c r="F161" i="6"/>
  <c r="F159" i="6"/>
  <c r="F157" i="6"/>
  <c r="G155" i="6"/>
  <c r="F153" i="6"/>
  <c r="G151" i="6"/>
  <c r="G149" i="6"/>
  <c r="G147" i="6"/>
  <c r="G145" i="6"/>
  <c r="G141" i="6"/>
  <c r="F138" i="6"/>
  <c r="F134" i="6"/>
  <c r="F132" i="6"/>
  <c r="F130" i="6"/>
  <c r="F128" i="6"/>
  <c r="G126" i="6"/>
  <c r="F118" i="6"/>
  <c r="F115" i="6"/>
  <c r="F112" i="6"/>
  <c r="F109" i="6"/>
  <c r="G106" i="6"/>
  <c r="G103" i="6"/>
  <c r="G100" i="6"/>
  <c r="G97" i="6"/>
  <c r="F91" i="6"/>
  <c r="F87" i="6"/>
  <c r="G83" i="6"/>
  <c r="G79" i="6"/>
  <c r="G75" i="6"/>
  <c r="F60" i="6"/>
  <c r="F56" i="6"/>
  <c r="F52" i="6"/>
  <c r="G48" i="6"/>
  <c r="G44" i="6"/>
  <c r="G40" i="6"/>
  <c r="F25" i="6"/>
  <c r="F21" i="6"/>
  <c r="G13" i="6"/>
  <c r="E186" i="6"/>
  <c r="E175" i="6"/>
  <c r="E165" i="6"/>
  <c r="E154" i="6"/>
  <c r="E143" i="6"/>
  <c r="E133" i="6"/>
  <c r="E122" i="6"/>
  <c r="E111" i="6"/>
  <c r="E101" i="6"/>
  <c r="E90" i="6"/>
  <c r="E79" i="6"/>
  <c r="E69" i="6"/>
  <c r="E58" i="6"/>
  <c r="E47" i="6"/>
  <c r="E37" i="6"/>
  <c r="E26" i="6"/>
  <c r="E15" i="6"/>
  <c r="F13" i="6"/>
  <c r="F16" i="6"/>
  <c r="F19" i="6"/>
  <c r="F22" i="6"/>
  <c r="F29" i="6"/>
  <c r="F32" i="6"/>
  <c r="F35" i="6"/>
  <c r="F38" i="6"/>
  <c r="F45" i="6"/>
  <c r="F48" i="6"/>
  <c r="F51" i="6"/>
  <c r="F54" i="6"/>
  <c r="F61" i="6"/>
  <c r="F64" i="6"/>
  <c r="F67" i="6"/>
  <c r="F70" i="6"/>
  <c r="F77" i="6"/>
  <c r="F80" i="6"/>
  <c r="F83" i="6"/>
  <c r="F86" i="6"/>
  <c r="F93" i="6"/>
  <c r="F20" i="6"/>
  <c r="F24" i="6"/>
  <c r="F26" i="6"/>
  <c r="F28" i="6"/>
  <c r="F30" i="6"/>
  <c r="F34" i="6"/>
  <c r="F49" i="6"/>
  <c r="F53" i="6"/>
  <c r="F55" i="6"/>
  <c r="F57" i="6"/>
  <c r="F59" i="6"/>
  <c r="F63" i="6"/>
  <c r="F84" i="6"/>
  <c r="F88" i="6"/>
  <c r="F90" i="6"/>
  <c r="F92" i="6"/>
  <c r="F94" i="6"/>
  <c r="F101" i="6"/>
  <c r="F104" i="6"/>
  <c r="F107" i="6"/>
  <c r="F110" i="6"/>
  <c r="F117" i="6"/>
  <c r="F120" i="6"/>
  <c r="F123" i="6"/>
  <c r="F126" i="6"/>
  <c r="F133" i="6"/>
  <c r="F136" i="6"/>
  <c r="F139" i="6"/>
  <c r="F142" i="6"/>
  <c r="F149" i="6"/>
  <c r="F152" i="6"/>
  <c r="F155" i="6"/>
  <c r="F158" i="6"/>
  <c r="F165" i="6"/>
  <c r="F168" i="6"/>
  <c r="F171" i="6"/>
  <c r="F174" i="6"/>
  <c r="F181" i="6"/>
  <c r="F184" i="6"/>
  <c r="F11" i="6"/>
  <c r="F15" i="6"/>
  <c r="F36" i="6"/>
  <c r="F40" i="6"/>
  <c r="F42" i="6"/>
  <c r="F44" i="6"/>
  <c r="F46" i="6"/>
  <c r="F50" i="6"/>
  <c r="F65" i="6"/>
  <c r="F69" i="6"/>
  <c r="F71" i="6"/>
  <c r="F73" i="6"/>
  <c r="F75" i="6"/>
  <c r="F79" i="6"/>
  <c r="F97" i="6"/>
  <c r="F100" i="6"/>
  <c r="F103" i="6"/>
  <c r="F106" i="6"/>
  <c r="F113" i="6"/>
  <c r="F116" i="6"/>
  <c r="F119" i="6"/>
  <c r="F122" i="6"/>
  <c r="F186" i="6"/>
  <c r="F182" i="6"/>
  <c r="F180" i="6"/>
  <c r="F178" i="6"/>
  <c r="F176" i="6"/>
  <c r="G174" i="6"/>
  <c r="F172" i="6"/>
  <c r="G170" i="6"/>
  <c r="G168" i="6"/>
  <c r="G166" i="6"/>
  <c r="G164" i="6"/>
  <c r="G160" i="6"/>
  <c r="F151" i="6"/>
  <c r="F147" i="6"/>
  <c r="F145" i="6"/>
  <c r="F143" i="6"/>
  <c r="F141" i="6"/>
  <c r="G139" i="6"/>
  <c r="F137" i="6"/>
  <c r="G135" i="6"/>
  <c r="G133" i="6"/>
  <c r="G131" i="6"/>
  <c r="G129" i="6"/>
  <c r="G125" i="6"/>
  <c r="F114" i="6"/>
  <c r="F111" i="6"/>
  <c r="F108" i="6"/>
  <c r="F105" i="6"/>
  <c r="G102" i="6"/>
  <c r="G99" i="6"/>
  <c r="G96" i="6"/>
  <c r="G93" i="6"/>
  <c r="G89" i="6"/>
  <c r="G85" i="6"/>
  <c r="F82" i="6"/>
  <c r="F78" i="6"/>
  <c r="F74" i="6"/>
  <c r="G70" i="6"/>
  <c r="G66" i="6"/>
  <c r="G62" i="6"/>
  <c r="F47" i="6"/>
  <c r="F43" i="6"/>
  <c r="F39" i="6"/>
  <c r="G35" i="6"/>
  <c r="G31" i="6"/>
  <c r="G27" i="6"/>
  <c r="F12" i="6"/>
  <c r="E182" i="6"/>
  <c r="E171" i="6"/>
  <c r="E161" i="6"/>
  <c r="E150" i="6"/>
  <c r="E139" i="6"/>
  <c r="E129" i="6"/>
  <c r="E118" i="6"/>
  <c r="E107" i="6"/>
  <c r="E97" i="6"/>
  <c r="E86" i="6"/>
  <c r="E75" i="6"/>
  <c r="E65" i="6"/>
  <c r="E54" i="6"/>
  <c r="E43" i="6"/>
  <c r="E33" i="6"/>
  <c r="E22" i="6"/>
  <c r="E11" i="6"/>
  <c r="F185" i="6"/>
  <c r="G183" i="6"/>
  <c r="G181" i="6"/>
  <c r="G179" i="6"/>
  <c r="G177" i="6"/>
  <c r="G173" i="6"/>
  <c r="F170" i="6"/>
  <c r="F166" i="6"/>
  <c r="F164" i="6"/>
  <c r="F162" i="6"/>
  <c r="F160" i="6"/>
  <c r="G158" i="6"/>
  <c r="F156" i="6"/>
  <c r="G154" i="6"/>
  <c r="G152" i="6"/>
  <c r="G150" i="6"/>
  <c r="G148" i="6"/>
  <c r="G144" i="6"/>
  <c r="F135" i="6"/>
  <c r="F131" i="6"/>
  <c r="F129" i="6"/>
  <c r="F127" i="6"/>
  <c r="F125" i="6"/>
  <c r="G122" i="6"/>
  <c r="G119" i="6"/>
  <c r="G116" i="6"/>
  <c r="G113" i="6"/>
  <c r="F102" i="6"/>
  <c r="F99" i="6"/>
  <c r="F96" i="6"/>
  <c r="F89" i="6"/>
  <c r="F85" i="6"/>
  <c r="F81" i="6"/>
  <c r="G77" i="6"/>
  <c r="G73" i="6"/>
  <c r="G69" i="6"/>
  <c r="F66" i="6"/>
  <c r="F62" i="6"/>
  <c r="F58" i="6"/>
  <c r="G54" i="6"/>
  <c r="G50" i="6"/>
  <c r="G46" i="6"/>
  <c r="F31" i="6"/>
  <c r="F27" i="6"/>
  <c r="F23" i="6"/>
  <c r="G19" i="6"/>
  <c r="G15" i="6"/>
  <c r="G11" i="6"/>
  <c r="E181" i="6"/>
  <c r="E170" i="6"/>
  <c r="E159" i="6"/>
  <c r="E149" i="6"/>
  <c r="E138" i="6"/>
  <c r="E127" i="6"/>
  <c r="E117" i="6"/>
  <c r="E106" i="6"/>
  <c r="E95" i="6"/>
  <c r="E85" i="6"/>
  <c r="E74" i="6"/>
  <c r="E63" i="6"/>
  <c r="E53" i="6"/>
  <c r="E42" i="6"/>
  <c r="E31" i="6"/>
  <c r="E21" i="6"/>
  <c r="E10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E124" i="6"/>
  <c r="E128" i="6"/>
  <c r="E132" i="6"/>
  <c r="E136" i="6"/>
  <c r="E140" i="6"/>
  <c r="E144" i="6"/>
  <c r="E148" i="6"/>
  <c r="E152" i="6"/>
  <c r="E156" i="6"/>
  <c r="E160" i="6"/>
  <c r="E164" i="6"/>
  <c r="E168" i="6"/>
  <c r="E172" i="6"/>
  <c r="E176" i="6"/>
  <c r="E180" i="6"/>
  <c r="E184" i="6"/>
  <c r="E183" i="6"/>
  <c r="E178" i="6"/>
  <c r="E173" i="6"/>
  <c r="E167" i="6"/>
  <c r="E162" i="6"/>
  <c r="E157" i="6"/>
  <c r="E151" i="6"/>
  <c r="E146" i="6"/>
  <c r="E141" i="6"/>
  <c r="E135" i="6"/>
  <c r="E130" i="6"/>
  <c r="E125" i="6"/>
  <c r="E119" i="6"/>
  <c r="E114" i="6"/>
  <c r="E109" i="6"/>
  <c r="E103" i="6"/>
  <c r="E98" i="6"/>
  <c r="E93" i="6"/>
  <c r="E87" i="6"/>
  <c r="E82" i="6"/>
  <c r="E77" i="6"/>
  <c r="E71" i="6"/>
  <c r="E66" i="6"/>
  <c r="E61" i="6"/>
  <c r="E55" i="6"/>
  <c r="E50" i="6"/>
  <c r="E45" i="6"/>
  <c r="E39" i="6"/>
  <c r="E34" i="6"/>
  <c r="E29" i="6"/>
  <c r="E23" i="6"/>
  <c r="E18" i="6"/>
  <c r="E13" i="6"/>
  <c r="P1" i="3"/>
  <c r="Q1" i="3"/>
  <c r="R1" i="3"/>
  <c r="O1" i="3"/>
  <c r="A3" i="2"/>
  <c r="F3" i="2"/>
  <c r="A4" i="2"/>
  <c r="F4" i="2"/>
  <c r="A5" i="2"/>
  <c r="F5" i="2"/>
  <c r="A6" i="2"/>
  <c r="F6" i="2"/>
  <c r="A7" i="2"/>
  <c r="F7" i="2"/>
  <c r="A8" i="2"/>
  <c r="F8" i="2"/>
  <c r="A9" i="2"/>
  <c r="F9" i="2"/>
  <c r="A10" i="2"/>
  <c r="F10" i="2"/>
  <c r="A11" i="2"/>
  <c r="F11" i="2"/>
  <c r="A12" i="2"/>
  <c r="F12" i="2"/>
  <c r="A13" i="2"/>
  <c r="F13" i="2"/>
  <c r="A14" i="2"/>
  <c r="F14" i="2"/>
  <c r="A15" i="2"/>
  <c r="F15" i="2"/>
  <c r="A16" i="2"/>
  <c r="F16" i="2"/>
  <c r="A17" i="2"/>
  <c r="F17" i="2"/>
  <c r="A18" i="2"/>
  <c r="F18" i="2"/>
  <c r="A19" i="2"/>
  <c r="F19" i="2"/>
  <c r="A20" i="2"/>
  <c r="F20" i="2"/>
  <c r="A21" i="2"/>
  <c r="F21" i="2"/>
  <c r="A22" i="2"/>
  <c r="F22" i="2"/>
  <c r="A23" i="2"/>
  <c r="F23" i="2"/>
  <c r="A24" i="2"/>
  <c r="F24" i="2"/>
  <c r="A25" i="2"/>
  <c r="F25" i="2"/>
  <c r="A26" i="2"/>
  <c r="F26" i="2"/>
  <c r="A27" i="2"/>
  <c r="F27" i="2"/>
  <c r="A28" i="2"/>
  <c r="F28" i="2"/>
  <c r="A29" i="2"/>
  <c r="F29" i="2"/>
  <c r="A30" i="2"/>
  <c r="F30" i="2"/>
  <c r="A31" i="2"/>
  <c r="F31" i="2"/>
  <c r="A32" i="2"/>
  <c r="F32" i="2"/>
  <c r="A33" i="2"/>
  <c r="F33" i="2"/>
  <c r="A34" i="2"/>
  <c r="F34" i="2"/>
  <c r="A35" i="2"/>
  <c r="F35" i="2"/>
  <c r="A36" i="2"/>
  <c r="F36" i="2"/>
  <c r="A37" i="2"/>
  <c r="F37" i="2"/>
  <c r="A38" i="2"/>
  <c r="F38" i="2"/>
  <c r="A39" i="2"/>
  <c r="F39" i="2"/>
  <c r="A40" i="2"/>
  <c r="F40" i="2"/>
  <c r="A41" i="2"/>
  <c r="F41" i="2"/>
  <c r="A42" i="2"/>
  <c r="F42" i="2"/>
  <c r="A43" i="2"/>
  <c r="F43" i="2"/>
  <c r="A44" i="2"/>
  <c r="F44" i="2"/>
  <c r="A45" i="2"/>
  <c r="F45" i="2"/>
  <c r="A46" i="2"/>
  <c r="F46" i="2"/>
  <c r="A47" i="2"/>
  <c r="F47" i="2"/>
  <c r="A48" i="2"/>
  <c r="F48" i="2"/>
  <c r="A49" i="2"/>
  <c r="F49" i="2"/>
  <c r="A50" i="2"/>
  <c r="F50" i="2"/>
  <c r="A51" i="2"/>
  <c r="F51" i="2"/>
  <c r="A52" i="2"/>
  <c r="F52" i="2"/>
  <c r="A53" i="2"/>
  <c r="F53" i="2"/>
  <c r="A54" i="2"/>
  <c r="F54" i="2"/>
  <c r="A55" i="2"/>
  <c r="F55" i="2"/>
  <c r="A56" i="2"/>
  <c r="F56" i="2"/>
  <c r="A57" i="2"/>
  <c r="F57" i="2"/>
  <c r="A58" i="2"/>
  <c r="F58" i="2"/>
  <c r="A59" i="2"/>
  <c r="F59" i="2"/>
  <c r="A60" i="2"/>
  <c r="F60" i="2"/>
  <c r="A61" i="2"/>
  <c r="F61" i="2"/>
  <c r="A62" i="2"/>
  <c r="F62" i="2"/>
  <c r="A63" i="2"/>
  <c r="F63" i="2"/>
  <c r="A64" i="2"/>
  <c r="F64" i="2"/>
  <c r="A65" i="2"/>
  <c r="F65" i="2"/>
  <c r="A66" i="2"/>
  <c r="F66" i="2"/>
  <c r="A67" i="2"/>
  <c r="F67" i="2"/>
  <c r="A68" i="2"/>
  <c r="F68" i="2"/>
  <c r="A69" i="2"/>
  <c r="F69" i="2"/>
  <c r="A70" i="2"/>
  <c r="F70" i="2"/>
  <c r="A71" i="2"/>
  <c r="F71" i="2"/>
  <c r="A72" i="2"/>
  <c r="F72" i="2"/>
  <c r="A73" i="2"/>
  <c r="F73" i="2"/>
  <c r="A74" i="2"/>
  <c r="F74" i="2"/>
  <c r="A75" i="2"/>
  <c r="F75" i="2"/>
  <c r="A76" i="2"/>
  <c r="F76" i="2"/>
  <c r="A77" i="2"/>
  <c r="F77" i="2"/>
  <c r="A78" i="2"/>
  <c r="F78" i="2"/>
  <c r="A79" i="2"/>
  <c r="F79" i="2"/>
  <c r="A80" i="2"/>
  <c r="F80" i="2"/>
  <c r="A81" i="2"/>
  <c r="F81" i="2"/>
  <c r="A82" i="2"/>
  <c r="F82" i="2"/>
  <c r="A83" i="2"/>
  <c r="F83" i="2"/>
  <c r="A84" i="2"/>
  <c r="F84" i="2"/>
  <c r="A85" i="2"/>
  <c r="F85" i="2"/>
  <c r="A86" i="2"/>
  <c r="F86" i="2"/>
  <c r="A87" i="2"/>
  <c r="F87" i="2"/>
  <c r="A88" i="2"/>
  <c r="F88" i="2"/>
  <c r="A89" i="2"/>
  <c r="F89" i="2"/>
  <c r="A90" i="2"/>
  <c r="F90" i="2"/>
  <c r="A91" i="2"/>
  <c r="F91" i="2"/>
  <c r="A92" i="2"/>
  <c r="F92" i="2"/>
  <c r="A93" i="2"/>
  <c r="F93" i="2"/>
  <c r="A94" i="2"/>
  <c r="F94" i="2"/>
  <c r="A95" i="2"/>
  <c r="F95" i="2"/>
  <c r="A96" i="2"/>
  <c r="F96" i="2"/>
  <c r="A97" i="2"/>
  <c r="F97" i="2"/>
  <c r="A98" i="2"/>
  <c r="F98" i="2"/>
  <c r="A99" i="2"/>
  <c r="F99" i="2"/>
  <c r="A100" i="2"/>
  <c r="F100" i="2"/>
  <c r="A101" i="2"/>
  <c r="F101" i="2"/>
  <c r="F2" i="2"/>
  <c r="I4" i="1"/>
  <c r="B6" i="2" s="1"/>
  <c r="J4" i="1"/>
  <c r="K4" i="1"/>
  <c r="L4" i="1"/>
  <c r="E57" i="2" s="1"/>
  <c r="I5" i="1"/>
  <c r="J5" i="1"/>
  <c r="K5" i="1"/>
  <c r="D74" i="2" s="1"/>
  <c r="L5" i="1"/>
  <c r="E33" i="2" s="1"/>
  <c r="I3" i="1"/>
  <c r="J3" i="1"/>
  <c r="K3" i="1"/>
  <c r="D90" i="2" s="1"/>
  <c r="L3" i="1"/>
  <c r="E31" i="2" s="1"/>
  <c r="D3" i="2" l="1"/>
  <c r="D102" i="3"/>
  <c r="D102" i="2"/>
  <c r="B99" i="2"/>
  <c r="B95" i="2"/>
  <c r="B91" i="2"/>
  <c r="B88" i="2"/>
  <c r="B83" i="2"/>
  <c r="B80" i="2"/>
  <c r="B76" i="2"/>
  <c r="B68" i="2"/>
  <c r="B9" i="2"/>
  <c r="B98" i="2"/>
  <c r="B96" i="2"/>
  <c r="B92" i="2"/>
  <c r="B90" i="2"/>
  <c r="B87" i="2"/>
  <c r="B85" i="2"/>
  <c r="B81" i="2"/>
  <c r="B78" i="2"/>
  <c r="B74" i="2"/>
  <c r="B72" i="2"/>
  <c r="B64" i="2"/>
  <c r="B54" i="2"/>
  <c r="B29" i="2"/>
  <c r="B25" i="2"/>
  <c r="B21" i="2"/>
  <c r="B13" i="2"/>
  <c r="C3" i="2"/>
  <c r="C102" i="3"/>
  <c r="C102" i="2"/>
  <c r="B2" i="2"/>
  <c r="B65" i="2"/>
  <c r="B55" i="2"/>
  <c r="B50" i="2"/>
  <c r="B46" i="2"/>
  <c r="B42" i="2"/>
  <c r="B38" i="2"/>
  <c r="B34" i="2"/>
  <c r="B30" i="2"/>
  <c r="B26" i="2"/>
  <c r="B22" i="2"/>
  <c r="B18" i="2"/>
  <c r="B14" i="2"/>
  <c r="B10" i="2"/>
  <c r="B102" i="3"/>
  <c r="B102" i="2"/>
  <c r="B66" i="2"/>
  <c r="E61" i="2"/>
  <c r="E60" i="2"/>
  <c r="E59" i="2"/>
  <c r="E58" i="2"/>
  <c r="B56" i="2"/>
  <c r="B51" i="2"/>
  <c r="B47" i="2"/>
  <c r="B43" i="2"/>
  <c r="B39" i="2"/>
  <c r="B35" i="2"/>
  <c r="B31" i="2"/>
  <c r="B27" i="2"/>
  <c r="B23" i="2"/>
  <c r="B19" i="2"/>
  <c r="B15" i="2"/>
  <c r="B11" i="2"/>
  <c r="B7" i="2"/>
  <c r="B3" i="2"/>
  <c r="B101" i="2"/>
  <c r="B100" i="2"/>
  <c r="B97" i="2"/>
  <c r="B94" i="2"/>
  <c r="B93" i="2"/>
  <c r="B89" i="2"/>
  <c r="B86" i="2"/>
  <c r="B84" i="2"/>
  <c r="B82" i="2"/>
  <c r="B79" i="2"/>
  <c r="B77" i="2"/>
  <c r="B75" i="2"/>
  <c r="B73" i="2"/>
  <c r="B71" i="2"/>
  <c r="B70" i="2"/>
  <c r="B69" i="2"/>
  <c r="B63" i="2"/>
  <c r="B53" i="2"/>
  <c r="B49" i="2"/>
  <c r="B45" i="2"/>
  <c r="B41" i="2"/>
  <c r="B37" i="2"/>
  <c r="B33" i="2"/>
  <c r="B17" i="2"/>
  <c r="B5" i="2"/>
  <c r="E3" i="2"/>
  <c r="E102" i="2"/>
  <c r="E102" i="3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B67" i="2"/>
  <c r="E63" i="2"/>
  <c r="B62" i="2"/>
  <c r="B61" i="2"/>
  <c r="B60" i="2"/>
  <c r="B59" i="2"/>
  <c r="B58" i="2"/>
  <c r="B57" i="2"/>
  <c r="E53" i="2"/>
  <c r="B52" i="2"/>
  <c r="B48" i="2"/>
  <c r="B44" i="2"/>
  <c r="B40" i="2"/>
  <c r="B36" i="2"/>
  <c r="B32" i="2"/>
  <c r="B28" i="2"/>
  <c r="B24" i="2"/>
  <c r="B20" i="2"/>
  <c r="B16" i="2"/>
  <c r="B12" i="2"/>
  <c r="B8" i="2"/>
  <c r="B4" i="2"/>
  <c r="H18" i="6"/>
  <c r="C18" i="6" s="1"/>
  <c r="H132" i="6"/>
  <c r="C132" i="6" s="1"/>
  <c r="H106" i="6"/>
  <c r="C106" i="6" s="1"/>
  <c r="H76" i="6"/>
  <c r="C76" i="6" s="1"/>
  <c r="H134" i="6"/>
  <c r="C134" i="6" s="1"/>
  <c r="H10" i="6"/>
  <c r="C10" i="6" s="1"/>
  <c r="H183" i="6"/>
  <c r="C183" i="6" s="1"/>
  <c r="H9" i="6"/>
  <c r="C9" i="6" s="1"/>
  <c r="H140" i="6"/>
  <c r="C140" i="6" s="1"/>
  <c r="H72" i="6"/>
  <c r="C72" i="6" s="1"/>
  <c r="H177" i="6"/>
  <c r="C177" i="6" s="1"/>
  <c r="H175" i="6"/>
  <c r="C175" i="6" s="1"/>
  <c r="H29" i="6"/>
  <c r="C29" i="6" s="1"/>
  <c r="H55" i="6"/>
  <c r="C55" i="6" s="1"/>
  <c r="H98" i="6"/>
  <c r="C98" i="6" s="1"/>
  <c r="H162" i="6"/>
  <c r="C162" i="6" s="1"/>
  <c r="H124" i="6"/>
  <c r="C124" i="6" s="1"/>
  <c r="H33" i="6"/>
  <c r="C33" i="6" s="1"/>
  <c r="H17" i="6"/>
  <c r="C17" i="6" s="1"/>
  <c r="H146" i="6"/>
  <c r="C146" i="6" s="1"/>
  <c r="H91" i="6"/>
  <c r="C91" i="6" s="1"/>
  <c r="H65" i="6"/>
  <c r="C65" i="6" s="1"/>
  <c r="H157" i="6"/>
  <c r="C157" i="6" s="1"/>
  <c r="H128" i="6"/>
  <c r="C128" i="6" s="1"/>
  <c r="H22" i="6"/>
  <c r="C22" i="6" s="1"/>
  <c r="H144" i="6"/>
  <c r="C144" i="6" s="1"/>
  <c r="H96" i="6"/>
  <c r="C96" i="6" s="1"/>
  <c r="H93" i="6"/>
  <c r="C93" i="6" s="1"/>
  <c r="H178" i="6"/>
  <c r="C178" i="6" s="1"/>
  <c r="H160" i="6"/>
  <c r="C160" i="6" s="1"/>
  <c r="H80" i="6"/>
  <c r="C80" i="6" s="1"/>
  <c r="H64" i="6"/>
  <c r="C64" i="6" s="1"/>
  <c r="H48" i="6"/>
  <c r="C48" i="6" s="1"/>
  <c r="H32" i="6"/>
  <c r="C32" i="6" s="1"/>
  <c r="H16" i="6"/>
  <c r="C16" i="6" s="1"/>
  <c r="H107" i="6"/>
  <c r="C107" i="6" s="1"/>
  <c r="H166" i="6"/>
  <c r="C166" i="6" s="1"/>
  <c r="H145" i="6"/>
  <c r="C145" i="6" s="1"/>
  <c r="H123" i="6"/>
  <c r="C123" i="6" s="1"/>
  <c r="H85" i="6"/>
  <c r="C85" i="6" s="1"/>
  <c r="H59" i="6"/>
  <c r="C59" i="6" s="1"/>
  <c r="H135" i="6"/>
  <c r="C135" i="6" s="1"/>
  <c r="H21" i="6"/>
  <c r="C21" i="6" s="1"/>
  <c r="H102" i="6"/>
  <c r="C102" i="6" s="1"/>
  <c r="H50" i="6"/>
  <c r="C50" i="6" s="1"/>
  <c r="H71" i="6"/>
  <c r="C71" i="6" s="1"/>
  <c r="H114" i="6"/>
  <c r="C114" i="6" s="1"/>
  <c r="H176" i="6"/>
  <c r="C176" i="6" s="1"/>
  <c r="H112" i="6"/>
  <c r="C112" i="6" s="1"/>
  <c r="H31" i="6"/>
  <c r="C31" i="6" s="1"/>
  <c r="H74" i="6"/>
  <c r="C74" i="6" s="1"/>
  <c r="H117" i="6"/>
  <c r="C117" i="6" s="1"/>
  <c r="H159" i="6"/>
  <c r="C159" i="6" s="1"/>
  <c r="H113" i="6"/>
  <c r="C113" i="6" s="1"/>
  <c r="H150" i="6"/>
  <c r="C150" i="6" s="1"/>
  <c r="H155" i="6"/>
  <c r="C155" i="6" s="1"/>
  <c r="H141" i="6"/>
  <c r="C141" i="6" s="1"/>
  <c r="H156" i="6"/>
  <c r="C156" i="6" s="1"/>
  <c r="H60" i="6"/>
  <c r="C60" i="6" s="1"/>
  <c r="H118" i="6"/>
  <c r="C118" i="6" s="1"/>
  <c r="H161" i="6"/>
  <c r="C161" i="6" s="1"/>
  <c r="H49" i="6"/>
  <c r="C49" i="6" s="1"/>
  <c r="H38" i="6"/>
  <c r="C38" i="6" s="1"/>
  <c r="H27" i="6"/>
  <c r="C27" i="6" s="1"/>
  <c r="H101" i="6"/>
  <c r="C101" i="6" s="1"/>
  <c r="H186" i="6"/>
  <c r="C186" i="6" s="1"/>
  <c r="H81" i="6"/>
  <c r="C81" i="6" s="1"/>
  <c r="H153" i="6"/>
  <c r="C153" i="6" s="1"/>
  <c r="H110" i="6"/>
  <c r="C110" i="6" s="1"/>
  <c r="H69" i="6"/>
  <c r="C69" i="6" s="1"/>
  <c r="H41" i="6"/>
  <c r="C41" i="6" s="1"/>
  <c r="H70" i="6"/>
  <c r="C70" i="6" s="1"/>
  <c r="H47" i="6"/>
  <c r="C47" i="6" s="1"/>
  <c r="H90" i="6"/>
  <c r="C90" i="6" s="1"/>
  <c r="H133" i="6"/>
  <c r="C133" i="6" s="1"/>
  <c r="H179" i="6"/>
  <c r="C179" i="6" s="1"/>
  <c r="H158" i="6"/>
  <c r="C158" i="6" s="1"/>
  <c r="H115" i="6"/>
  <c r="C115" i="6" s="1"/>
  <c r="H94" i="6"/>
  <c r="C94" i="6" s="1"/>
  <c r="H51" i="6"/>
  <c r="C51" i="6" s="1"/>
  <c r="H30" i="6"/>
  <c r="C30" i="6" s="1"/>
  <c r="H44" i="6"/>
  <c r="C44" i="6" s="1"/>
  <c r="H137" i="6"/>
  <c r="C137" i="6" s="1"/>
  <c r="H13" i="6"/>
  <c r="C13" i="6" s="1"/>
  <c r="H34" i="6"/>
  <c r="C34" i="6" s="1"/>
  <c r="H77" i="6"/>
  <c r="C77" i="6" s="1"/>
  <c r="H119" i="6"/>
  <c r="C119" i="6" s="1"/>
  <c r="H12" i="6"/>
  <c r="C12" i="6" s="1"/>
  <c r="H42" i="6"/>
  <c r="C42" i="6" s="1"/>
  <c r="H170" i="6"/>
  <c r="C170" i="6" s="1"/>
  <c r="H75" i="6"/>
  <c r="C75" i="6" s="1"/>
  <c r="H143" i="6"/>
  <c r="C143" i="6" s="1"/>
  <c r="H174" i="6"/>
  <c r="C174" i="6" s="1"/>
  <c r="H67" i="6"/>
  <c r="C67" i="6" s="1"/>
  <c r="H25" i="6"/>
  <c r="C25" i="6" s="1"/>
  <c r="H61" i="6"/>
  <c r="C61" i="6" s="1"/>
  <c r="H103" i="6"/>
  <c r="C103" i="6" s="1"/>
  <c r="H125" i="6"/>
  <c r="C125" i="6" s="1"/>
  <c r="H167" i="6"/>
  <c r="C167" i="6" s="1"/>
  <c r="H168" i="6"/>
  <c r="C168" i="6" s="1"/>
  <c r="H136" i="6"/>
  <c r="C136" i="6" s="1"/>
  <c r="H104" i="6"/>
  <c r="C104" i="6" s="1"/>
  <c r="H88" i="6"/>
  <c r="C88" i="6" s="1"/>
  <c r="H95" i="6"/>
  <c r="C95" i="6" s="1"/>
  <c r="H181" i="6"/>
  <c r="C181" i="6" s="1"/>
  <c r="H43" i="6"/>
  <c r="C43" i="6" s="1"/>
  <c r="H129" i="6"/>
  <c r="C129" i="6" s="1"/>
  <c r="H26" i="6"/>
  <c r="C26" i="6" s="1"/>
  <c r="H111" i="6"/>
  <c r="C111" i="6" s="1"/>
  <c r="H73" i="6"/>
  <c r="C73" i="6" s="1"/>
  <c r="H172" i="6"/>
  <c r="C172" i="6" s="1"/>
  <c r="H108" i="6"/>
  <c r="C108" i="6" s="1"/>
  <c r="H92" i="6"/>
  <c r="C92" i="6" s="1"/>
  <c r="H28" i="6"/>
  <c r="C28" i="6" s="1"/>
  <c r="H127" i="6"/>
  <c r="C127" i="6" s="1"/>
  <c r="H15" i="6"/>
  <c r="C15" i="6" s="1"/>
  <c r="H58" i="6"/>
  <c r="C58" i="6" s="1"/>
  <c r="H131" i="6"/>
  <c r="C131" i="6" s="1"/>
  <c r="H89" i="6"/>
  <c r="C89" i="6" s="1"/>
  <c r="H46" i="6"/>
  <c r="C46" i="6" s="1"/>
  <c r="H39" i="6"/>
  <c r="C39" i="6" s="1"/>
  <c r="H82" i="6"/>
  <c r="C82" i="6" s="1"/>
  <c r="H184" i="6"/>
  <c r="C184" i="6" s="1"/>
  <c r="H152" i="6"/>
  <c r="C152" i="6" s="1"/>
  <c r="H120" i="6"/>
  <c r="C120" i="6" s="1"/>
  <c r="H56" i="6"/>
  <c r="C56" i="6" s="1"/>
  <c r="H40" i="6"/>
  <c r="C40" i="6" s="1"/>
  <c r="H24" i="6"/>
  <c r="C24" i="6" s="1"/>
  <c r="H53" i="6"/>
  <c r="C53" i="6" s="1"/>
  <c r="H138" i="6"/>
  <c r="C138" i="6" s="1"/>
  <c r="H86" i="6"/>
  <c r="C86" i="6" s="1"/>
  <c r="H171" i="6"/>
  <c r="C171" i="6" s="1"/>
  <c r="H154" i="6"/>
  <c r="C154" i="6" s="1"/>
  <c r="H169" i="6"/>
  <c r="C169" i="6" s="1"/>
  <c r="H147" i="6"/>
  <c r="C147" i="6" s="1"/>
  <c r="H126" i="6"/>
  <c r="C126" i="6" s="1"/>
  <c r="H105" i="6"/>
  <c r="C105" i="6" s="1"/>
  <c r="H83" i="6"/>
  <c r="C83" i="6" s="1"/>
  <c r="H62" i="6"/>
  <c r="C62" i="6" s="1"/>
  <c r="H19" i="6"/>
  <c r="C19" i="6" s="1"/>
  <c r="H23" i="6"/>
  <c r="C23" i="6" s="1"/>
  <c r="H45" i="6"/>
  <c r="C45" i="6" s="1"/>
  <c r="H66" i="6"/>
  <c r="C66" i="6" s="1"/>
  <c r="H87" i="6"/>
  <c r="C87" i="6" s="1"/>
  <c r="H109" i="6"/>
  <c r="C109" i="6" s="1"/>
  <c r="H130" i="6"/>
  <c r="C130" i="6" s="1"/>
  <c r="H151" i="6"/>
  <c r="C151" i="6" s="1"/>
  <c r="H173" i="6"/>
  <c r="C173" i="6" s="1"/>
  <c r="H180" i="6"/>
  <c r="C180" i="6" s="1"/>
  <c r="H164" i="6"/>
  <c r="C164" i="6" s="1"/>
  <c r="H148" i="6"/>
  <c r="C148" i="6" s="1"/>
  <c r="H116" i="6"/>
  <c r="C116" i="6" s="1"/>
  <c r="H100" i="6"/>
  <c r="C100" i="6" s="1"/>
  <c r="H84" i="6"/>
  <c r="C84" i="6" s="1"/>
  <c r="H68" i="6"/>
  <c r="C68" i="6" s="1"/>
  <c r="H52" i="6"/>
  <c r="C52" i="6" s="1"/>
  <c r="H36" i="6"/>
  <c r="C36" i="6" s="1"/>
  <c r="H20" i="6"/>
  <c r="C20" i="6" s="1"/>
  <c r="H63" i="6"/>
  <c r="C63" i="6" s="1"/>
  <c r="H149" i="6"/>
  <c r="C149" i="6" s="1"/>
  <c r="H11" i="6"/>
  <c r="C11" i="6" s="1"/>
  <c r="H54" i="6"/>
  <c r="C54" i="6" s="1"/>
  <c r="H97" i="6"/>
  <c r="C97" i="6" s="1"/>
  <c r="H139" i="6"/>
  <c r="C139" i="6" s="1"/>
  <c r="H182" i="6"/>
  <c r="C182" i="6" s="1"/>
  <c r="H37" i="6"/>
  <c r="C37" i="6" s="1"/>
  <c r="H79" i="6"/>
  <c r="C79" i="6" s="1"/>
  <c r="H122" i="6"/>
  <c r="C122" i="6" s="1"/>
  <c r="H165" i="6"/>
  <c r="C165" i="6" s="1"/>
  <c r="H185" i="6"/>
  <c r="C185" i="6" s="1"/>
  <c r="H163" i="6"/>
  <c r="C163" i="6" s="1"/>
  <c r="H142" i="6"/>
  <c r="C142" i="6" s="1"/>
  <c r="H121" i="6"/>
  <c r="C121" i="6" s="1"/>
  <c r="H99" i="6"/>
  <c r="C99" i="6" s="1"/>
  <c r="H78" i="6"/>
  <c r="C78" i="6" s="1"/>
  <c r="H57" i="6"/>
  <c r="C57" i="6" s="1"/>
  <c r="H35" i="6"/>
  <c r="C35" i="6" s="1"/>
  <c r="H14" i="6"/>
  <c r="C14" i="6" s="1"/>
  <c r="E2" i="2"/>
  <c r="E67" i="2"/>
  <c r="E66" i="2"/>
  <c r="E65" i="2"/>
  <c r="E64" i="2"/>
  <c r="E62" i="2"/>
  <c r="E56" i="2"/>
  <c r="E55" i="2"/>
  <c r="E54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2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98" i="2"/>
  <c r="D94" i="2"/>
  <c r="D86" i="2"/>
  <c r="D82" i="2"/>
  <c r="D78" i="2"/>
  <c r="D70" i="2"/>
  <c r="D66" i="2"/>
  <c r="D62" i="2"/>
  <c r="D58" i="2"/>
  <c r="D54" i="2"/>
  <c r="D50" i="2"/>
  <c r="D38" i="2"/>
  <c r="D34" i="2"/>
  <c r="D30" i="2"/>
  <c r="D26" i="2"/>
  <c r="D22" i="2"/>
  <c r="D18" i="2"/>
  <c r="D14" i="2"/>
  <c r="D10" i="2"/>
  <c r="D2" i="2"/>
  <c r="D101" i="2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33" i="2"/>
  <c r="D29" i="2"/>
  <c r="D25" i="2"/>
  <c r="D21" i="2"/>
  <c r="D17" i="2"/>
  <c r="D13" i="2"/>
  <c r="D9" i="2"/>
  <c r="D5" i="2"/>
  <c r="D46" i="2"/>
  <c r="D42" i="2"/>
  <c r="D6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4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C2" i="2"/>
  <c r="C100" i="2"/>
  <c r="C98" i="2"/>
  <c r="C96" i="2"/>
  <c r="C94" i="2"/>
  <c r="C92" i="2"/>
  <c r="C90" i="2"/>
  <c r="C88" i="2"/>
  <c r="C86" i="2"/>
  <c r="C84" i="2"/>
  <c r="C82" i="2"/>
  <c r="C80" i="2"/>
  <c r="C78" i="2"/>
  <c r="C76" i="2"/>
  <c r="C74" i="2"/>
  <c r="C72" i="2"/>
  <c r="C70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C101" i="2"/>
  <c r="C99" i="2"/>
  <c r="C97" i="2"/>
  <c r="C95" i="2"/>
  <c r="C93" i="2"/>
  <c r="C91" i="2"/>
  <c r="C89" i="2"/>
  <c r="C87" i="2"/>
  <c r="C85" i="2"/>
  <c r="C83" i="2"/>
  <c r="C81" i="2"/>
  <c r="C79" i="2"/>
  <c r="C77" i="2"/>
  <c r="C75" i="2"/>
  <c r="C73" i="2"/>
  <c r="C71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Y102" i="3" l="1"/>
  <c r="R102" i="3"/>
  <c r="L13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Y87" i="3"/>
  <c r="Y91" i="3"/>
  <c r="Y95" i="3"/>
  <c r="Y99" i="3"/>
  <c r="R4" i="3"/>
  <c r="R8" i="3"/>
  <c r="R1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4" i="3"/>
  <c r="R87" i="3"/>
  <c r="R90" i="3"/>
  <c r="R93" i="3"/>
  <c r="R96" i="3"/>
  <c r="R98" i="3"/>
  <c r="Y2" i="3"/>
  <c r="Y84" i="3"/>
  <c r="Y88" i="3"/>
  <c r="Y92" i="3"/>
  <c r="Y96" i="3"/>
  <c r="Y100" i="3"/>
  <c r="R5" i="3"/>
  <c r="R9" i="3"/>
  <c r="Y85" i="3"/>
  <c r="Y89" i="3"/>
  <c r="Y93" i="3"/>
  <c r="Y97" i="3"/>
  <c r="Y101" i="3"/>
  <c r="R101" i="3"/>
  <c r="R6" i="3"/>
  <c r="R10" i="3"/>
  <c r="R81" i="3"/>
  <c r="R83" i="3"/>
  <c r="R88" i="3"/>
  <c r="R91" i="3"/>
  <c r="R95" i="3"/>
  <c r="R99" i="3"/>
  <c r="Y86" i="3"/>
  <c r="Y90" i="3"/>
  <c r="Y94" i="3"/>
  <c r="Y98" i="3"/>
  <c r="R3" i="3"/>
  <c r="R7" i="3"/>
  <c r="R11" i="3"/>
  <c r="R80" i="3"/>
  <c r="R82" i="3"/>
  <c r="R85" i="3"/>
  <c r="R86" i="3"/>
  <c r="R89" i="3"/>
  <c r="R92" i="3"/>
  <c r="R94" i="3"/>
  <c r="R97" i="3"/>
  <c r="R100" i="3"/>
  <c r="R2" i="3"/>
  <c r="V102" i="3"/>
  <c r="O13" i="3"/>
  <c r="O102" i="3"/>
  <c r="O80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O101" i="3"/>
  <c r="O3" i="3"/>
  <c r="O4" i="3"/>
  <c r="O5" i="3"/>
  <c r="O6" i="3"/>
  <c r="O7" i="3"/>
  <c r="O8" i="3"/>
  <c r="O9" i="3"/>
  <c r="O10" i="3"/>
  <c r="O11" i="3"/>
  <c r="O12" i="3"/>
  <c r="V80" i="3"/>
  <c r="V82" i="3"/>
  <c r="V84" i="3"/>
  <c r="V83" i="3"/>
  <c r="O17" i="3"/>
  <c r="O21" i="3"/>
  <c r="O25" i="3"/>
  <c r="O29" i="3"/>
  <c r="O33" i="3"/>
  <c r="O37" i="3"/>
  <c r="O41" i="3"/>
  <c r="O45" i="3"/>
  <c r="O49" i="3"/>
  <c r="O53" i="3"/>
  <c r="O57" i="3"/>
  <c r="O60" i="3"/>
  <c r="O62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V2" i="3"/>
  <c r="O2" i="3"/>
  <c r="O14" i="3"/>
  <c r="O18" i="3"/>
  <c r="O22" i="3"/>
  <c r="O26" i="3"/>
  <c r="O30" i="3"/>
  <c r="O34" i="3"/>
  <c r="O38" i="3"/>
  <c r="O42" i="3"/>
  <c r="O46" i="3"/>
  <c r="O50" i="3"/>
  <c r="O54" i="3"/>
  <c r="O58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15" i="3"/>
  <c r="O19" i="3"/>
  <c r="O23" i="3"/>
  <c r="O27" i="3"/>
  <c r="O31" i="3"/>
  <c r="O35" i="3"/>
  <c r="O39" i="3"/>
  <c r="O43" i="3"/>
  <c r="O47" i="3"/>
  <c r="O51" i="3"/>
  <c r="O55" i="3"/>
  <c r="O59" i="3"/>
  <c r="O61" i="3"/>
  <c r="O63" i="3"/>
  <c r="V81" i="3"/>
  <c r="O16" i="3"/>
  <c r="O20" i="3"/>
  <c r="O24" i="3"/>
  <c r="O28" i="3"/>
  <c r="O32" i="3"/>
  <c r="O36" i="3"/>
  <c r="O40" i="3"/>
  <c r="O44" i="3"/>
  <c r="O48" i="3"/>
  <c r="O52" i="3"/>
  <c r="O56" i="3"/>
  <c r="J13" i="3"/>
  <c r="W10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P102" i="3"/>
  <c r="W79" i="3"/>
  <c r="W81" i="3"/>
  <c r="W83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P101" i="3"/>
  <c r="P3" i="3"/>
  <c r="P4" i="3"/>
  <c r="P5" i="3"/>
  <c r="P6" i="3"/>
  <c r="P7" i="3"/>
  <c r="P8" i="3"/>
  <c r="P9" i="3"/>
  <c r="P10" i="3"/>
  <c r="P11" i="3"/>
  <c r="P12" i="3"/>
  <c r="W77" i="3"/>
  <c r="W80" i="3"/>
  <c r="W82" i="3"/>
  <c r="W84" i="3"/>
  <c r="P60" i="3"/>
  <c r="P62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W2" i="3"/>
  <c r="P2" i="3"/>
  <c r="W78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59" i="3"/>
  <c r="P61" i="3"/>
  <c r="P63" i="3"/>
  <c r="X10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K13" i="3"/>
  <c r="Q10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Q101" i="3"/>
  <c r="Q3" i="3"/>
  <c r="Q4" i="3"/>
  <c r="Q5" i="3"/>
  <c r="Q6" i="3"/>
  <c r="Q7" i="3"/>
  <c r="Q8" i="3"/>
  <c r="Q9" i="3"/>
  <c r="Q10" i="3"/>
  <c r="Q11" i="3"/>
  <c r="Q12" i="3"/>
  <c r="Q77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X2" i="3"/>
  <c r="Q2" i="3"/>
  <c r="Q71" i="3"/>
  <c r="Q78" i="3"/>
  <c r="Q64" i="3"/>
  <c r="Q65" i="3"/>
  <c r="Q66" i="3"/>
  <c r="Q67" i="3"/>
  <c r="Q68" i="3"/>
  <c r="Q69" i="3"/>
  <c r="Q70" i="3"/>
  <c r="Q72" i="3"/>
  <c r="Q73" i="3"/>
  <c r="Q74" i="3"/>
  <c r="Q75" i="3"/>
  <c r="Q76" i="3"/>
  <c r="Q79" i="3"/>
  <c r="B5" i="6"/>
  <c r="B4" i="6"/>
  <c r="B3" i="6"/>
  <c r="D4" i="6"/>
  <c r="C3" i="6"/>
  <c r="C5" i="6"/>
  <c r="C4" i="6"/>
  <c r="D3" i="6"/>
  <c r="D5" i="6"/>
  <c r="I9" i="6"/>
  <c r="S48" i="3" l="1"/>
  <c r="S32" i="3"/>
  <c r="S16" i="3"/>
  <c r="S59" i="3"/>
  <c r="S43" i="3"/>
  <c r="S27" i="3"/>
  <c r="S79" i="3"/>
  <c r="G79" i="3" s="1"/>
  <c r="H79" i="3" s="1"/>
  <c r="S75" i="3"/>
  <c r="G75" i="3" s="1"/>
  <c r="H75" i="3" s="1"/>
  <c r="S71" i="3"/>
  <c r="S67" i="3"/>
  <c r="S58" i="3"/>
  <c r="S42" i="3"/>
  <c r="S26" i="3"/>
  <c r="S2" i="3"/>
  <c r="S98" i="3"/>
  <c r="G98" i="3" s="1"/>
  <c r="H98" i="3" s="1"/>
  <c r="S94" i="3"/>
  <c r="G94" i="3" s="1"/>
  <c r="H94" i="3" s="1"/>
  <c r="S90" i="3"/>
  <c r="G90" i="3" s="1"/>
  <c r="H90" i="3" s="1"/>
  <c r="S86" i="3"/>
  <c r="G86" i="3" s="1"/>
  <c r="H86" i="3" s="1"/>
  <c r="S82" i="3"/>
  <c r="G82" i="3" s="1"/>
  <c r="H82" i="3" s="1"/>
  <c r="S57" i="3"/>
  <c r="S41" i="3"/>
  <c r="S25" i="3"/>
  <c r="Z84" i="3"/>
  <c r="S11" i="3"/>
  <c r="S7" i="3"/>
  <c r="S3" i="3"/>
  <c r="Z99" i="3"/>
  <c r="Z95" i="3"/>
  <c r="Z91" i="3"/>
  <c r="Z87" i="3"/>
  <c r="Z78" i="3"/>
  <c r="Z74" i="3"/>
  <c r="Z70" i="3"/>
  <c r="Z66" i="3"/>
  <c r="Z62" i="3"/>
  <c r="Z58" i="3"/>
  <c r="Z54" i="3"/>
  <c r="Z50" i="3"/>
  <c r="Z46" i="3"/>
  <c r="Z42" i="3"/>
  <c r="Z38" i="3"/>
  <c r="Z34" i="3"/>
  <c r="Z30" i="3"/>
  <c r="Z26" i="3"/>
  <c r="Z22" i="3"/>
  <c r="Z18" i="3"/>
  <c r="Z14" i="3"/>
  <c r="Z10" i="3"/>
  <c r="Z6" i="3"/>
  <c r="S80" i="3"/>
  <c r="Z102" i="3"/>
  <c r="S44" i="3"/>
  <c r="S28" i="3"/>
  <c r="Z81" i="3"/>
  <c r="S55" i="3"/>
  <c r="S39" i="3"/>
  <c r="S23" i="3"/>
  <c r="S78" i="3"/>
  <c r="G78" i="3" s="1"/>
  <c r="H78" i="3" s="1"/>
  <c r="S74" i="3"/>
  <c r="G74" i="3" s="1"/>
  <c r="H74" i="3" s="1"/>
  <c r="S70" i="3"/>
  <c r="S66" i="3"/>
  <c r="S54" i="3"/>
  <c r="G54" i="3" s="1"/>
  <c r="H54" i="3" s="1"/>
  <c r="S38" i="3"/>
  <c r="G38" i="3" s="1"/>
  <c r="H38" i="3" s="1"/>
  <c r="S22" i="3"/>
  <c r="G22" i="3" s="1"/>
  <c r="H22" i="3" s="1"/>
  <c r="Z2" i="3"/>
  <c r="S97" i="3"/>
  <c r="G97" i="3" s="1"/>
  <c r="H97" i="3" s="1"/>
  <c r="S93" i="3"/>
  <c r="S89" i="3"/>
  <c r="G89" i="3" s="1"/>
  <c r="H89" i="3" s="1"/>
  <c r="S85" i="3"/>
  <c r="S81" i="3"/>
  <c r="G81" i="3" s="1"/>
  <c r="H81" i="3" s="1"/>
  <c r="S53" i="3"/>
  <c r="G53" i="3" s="1"/>
  <c r="H53" i="3" s="1"/>
  <c r="S37" i="3"/>
  <c r="S21" i="3"/>
  <c r="Z82" i="3"/>
  <c r="S10" i="3"/>
  <c r="G10" i="3" s="1"/>
  <c r="H10" i="3" s="1"/>
  <c r="S6" i="3"/>
  <c r="G6" i="3" s="1"/>
  <c r="H6" i="3" s="1"/>
  <c r="S101" i="3"/>
  <c r="Z98" i="3"/>
  <c r="Z94" i="3"/>
  <c r="Z90" i="3"/>
  <c r="Z86" i="3"/>
  <c r="Z77" i="3"/>
  <c r="Z73" i="3"/>
  <c r="Z69" i="3"/>
  <c r="Z65" i="3"/>
  <c r="Z61" i="3"/>
  <c r="Z57" i="3"/>
  <c r="Z53" i="3"/>
  <c r="Z49" i="3"/>
  <c r="Z45" i="3"/>
  <c r="Z41" i="3"/>
  <c r="Z37" i="3"/>
  <c r="Z33" i="3"/>
  <c r="Z29" i="3"/>
  <c r="Z25" i="3"/>
  <c r="Z21" i="3"/>
  <c r="Z17" i="3"/>
  <c r="Z13" i="3"/>
  <c r="Z9" i="3"/>
  <c r="Z5" i="3"/>
  <c r="S102" i="3"/>
  <c r="G102" i="3" s="1"/>
  <c r="S56" i="3"/>
  <c r="S40" i="3"/>
  <c r="S24" i="3"/>
  <c r="S63" i="3"/>
  <c r="S51" i="3"/>
  <c r="S35" i="3"/>
  <c r="S19" i="3"/>
  <c r="S77" i="3"/>
  <c r="G77" i="3" s="1"/>
  <c r="H77" i="3" s="1"/>
  <c r="S73" i="3"/>
  <c r="G73" i="3" s="1"/>
  <c r="H73" i="3" s="1"/>
  <c r="S69" i="3"/>
  <c r="S65" i="3"/>
  <c r="G65" i="3" s="1"/>
  <c r="H65" i="3" s="1"/>
  <c r="S50" i="3"/>
  <c r="G50" i="3" s="1"/>
  <c r="H50" i="3" s="1"/>
  <c r="S34" i="3"/>
  <c r="G34" i="3" s="1"/>
  <c r="H34" i="3" s="1"/>
  <c r="S18" i="3"/>
  <c r="G18" i="3" s="1"/>
  <c r="H18" i="3" s="1"/>
  <c r="S100" i="3"/>
  <c r="S96" i="3"/>
  <c r="S92" i="3"/>
  <c r="S88" i="3"/>
  <c r="G84" i="3"/>
  <c r="H84" i="3" s="1"/>
  <c r="S84" i="3"/>
  <c r="S62" i="3"/>
  <c r="G62" i="3" s="1"/>
  <c r="H62" i="3" s="1"/>
  <c r="S49" i="3"/>
  <c r="G49" i="3" s="1"/>
  <c r="H49" i="3" s="1"/>
  <c r="S33" i="3"/>
  <c r="G33" i="3" s="1"/>
  <c r="H33" i="3" s="1"/>
  <c r="S17" i="3"/>
  <c r="G17" i="3" s="1"/>
  <c r="H17" i="3" s="1"/>
  <c r="Z80" i="3"/>
  <c r="S9" i="3"/>
  <c r="G9" i="3" s="1"/>
  <c r="H9" i="3" s="1"/>
  <c r="S5" i="3"/>
  <c r="G5" i="3" s="1"/>
  <c r="Z101" i="3"/>
  <c r="Z97" i="3"/>
  <c r="Z93" i="3"/>
  <c r="G93" i="3" s="1"/>
  <c r="H93" i="3" s="1"/>
  <c r="Z89" i="3"/>
  <c r="Z85" i="3"/>
  <c r="G85" i="3" s="1"/>
  <c r="H85" i="3" s="1"/>
  <c r="Z76" i="3"/>
  <c r="Z72" i="3"/>
  <c r="Z68" i="3"/>
  <c r="Z64" i="3"/>
  <c r="Z60" i="3"/>
  <c r="Z56" i="3"/>
  <c r="Z52" i="3"/>
  <c r="Z48" i="3"/>
  <c r="Z44" i="3"/>
  <c r="Z40" i="3"/>
  <c r="Z36" i="3"/>
  <c r="Z32" i="3"/>
  <c r="Z28" i="3"/>
  <c r="Z24" i="3"/>
  <c r="Z20" i="3"/>
  <c r="Z16" i="3"/>
  <c r="Z12" i="3"/>
  <c r="Z8" i="3"/>
  <c r="Z4" i="3"/>
  <c r="G69" i="3"/>
  <c r="H69" i="3" s="1"/>
  <c r="G70" i="3"/>
  <c r="H70" i="3" s="1"/>
  <c r="S52" i="3"/>
  <c r="G52" i="3" s="1"/>
  <c r="H52" i="3" s="1"/>
  <c r="S36" i="3"/>
  <c r="S20" i="3"/>
  <c r="G20" i="3" s="1"/>
  <c r="H20" i="3" s="1"/>
  <c r="S61" i="3"/>
  <c r="G61" i="3" s="1"/>
  <c r="H61" i="3" s="1"/>
  <c r="S47" i="3"/>
  <c r="G47" i="3" s="1"/>
  <c r="H47" i="3" s="1"/>
  <c r="S31" i="3"/>
  <c r="S15" i="3"/>
  <c r="G15" i="3" s="1"/>
  <c r="H15" i="3" s="1"/>
  <c r="S76" i="3"/>
  <c r="G76" i="3" s="1"/>
  <c r="H76" i="3" s="1"/>
  <c r="S72" i="3"/>
  <c r="G72" i="3" s="1"/>
  <c r="H72" i="3" s="1"/>
  <c r="S68" i="3"/>
  <c r="G68" i="3" s="1"/>
  <c r="H68" i="3" s="1"/>
  <c r="S64" i="3"/>
  <c r="G64" i="3" s="1"/>
  <c r="H64" i="3" s="1"/>
  <c r="S46" i="3"/>
  <c r="G46" i="3" s="1"/>
  <c r="H46" i="3" s="1"/>
  <c r="S30" i="3"/>
  <c r="G30" i="3" s="1"/>
  <c r="H30" i="3" s="1"/>
  <c r="S14" i="3"/>
  <c r="G14" i="3" s="1"/>
  <c r="H14" i="3" s="1"/>
  <c r="G99" i="3"/>
  <c r="H99" i="3" s="1"/>
  <c r="S99" i="3"/>
  <c r="G95" i="3"/>
  <c r="H95" i="3" s="1"/>
  <c r="S95" i="3"/>
  <c r="G91" i="3"/>
  <c r="H91" i="3" s="1"/>
  <c r="S91" i="3"/>
  <c r="G87" i="3"/>
  <c r="H87" i="3" s="1"/>
  <c r="S87" i="3"/>
  <c r="G83" i="3"/>
  <c r="H83" i="3" s="1"/>
  <c r="S83" i="3"/>
  <c r="S60" i="3"/>
  <c r="G60" i="3" s="1"/>
  <c r="H60" i="3" s="1"/>
  <c r="S45" i="3"/>
  <c r="G45" i="3" s="1"/>
  <c r="H45" i="3" s="1"/>
  <c r="S29" i="3"/>
  <c r="G29" i="3" s="1"/>
  <c r="H29" i="3" s="1"/>
  <c r="Z83" i="3"/>
  <c r="S12" i="3"/>
  <c r="G12" i="3" s="1"/>
  <c r="H12" i="3" s="1"/>
  <c r="S8" i="3"/>
  <c r="G8" i="3" s="1"/>
  <c r="H8" i="3" s="1"/>
  <c r="S4" i="3"/>
  <c r="G4" i="3" s="1"/>
  <c r="H4" i="3" s="1"/>
  <c r="Z100" i="3"/>
  <c r="G100" i="3" s="1"/>
  <c r="H100" i="3" s="1"/>
  <c r="Z96" i="3"/>
  <c r="G96" i="3" s="1"/>
  <c r="H96" i="3" s="1"/>
  <c r="Z92" i="3"/>
  <c r="G92" i="3" s="1"/>
  <c r="H92" i="3" s="1"/>
  <c r="Z88" i="3"/>
  <c r="G88" i="3" s="1"/>
  <c r="H88" i="3" s="1"/>
  <c r="Z79" i="3"/>
  <c r="Z75" i="3"/>
  <c r="Z71" i="3"/>
  <c r="G71" i="3" s="1"/>
  <c r="H71" i="3" s="1"/>
  <c r="Z67" i="3"/>
  <c r="G67" i="3" s="1"/>
  <c r="H67" i="3" s="1"/>
  <c r="Z63" i="3"/>
  <c r="Z59" i="3"/>
  <c r="Z55" i="3"/>
  <c r="Z51" i="3"/>
  <c r="Z47" i="3"/>
  <c r="Z43" i="3"/>
  <c r="Z39" i="3"/>
  <c r="Z35" i="3"/>
  <c r="Z31" i="3"/>
  <c r="Z27" i="3"/>
  <c r="Z23" i="3"/>
  <c r="Z19" i="3"/>
  <c r="Z15" i="3"/>
  <c r="Z11" i="3"/>
  <c r="Z7" i="3"/>
  <c r="Z3" i="3"/>
  <c r="S13" i="3"/>
  <c r="G13" i="3" s="1"/>
  <c r="H13" i="3" s="1"/>
  <c r="G66" i="3"/>
  <c r="H66" i="3" s="1"/>
  <c r="G19" i="3" l="1"/>
  <c r="H19" i="3" s="1"/>
  <c r="G24" i="3"/>
  <c r="H24" i="3" s="1"/>
  <c r="H102" i="3"/>
  <c r="G101" i="3"/>
  <c r="H101" i="3" s="1"/>
  <c r="G21" i="3"/>
  <c r="H21" i="3" s="1"/>
  <c r="G39" i="3"/>
  <c r="H39" i="3" s="1"/>
  <c r="G44" i="3"/>
  <c r="H44" i="3" s="1"/>
  <c r="G11" i="3"/>
  <c r="H11" i="3" s="1"/>
  <c r="G57" i="3"/>
  <c r="H57" i="3" s="1"/>
  <c r="G26" i="3"/>
  <c r="H26" i="3" s="1"/>
  <c r="G16" i="3"/>
  <c r="H16" i="3" s="1"/>
  <c r="G31" i="3"/>
  <c r="H31" i="3" s="1"/>
  <c r="G36" i="3"/>
  <c r="H36" i="3" s="1"/>
  <c r="G35" i="3"/>
  <c r="H35" i="3" s="1"/>
  <c r="G40" i="3"/>
  <c r="H40" i="3" s="1"/>
  <c r="G37" i="3"/>
  <c r="H37" i="3" s="1"/>
  <c r="G55" i="3"/>
  <c r="H55" i="3" s="1"/>
  <c r="G42" i="3"/>
  <c r="H42" i="3" s="1"/>
  <c r="G27" i="3"/>
  <c r="H27" i="3" s="1"/>
  <c r="G32" i="3"/>
  <c r="H32" i="3" s="1"/>
  <c r="H5" i="3"/>
  <c r="G51" i="3"/>
  <c r="H51" i="3" s="1"/>
  <c r="G56" i="3"/>
  <c r="H56" i="3" s="1"/>
  <c r="G80" i="3"/>
  <c r="H80" i="3" s="1"/>
  <c r="G3" i="3"/>
  <c r="H3" i="3" s="1"/>
  <c r="G25" i="3"/>
  <c r="H25" i="3" s="1"/>
  <c r="G58" i="3"/>
  <c r="H58" i="3" s="1"/>
  <c r="G43" i="3"/>
  <c r="H43" i="3" s="1"/>
  <c r="G48" i="3"/>
  <c r="H48" i="3" s="1"/>
  <c r="G63" i="3"/>
  <c r="H63" i="3" s="1"/>
  <c r="G23" i="3"/>
  <c r="H23" i="3" s="1"/>
  <c r="G28" i="3"/>
  <c r="H28" i="3" s="1"/>
  <c r="G7" i="3"/>
  <c r="H7" i="3" s="1"/>
  <c r="G41" i="3"/>
  <c r="H41" i="3" s="1"/>
  <c r="G2" i="3"/>
  <c r="G59" i="3"/>
  <c r="H59" i="3" s="1"/>
  <c r="J6" i="3" l="1"/>
  <c r="L6" i="3" s="1"/>
  <c r="J5" i="3"/>
  <c r="H2" i="3"/>
  <c r="K5" i="3"/>
  <c r="K6" i="3"/>
  <c r="K7" i="3" l="1"/>
  <c r="K9" i="3" s="1"/>
  <c r="J7" i="3"/>
  <c r="L5" i="3"/>
  <c r="J9" i="3" l="1"/>
  <c r="L7" i="3"/>
  <c r="L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J. Zappe</author>
  </authors>
  <commentList>
    <comment ref="B1" authorId="0" shapeId="0" xr:uid="{1AEABB71-8B12-45D1-B406-79474FBBDD98}">
      <text>
        <r>
          <rPr>
            <b/>
            <sz val="8"/>
            <color indexed="81"/>
            <rFont val="Tahoma"/>
            <family val="2"/>
          </rPr>
          <t>0 = female
1 = male</t>
        </r>
      </text>
    </comment>
    <comment ref="C1" authorId="0" shapeId="0" xr:uid="{3181A5B1-4690-4EF0-B4BA-F5D6B3353673}">
      <text>
        <r>
          <rPr>
            <b/>
            <sz val="8"/>
            <color indexed="81"/>
            <rFont val="Tahoma"/>
            <family val="2"/>
          </rPr>
          <t xml:space="preserve">0 = not married
1 = married
</t>
        </r>
      </text>
    </comment>
    <comment ref="I1" authorId="0" shapeId="0" xr:uid="{8E5D5B72-04AD-4079-8392-EA7BDDCF2A7D}">
      <text>
        <r>
          <rPr>
            <b/>
            <sz val="8"/>
            <color indexed="81"/>
            <rFont val="Tahoma"/>
            <family val="2"/>
          </rPr>
          <t>0 = female
1 = male</t>
        </r>
      </text>
    </comment>
    <comment ref="J1" authorId="0" shapeId="0" xr:uid="{7DABA248-49D6-44C7-8717-CB8CFFC5FD7A}">
      <text>
        <r>
          <rPr>
            <b/>
            <sz val="8"/>
            <color indexed="81"/>
            <rFont val="Tahoma"/>
            <family val="2"/>
          </rPr>
          <t xml:space="preserve">0 = not married
1 = married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J. Zappe</author>
  </authors>
  <commentList>
    <comment ref="B1" authorId="0" shapeId="0" xr:uid="{453EB2E8-565A-43D4-BA3D-24D9567BE090}">
      <text>
        <r>
          <rPr>
            <b/>
            <sz val="8"/>
            <color indexed="81"/>
            <rFont val="Tahoma"/>
            <family val="2"/>
          </rPr>
          <t>0 = female
1 = male</t>
        </r>
      </text>
    </comment>
    <comment ref="C1" authorId="0" shapeId="0" xr:uid="{5945E140-24E2-41A5-9720-96A413FDE5AA}">
      <text>
        <r>
          <rPr>
            <b/>
            <sz val="8"/>
            <color indexed="81"/>
            <rFont val="Tahoma"/>
            <family val="2"/>
          </rPr>
          <t xml:space="preserve">0 = not married
1 = married
</t>
        </r>
      </text>
    </comment>
  </commentList>
</comments>
</file>

<file path=xl/sharedStrings.xml><?xml version="1.0" encoding="utf-8"?>
<sst xmlns="http://schemas.openxmlformats.org/spreadsheetml/2006/main" count="656" uniqueCount="42">
  <si>
    <t>Individual</t>
  </si>
  <si>
    <t>Gender</t>
  </si>
  <si>
    <t>Married</t>
  </si>
  <si>
    <t>Income</t>
  </si>
  <si>
    <t>Age</t>
  </si>
  <si>
    <t>Beer Preference</t>
  </si>
  <si>
    <t>Regular</t>
  </si>
  <si>
    <t>Light</t>
  </si>
  <si>
    <t>Quartiles</t>
  </si>
  <si>
    <t>Prediction</t>
  </si>
  <si>
    <t>Predicted</t>
  </si>
  <si>
    <t>Total</t>
  </si>
  <si>
    <t>Incorrect</t>
  </si>
  <si>
    <t>Total Prob</t>
  </si>
  <si>
    <t>Type</t>
  </si>
  <si>
    <t>Alcohol</t>
  </si>
  <si>
    <t>Malic_Acid</t>
  </si>
  <si>
    <t>Ash</t>
  </si>
  <si>
    <t>Ash_Alcalinity</t>
  </si>
  <si>
    <t>Magnesium</t>
  </si>
  <si>
    <t>Total_Phenols</t>
  </si>
  <si>
    <t>Flavanoids</t>
  </si>
  <si>
    <t>Nonflavanoid_Phenols</t>
  </si>
  <si>
    <t>Proanthocyanins</t>
  </si>
  <si>
    <t>Color_Intensity</t>
  </si>
  <si>
    <t>Hue</t>
  </si>
  <si>
    <t>OD280/OD315</t>
  </si>
  <si>
    <t>Proline</t>
  </si>
  <si>
    <t>A</t>
  </si>
  <si>
    <t>B</t>
  </si>
  <si>
    <t>C</t>
  </si>
  <si>
    <t>Correct</t>
  </si>
  <si>
    <t>Male</t>
  </si>
  <si>
    <t>Beer Prefered</t>
  </si>
  <si>
    <t>Index</t>
  </si>
  <si>
    <t>Original Data</t>
  </si>
  <si>
    <t>Assign to Cluster</t>
  </si>
  <si>
    <t>Min</t>
  </si>
  <si>
    <t>Cluster Index</t>
  </si>
  <si>
    <t>Cluster</t>
  </si>
  <si>
    <t>Actual</t>
  </si>
  <si>
    <t>Standardized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</si>
</sst>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theme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6" xfId="0" applyFont="1" applyBorder="1"/>
    <xf numFmtId="0" fontId="0" fillId="0" borderId="7" xfId="0" applyBorder="1"/>
    <xf numFmtId="0" fontId="0" fillId="0" borderId="7" xfId="0" applyFont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166" fontId="0" fillId="5" borderId="8" xfId="2" applyNumberFormat="1" applyFont="1" applyFill="1" applyBorder="1"/>
    <xf numFmtId="0" fontId="0" fillId="0" borderId="10" xfId="0" applyBorder="1"/>
    <xf numFmtId="0" fontId="6" fillId="3" borderId="0" xfId="4" applyAlignment="1">
      <alignment horizontal="center"/>
    </xf>
    <xf numFmtId="0" fontId="6" fillId="3" borderId="0" xfId="4" applyAlignment="1">
      <alignment horizontal="right"/>
    </xf>
    <xf numFmtId="0" fontId="6" fillId="3" borderId="0" xfId="4" applyAlignment="1">
      <alignment horizontal="center" vertical="center"/>
    </xf>
    <xf numFmtId="0" fontId="6" fillId="3" borderId="0" xfId="4" applyAlignment="1">
      <alignment horizontal="right" vertical="center"/>
    </xf>
    <xf numFmtId="0" fontId="1" fillId="4" borderId="0" xfId="5"/>
    <xf numFmtId="0" fontId="0" fillId="5" borderId="5" xfId="0" applyFill="1" applyBorder="1"/>
    <xf numFmtId="0" fontId="5" fillId="2" borderId="0" xfId="3"/>
    <xf numFmtId="0" fontId="2" fillId="4" borderId="0" xfId="5" applyFont="1"/>
    <xf numFmtId="0" fontId="7" fillId="3" borderId="0" xfId="4" applyFont="1" applyAlignment="1">
      <alignment horizontal="center" vertical="center"/>
    </xf>
    <xf numFmtId="0" fontId="7" fillId="3" borderId="0" xfId="4" applyFont="1" applyAlignment="1">
      <alignment horizontal="right" vertical="center"/>
    </xf>
    <xf numFmtId="165" fontId="5" fillId="2" borderId="0" xfId="3" applyNumberFormat="1" applyAlignment="1">
      <alignment horizontal="center"/>
    </xf>
    <xf numFmtId="0" fontId="7" fillId="3" borderId="0" xfId="4" applyFont="1" applyAlignment="1">
      <alignment horizontal="center"/>
    </xf>
    <xf numFmtId="0" fontId="2" fillId="4" borderId="0" xfId="5" applyFont="1" applyAlignment="1">
      <alignment horizontal="center"/>
    </xf>
    <xf numFmtId="0" fontId="2" fillId="0" borderId="0" xfId="0" applyFont="1" applyAlignment="1">
      <alignment horizontal="center"/>
    </xf>
  </cellXfs>
  <cellStyles count="6">
    <cellStyle name="20% - Accent1" xfId="5" builtinId="30"/>
    <cellStyle name="Currency" xfId="2" builtinId="4"/>
    <cellStyle name="Good" xfId="3" builtinId="26"/>
    <cellStyle name="Neutral" xfId="4" builtinId="28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9AAC-8AB5-4795-9A97-62978694B15D}">
  <dimension ref="A1:M644"/>
  <sheetViews>
    <sheetView workbookViewId="0">
      <selection activeCell="O7" sqref="O7"/>
    </sheetView>
  </sheetViews>
  <sheetFormatPr defaultRowHeight="14.4" x14ac:dyDescent="0.3"/>
  <cols>
    <col min="1" max="1" width="9.88671875" style="1" bestFit="1" customWidth="1"/>
    <col min="2" max="3" width="8.88671875" style="1"/>
    <col min="5" max="5" width="8.44140625" customWidth="1"/>
    <col min="6" max="6" width="16.33203125" style="3" customWidth="1"/>
    <col min="9" max="9" width="7.44140625" bestFit="1" customWidth="1"/>
    <col min="10" max="10" width="7.88671875" bestFit="1" customWidth="1"/>
    <col min="11" max="11" width="7.33203125" bestFit="1" customWidth="1"/>
    <col min="12" max="12" width="4.33203125" bestFit="1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H1" s="8" t="s">
        <v>8</v>
      </c>
      <c r="I1" s="5" t="s">
        <v>1</v>
      </c>
      <c r="J1" s="5" t="s">
        <v>2</v>
      </c>
      <c r="K1" s="6" t="s">
        <v>3</v>
      </c>
      <c r="L1" s="6" t="s">
        <v>4</v>
      </c>
      <c r="M1" s="8" t="s">
        <v>8</v>
      </c>
    </row>
    <row r="2" spans="1:13" x14ac:dyDescent="0.3">
      <c r="A2" s="1">
        <v>1</v>
      </c>
      <c r="B2" s="1">
        <v>1</v>
      </c>
      <c r="C2" s="1">
        <v>0</v>
      </c>
      <c r="D2" s="4">
        <v>37779</v>
      </c>
      <c r="E2">
        <v>45</v>
      </c>
      <c r="F2" s="3" t="s">
        <v>6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</row>
    <row r="3" spans="1:13" x14ac:dyDescent="0.3">
      <c r="A3" s="1">
        <v>2</v>
      </c>
      <c r="B3" s="1">
        <v>0</v>
      </c>
      <c r="C3" s="1">
        <v>1</v>
      </c>
      <c r="D3" s="4">
        <v>44955</v>
      </c>
      <c r="E3">
        <v>53</v>
      </c>
      <c r="F3" s="3" t="s">
        <v>6</v>
      </c>
      <c r="H3">
        <v>1</v>
      </c>
      <c r="I3">
        <f t="shared" ref="I3:L3" si="0">_xlfn.QUARTILE.EXC(B:B,$H3)</f>
        <v>0</v>
      </c>
      <c r="J3">
        <f t="shared" si="0"/>
        <v>0</v>
      </c>
      <c r="K3">
        <f t="shared" si="0"/>
        <v>33057.5</v>
      </c>
      <c r="L3">
        <f t="shared" si="0"/>
        <v>36</v>
      </c>
      <c r="M3">
        <v>2</v>
      </c>
    </row>
    <row r="4" spans="1:13" x14ac:dyDescent="0.3">
      <c r="A4" s="1">
        <v>3</v>
      </c>
      <c r="B4" s="1">
        <v>1</v>
      </c>
      <c r="C4" s="1">
        <v>0</v>
      </c>
      <c r="D4" s="4">
        <v>36896</v>
      </c>
      <c r="E4">
        <v>48</v>
      </c>
      <c r="F4" s="3" t="s">
        <v>6</v>
      </c>
      <c r="H4">
        <v>2</v>
      </c>
      <c r="I4">
        <f t="shared" ref="I4:I5" si="1">_xlfn.QUARTILE.EXC(B:B,$H4)</f>
        <v>1</v>
      </c>
      <c r="J4">
        <f t="shared" ref="J4:J5" si="2">_xlfn.QUARTILE.EXC(C:C,$H4)</f>
        <v>1</v>
      </c>
      <c r="K4">
        <f t="shared" ref="K4:K5" si="3">_xlfn.QUARTILE.EXC(D:D,$H4)</f>
        <v>39923</v>
      </c>
      <c r="L4">
        <f t="shared" ref="L4:L5" si="4">_xlfn.QUARTILE.EXC(E:E,$H4)</f>
        <v>43</v>
      </c>
      <c r="M4">
        <v>3</v>
      </c>
    </row>
    <row r="5" spans="1:13" x14ac:dyDescent="0.3">
      <c r="A5" s="1">
        <v>4</v>
      </c>
      <c r="B5" s="1">
        <v>1</v>
      </c>
      <c r="C5" s="1">
        <v>1</v>
      </c>
      <c r="D5" s="4">
        <v>70981</v>
      </c>
      <c r="E5">
        <v>45</v>
      </c>
      <c r="F5" s="3" t="s">
        <v>7</v>
      </c>
      <c r="H5">
        <v>3</v>
      </c>
      <c r="I5">
        <f t="shared" si="1"/>
        <v>1</v>
      </c>
      <c r="J5">
        <f t="shared" si="2"/>
        <v>1</v>
      </c>
      <c r="K5">
        <f t="shared" si="3"/>
        <v>45941.5</v>
      </c>
      <c r="L5">
        <f t="shared" si="4"/>
        <v>51.5</v>
      </c>
      <c r="M5">
        <v>4</v>
      </c>
    </row>
    <row r="6" spans="1:13" x14ac:dyDescent="0.3">
      <c r="A6" s="1">
        <v>5</v>
      </c>
      <c r="B6" s="1">
        <v>1</v>
      </c>
      <c r="C6" s="1">
        <v>0</v>
      </c>
      <c r="D6" s="4">
        <v>38990</v>
      </c>
      <c r="E6">
        <v>36</v>
      </c>
      <c r="F6" s="3" t="s">
        <v>6</v>
      </c>
    </row>
    <row r="7" spans="1:13" x14ac:dyDescent="0.3">
      <c r="A7" s="1">
        <v>6</v>
      </c>
      <c r="B7" s="1">
        <v>1</v>
      </c>
      <c r="C7" s="1">
        <v>1</v>
      </c>
      <c r="D7" s="4">
        <v>51126</v>
      </c>
      <c r="E7">
        <v>41</v>
      </c>
      <c r="F7" s="3" t="s">
        <v>7</v>
      </c>
    </row>
    <row r="8" spans="1:13" x14ac:dyDescent="0.3">
      <c r="A8" s="1">
        <v>7</v>
      </c>
      <c r="B8" s="1">
        <v>0</v>
      </c>
      <c r="C8" s="1">
        <v>1</v>
      </c>
      <c r="D8" s="4">
        <v>45133</v>
      </c>
      <c r="E8">
        <v>51</v>
      </c>
      <c r="F8" s="3" t="s">
        <v>7</v>
      </c>
    </row>
    <row r="9" spans="1:13" x14ac:dyDescent="0.3">
      <c r="A9" s="1">
        <v>8</v>
      </c>
      <c r="B9" s="1">
        <v>1</v>
      </c>
      <c r="C9" s="1">
        <v>1</v>
      </c>
      <c r="D9" s="4">
        <v>36316</v>
      </c>
      <c r="E9">
        <v>41</v>
      </c>
      <c r="F9" s="3" t="s">
        <v>7</v>
      </c>
    </row>
    <row r="10" spans="1:13" x14ac:dyDescent="0.3">
      <c r="A10" s="1">
        <v>9</v>
      </c>
      <c r="B10" s="1">
        <v>1</v>
      </c>
      <c r="C10" s="1">
        <v>1</v>
      </c>
      <c r="D10" s="4">
        <v>40955</v>
      </c>
      <c r="E10">
        <v>69</v>
      </c>
      <c r="F10" s="3" t="s">
        <v>6</v>
      </c>
    </row>
    <row r="11" spans="1:13" x14ac:dyDescent="0.3">
      <c r="A11" s="1">
        <v>10</v>
      </c>
      <c r="B11" s="1">
        <v>0</v>
      </c>
      <c r="C11" s="1">
        <v>1</v>
      </c>
      <c r="D11" s="4">
        <v>27280</v>
      </c>
      <c r="E11">
        <v>55</v>
      </c>
      <c r="F11" s="3" t="s">
        <v>6</v>
      </c>
    </row>
    <row r="12" spans="1:13" x14ac:dyDescent="0.3">
      <c r="A12" s="1">
        <v>11</v>
      </c>
      <c r="B12" s="1">
        <v>0</v>
      </c>
      <c r="C12" s="1">
        <v>1</v>
      </c>
      <c r="D12" s="4">
        <v>33027</v>
      </c>
      <c r="E12">
        <v>51</v>
      </c>
      <c r="F12" s="3" t="s">
        <v>6</v>
      </c>
    </row>
    <row r="13" spans="1:13" x14ac:dyDescent="0.3">
      <c r="A13" s="1">
        <v>12</v>
      </c>
      <c r="B13" s="1">
        <v>1</v>
      </c>
      <c r="C13" s="1">
        <v>1</v>
      </c>
      <c r="D13" s="4">
        <v>63555</v>
      </c>
      <c r="E13">
        <v>62</v>
      </c>
      <c r="F13" s="3" t="s">
        <v>7</v>
      </c>
    </row>
    <row r="14" spans="1:13" x14ac:dyDescent="0.3">
      <c r="A14" s="1">
        <v>13</v>
      </c>
      <c r="B14" s="1">
        <v>1</v>
      </c>
      <c r="C14" s="1">
        <v>1</v>
      </c>
      <c r="D14" s="4">
        <v>64709</v>
      </c>
      <c r="E14">
        <v>70</v>
      </c>
      <c r="F14" s="3" t="s">
        <v>6</v>
      </c>
    </row>
    <row r="15" spans="1:13" x14ac:dyDescent="0.3">
      <c r="A15" s="1">
        <v>14</v>
      </c>
      <c r="B15" s="1">
        <v>1</v>
      </c>
      <c r="C15" s="1">
        <v>0</v>
      </c>
      <c r="D15" s="4">
        <v>38447</v>
      </c>
      <c r="E15">
        <v>37</v>
      </c>
      <c r="F15" s="3" t="s">
        <v>7</v>
      </c>
    </row>
    <row r="16" spans="1:13" x14ac:dyDescent="0.3">
      <c r="A16" s="1">
        <v>15</v>
      </c>
      <c r="B16" s="1">
        <v>1</v>
      </c>
      <c r="C16" s="1">
        <v>1</v>
      </c>
      <c r="D16" s="4">
        <v>35282</v>
      </c>
      <c r="E16">
        <v>59</v>
      </c>
      <c r="F16" s="3" t="s">
        <v>6</v>
      </c>
    </row>
    <row r="17" spans="1:6" x14ac:dyDescent="0.3">
      <c r="A17" s="1">
        <v>16</v>
      </c>
      <c r="B17" s="1">
        <v>0</v>
      </c>
      <c r="C17" s="1">
        <v>1</v>
      </c>
      <c r="D17" s="4">
        <v>43468</v>
      </c>
      <c r="E17">
        <v>52</v>
      </c>
      <c r="F17" s="3" t="s">
        <v>6</v>
      </c>
    </row>
    <row r="18" spans="1:6" x14ac:dyDescent="0.3">
      <c r="A18" s="1">
        <v>17</v>
      </c>
      <c r="B18" s="1">
        <v>1</v>
      </c>
      <c r="C18" s="1">
        <v>0</v>
      </c>
      <c r="D18" s="4">
        <v>53768</v>
      </c>
      <c r="E18">
        <v>34</v>
      </c>
      <c r="F18" s="3" t="s">
        <v>7</v>
      </c>
    </row>
    <row r="19" spans="1:6" x14ac:dyDescent="0.3">
      <c r="A19" s="1">
        <v>18</v>
      </c>
      <c r="B19" s="1">
        <v>0</v>
      </c>
      <c r="C19" s="1">
        <v>1</v>
      </c>
      <c r="D19" s="4">
        <v>52875</v>
      </c>
      <c r="E19">
        <v>71</v>
      </c>
      <c r="F19" s="3" t="s">
        <v>7</v>
      </c>
    </row>
    <row r="20" spans="1:6" x14ac:dyDescent="0.3">
      <c r="A20" s="1">
        <v>19</v>
      </c>
      <c r="B20" s="1">
        <v>1</v>
      </c>
      <c r="C20" s="1">
        <v>0</v>
      </c>
      <c r="D20" s="4">
        <v>29728</v>
      </c>
      <c r="E20">
        <v>41</v>
      </c>
      <c r="F20" s="3" t="s">
        <v>6</v>
      </c>
    </row>
    <row r="21" spans="1:6" x14ac:dyDescent="0.3">
      <c r="A21" s="1">
        <v>20</v>
      </c>
      <c r="B21" s="1">
        <v>0</v>
      </c>
      <c r="C21" s="1">
        <v>0</v>
      </c>
      <c r="D21" s="4">
        <v>30587</v>
      </c>
      <c r="E21">
        <v>36</v>
      </c>
      <c r="F21" s="3" t="s">
        <v>6</v>
      </c>
    </row>
    <row r="22" spans="1:6" x14ac:dyDescent="0.3">
      <c r="A22" s="1">
        <v>21</v>
      </c>
      <c r="B22" s="1">
        <v>0</v>
      </c>
      <c r="C22" s="1">
        <v>1</v>
      </c>
      <c r="D22" s="4">
        <v>49585</v>
      </c>
      <c r="E22">
        <v>34</v>
      </c>
      <c r="F22" s="3" t="s">
        <v>7</v>
      </c>
    </row>
    <row r="23" spans="1:6" x14ac:dyDescent="0.3">
      <c r="A23" s="1">
        <v>22</v>
      </c>
      <c r="B23" s="1">
        <v>1</v>
      </c>
      <c r="C23" s="1">
        <v>1</v>
      </c>
      <c r="D23" s="4">
        <v>48957</v>
      </c>
      <c r="E23">
        <v>33</v>
      </c>
      <c r="F23" s="3" t="s">
        <v>7</v>
      </c>
    </row>
    <row r="24" spans="1:6" x14ac:dyDescent="0.3">
      <c r="A24" s="1">
        <v>23</v>
      </c>
      <c r="B24" s="1">
        <v>1</v>
      </c>
      <c r="C24" s="1">
        <v>1</v>
      </c>
      <c r="D24" s="4">
        <v>32739</v>
      </c>
      <c r="E24">
        <v>50</v>
      </c>
      <c r="F24" s="3" t="s">
        <v>6</v>
      </c>
    </row>
    <row r="25" spans="1:6" x14ac:dyDescent="0.3">
      <c r="A25" s="1">
        <v>24</v>
      </c>
      <c r="B25" s="1">
        <v>1</v>
      </c>
      <c r="C25" s="1">
        <v>0</v>
      </c>
      <c r="D25" s="4">
        <v>41057</v>
      </c>
      <c r="E25">
        <v>40</v>
      </c>
      <c r="F25" s="3" t="s">
        <v>7</v>
      </c>
    </row>
    <row r="26" spans="1:6" x14ac:dyDescent="0.3">
      <c r="A26" s="1">
        <v>25</v>
      </c>
      <c r="B26" s="1">
        <v>1</v>
      </c>
      <c r="C26" s="1">
        <v>0</v>
      </c>
      <c r="D26" s="4">
        <v>31916</v>
      </c>
      <c r="E26">
        <v>43</v>
      </c>
      <c r="F26" s="3" t="s">
        <v>6</v>
      </c>
    </row>
    <row r="27" spans="1:6" x14ac:dyDescent="0.3">
      <c r="A27" s="1">
        <v>26</v>
      </c>
      <c r="B27" s="1">
        <v>1</v>
      </c>
      <c r="C27" s="1">
        <v>0</v>
      </c>
      <c r="D27" s="4">
        <v>29077</v>
      </c>
      <c r="E27">
        <v>39</v>
      </c>
      <c r="F27" s="3" t="s">
        <v>6</v>
      </c>
    </row>
    <row r="28" spans="1:6" x14ac:dyDescent="0.3">
      <c r="A28" s="1">
        <v>27</v>
      </c>
      <c r="B28" s="1">
        <v>1</v>
      </c>
      <c r="C28" s="1">
        <v>1</v>
      </c>
      <c r="D28" s="4">
        <v>58164</v>
      </c>
      <c r="E28">
        <v>30</v>
      </c>
      <c r="F28" s="3" t="s">
        <v>7</v>
      </c>
    </row>
    <row r="29" spans="1:6" x14ac:dyDescent="0.3">
      <c r="A29" s="1">
        <v>28</v>
      </c>
      <c r="B29" s="1">
        <v>0</v>
      </c>
      <c r="C29" s="1">
        <v>1</v>
      </c>
      <c r="D29" s="4">
        <v>30784</v>
      </c>
      <c r="E29">
        <v>52</v>
      </c>
      <c r="F29" s="3" t="s">
        <v>6</v>
      </c>
    </row>
    <row r="30" spans="1:6" x14ac:dyDescent="0.3">
      <c r="A30" s="1">
        <v>29</v>
      </c>
      <c r="B30" s="1">
        <v>1</v>
      </c>
      <c r="C30" s="1">
        <v>1</v>
      </c>
      <c r="D30" s="4">
        <v>25440</v>
      </c>
      <c r="E30">
        <v>51</v>
      </c>
      <c r="F30" s="3" t="s">
        <v>6</v>
      </c>
    </row>
    <row r="31" spans="1:6" x14ac:dyDescent="0.3">
      <c r="A31" s="1">
        <v>30</v>
      </c>
      <c r="B31" s="1">
        <v>0</v>
      </c>
      <c r="C31" s="1">
        <v>0</v>
      </c>
      <c r="D31" s="4">
        <v>41779</v>
      </c>
      <c r="E31">
        <v>39</v>
      </c>
      <c r="F31" s="3" t="s">
        <v>7</v>
      </c>
    </row>
    <row r="32" spans="1:6" x14ac:dyDescent="0.3">
      <c r="A32" s="1">
        <v>31</v>
      </c>
      <c r="B32" s="1">
        <v>0</v>
      </c>
      <c r="C32" s="1">
        <v>0</v>
      </c>
      <c r="D32" s="4">
        <v>26598</v>
      </c>
      <c r="E32">
        <v>29</v>
      </c>
      <c r="F32" s="3" t="s">
        <v>7</v>
      </c>
    </row>
    <row r="33" spans="1:6" x14ac:dyDescent="0.3">
      <c r="A33" s="1">
        <v>32</v>
      </c>
      <c r="B33" s="1">
        <v>1</v>
      </c>
      <c r="C33" s="1">
        <v>1</v>
      </c>
      <c r="D33" s="4">
        <v>30081</v>
      </c>
      <c r="E33">
        <v>56</v>
      </c>
      <c r="F33" s="3" t="s">
        <v>6</v>
      </c>
    </row>
    <row r="34" spans="1:6" x14ac:dyDescent="0.3">
      <c r="A34" s="1">
        <v>33</v>
      </c>
      <c r="B34" s="1">
        <v>1</v>
      </c>
      <c r="C34" s="1">
        <v>1</v>
      </c>
      <c r="D34" s="4">
        <v>43194</v>
      </c>
      <c r="E34">
        <v>47</v>
      </c>
      <c r="F34" s="3" t="s">
        <v>7</v>
      </c>
    </row>
    <row r="35" spans="1:6" x14ac:dyDescent="0.3">
      <c r="A35" s="1">
        <v>34</v>
      </c>
      <c r="B35" s="1">
        <v>1</v>
      </c>
      <c r="C35" s="1">
        <v>0</v>
      </c>
      <c r="D35" s="4">
        <v>22408</v>
      </c>
      <c r="E35">
        <v>40</v>
      </c>
      <c r="F35" s="3" t="s">
        <v>6</v>
      </c>
    </row>
    <row r="36" spans="1:6" x14ac:dyDescent="0.3">
      <c r="A36" s="1">
        <v>35</v>
      </c>
      <c r="B36" s="1">
        <v>1</v>
      </c>
      <c r="C36" s="1">
        <v>1</v>
      </c>
      <c r="D36" s="4">
        <v>42108</v>
      </c>
      <c r="E36">
        <v>26</v>
      </c>
      <c r="F36" s="3" t="s">
        <v>7</v>
      </c>
    </row>
    <row r="37" spans="1:6" x14ac:dyDescent="0.3">
      <c r="A37" s="1">
        <v>36</v>
      </c>
      <c r="B37" s="1">
        <v>0</v>
      </c>
      <c r="C37" s="1">
        <v>0</v>
      </c>
      <c r="D37" s="4">
        <v>40456</v>
      </c>
      <c r="E37">
        <v>42</v>
      </c>
      <c r="F37" s="3" t="s">
        <v>7</v>
      </c>
    </row>
    <row r="38" spans="1:6" x14ac:dyDescent="0.3">
      <c r="A38" s="1">
        <v>37</v>
      </c>
      <c r="B38" s="1">
        <v>1</v>
      </c>
      <c r="C38" s="1">
        <v>1</v>
      </c>
      <c r="D38" s="4">
        <v>47797</v>
      </c>
      <c r="E38">
        <v>49</v>
      </c>
      <c r="F38" s="3" t="s">
        <v>7</v>
      </c>
    </row>
    <row r="39" spans="1:6" x14ac:dyDescent="0.3">
      <c r="A39" s="1">
        <v>38</v>
      </c>
      <c r="B39" s="1">
        <v>1</v>
      </c>
      <c r="C39" s="1">
        <v>0</v>
      </c>
      <c r="D39" s="4">
        <v>43992</v>
      </c>
      <c r="E39">
        <v>53</v>
      </c>
      <c r="F39" s="3" t="s">
        <v>7</v>
      </c>
    </row>
    <row r="40" spans="1:6" x14ac:dyDescent="0.3">
      <c r="A40" s="1">
        <v>39</v>
      </c>
      <c r="B40" s="1">
        <v>1</v>
      </c>
      <c r="C40" s="1">
        <v>1</v>
      </c>
      <c r="D40" s="4">
        <v>41882</v>
      </c>
      <c r="E40">
        <v>54</v>
      </c>
      <c r="F40" s="3" t="s">
        <v>6</v>
      </c>
    </row>
    <row r="41" spans="1:6" x14ac:dyDescent="0.3">
      <c r="A41" s="1">
        <v>40</v>
      </c>
      <c r="B41" s="1">
        <v>1</v>
      </c>
      <c r="C41" s="1">
        <v>1</v>
      </c>
      <c r="D41" s="4">
        <v>55281</v>
      </c>
      <c r="E41">
        <v>48</v>
      </c>
      <c r="F41" s="3" t="s">
        <v>7</v>
      </c>
    </row>
    <row r="42" spans="1:6" x14ac:dyDescent="0.3">
      <c r="A42" s="1">
        <v>41</v>
      </c>
      <c r="B42" s="1">
        <v>1</v>
      </c>
      <c r="C42" s="1">
        <v>1</v>
      </c>
      <c r="D42" s="4">
        <v>47495</v>
      </c>
      <c r="E42">
        <v>35</v>
      </c>
      <c r="F42" s="3" t="s">
        <v>7</v>
      </c>
    </row>
    <row r="43" spans="1:6" x14ac:dyDescent="0.3">
      <c r="A43" s="1">
        <v>42</v>
      </c>
      <c r="B43" s="1">
        <v>0</v>
      </c>
      <c r="C43" s="1">
        <v>0</v>
      </c>
      <c r="D43" s="4">
        <v>33088</v>
      </c>
      <c r="E43">
        <v>22</v>
      </c>
      <c r="F43" s="3" t="s">
        <v>7</v>
      </c>
    </row>
    <row r="44" spans="1:6" x14ac:dyDescent="0.3">
      <c r="A44" s="1">
        <v>43</v>
      </c>
      <c r="B44" s="1">
        <v>0</v>
      </c>
      <c r="C44" s="1">
        <v>1</v>
      </c>
      <c r="D44" s="4">
        <v>46890</v>
      </c>
      <c r="E44">
        <v>36</v>
      </c>
      <c r="F44" s="3" t="s">
        <v>7</v>
      </c>
    </row>
    <row r="45" spans="1:6" x14ac:dyDescent="0.3">
      <c r="A45" s="1">
        <v>44</v>
      </c>
      <c r="B45" s="1">
        <v>0</v>
      </c>
      <c r="C45" s="1">
        <v>0</v>
      </c>
      <c r="D45" s="4">
        <v>35406</v>
      </c>
      <c r="E45">
        <v>29</v>
      </c>
      <c r="F45" s="3" t="s">
        <v>7</v>
      </c>
    </row>
    <row r="46" spans="1:6" x14ac:dyDescent="0.3">
      <c r="A46" s="1">
        <v>45</v>
      </c>
      <c r="B46" s="1">
        <v>0</v>
      </c>
      <c r="C46" s="1">
        <v>1</v>
      </c>
      <c r="D46" s="4">
        <v>59485</v>
      </c>
      <c r="E46">
        <v>36</v>
      </c>
      <c r="F46" s="3" t="s">
        <v>7</v>
      </c>
    </row>
    <row r="47" spans="1:6" x14ac:dyDescent="0.3">
      <c r="A47" s="1">
        <v>46</v>
      </c>
      <c r="B47" s="1">
        <v>1</v>
      </c>
      <c r="C47" s="1">
        <v>0</v>
      </c>
      <c r="D47" s="4">
        <v>42775</v>
      </c>
      <c r="E47">
        <v>27</v>
      </c>
      <c r="F47" s="3" t="s">
        <v>7</v>
      </c>
    </row>
    <row r="48" spans="1:6" x14ac:dyDescent="0.3">
      <c r="A48" s="1">
        <v>47</v>
      </c>
      <c r="B48" s="1">
        <v>0</v>
      </c>
      <c r="C48" s="1">
        <v>0</v>
      </c>
      <c r="D48" s="4">
        <v>28094</v>
      </c>
      <c r="E48">
        <v>39</v>
      </c>
      <c r="F48" s="3" t="s">
        <v>6</v>
      </c>
    </row>
    <row r="49" spans="1:6" x14ac:dyDescent="0.3">
      <c r="A49" s="1">
        <v>48</v>
      </c>
      <c r="B49" s="1">
        <v>1</v>
      </c>
      <c r="C49" s="1">
        <v>0</v>
      </c>
      <c r="D49" s="4">
        <v>26004</v>
      </c>
      <c r="E49">
        <v>62</v>
      </c>
      <c r="F49" s="3" t="s">
        <v>6</v>
      </c>
    </row>
    <row r="50" spans="1:6" x14ac:dyDescent="0.3">
      <c r="A50" s="1">
        <v>49</v>
      </c>
      <c r="B50" s="1">
        <v>1</v>
      </c>
      <c r="C50" s="1">
        <v>0</v>
      </c>
      <c r="D50" s="4">
        <v>38671</v>
      </c>
      <c r="E50">
        <v>44</v>
      </c>
      <c r="F50" s="3" t="s">
        <v>7</v>
      </c>
    </row>
    <row r="51" spans="1:6" x14ac:dyDescent="0.3">
      <c r="A51" s="1">
        <v>50</v>
      </c>
      <c r="B51" s="1">
        <v>0</v>
      </c>
      <c r="C51" s="1">
        <v>1</v>
      </c>
      <c r="D51" s="4">
        <v>33880</v>
      </c>
      <c r="E51">
        <v>48</v>
      </c>
      <c r="F51" s="3" t="s">
        <v>6</v>
      </c>
    </row>
    <row r="52" spans="1:6" x14ac:dyDescent="0.3">
      <c r="A52" s="1">
        <v>51</v>
      </c>
      <c r="B52" s="1">
        <v>0</v>
      </c>
      <c r="C52" s="1">
        <v>0</v>
      </c>
      <c r="D52" s="4">
        <v>43593</v>
      </c>
      <c r="E52">
        <v>27</v>
      </c>
      <c r="F52" s="3" t="s">
        <v>7</v>
      </c>
    </row>
    <row r="53" spans="1:6" x14ac:dyDescent="0.3">
      <c r="A53" s="1">
        <v>52</v>
      </c>
      <c r="B53" s="1">
        <v>0</v>
      </c>
      <c r="C53" s="1">
        <v>0</v>
      </c>
      <c r="D53" s="4">
        <v>27078</v>
      </c>
      <c r="E53">
        <v>45</v>
      </c>
      <c r="F53" s="3" t="s">
        <v>6</v>
      </c>
    </row>
    <row r="54" spans="1:6" x14ac:dyDescent="0.3">
      <c r="A54" s="1">
        <v>53</v>
      </c>
      <c r="B54" s="1">
        <v>1</v>
      </c>
      <c r="C54" s="1">
        <v>0</v>
      </c>
      <c r="D54" s="4">
        <v>37926</v>
      </c>
      <c r="E54">
        <v>33</v>
      </c>
      <c r="F54" s="3" t="s">
        <v>7</v>
      </c>
    </row>
    <row r="55" spans="1:6" x14ac:dyDescent="0.3">
      <c r="A55" s="1">
        <v>54</v>
      </c>
      <c r="B55" s="1">
        <v>1</v>
      </c>
      <c r="C55" s="1">
        <v>1</v>
      </c>
      <c r="D55" s="4">
        <v>50517</v>
      </c>
      <c r="E55">
        <v>38</v>
      </c>
      <c r="F55" s="3" t="s">
        <v>7</v>
      </c>
    </row>
    <row r="56" spans="1:6" x14ac:dyDescent="0.3">
      <c r="A56" s="1">
        <v>55</v>
      </c>
      <c r="B56" s="1">
        <v>0</v>
      </c>
      <c r="C56" s="1">
        <v>0</v>
      </c>
      <c r="D56" s="4">
        <v>39370</v>
      </c>
      <c r="E56">
        <v>28</v>
      </c>
      <c r="F56" s="3" t="s">
        <v>7</v>
      </c>
    </row>
    <row r="57" spans="1:6" x14ac:dyDescent="0.3">
      <c r="A57" s="1">
        <v>56</v>
      </c>
      <c r="B57" s="1">
        <v>0</v>
      </c>
      <c r="C57" s="1">
        <v>0</v>
      </c>
      <c r="D57" s="4">
        <v>31398</v>
      </c>
      <c r="E57">
        <v>47</v>
      </c>
      <c r="F57" s="3" t="s">
        <v>6</v>
      </c>
    </row>
    <row r="58" spans="1:6" x14ac:dyDescent="0.3">
      <c r="A58" s="1">
        <v>57</v>
      </c>
      <c r="B58" s="1">
        <v>1</v>
      </c>
      <c r="C58" s="1">
        <v>0</v>
      </c>
      <c r="D58" s="4">
        <v>29293</v>
      </c>
      <c r="E58">
        <v>43</v>
      </c>
      <c r="F58" s="3" t="s">
        <v>6</v>
      </c>
    </row>
    <row r="59" spans="1:6" x14ac:dyDescent="0.3">
      <c r="A59" s="1">
        <v>58</v>
      </c>
      <c r="B59" s="1">
        <v>1</v>
      </c>
      <c r="C59" s="1">
        <v>0</v>
      </c>
      <c r="D59" s="4">
        <v>49811</v>
      </c>
      <c r="E59">
        <v>49</v>
      </c>
      <c r="F59" s="3" t="s">
        <v>6</v>
      </c>
    </row>
    <row r="60" spans="1:6" x14ac:dyDescent="0.3">
      <c r="A60" s="1">
        <v>59</v>
      </c>
      <c r="B60" s="1">
        <v>0</v>
      </c>
      <c r="C60" s="1">
        <v>0</v>
      </c>
      <c r="D60" s="4">
        <v>38453</v>
      </c>
      <c r="E60">
        <v>43</v>
      </c>
      <c r="F60" s="3" t="s">
        <v>6</v>
      </c>
    </row>
    <row r="61" spans="1:6" x14ac:dyDescent="0.3">
      <c r="A61" s="1">
        <v>60</v>
      </c>
      <c r="B61" s="1">
        <v>0</v>
      </c>
      <c r="C61" s="1">
        <v>0</v>
      </c>
      <c r="D61" s="4">
        <v>31779</v>
      </c>
      <c r="E61">
        <v>46</v>
      </c>
      <c r="F61" s="3" t="s">
        <v>6</v>
      </c>
    </row>
    <row r="62" spans="1:6" x14ac:dyDescent="0.3">
      <c r="A62" s="1">
        <v>61</v>
      </c>
      <c r="B62" s="1">
        <v>0</v>
      </c>
      <c r="C62" s="1">
        <v>1</v>
      </c>
      <c r="D62" s="4">
        <v>33700</v>
      </c>
      <c r="E62">
        <v>25</v>
      </c>
      <c r="F62" s="3" t="s">
        <v>7</v>
      </c>
    </row>
    <row r="63" spans="1:6" x14ac:dyDescent="0.3">
      <c r="A63" s="1">
        <v>62</v>
      </c>
      <c r="B63" s="1">
        <v>0</v>
      </c>
      <c r="C63" s="1">
        <v>1</v>
      </c>
      <c r="D63" s="4">
        <v>37263</v>
      </c>
      <c r="E63">
        <v>49</v>
      </c>
      <c r="F63" s="3" t="s">
        <v>6</v>
      </c>
    </row>
    <row r="64" spans="1:6" x14ac:dyDescent="0.3">
      <c r="A64" s="1">
        <v>63</v>
      </c>
      <c r="B64" s="1">
        <v>0</v>
      </c>
      <c r="C64" s="1">
        <v>1</v>
      </c>
      <c r="D64" s="4">
        <v>44802</v>
      </c>
      <c r="E64">
        <v>34</v>
      </c>
      <c r="F64" s="3" t="s">
        <v>7</v>
      </c>
    </row>
    <row r="65" spans="1:6" x14ac:dyDescent="0.3">
      <c r="A65" s="1">
        <v>64</v>
      </c>
      <c r="B65" s="1">
        <v>0</v>
      </c>
      <c r="C65" s="1">
        <v>1</v>
      </c>
      <c r="D65" s="4">
        <v>35050</v>
      </c>
      <c r="E65">
        <v>36</v>
      </c>
      <c r="F65" s="3" t="s">
        <v>7</v>
      </c>
    </row>
    <row r="66" spans="1:6" x14ac:dyDescent="0.3">
      <c r="A66" s="1">
        <v>65</v>
      </c>
      <c r="B66" s="1">
        <v>1</v>
      </c>
      <c r="C66" s="1">
        <v>1</v>
      </c>
      <c r="D66" s="4">
        <v>37606</v>
      </c>
      <c r="E66">
        <v>37</v>
      </c>
      <c r="F66" s="3" t="s">
        <v>7</v>
      </c>
    </row>
    <row r="67" spans="1:6" x14ac:dyDescent="0.3">
      <c r="A67" s="1">
        <v>66</v>
      </c>
      <c r="B67" s="1">
        <v>1</v>
      </c>
      <c r="C67" s="1">
        <v>0</v>
      </c>
      <c r="D67" s="4">
        <v>52341</v>
      </c>
      <c r="E67">
        <v>42</v>
      </c>
      <c r="F67" s="3" t="s">
        <v>7</v>
      </c>
    </row>
    <row r="68" spans="1:6" x14ac:dyDescent="0.3">
      <c r="A68" s="1">
        <v>67</v>
      </c>
      <c r="B68" s="1">
        <v>1</v>
      </c>
      <c r="C68" s="1">
        <v>1</v>
      </c>
      <c r="D68" s="4">
        <v>45600</v>
      </c>
      <c r="E68">
        <v>50</v>
      </c>
      <c r="F68" s="3" t="s">
        <v>6</v>
      </c>
    </row>
    <row r="69" spans="1:6" x14ac:dyDescent="0.3">
      <c r="A69" s="1">
        <v>68</v>
      </c>
      <c r="B69" s="1">
        <v>1</v>
      </c>
      <c r="C69" s="1">
        <v>1</v>
      </c>
      <c r="D69" s="4">
        <v>36030</v>
      </c>
      <c r="E69">
        <v>55</v>
      </c>
      <c r="F69" s="3" t="s">
        <v>6</v>
      </c>
    </row>
    <row r="70" spans="1:6" x14ac:dyDescent="0.3">
      <c r="A70" s="1">
        <v>69</v>
      </c>
      <c r="B70" s="1">
        <v>0</v>
      </c>
      <c r="C70" s="1">
        <v>1</v>
      </c>
      <c r="D70" s="4">
        <v>44558</v>
      </c>
      <c r="E70">
        <v>31</v>
      </c>
      <c r="F70" s="3" t="s">
        <v>7</v>
      </c>
    </row>
    <row r="71" spans="1:6" x14ac:dyDescent="0.3">
      <c r="A71" s="1">
        <v>70</v>
      </c>
      <c r="B71" s="1">
        <v>1</v>
      </c>
      <c r="C71" s="1">
        <v>1</v>
      </c>
      <c r="D71" s="4">
        <v>34391</v>
      </c>
      <c r="E71">
        <v>60</v>
      </c>
      <c r="F71" s="3" t="s">
        <v>6</v>
      </c>
    </row>
    <row r="72" spans="1:6" x14ac:dyDescent="0.3">
      <c r="A72" s="1">
        <v>71</v>
      </c>
      <c r="B72" s="1">
        <v>1</v>
      </c>
      <c r="C72" s="1">
        <v>1</v>
      </c>
      <c r="D72" s="4">
        <v>43741</v>
      </c>
      <c r="E72">
        <v>54</v>
      </c>
      <c r="F72" s="3" t="s">
        <v>6</v>
      </c>
    </row>
    <row r="73" spans="1:6" x14ac:dyDescent="0.3">
      <c r="A73" s="1">
        <v>72</v>
      </c>
      <c r="B73" s="1">
        <v>0</v>
      </c>
      <c r="C73" s="1">
        <v>0</v>
      </c>
      <c r="D73" s="4">
        <v>36821</v>
      </c>
      <c r="E73">
        <v>32</v>
      </c>
      <c r="F73" s="3" t="s">
        <v>7</v>
      </c>
    </row>
    <row r="74" spans="1:6" x14ac:dyDescent="0.3">
      <c r="A74" s="1">
        <v>73</v>
      </c>
      <c r="B74" s="1">
        <v>1</v>
      </c>
      <c r="C74" s="1">
        <v>1</v>
      </c>
      <c r="D74" s="4">
        <v>51578</v>
      </c>
      <c r="E74">
        <v>45</v>
      </c>
      <c r="F74" s="3" t="s">
        <v>7</v>
      </c>
    </row>
    <row r="75" spans="1:6" x14ac:dyDescent="0.3">
      <c r="A75" s="1">
        <v>74</v>
      </c>
      <c r="B75" s="1">
        <v>1</v>
      </c>
      <c r="C75" s="1">
        <v>0</v>
      </c>
      <c r="D75" s="4">
        <v>23234</v>
      </c>
      <c r="E75">
        <v>31</v>
      </c>
      <c r="F75" s="3" t="s">
        <v>6</v>
      </c>
    </row>
    <row r="76" spans="1:6" x14ac:dyDescent="0.3">
      <c r="A76" s="1">
        <v>75</v>
      </c>
      <c r="B76" s="1">
        <v>0</v>
      </c>
      <c r="C76" s="1">
        <v>1</v>
      </c>
      <c r="D76" s="4">
        <v>48259</v>
      </c>
      <c r="E76">
        <v>32</v>
      </c>
      <c r="F76" s="3" t="s">
        <v>7</v>
      </c>
    </row>
    <row r="77" spans="1:6" x14ac:dyDescent="0.3">
      <c r="A77" s="1">
        <v>76</v>
      </c>
      <c r="B77" s="1">
        <v>0</v>
      </c>
      <c r="C77" s="1">
        <v>1</v>
      </c>
      <c r="D77" s="4">
        <v>46273</v>
      </c>
      <c r="E77">
        <v>56</v>
      </c>
      <c r="F77" s="3" t="s">
        <v>7</v>
      </c>
    </row>
    <row r="78" spans="1:6" x14ac:dyDescent="0.3">
      <c r="A78" s="1">
        <v>77</v>
      </c>
      <c r="B78" s="1">
        <v>1</v>
      </c>
      <c r="C78" s="1">
        <v>1</v>
      </c>
      <c r="D78" s="4">
        <v>42404</v>
      </c>
      <c r="E78">
        <v>30</v>
      </c>
      <c r="F78" s="3" t="s">
        <v>7</v>
      </c>
    </row>
    <row r="79" spans="1:6" x14ac:dyDescent="0.3">
      <c r="A79" s="1">
        <v>78</v>
      </c>
      <c r="B79" s="1">
        <v>0</v>
      </c>
      <c r="C79" s="1">
        <v>0</v>
      </c>
      <c r="D79" s="4">
        <v>41391</v>
      </c>
      <c r="E79">
        <v>54</v>
      </c>
      <c r="F79" s="3" t="s">
        <v>7</v>
      </c>
    </row>
    <row r="80" spans="1:6" x14ac:dyDescent="0.3">
      <c r="A80" s="1">
        <v>79</v>
      </c>
      <c r="B80" s="1">
        <v>0</v>
      </c>
      <c r="C80" s="1">
        <v>1</v>
      </c>
      <c r="D80" s="4">
        <v>45610</v>
      </c>
      <c r="E80">
        <v>38</v>
      </c>
      <c r="F80" s="3" t="s">
        <v>7</v>
      </c>
    </row>
    <row r="81" spans="1:6" x14ac:dyDescent="0.3">
      <c r="A81" s="1">
        <v>80</v>
      </c>
      <c r="B81" s="1">
        <v>1</v>
      </c>
      <c r="C81" s="1">
        <v>1</v>
      </c>
      <c r="D81" s="4">
        <v>47667</v>
      </c>
      <c r="E81">
        <v>87</v>
      </c>
      <c r="F81" s="3" t="s">
        <v>6</v>
      </c>
    </row>
    <row r="82" spans="1:6" x14ac:dyDescent="0.3">
      <c r="A82" s="1">
        <v>81</v>
      </c>
      <c r="B82" s="1">
        <v>1</v>
      </c>
      <c r="C82" s="1">
        <v>1</v>
      </c>
      <c r="D82" s="4">
        <v>40261</v>
      </c>
      <c r="E82">
        <v>31</v>
      </c>
      <c r="F82" s="3" t="s">
        <v>7</v>
      </c>
    </row>
    <row r="83" spans="1:6" x14ac:dyDescent="0.3">
      <c r="A83" s="1">
        <v>82</v>
      </c>
      <c r="B83" s="1">
        <v>1</v>
      </c>
      <c r="C83" s="1">
        <v>0</v>
      </c>
      <c r="D83" s="4">
        <v>46626</v>
      </c>
      <c r="E83">
        <v>46</v>
      </c>
      <c r="F83" s="3" t="s">
        <v>7</v>
      </c>
    </row>
    <row r="84" spans="1:6" x14ac:dyDescent="0.3">
      <c r="A84" s="1">
        <v>83</v>
      </c>
      <c r="B84" s="1">
        <v>0</v>
      </c>
      <c r="C84" s="1">
        <v>1</v>
      </c>
      <c r="D84" s="4">
        <v>55608</v>
      </c>
      <c r="E84">
        <v>43</v>
      </c>
      <c r="F84" s="3" t="s">
        <v>7</v>
      </c>
    </row>
    <row r="85" spans="1:6" x14ac:dyDescent="0.3">
      <c r="A85" s="1">
        <v>84</v>
      </c>
      <c r="B85" s="1">
        <v>1</v>
      </c>
      <c r="C85" s="1">
        <v>1</v>
      </c>
      <c r="D85" s="4">
        <v>35678</v>
      </c>
      <c r="E85">
        <v>64</v>
      </c>
      <c r="F85" s="3" t="s">
        <v>6</v>
      </c>
    </row>
    <row r="86" spans="1:6" x14ac:dyDescent="0.3">
      <c r="A86" s="1">
        <v>85</v>
      </c>
      <c r="B86" s="1">
        <v>0</v>
      </c>
      <c r="C86" s="1">
        <v>0</v>
      </c>
      <c r="D86" s="4">
        <v>50154</v>
      </c>
      <c r="E86">
        <v>40</v>
      </c>
      <c r="F86" s="3" t="s">
        <v>7</v>
      </c>
    </row>
    <row r="87" spans="1:6" x14ac:dyDescent="0.3">
      <c r="A87" s="1">
        <v>86</v>
      </c>
      <c r="B87" s="1">
        <v>1</v>
      </c>
      <c r="C87" s="1">
        <v>0</v>
      </c>
      <c r="D87" s="4">
        <v>34575</v>
      </c>
      <c r="E87">
        <v>57</v>
      </c>
      <c r="F87" s="3" t="s">
        <v>6</v>
      </c>
    </row>
    <row r="88" spans="1:6" x14ac:dyDescent="0.3">
      <c r="A88" s="1">
        <v>87</v>
      </c>
      <c r="B88" s="1">
        <v>0</v>
      </c>
      <c r="C88" s="1">
        <v>0</v>
      </c>
      <c r="D88" s="4">
        <v>30841</v>
      </c>
      <c r="E88">
        <v>24</v>
      </c>
      <c r="F88" s="3" t="s">
        <v>7</v>
      </c>
    </row>
    <row r="89" spans="1:6" x14ac:dyDescent="0.3">
      <c r="A89" s="1">
        <v>88</v>
      </c>
      <c r="B89" s="1">
        <v>1</v>
      </c>
      <c r="C89" s="1">
        <v>0</v>
      </c>
      <c r="D89" s="4">
        <v>20945</v>
      </c>
      <c r="E89">
        <v>42</v>
      </c>
      <c r="F89" s="3" t="s">
        <v>6</v>
      </c>
    </row>
    <row r="90" spans="1:6" x14ac:dyDescent="0.3">
      <c r="A90" s="1">
        <v>89</v>
      </c>
      <c r="B90" s="1">
        <v>1</v>
      </c>
      <c r="C90" s="1">
        <v>0</v>
      </c>
      <c r="D90" s="4">
        <v>38176</v>
      </c>
      <c r="E90">
        <v>40</v>
      </c>
      <c r="F90" s="3" t="s">
        <v>6</v>
      </c>
    </row>
    <row r="91" spans="1:6" x14ac:dyDescent="0.3">
      <c r="A91" s="1">
        <v>90</v>
      </c>
      <c r="B91" s="1">
        <v>1</v>
      </c>
      <c r="C91" s="1">
        <v>0</v>
      </c>
      <c r="D91" s="4">
        <v>28513</v>
      </c>
      <c r="E91">
        <v>34</v>
      </c>
      <c r="F91" s="3" t="s">
        <v>6</v>
      </c>
    </row>
    <row r="92" spans="1:6" x14ac:dyDescent="0.3">
      <c r="A92" s="1">
        <v>91</v>
      </c>
      <c r="B92" s="1">
        <v>0</v>
      </c>
      <c r="C92" s="1">
        <v>1</v>
      </c>
      <c r="D92" s="4">
        <v>51094</v>
      </c>
      <c r="E92">
        <v>46</v>
      </c>
      <c r="F92" s="3" t="s">
        <v>6</v>
      </c>
    </row>
    <row r="93" spans="1:6" x14ac:dyDescent="0.3">
      <c r="A93" s="1">
        <v>92</v>
      </c>
      <c r="B93" s="1">
        <v>1</v>
      </c>
      <c r="C93" s="1">
        <v>1</v>
      </c>
      <c r="D93" s="4">
        <v>40582</v>
      </c>
      <c r="E93">
        <v>66</v>
      </c>
      <c r="F93" s="3" t="s">
        <v>6</v>
      </c>
    </row>
    <row r="94" spans="1:6" x14ac:dyDescent="0.3">
      <c r="A94" s="1">
        <v>93</v>
      </c>
      <c r="B94" s="1">
        <v>1</v>
      </c>
      <c r="C94" s="1">
        <v>0</v>
      </c>
      <c r="D94" s="4">
        <v>32493</v>
      </c>
      <c r="E94">
        <v>63</v>
      </c>
      <c r="F94" s="3" t="s">
        <v>6</v>
      </c>
    </row>
    <row r="95" spans="1:6" x14ac:dyDescent="0.3">
      <c r="A95" s="1">
        <v>94</v>
      </c>
      <c r="B95" s="1">
        <v>0</v>
      </c>
      <c r="C95" s="1">
        <v>1</v>
      </c>
      <c r="D95" s="4">
        <v>36451</v>
      </c>
      <c r="E95">
        <v>44</v>
      </c>
      <c r="F95" s="3" t="s">
        <v>6</v>
      </c>
    </row>
    <row r="96" spans="1:6" x14ac:dyDescent="0.3">
      <c r="A96" s="1">
        <v>95</v>
      </c>
      <c r="B96" s="1">
        <v>0</v>
      </c>
      <c r="C96" s="1">
        <v>1</v>
      </c>
      <c r="D96" s="4">
        <v>42051</v>
      </c>
      <c r="E96">
        <v>58</v>
      </c>
      <c r="F96" s="3" t="s">
        <v>6</v>
      </c>
    </row>
    <row r="97" spans="1:6" x14ac:dyDescent="0.3">
      <c r="A97" s="1">
        <v>96</v>
      </c>
      <c r="B97" s="1">
        <v>0</v>
      </c>
      <c r="C97" s="1">
        <v>0</v>
      </c>
      <c r="D97" s="4">
        <v>26186</v>
      </c>
      <c r="E97">
        <v>38</v>
      </c>
      <c r="F97" s="3" t="s">
        <v>6</v>
      </c>
    </row>
    <row r="98" spans="1:6" x14ac:dyDescent="0.3">
      <c r="A98" s="1">
        <v>97</v>
      </c>
      <c r="B98" s="1">
        <v>1</v>
      </c>
      <c r="C98" s="1">
        <v>1</v>
      </c>
      <c r="D98" s="4">
        <v>24302</v>
      </c>
      <c r="E98">
        <v>46</v>
      </c>
      <c r="F98" s="3" t="s">
        <v>6</v>
      </c>
    </row>
    <row r="99" spans="1:6" x14ac:dyDescent="0.3">
      <c r="A99" s="1">
        <v>98</v>
      </c>
      <c r="B99" s="1">
        <v>0</v>
      </c>
      <c r="C99" s="1">
        <v>0</v>
      </c>
      <c r="D99" s="4">
        <v>39923</v>
      </c>
      <c r="E99">
        <v>58</v>
      </c>
      <c r="F99" s="3" t="s">
        <v>6</v>
      </c>
    </row>
    <row r="100" spans="1:6" x14ac:dyDescent="0.3">
      <c r="A100" s="1">
        <v>99</v>
      </c>
      <c r="B100" s="1">
        <v>0</v>
      </c>
      <c r="C100" s="1">
        <v>1</v>
      </c>
      <c r="D100" s="4">
        <v>39942</v>
      </c>
      <c r="E100">
        <v>21</v>
      </c>
      <c r="F100" s="3" t="s">
        <v>7</v>
      </c>
    </row>
    <row r="101" spans="1:6" x14ac:dyDescent="0.3">
      <c r="A101" s="1">
        <v>100</v>
      </c>
      <c r="B101" s="1">
        <v>1</v>
      </c>
      <c r="C101" s="1">
        <v>0</v>
      </c>
      <c r="D101" s="4">
        <v>33553</v>
      </c>
      <c r="E101">
        <v>48</v>
      </c>
      <c r="F101" s="3" t="s">
        <v>6</v>
      </c>
    </row>
    <row r="102" spans="1:6" x14ac:dyDescent="0.3">
      <c r="A102" s="1">
        <v>101</v>
      </c>
      <c r="B102" s="1">
        <v>1</v>
      </c>
      <c r="C102" s="1">
        <v>1</v>
      </c>
      <c r="D102" s="4">
        <v>42000</v>
      </c>
      <c r="E102" s="2">
        <v>47</v>
      </c>
    </row>
    <row r="103" spans="1:6" x14ac:dyDescent="0.3">
      <c r="D103" s="4"/>
    </row>
    <row r="104" spans="1:6" x14ac:dyDescent="0.3">
      <c r="D104" s="4"/>
    </row>
    <row r="105" spans="1:6" x14ac:dyDescent="0.3">
      <c r="D105" s="4"/>
    </row>
    <row r="106" spans="1:6" x14ac:dyDescent="0.3">
      <c r="D106" s="4"/>
    </row>
    <row r="107" spans="1:6" x14ac:dyDescent="0.3">
      <c r="D107" s="4"/>
    </row>
    <row r="108" spans="1:6" x14ac:dyDescent="0.3">
      <c r="D108" s="4"/>
    </row>
    <row r="109" spans="1:6" x14ac:dyDescent="0.3">
      <c r="D109" s="4"/>
    </row>
    <row r="110" spans="1:6" x14ac:dyDescent="0.3">
      <c r="D110" s="4"/>
    </row>
    <row r="111" spans="1:6" x14ac:dyDescent="0.3">
      <c r="D111" s="4"/>
    </row>
    <row r="112" spans="1:6" x14ac:dyDescent="0.3">
      <c r="D112" s="4"/>
    </row>
    <row r="113" spans="4:4" x14ac:dyDescent="0.3">
      <c r="D113" s="4"/>
    </row>
    <row r="114" spans="4:4" x14ac:dyDescent="0.3">
      <c r="D114" s="4"/>
    </row>
    <row r="115" spans="4:4" x14ac:dyDescent="0.3">
      <c r="D115" s="4"/>
    </row>
    <row r="116" spans="4:4" x14ac:dyDescent="0.3">
      <c r="D116" s="4"/>
    </row>
    <row r="117" spans="4:4" x14ac:dyDescent="0.3">
      <c r="D117" s="4"/>
    </row>
    <row r="118" spans="4:4" x14ac:dyDescent="0.3">
      <c r="D118" s="4"/>
    </row>
    <row r="119" spans="4:4" x14ac:dyDescent="0.3">
      <c r="D119" s="4"/>
    </row>
    <row r="120" spans="4:4" x14ac:dyDescent="0.3">
      <c r="D120" s="4"/>
    </row>
    <row r="121" spans="4:4" x14ac:dyDescent="0.3">
      <c r="D121" s="4"/>
    </row>
    <row r="122" spans="4:4" x14ac:dyDescent="0.3">
      <c r="D122" s="4"/>
    </row>
    <row r="123" spans="4:4" x14ac:dyDescent="0.3">
      <c r="D123" s="4"/>
    </row>
    <row r="124" spans="4:4" x14ac:dyDescent="0.3">
      <c r="D124" s="4"/>
    </row>
    <row r="125" spans="4:4" x14ac:dyDescent="0.3">
      <c r="D125" s="4"/>
    </row>
    <row r="126" spans="4:4" x14ac:dyDescent="0.3">
      <c r="D126" s="4"/>
    </row>
    <row r="127" spans="4:4" x14ac:dyDescent="0.3">
      <c r="D127" s="4"/>
    </row>
    <row r="128" spans="4:4" x14ac:dyDescent="0.3">
      <c r="D128" s="4"/>
    </row>
    <row r="129" spans="4:4" x14ac:dyDescent="0.3">
      <c r="D129" s="4"/>
    </row>
    <row r="130" spans="4:4" x14ac:dyDescent="0.3">
      <c r="D130" s="4"/>
    </row>
    <row r="131" spans="4:4" x14ac:dyDescent="0.3">
      <c r="D131" s="4"/>
    </row>
    <row r="132" spans="4:4" x14ac:dyDescent="0.3">
      <c r="D132" s="4"/>
    </row>
    <row r="133" spans="4:4" x14ac:dyDescent="0.3">
      <c r="D133" s="4"/>
    </row>
    <row r="134" spans="4:4" x14ac:dyDescent="0.3">
      <c r="D134" s="4"/>
    </row>
    <row r="135" spans="4:4" x14ac:dyDescent="0.3">
      <c r="D135" s="4"/>
    </row>
    <row r="136" spans="4:4" x14ac:dyDescent="0.3">
      <c r="D136" s="4"/>
    </row>
    <row r="137" spans="4:4" x14ac:dyDescent="0.3">
      <c r="D137" s="4"/>
    </row>
    <row r="138" spans="4:4" x14ac:dyDescent="0.3">
      <c r="D138" s="4"/>
    </row>
    <row r="139" spans="4:4" x14ac:dyDescent="0.3">
      <c r="D139" s="4"/>
    </row>
    <row r="140" spans="4:4" x14ac:dyDescent="0.3">
      <c r="D140" s="4"/>
    </row>
    <row r="141" spans="4:4" x14ac:dyDescent="0.3">
      <c r="D141" s="4"/>
    </row>
    <row r="142" spans="4:4" x14ac:dyDescent="0.3">
      <c r="D142" s="4"/>
    </row>
    <row r="143" spans="4:4" x14ac:dyDescent="0.3">
      <c r="D143" s="4"/>
    </row>
    <row r="144" spans="4:4" x14ac:dyDescent="0.3">
      <c r="D144" s="4"/>
    </row>
    <row r="145" spans="4:4" x14ac:dyDescent="0.3">
      <c r="D145" s="4"/>
    </row>
    <row r="146" spans="4:4" x14ac:dyDescent="0.3">
      <c r="D146" s="4"/>
    </row>
    <row r="147" spans="4:4" x14ac:dyDescent="0.3">
      <c r="D147" s="4"/>
    </row>
    <row r="148" spans="4:4" x14ac:dyDescent="0.3">
      <c r="D148" s="4"/>
    </row>
    <row r="149" spans="4:4" x14ac:dyDescent="0.3">
      <c r="D149" s="4"/>
    </row>
    <row r="150" spans="4:4" x14ac:dyDescent="0.3">
      <c r="D150" s="4"/>
    </row>
    <row r="151" spans="4:4" x14ac:dyDescent="0.3">
      <c r="D151" s="4"/>
    </row>
    <row r="152" spans="4:4" x14ac:dyDescent="0.3">
      <c r="D152" s="4"/>
    </row>
    <row r="153" spans="4:4" x14ac:dyDescent="0.3">
      <c r="D153" s="4"/>
    </row>
    <row r="154" spans="4:4" x14ac:dyDescent="0.3">
      <c r="D154" s="4"/>
    </row>
    <row r="155" spans="4:4" x14ac:dyDescent="0.3">
      <c r="D155" s="4"/>
    </row>
    <row r="156" spans="4:4" x14ac:dyDescent="0.3">
      <c r="D156" s="4"/>
    </row>
    <row r="157" spans="4:4" x14ac:dyDescent="0.3">
      <c r="D157" s="4"/>
    </row>
    <row r="158" spans="4:4" x14ac:dyDescent="0.3">
      <c r="D158" s="4"/>
    </row>
    <row r="159" spans="4:4" x14ac:dyDescent="0.3">
      <c r="D159" s="4"/>
    </row>
    <row r="160" spans="4:4" x14ac:dyDescent="0.3">
      <c r="D160" s="4"/>
    </row>
    <row r="161" spans="4:4" x14ac:dyDescent="0.3">
      <c r="D161" s="4"/>
    </row>
    <row r="162" spans="4:4" x14ac:dyDescent="0.3">
      <c r="D162" s="4"/>
    </row>
    <row r="163" spans="4:4" x14ac:dyDescent="0.3">
      <c r="D163" s="4"/>
    </row>
    <row r="164" spans="4:4" x14ac:dyDescent="0.3">
      <c r="D164" s="4"/>
    </row>
    <row r="165" spans="4:4" x14ac:dyDescent="0.3">
      <c r="D165" s="4"/>
    </row>
    <row r="166" spans="4:4" x14ac:dyDescent="0.3">
      <c r="D166" s="4"/>
    </row>
    <row r="167" spans="4:4" x14ac:dyDescent="0.3">
      <c r="D167" s="4"/>
    </row>
    <row r="168" spans="4:4" x14ac:dyDescent="0.3">
      <c r="D168" s="4"/>
    </row>
    <row r="169" spans="4:4" x14ac:dyDescent="0.3">
      <c r="D169" s="4"/>
    </row>
    <row r="170" spans="4:4" x14ac:dyDescent="0.3">
      <c r="D170" s="4"/>
    </row>
    <row r="171" spans="4:4" x14ac:dyDescent="0.3">
      <c r="D171" s="4"/>
    </row>
    <row r="172" spans="4:4" x14ac:dyDescent="0.3">
      <c r="D172" s="4"/>
    </row>
    <row r="173" spans="4:4" x14ac:dyDescent="0.3">
      <c r="D173" s="4"/>
    </row>
    <row r="174" spans="4:4" x14ac:dyDescent="0.3">
      <c r="D174" s="4"/>
    </row>
    <row r="175" spans="4:4" x14ac:dyDescent="0.3">
      <c r="D175" s="4"/>
    </row>
    <row r="176" spans="4:4" x14ac:dyDescent="0.3">
      <c r="D176" s="4"/>
    </row>
    <row r="177" spans="4:4" x14ac:dyDescent="0.3">
      <c r="D177" s="4"/>
    </row>
    <row r="178" spans="4:4" x14ac:dyDescent="0.3">
      <c r="D178" s="4"/>
    </row>
    <row r="179" spans="4:4" x14ac:dyDescent="0.3">
      <c r="D179" s="4"/>
    </row>
    <row r="180" spans="4:4" x14ac:dyDescent="0.3">
      <c r="D180" s="4"/>
    </row>
    <row r="181" spans="4:4" x14ac:dyDescent="0.3">
      <c r="D181" s="4"/>
    </row>
    <row r="182" spans="4:4" x14ac:dyDescent="0.3">
      <c r="D182" s="4"/>
    </row>
    <row r="183" spans="4:4" x14ac:dyDescent="0.3">
      <c r="D183" s="4"/>
    </row>
    <row r="184" spans="4:4" x14ac:dyDescent="0.3">
      <c r="D184" s="4"/>
    </row>
    <row r="185" spans="4:4" x14ac:dyDescent="0.3">
      <c r="D185" s="4"/>
    </row>
    <row r="186" spans="4:4" x14ac:dyDescent="0.3">
      <c r="D186" s="4"/>
    </row>
    <row r="187" spans="4:4" x14ac:dyDescent="0.3">
      <c r="D187" s="4"/>
    </row>
    <row r="188" spans="4:4" x14ac:dyDescent="0.3">
      <c r="D188" s="4"/>
    </row>
    <row r="189" spans="4:4" x14ac:dyDescent="0.3">
      <c r="D189" s="4"/>
    </row>
    <row r="190" spans="4:4" x14ac:dyDescent="0.3">
      <c r="D190" s="4"/>
    </row>
    <row r="191" spans="4:4" x14ac:dyDescent="0.3">
      <c r="D191" s="4"/>
    </row>
    <row r="192" spans="4:4" x14ac:dyDescent="0.3">
      <c r="D192" s="4"/>
    </row>
    <row r="193" spans="4:4" x14ac:dyDescent="0.3">
      <c r="D193" s="4"/>
    </row>
    <row r="194" spans="4:4" x14ac:dyDescent="0.3">
      <c r="D194" s="4"/>
    </row>
    <row r="195" spans="4:4" x14ac:dyDescent="0.3">
      <c r="D195" s="4"/>
    </row>
    <row r="196" spans="4:4" x14ac:dyDescent="0.3">
      <c r="D196" s="4"/>
    </row>
    <row r="197" spans="4:4" x14ac:dyDescent="0.3">
      <c r="D197" s="4"/>
    </row>
    <row r="198" spans="4:4" x14ac:dyDescent="0.3">
      <c r="D198" s="4"/>
    </row>
    <row r="199" spans="4:4" x14ac:dyDescent="0.3">
      <c r="D199" s="4"/>
    </row>
    <row r="200" spans="4:4" x14ac:dyDescent="0.3">
      <c r="D200" s="4"/>
    </row>
    <row r="201" spans="4:4" x14ac:dyDescent="0.3">
      <c r="D201" s="4"/>
    </row>
    <row r="202" spans="4:4" x14ac:dyDescent="0.3">
      <c r="D202" s="4"/>
    </row>
    <row r="203" spans="4:4" x14ac:dyDescent="0.3">
      <c r="D203" s="4"/>
    </row>
    <row r="204" spans="4:4" x14ac:dyDescent="0.3">
      <c r="D204" s="4"/>
    </row>
    <row r="205" spans="4:4" x14ac:dyDescent="0.3">
      <c r="D205" s="4"/>
    </row>
    <row r="206" spans="4:4" x14ac:dyDescent="0.3">
      <c r="D206" s="4"/>
    </row>
    <row r="207" spans="4:4" x14ac:dyDescent="0.3">
      <c r="D207" s="4"/>
    </row>
    <row r="208" spans="4:4" x14ac:dyDescent="0.3">
      <c r="D208" s="4"/>
    </row>
    <row r="209" spans="4:4" x14ac:dyDescent="0.3">
      <c r="D209" s="4"/>
    </row>
    <row r="210" spans="4:4" x14ac:dyDescent="0.3">
      <c r="D210" s="4"/>
    </row>
    <row r="211" spans="4:4" x14ac:dyDescent="0.3">
      <c r="D211" s="4"/>
    </row>
    <row r="212" spans="4:4" x14ac:dyDescent="0.3">
      <c r="D212" s="4"/>
    </row>
    <row r="213" spans="4:4" x14ac:dyDescent="0.3">
      <c r="D213" s="4"/>
    </row>
    <row r="214" spans="4:4" x14ac:dyDescent="0.3">
      <c r="D214" s="4"/>
    </row>
    <row r="215" spans="4:4" x14ac:dyDescent="0.3">
      <c r="D215" s="4"/>
    </row>
    <row r="216" spans="4:4" x14ac:dyDescent="0.3">
      <c r="D216" s="4"/>
    </row>
    <row r="217" spans="4:4" x14ac:dyDescent="0.3">
      <c r="D217" s="4"/>
    </row>
    <row r="218" spans="4:4" x14ac:dyDescent="0.3">
      <c r="D218" s="4"/>
    </row>
    <row r="219" spans="4:4" x14ac:dyDescent="0.3">
      <c r="D219" s="4"/>
    </row>
    <row r="220" spans="4:4" x14ac:dyDescent="0.3">
      <c r="D220" s="4"/>
    </row>
    <row r="221" spans="4:4" x14ac:dyDescent="0.3">
      <c r="D221" s="4"/>
    </row>
    <row r="222" spans="4:4" x14ac:dyDescent="0.3">
      <c r="D222" s="4"/>
    </row>
    <row r="223" spans="4:4" x14ac:dyDescent="0.3">
      <c r="D223" s="4"/>
    </row>
    <row r="224" spans="4:4" x14ac:dyDescent="0.3">
      <c r="D224" s="4"/>
    </row>
    <row r="225" spans="4:4" x14ac:dyDescent="0.3">
      <c r="D225" s="4"/>
    </row>
    <row r="226" spans="4:4" x14ac:dyDescent="0.3">
      <c r="D226" s="4"/>
    </row>
    <row r="227" spans="4:4" x14ac:dyDescent="0.3">
      <c r="D227" s="4"/>
    </row>
    <row r="228" spans="4:4" x14ac:dyDescent="0.3">
      <c r="D228" s="4"/>
    </row>
    <row r="229" spans="4:4" x14ac:dyDescent="0.3">
      <c r="D229" s="4"/>
    </row>
    <row r="230" spans="4:4" x14ac:dyDescent="0.3">
      <c r="D230" s="4"/>
    </row>
    <row r="231" spans="4:4" x14ac:dyDescent="0.3">
      <c r="D231" s="4"/>
    </row>
    <row r="232" spans="4:4" x14ac:dyDescent="0.3">
      <c r="D232" s="4"/>
    </row>
    <row r="233" spans="4:4" x14ac:dyDescent="0.3">
      <c r="D233" s="4"/>
    </row>
    <row r="234" spans="4:4" x14ac:dyDescent="0.3">
      <c r="D234" s="4"/>
    </row>
    <row r="235" spans="4:4" x14ac:dyDescent="0.3">
      <c r="D235" s="4"/>
    </row>
    <row r="236" spans="4:4" x14ac:dyDescent="0.3">
      <c r="D236" s="4"/>
    </row>
    <row r="237" spans="4:4" x14ac:dyDescent="0.3">
      <c r="D237" s="4"/>
    </row>
    <row r="238" spans="4:4" x14ac:dyDescent="0.3">
      <c r="D238" s="4"/>
    </row>
    <row r="239" spans="4:4" x14ac:dyDescent="0.3">
      <c r="D239" s="4"/>
    </row>
    <row r="240" spans="4:4" x14ac:dyDescent="0.3">
      <c r="D240" s="4"/>
    </row>
    <row r="241" spans="4:4" x14ac:dyDescent="0.3">
      <c r="D241" s="4"/>
    </row>
    <row r="242" spans="4:4" x14ac:dyDescent="0.3">
      <c r="D242" s="4"/>
    </row>
    <row r="243" spans="4:4" x14ac:dyDescent="0.3">
      <c r="D243" s="4"/>
    </row>
    <row r="244" spans="4:4" x14ac:dyDescent="0.3">
      <c r="D244" s="4"/>
    </row>
    <row r="245" spans="4:4" x14ac:dyDescent="0.3">
      <c r="D245" s="4"/>
    </row>
    <row r="246" spans="4:4" x14ac:dyDescent="0.3">
      <c r="D246" s="4"/>
    </row>
    <row r="247" spans="4:4" x14ac:dyDescent="0.3">
      <c r="D247" s="4"/>
    </row>
    <row r="248" spans="4:4" x14ac:dyDescent="0.3">
      <c r="D248" s="4"/>
    </row>
    <row r="249" spans="4:4" x14ac:dyDescent="0.3">
      <c r="D249" s="4"/>
    </row>
    <row r="250" spans="4:4" x14ac:dyDescent="0.3">
      <c r="D250" s="4"/>
    </row>
    <row r="251" spans="4:4" x14ac:dyDescent="0.3">
      <c r="D251" s="4"/>
    </row>
    <row r="252" spans="4:4" x14ac:dyDescent="0.3">
      <c r="D252" s="4"/>
    </row>
    <row r="253" spans="4:4" x14ac:dyDescent="0.3">
      <c r="D253" s="4"/>
    </row>
    <row r="254" spans="4:4" x14ac:dyDescent="0.3">
      <c r="D254" s="4"/>
    </row>
    <row r="255" spans="4:4" x14ac:dyDescent="0.3">
      <c r="D255" s="4"/>
    </row>
    <row r="256" spans="4:4" x14ac:dyDescent="0.3">
      <c r="D256" s="4"/>
    </row>
    <row r="257" spans="4:4" x14ac:dyDescent="0.3">
      <c r="D257" s="4"/>
    </row>
    <row r="258" spans="4:4" x14ac:dyDescent="0.3">
      <c r="D258" s="4"/>
    </row>
    <row r="259" spans="4:4" x14ac:dyDescent="0.3">
      <c r="D259" s="4"/>
    </row>
    <row r="260" spans="4:4" x14ac:dyDescent="0.3">
      <c r="D260" s="4"/>
    </row>
    <row r="261" spans="4:4" x14ac:dyDescent="0.3">
      <c r="D261" s="4"/>
    </row>
    <row r="262" spans="4:4" x14ac:dyDescent="0.3">
      <c r="D262" s="4"/>
    </row>
    <row r="263" spans="4:4" x14ac:dyDescent="0.3">
      <c r="D263" s="4"/>
    </row>
    <row r="264" spans="4:4" x14ac:dyDescent="0.3">
      <c r="D264" s="4"/>
    </row>
    <row r="265" spans="4:4" x14ac:dyDescent="0.3">
      <c r="D265" s="4"/>
    </row>
    <row r="266" spans="4:4" x14ac:dyDescent="0.3">
      <c r="D266" s="4"/>
    </row>
    <row r="267" spans="4:4" x14ac:dyDescent="0.3">
      <c r="D267" s="4"/>
    </row>
    <row r="268" spans="4:4" x14ac:dyDescent="0.3">
      <c r="D268" s="4"/>
    </row>
    <row r="269" spans="4:4" x14ac:dyDescent="0.3">
      <c r="D269" s="4"/>
    </row>
    <row r="270" spans="4:4" x14ac:dyDescent="0.3">
      <c r="D270" s="4"/>
    </row>
    <row r="271" spans="4:4" x14ac:dyDescent="0.3">
      <c r="D271" s="4"/>
    </row>
    <row r="272" spans="4:4" x14ac:dyDescent="0.3">
      <c r="D272" s="4"/>
    </row>
    <row r="273" spans="4:4" x14ac:dyDescent="0.3">
      <c r="D273" s="4"/>
    </row>
    <row r="274" spans="4:4" x14ac:dyDescent="0.3">
      <c r="D274" s="4"/>
    </row>
    <row r="275" spans="4:4" x14ac:dyDescent="0.3">
      <c r="D275" s="4"/>
    </row>
    <row r="276" spans="4:4" x14ac:dyDescent="0.3">
      <c r="D276" s="4"/>
    </row>
    <row r="277" spans="4:4" x14ac:dyDescent="0.3">
      <c r="D277" s="4"/>
    </row>
    <row r="278" spans="4:4" x14ac:dyDescent="0.3">
      <c r="D278" s="4"/>
    </row>
    <row r="279" spans="4:4" x14ac:dyDescent="0.3">
      <c r="D279" s="4"/>
    </row>
    <row r="280" spans="4:4" x14ac:dyDescent="0.3">
      <c r="D280" s="4"/>
    </row>
    <row r="281" spans="4:4" x14ac:dyDescent="0.3">
      <c r="D281" s="4"/>
    </row>
    <row r="282" spans="4:4" x14ac:dyDescent="0.3">
      <c r="D282" s="4"/>
    </row>
    <row r="283" spans="4:4" x14ac:dyDescent="0.3">
      <c r="D283" s="4"/>
    </row>
    <row r="284" spans="4:4" x14ac:dyDescent="0.3">
      <c r="D284" s="4"/>
    </row>
    <row r="285" spans="4:4" x14ac:dyDescent="0.3">
      <c r="D285" s="4"/>
    </row>
    <row r="286" spans="4:4" x14ac:dyDescent="0.3">
      <c r="D286" s="4"/>
    </row>
    <row r="287" spans="4:4" x14ac:dyDescent="0.3">
      <c r="D287" s="4"/>
    </row>
    <row r="288" spans="4:4" x14ac:dyDescent="0.3">
      <c r="D288" s="4"/>
    </row>
    <row r="289" spans="4:4" x14ac:dyDescent="0.3">
      <c r="D289" s="4"/>
    </row>
    <row r="290" spans="4:4" x14ac:dyDescent="0.3">
      <c r="D290" s="4"/>
    </row>
    <row r="291" spans="4:4" x14ac:dyDescent="0.3">
      <c r="D291" s="4"/>
    </row>
    <row r="292" spans="4:4" x14ac:dyDescent="0.3">
      <c r="D292" s="4"/>
    </row>
    <row r="293" spans="4:4" x14ac:dyDescent="0.3">
      <c r="D293" s="4"/>
    </row>
    <row r="294" spans="4:4" x14ac:dyDescent="0.3">
      <c r="D294" s="4"/>
    </row>
    <row r="295" spans="4:4" x14ac:dyDescent="0.3">
      <c r="D295" s="4"/>
    </row>
    <row r="296" spans="4:4" x14ac:dyDescent="0.3">
      <c r="D296" s="4"/>
    </row>
    <row r="297" spans="4:4" x14ac:dyDescent="0.3">
      <c r="D297" s="4"/>
    </row>
    <row r="298" spans="4:4" x14ac:dyDescent="0.3">
      <c r="D298" s="4"/>
    </row>
    <row r="299" spans="4:4" x14ac:dyDescent="0.3">
      <c r="D299" s="4"/>
    </row>
    <row r="300" spans="4:4" x14ac:dyDescent="0.3">
      <c r="D300" s="4"/>
    </row>
    <row r="301" spans="4:4" x14ac:dyDescent="0.3">
      <c r="D301" s="4"/>
    </row>
    <row r="302" spans="4:4" x14ac:dyDescent="0.3">
      <c r="D302" s="4"/>
    </row>
    <row r="303" spans="4:4" x14ac:dyDescent="0.3">
      <c r="D303" s="4"/>
    </row>
    <row r="304" spans="4:4" x14ac:dyDescent="0.3">
      <c r="D304" s="4"/>
    </row>
    <row r="305" spans="4:4" x14ac:dyDescent="0.3">
      <c r="D305" s="4"/>
    </row>
    <row r="306" spans="4:4" x14ac:dyDescent="0.3">
      <c r="D306" s="4"/>
    </row>
    <row r="307" spans="4:4" x14ac:dyDescent="0.3">
      <c r="D307" s="4"/>
    </row>
    <row r="308" spans="4:4" x14ac:dyDescent="0.3">
      <c r="D308" s="4"/>
    </row>
    <row r="309" spans="4:4" x14ac:dyDescent="0.3">
      <c r="D309" s="4"/>
    </row>
    <row r="310" spans="4:4" x14ac:dyDescent="0.3">
      <c r="D310" s="4"/>
    </row>
    <row r="311" spans="4:4" x14ac:dyDescent="0.3">
      <c r="D311" s="4"/>
    </row>
    <row r="312" spans="4:4" x14ac:dyDescent="0.3">
      <c r="D312" s="4"/>
    </row>
    <row r="313" spans="4:4" x14ac:dyDescent="0.3">
      <c r="D313" s="4"/>
    </row>
    <row r="314" spans="4:4" x14ac:dyDescent="0.3">
      <c r="D314" s="4"/>
    </row>
    <row r="315" spans="4:4" x14ac:dyDescent="0.3">
      <c r="D315" s="4"/>
    </row>
    <row r="316" spans="4:4" x14ac:dyDescent="0.3">
      <c r="D316" s="4"/>
    </row>
    <row r="317" spans="4:4" x14ac:dyDescent="0.3">
      <c r="D317" s="4"/>
    </row>
    <row r="318" spans="4:4" x14ac:dyDescent="0.3">
      <c r="D318" s="4"/>
    </row>
    <row r="319" spans="4:4" x14ac:dyDescent="0.3">
      <c r="D319" s="4"/>
    </row>
    <row r="320" spans="4:4" x14ac:dyDescent="0.3">
      <c r="D320" s="4"/>
    </row>
    <row r="321" spans="4:4" x14ac:dyDescent="0.3">
      <c r="D321" s="4"/>
    </row>
    <row r="322" spans="4:4" x14ac:dyDescent="0.3">
      <c r="D322" s="4"/>
    </row>
    <row r="323" spans="4:4" x14ac:dyDescent="0.3">
      <c r="D323" s="4"/>
    </row>
    <row r="324" spans="4:4" x14ac:dyDescent="0.3">
      <c r="D324" s="4"/>
    </row>
    <row r="325" spans="4:4" x14ac:dyDescent="0.3">
      <c r="D325" s="4"/>
    </row>
    <row r="326" spans="4:4" x14ac:dyDescent="0.3">
      <c r="D326" s="4"/>
    </row>
    <row r="327" spans="4:4" x14ac:dyDescent="0.3">
      <c r="D327" s="4"/>
    </row>
    <row r="328" spans="4:4" x14ac:dyDescent="0.3">
      <c r="D328" s="4"/>
    </row>
    <row r="329" spans="4:4" x14ac:dyDescent="0.3">
      <c r="D329" s="4"/>
    </row>
    <row r="330" spans="4:4" x14ac:dyDescent="0.3">
      <c r="D330" s="4"/>
    </row>
    <row r="331" spans="4:4" x14ac:dyDescent="0.3">
      <c r="D331" s="4"/>
    </row>
    <row r="332" spans="4:4" x14ac:dyDescent="0.3">
      <c r="D332" s="4"/>
    </row>
    <row r="333" spans="4:4" x14ac:dyDescent="0.3">
      <c r="D333" s="4"/>
    </row>
    <row r="334" spans="4:4" x14ac:dyDescent="0.3">
      <c r="D334" s="4"/>
    </row>
    <row r="335" spans="4:4" x14ac:dyDescent="0.3">
      <c r="D335" s="4"/>
    </row>
    <row r="336" spans="4:4" x14ac:dyDescent="0.3">
      <c r="D336" s="4"/>
    </row>
    <row r="337" spans="4:4" x14ac:dyDescent="0.3">
      <c r="D337" s="4"/>
    </row>
    <row r="338" spans="4:4" x14ac:dyDescent="0.3">
      <c r="D338" s="4"/>
    </row>
    <row r="339" spans="4:4" x14ac:dyDescent="0.3">
      <c r="D339" s="4"/>
    </row>
    <row r="340" spans="4:4" x14ac:dyDescent="0.3">
      <c r="D340" s="4"/>
    </row>
    <row r="341" spans="4:4" x14ac:dyDescent="0.3">
      <c r="D341" s="4"/>
    </row>
    <row r="342" spans="4:4" x14ac:dyDescent="0.3">
      <c r="D342" s="4"/>
    </row>
    <row r="343" spans="4:4" x14ac:dyDescent="0.3">
      <c r="D343" s="4"/>
    </row>
    <row r="344" spans="4:4" x14ac:dyDescent="0.3">
      <c r="D344" s="4"/>
    </row>
    <row r="345" spans="4:4" x14ac:dyDescent="0.3">
      <c r="D345" s="4"/>
    </row>
    <row r="346" spans="4:4" x14ac:dyDescent="0.3">
      <c r="D346" s="4"/>
    </row>
    <row r="347" spans="4:4" x14ac:dyDescent="0.3">
      <c r="D347" s="4"/>
    </row>
    <row r="348" spans="4:4" x14ac:dyDescent="0.3">
      <c r="D348" s="4"/>
    </row>
    <row r="349" spans="4:4" x14ac:dyDescent="0.3">
      <c r="D349" s="4"/>
    </row>
    <row r="350" spans="4:4" x14ac:dyDescent="0.3">
      <c r="D350" s="4"/>
    </row>
    <row r="351" spans="4:4" x14ac:dyDescent="0.3">
      <c r="D351" s="4"/>
    </row>
    <row r="352" spans="4:4" x14ac:dyDescent="0.3">
      <c r="D352" s="4"/>
    </row>
    <row r="353" spans="4:4" x14ac:dyDescent="0.3">
      <c r="D353" s="4"/>
    </row>
    <row r="354" spans="4:4" x14ac:dyDescent="0.3">
      <c r="D354" s="4"/>
    </row>
    <row r="355" spans="4:4" x14ac:dyDescent="0.3">
      <c r="D355" s="4"/>
    </row>
    <row r="356" spans="4:4" x14ac:dyDescent="0.3">
      <c r="D356" s="4"/>
    </row>
    <row r="357" spans="4:4" x14ac:dyDescent="0.3">
      <c r="D357" s="4"/>
    </row>
    <row r="358" spans="4:4" x14ac:dyDescent="0.3">
      <c r="D358" s="4"/>
    </row>
    <row r="359" spans="4:4" x14ac:dyDescent="0.3">
      <c r="D359" s="4"/>
    </row>
    <row r="360" spans="4:4" x14ac:dyDescent="0.3">
      <c r="D360" s="4"/>
    </row>
    <row r="361" spans="4:4" x14ac:dyDescent="0.3">
      <c r="D361" s="4"/>
    </row>
    <row r="362" spans="4:4" x14ac:dyDescent="0.3">
      <c r="D362" s="4"/>
    </row>
    <row r="363" spans="4:4" x14ac:dyDescent="0.3">
      <c r="D363" s="4"/>
    </row>
    <row r="364" spans="4:4" x14ac:dyDescent="0.3">
      <c r="D364" s="4"/>
    </row>
    <row r="365" spans="4:4" x14ac:dyDescent="0.3">
      <c r="D365" s="4"/>
    </row>
    <row r="366" spans="4:4" x14ac:dyDescent="0.3">
      <c r="D366" s="4"/>
    </row>
    <row r="367" spans="4:4" x14ac:dyDescent="0.3">
      <c r="D367" s="4"/>
    </row>
    <row r="368" spans="4:4" x14ac:dyDescent="0.3">
      <c r="D368" s="4"/>
    </row>
    <row r="369" spans="4:4" x14ac:dyDescent="0.3">
      <c r="D369" s="4"/>
    </row>
    <row r="370" spans="4:4" x14ac:dyDescent="0.3">
      <c r="D370" s="4"/>
    </row>
    <row r="371" spans="4:4" x14ac:dyDescent="0.3">
      <c r="D371" s="4"/>
    </row>
    <row r="372" spans="4:4" x14ac:dyDescent="0.3">
      <c r="D372" s="4"/>
    </row>
    <row r="373" spans="4:4" x14ac:dyDescent="0.3">
      <c r="D373" s="4"/>
    </row>
    <row r="374" spans="4:4" x14ac:dyDescent="0.3">
      <c r="D374" s="4"/>
    </row>
    <row r="375" spans="4:4" x14ac:dyDescent="0.3">
      <c r="D375" s="4"/>
    </row>
    <row r="376" spans="4:4" x14ac:dyDescent="0.3">
      <c r="D376" s="4"/>
    </row>
    <row r="377" spans="4:4" x14ac:dyDescent="0.3">
      <c r="D377" s="4"/>
    </row>
    <row r="378" spans="4:4" x14ac:dyDescent="0.3">
      <c r="D378" s="4"/>
    </row>
    <row r="379" spans="4:4" x14ac:dyDescent="0.3">
      <c r="D379" s="4"/>
    </row>
    <row r="380" spans="4:4" x14ac:dyDescent="0.3">
      <c r="D380" s="4"/>
    </row>
    <row r="381" spans="4:4" x14ac:dyDescent="0.3">
      <c r="D381" s="4"/>
    </row>
    <row r="382" spans="4:4" x14ac:dyDescent="0.3">
      <c r="D382" s="4"/>
    </row>
    <row r="383" spans="4:4" x14ac:dyDescent="0.3">
      <c r="D383" s="4"/>
    </row>
    <row r="384" spans="4:4" x14ac:dyDescent="0.3">
      <c r="D384" s="4"/>
    </row>
    <row r="385" spans="4:4" x14ac:dyDescent="0.3">
      <c r="D385" s="4"/>
    </row>
    <row r="386" spans="4:4" x14ac:dyDescent="0.3">
      <c r="D386" s="4"/>
    </row>
    <row r="387" spans="4:4" x14ac:dyDescent="0.3">
      <c r="D387" s="4"/>
    </row>
    <row r="388" spans="4:4" x14ac:dyDescent="0.3">
      <c r="D388" s="4"/>
    </row>
    <row r="389" spans="4:4" x14ac:dyDescent="0.3">
      <c r="D389" s="4"/>
    </row>
    <row r="390" spans="4:4" x14ac:dyDescent="0.3">
      <c r="D390" s="4"/>
    </row>
    <row r="391" spans="4:4" x14ac:dyDescent="0.3">
      <c r="D391" s="4"/>
    </row>
    <row r="392" spans="4:4" x14ac:dyDescent="0.3">
      <c r="D392" s="4"/>
    </row>
    <row r="393" spans="4:4" x14ac:dyDescent="0.3">
      <c r="D393" s="4"/>
    </row>
    <row r="394" spans="4:4" x14ac:dyDescent="0.3">
      <c r="D394" s="4"/>
    </row>
    <row r="395" spans="4:4" x14ac:dyDescent="0.3">
      <c r="D395" s="4"/>
    </row>
    <row r="396" spans="4:4" x14ac:dyDescent="0.3">
      <c r="D396" s="4"/>
    </row>
    <row r="397" spans="4:4" x14ac:dyDescent="0.3">
      <c r="D397" s="4"/>
    </row>
    <row r="398" spans="4:4" x14ac:dyDescent="0.3">
      <c r="D398" s="4"/>
    </row>
    <row r="399" spans="4:4" x14ac:dyDescent="0.3">
      <c r="D399" s="4"/>
    </row>
    <row r="400" spans="4:4" x14ac:dyDescent="0.3">
      <c r="D400" s="4"/>
    </row>
    <row r="401" spans="4:4" x14ac:dyDescent="0.3">
      <c r="D401" s="4"/>
    </row>
    <row r="402" spans="4:4" x14ac:dyDescent="0.3">
      <c r="D402" s="4"/>
    </row>
    <row r="403" spans="4:4" x14ac:dyDescent="0.3">
      <c r="D403" s="4"/>
    </row>
    <row r="404" spans="4:4" x14ac:dyDescent="0.3">
      <c r="D404" s="4"/>
    </row>
    <row r="405" spans="4:4" x14ac:dyDescent="0.3">
      <c r="D405" s="4"/>
    </row>
    <row r="406" spans="4:4" x14ac:dyDescent="0.3">
      <c r="D406" s="4"/>
    </row>
    <row r="407" spans="4:4" x14ac:dyDescent="0.3">
      <c r="D407" s="4"/>
    </row>
    <row r="408" spans="4:4" x14ac:dyDescent="0.3">
      <c r="D408" s="4"/>
    </row>
    <row r="409" spans="4:4" x14ac:dyDescent="0.3">
      <c r="D409" s="4"/>
    </row>
    <row r="410" spans="4:4" x14ac:dyDescent="0.3">
      <c r="D410" s="4"/>
    </row>
    <row r="411" spans="4:4" x14ac:dyDescent="0.3">
      <c r="D411" s="4"/>
    </row>
    <row r="412" spans="4:4" x14ac:dyDescent="0.3">
      <c r="D412" s="4"/>
    </row>
    <row r="413" spans="4:4" x14ac:dyDescent="0.3">
      <c r="D413" s="4"/>
    </row>
    <row r="414" spans="4:4" x14ac:dyDescent="0.3">
      <c r="D414" s="4"/>
    </row>
    <row r="415" spans="4:4" x14ac:dyDescent="0.3">
      <c r="D415" s="4"/>
    </row>
    <row r="416" spans="4:4" x14ac:dyDescent="0.3">
      <c r="D416" s="4"/>
    </row>
    <row r="417" spans="4:4" x14ac:dyDescent="0.3">
      <c r="D417" s="4"/>
    </row>
    <row r="418" spans="4:4" x14ac:dyDescent="0.3">
      <c r="D418" s="4"/>
    </row>
    <row r="419" spans="4:4" x14ac:dyDescent="0.3">
      <c r="D419" s="4"/>
    </row>
    <row r="420" spans="4:4" x14ac:dyDescent="0.3">
      <c r="D420" s="4"/>
    </row>
    <row r="421" spans="4:4" x14ac:dyDescent="0.3">
      <c r="D421" s="4"/>
    </row>
    <row r="422" spans="4:4" x14ac:dyDescent="0.3">
      <c r="D422" s="4"/>
    </row>
    <row r="423" spans="4:4" x14ac:dyDescent="0.3">
      <c r="D423" s="4"/>
    </row>
    <row r="424" spans="4:4" x14ac:dyDescent="0.3">
      <c r="D424" s="4"/>
    </row>
    <row r="425" spans="4:4" x14ac:dyDescent="0.3">
      <c r="D425" s="4"/>
    </row>
    <row r="426" spans="4:4" x14ac:dyDescent="0.3">
      <c r="D426" s="4"/>
    </row>
    <row r="427" spans="4:4" x14ac:dyDescent="0.3">
      <c r="D427" s="4"/>
    </row>
    <row r="428" spans="4:4" x14ac:dyDescent="0.3">
      <c r="D428" s="4"/>
    </row>
    <row r="429" spans="4:4" x14ac:dyDescent="0.3">
      <c r="D429" s="4"/>
    </row>
    <row r="430" spans="4:4" x14ac:dyDescent="0.3">
      <c r="D430" s="4"/>
    </row>
    <row r="431" spans="4:4" x14ac:dyDescent="0.3">
      <c r="D431" s="4"/>
    </row>
    <row r="432" spans="4:4" x14ac:dyDescent="0.3">
      <c r="D432" s="4"/>
    </row>
    <row r="433" spans="4:4" x14ac:dyDescent="0.3">
      <c r="D433" s="4"/>
    </row>
    <row r="434" spans="4:4" x14ac:dyDescent="0.3">
      <c r="D434" s="4"/>
    </row>
    <row r="435" spans="4:4" x14ac:dyDescent="0.3">
      <c r="D435" s="4"/>
    </row>
    <row r="436" spans="4:4" x14ac:dyDescent="0.3">
      <c r="D436" s="4"/>
    </row>
    <row r="437" spans="4:4" x14ac:dyDescent="0.3">
      <c r="D437" s="4"/>
    </row>
    <row r="438" spans="4:4" x14ac:dyDescent="0.3">
      <c r="D438" s="4"/>
    </row>
    <row r="439" spans="4:4" x14ac:dyDescent="0.3">
      <c r="D439" s="4"/>
    </row>
    <row r="440" spans="4:4" x14ac:dyDescent="0.3">
      <c r="D440" s="4"/>
    </row>
    <row r="441" spans="4:4" x14ac:dyDescent="0.3">
      <c r="D441" s="4"/>
    </row>
    <row r="442" spans="4:4" x14ac:dyDescent="0.3">
      <c r="D442" s="4"/>
    </row>
    <row r="443" spans="4:4" x14ac:dyDescent="0.3">
      <c r="D443" s="4"/>
    </row>
    <row r="444" spans="4:4" x14ac:dyDescent="0.3">
      <c r="D444" s="4"/>
    </row>
    <row r="445" spans="4:4" x14ac:dyDescent="0.3">
      <c r="D445" s="4"/>
    </row>
    <row r="446" spans="4:4" x14ac:dyDescent="0.3">
      <c r="D446" s="4"/>
    </row>
    <row r="447" spans="4:4" x14ac:dyDescent="0.3">
      <c r="D447" s="4"/>
    </row>
    <row r="448" spans="4:4" x14ac:dyDescent="0.3">
      <c r="D448" s="4"/>
    </row>
    <row r="449" spans="4:4" x14ac:dyDescent="0.3">
      <c r="D449" s="4"/>
    </row>
    <row r="450" spans="4:4" x14ac:dyDescent="0.3">
      <c r="D450" s="4"/>
    </row>
    <row r="451" spans="4:4" x14ac:dyDescent="0.3">
      <c r="D451" s="4"/>
    </row>
    <row r="452" spans="4:4" x14ac:dyDescent="0.3">
      <c r="D452" s="4"/>
    </row>
    <row r="453" spans="4:4" x14ac:dyDescent="0.3">
      <c r="D453" s="4"/>
    </row>
    <row r="454" spans="4:4" x14ac:dyDescent="0.3">
      <c r="D454" s="4"/>
    </row>
    <row r="455" spans="4:4" x14ac:dyDescent="0.3">
      <c r="D455" s="4"/>
    </row>
    <row r="456" spans="4:4" x14ac:dyDescent="0.3">
      <c r="D456" s="4"/>
    </row>
    <row r="457" spans="4:4" x14ac:dyDescent="0.3">
      <c r="D457" s="4"/>
    </row>
    <row r="458" spans="4:4" x14ac:dyDescent="0.3">
      <c r="D458" s="4"/>
    </row>
    <row r="459" spans="4:4" x14ac:dyDescent="0.3">
      <c r="D459" s="4"/>
    </row>
    <row r="460" spans="4:4" x14ac:dyDescent="0.3">
      <c r="D460" s="4"/>
    </row>
    <row r="461" spans="4:4" x14ac:dyDescent="0.3">
      <c r="D461" s="4"/>
    </row>
    <row r="462" spans="4:4" x14ac:dyDescent="0.3">
      <c r="D462" s="4"/>
    </row>
    <row r="463" spans="4:4" x14ac:dyDescent="0.3">
      <c r="D463" s="4"/>
    </row>
    <row r="464" spans="4:4" x14ac:dyDescent="0.3">
      <c r="D464" s="4"/>
    </row>
    <row r="465" spans="4:4" x14ac:dyDescent="0.3">
      <c r="D465" s="4"/>
    </row>
    <row r="466" spans="4:4" x14ac:dyDescent="0.3">
      <c r="D466" s="4"/>
    </row>
    <row r="467" spans="4:4" x14ac:dyDescent="0.3">
      <c r="D467" s="4"/>
    </row>
    <row r="468" spans="4:4" x14ac:dyDescent="0.3">
      <c r="D468" s="4"/>
    </row>
    <row r="469" spans="4:4" x14ac:dyDescent="0.3">
      <c r="D469" s="4"/>
    </row>
    <row r="470" spans="4:4" x14ac:dyDescent="0.3">
      <c r="D470" s="4"/>
    </row>
    <row r="471" spans="4:4" x14ac:dyDescent="0.3">
      <c r="D471" s="4"/>
    </row>
    <row r="472" spans="4:4" x14ac:dyDescent="0.3">
      <c r="D472" s="4"/>
    </row>
    <row r="473" spans="4:4" x14ac:dyDescent="0.3">
      <c r="D473" s="4"/>
    </row>
    <row r="474" spans="4:4" x14ac:dyDescent="0.3">
      <c r="D474" s="4"/>
    </row>
    <row r="475" spans="4:4" x14ac:dyDescent="0.3">
      <c r="D475" s="4"/>
    </row>
    <row r="476" spans="4:4" x14ac:dyDescent="0.3">
      <c r="D476" s="4"/>
    </row>
    <row r="477" spans="4:4" x14ac:dyDescent="0.3">
      <c r="D477" s="4"/>
    </row>
    <row r="478" spans="4:4" x14ac:dyDescent="0.3">
      <c r="D478" s="4"/>
    </row>
    <row r="479" spans="4:4" x14ac:dyDescent="0.3">
      <c r="D479" s="4"/>
    </row>
    <row r="480" spans="4:4" x14ac:dyDescent="0.3">
      <c r="D480" s="4"/>
    </row>
    <row r="481" spans="4:4" x14ac:dyDescent="0.3">
      <c r="D481" s="4"/>
    </row>
    <row r="482" spans="4:4" x14ac:dyDescent="0.3">
      <c r="D482" s="4"/>
    </row>
    <row r="483" spans="4:4" x14ac:dyDescent="0.3">
      <c r="D483" s="4"/>
    </row>
    <row r="484" spans="4:4" x14ac:dyDescent="0.3">
      <c r="D484" s="4"/>
    </row>
    <row r="485" spans="4:4" x14ac:dyDescent="0.3">
      <c r="D485" s="4"/>
    </row>
    <row r="486" spans="4:4" x14ac:dyDescent="0.3">
      <c r="D486" s="4"/>
    </row>
    <row r="487" spans="4:4" x14ac:dyDescent="0.3">
      <c r="D487" s="4"/>
    </row>
    <row r="488" spans="4:4" x14ac:dyDescent="0.3">
      <c r="D488" s="4"/>
    </row>
    <row r="489" spans="4:4" x14ac:dyDescent="0.3">
      <c r="D489" s="4"/>
    </row>
    <row r="490" spans="4:4" x14ac:dyDescent="0.3">
      <c r="D490" s="4"/>
    </row>
    <row r="491" spans="4:4" x14ac:dyDescent="0.3">
      <c r="D491" s="4"/>
    </row>
    <row r="492" spans="4:4" x14ac:dyDescent="0.3">
      <c r="D492" s="4"/>
    </row>
    <row r="493" spans="4:4" x14ac:dyDescent="0.3">
      <c r="D493" s="4"/>
    </row>
    <row r="494" spans="4:4" x14ac:dyDescent="0.3">
      <c r="D494" s="4"/>
    </row>
    <row r="495" spans="4:4" x14ac:dyDescent="0.3">
      <c r="D495" s="4"/>
    </row>
    <row r="496" spans="4:4" x14ac:dyDescent="0.3">
      <c r="D496" s="4"/>
    </row>
    <row r="497" spans="4:4" x14ac:dyDescent="0.3">
      <c r="D497" s="4"/>
    </row>
    <row r="498" spans="4:4" x14ac:dyDescent="0.3">
      <c r="D498" s="4"/>
    </row>
    <row r="499" spans="4:4" x14ac:dyDescent="0.3">
      <c r="D499" s="4"/>
    </row>
    <row r="500" spans="4:4" x14ac:dyDescent="0.3">
      <c r="D500" s="4"/>
    </row>
    <row r="501" spans="4:4" x14ac:dyDescent="0.3">
      <c r="D501" s="4"/>
    </row>
    <row r="502" spans="4:4" x14ac:dyDescent="0.3">
      <c r="D502" s="4"/>
    </row>
    <row r="503" spans="4:4" x14ac:dyDescent="0.3">
      <c r="D503" s="4"/>
    </row>
    <row r="504" spans="4:4" x14ac:dyDescent="0.3">
      <c r="D504" s="4"/>
    </row>
    <row r="505" spans="4:4" x14ac:dyDescent="0.3">
      <c r="D505" s="4"/>
    </row>
    <row r="506" spans="4:4" x14ac:dyDescent="0.3">
      <c r="D506" s="4"/>
    </row>
    <row r="507" spans="4:4" x14ac:dyDescent="0.3">
      <c r="D507" s="4"/>
    </row>
    <row r="508" spans="4:4" x14ac:dyDescent="0.3">
      <c r="D508" s="4"/>
    </row>
    <row r="509" spans="4:4" x14ac:dyDescent="0.3">
      <c r="D509" s="4"/>
    </row>
    <row r="510" spans="4:4" x14ac:dyDescent="0.3">
      <c r="D510" s="4"/>
    </row>
    <row r="511" spans="4:4" x14ac:dyDescent="0.3">
      <c r="D511" s="4"/>
    </row>
    <row r="512" spans="4:4" x14ac:dyDescent="0.3">
      <c r="D512" s="4"/>
    </row>
    <row r="513" spans="4:4" x14ac:dyDescent="0.3">
      <c r="D513" s="4"/>
    </row>
    <row r="514" spans="4:4" x14ac:dyDescent="0.3">
      <c r="D514" s="4"/>
    </row>
    <row r="515" spans="4:4" x14ac:dyDescent="0.3">
      <c r="D515" s="4"/>
    </row>
    <row r="516" spans="4:4" x14ac:dyDescent="0.3">
      <c r="D516" s="4"/>
    </row>
    <row r="517" spans="4:4" x14ac:dyDescent="0.3">
      <c r="D517" s="4"/>
    </row>
    <row r="518" spans="4:4" x14ac:dyDescent="0.3">
      <c r="D518" s="4"/>
    </row>
    <row r="519" spans="4:4" x14ac:dyDescent="0.3">
      <c r="D519" s="4"/>
    </row>
    <row r="520" spans="4:4" x14ac:dyDescent="0.3">
      <c r="D520" s="4"/>
    </row>
    <row r="521" spans="4:4" x14ac:dyDescent="0.3">
      <c r="D521" s="4"/>
    </row>
    <row r="522" spans="4:4" x14ac:dyDescent="0.3">
      <c r="D522" s="4"/>
    </row>
    <row r="523" spans="4:4" x14ac:dyDescent="0.3">
      <c r="D523" s="4"/>
    </row>
    <row r="524" spans="4:4" x14ac:dyDescent="0.3">
      <c r="D524" s="4"/>
    </row>
    <row r="525" spans="4:4" x14ac:dyDescent="0.3">
      <c r="D525" s="4"/>
    </row>
    <row r="526" spans="4:4" x14ac:dyDescent="0.3">
      <c r="D526" s="4"/>
    </row>
    <row r="527" spans="4:4" x14ac:dyDescent="0.3">
      <c r="D527" s="4"/>
    </row>
    <row r="528" spans="4:4" x14ac:dyDescent="0.3">
      <c r="D528" s="4"/>
    </row>
    <row r="529" spans="4:4" x14ac:dyDescent="0.3">
      <c r="D529" s="4"/>
    </row>
    <row r="530" spans="4:4" x14ac:dyDescent="0.3">
      <c r="D530" s="4"/>
    </row>
    <row r="531" spans="4:4" x14ac:dyDescent="0.3">
      <c r="D531" s="4"/>
    </row>
    <row r="532" spans="4:4" x14ac:dyDescent="0.3">
      <c r="D532" s="4"/>
    </row>
    <row r="533" spans="4:4" x14ac:dyDescent="0.3">
      <c r="D533" s="4"/>
    </row>
    <row r="534" spans="4:4" x14ac:dyDescent="0.3">
      <c r="D534" s="4"/>
    </row>
    <row r="535" spans="4:4" x14ac:dyDescent="0.3">
      <c r="D535" s="4"/>
    </row>
    <row r="536" spans="4:4" x14ac:dyDescent="0.3">
      <c r="D536" s="4"/>
    </row>
    <row r="537" spans="4:4" x14ac:dyDescent="0.3">
      <c r="D537" s="4"/>
    </row>
    <row r="538" spans="4:4" x14ac:dyDescent="0.3">
      <c r="D538" s="4"/>
    </row>
    <row r="539" spans="4:4" x14ac:dyDescent="0.3">
      <c r="D539" s="4"/>
    </row>
    <row r="540" spans="4:4" x14ac:dyDescent="0.3">
      <c r="D540" s="4"/>
    </row>
    <row r="541" spans="4:4" x14ac:dyDescent="0.3">
      <c r="D541" s="4"/>
    </row>
    <row r="542" spans="4:4" x14ac:dyDescent="0.3">
      <c r="D542" s="4"/>
    </row>
    <row r="543" spans="4:4" x14ac:dyDescent="0.3">
      <c r="D543" s="4"/>
    </row>
    <row r="544" spans="4:4" x14ac:dyDescent="0.3">
      <c r="D544" s="4"/>
    </row>
    <row r="545" spans="4:4" x14ac:dyDescent="0.3">
      <c r="D545" s="4"/>
    </row>
    <row r="546" spans="4:4" x14ac:dyDescent="0.3">
      <c r="D546" s="4"/>
    </row>
    <row r="547" spans="4:4" x14ac:dyDescent="0.3">
      <c r="D547" s="4"/>
    </row>
    <row r="548" spans="4:4" x14ac:dyDescent="0.3">
      <c r="D548" s="4"/>
    </row>
    <row r="549" spans="4:4" x14ac:dyDescent="0.3">
      <c r="D549" s="4"/>
    </row>
    <row r="550" spans="4:4" x14ac:dyDescent="0.3">
      <c r="D550" s="4"/>
    </row>
    <row r="551" spans="4:4" x14ac:dyDescent="0.3">
      <c r="D551" s="4"/>
    </row>
    <row r="552" spans="4:4" x14ac:dyDescent="0.3">
      <c r="D552" s="4"/>
    </row>
    <row r="553" spans="4:4" x14ac:dyDescent="0.3">
      <c r="D553" s="4"/>
    </row>
    <row r="554" spans="4:4" x14ac:dyDescent="0.3">
      <c r="D554" s="4"/>
    </row>
    <row r="555" spans="4:4" x14ac:dyDescent="0.3">
      <c r="D555" s="4"/>
    </row>
    <row r="556" spans="4:4" x14ac:dyDescent="0.3">
      <c r="D556" s="4"/>
    </row>
    <row r="557" spans="4:4" x14ac:dyDescent="0.3">
      <c r="D557" s="4"/>
    </row>
    <row r="558" spans="4:4" x14ac:dyDescent="0.3">
      <c r="D558" s="4"/>
    </row>
    <row r="559" spans="4:4" x14ac:dyDescent="0.3">
      <c r="D559" s="4"/>
    </row>
    <row r="560" spans="4:4" x14ac:dyDescent="0.3">
      <c r="D560" s="4"/>
    </row>
    <row r="561" spans="4:4" x14ac:dyDescent="0.3">
      <c r="D561" s="4"/>
    </row>
    <row r="562" spans="4:4" x14ac:dyDescent="0.3">
      <c r="D562" s="4"/>
    </row>
    <row r="563" spans="4:4" x14ac:dyDescent="0.3">
      <c r="D563" s="4"/>
    </row>
    <row r="564" spans="4:4" x14ac:dyDescent="0.3">
      <c r="D564" s="4"/>
    </row>
    <row r="565" spans="4:4" x14ac:dyDescent="0.3">
      <c r="D565" s="4"/>
    </row>
    <row r="566" spans="4:4" x14ac:dyDescent="0.3">
      <c r="D566" s="4"/>
    </row>
    <row r="567" spans="4:4" x14ac:dyDescent="0.3">
      <c r="D567" s="4"/>
    </row>
    <row r="568" spans="4:4" x14ac:dyDescent="0.3">
      <c r="D568" s="4"/>
    </row>
    <row r="569" spans="4:4" x14ac:dyDescent="0.3">
      <c r="D569" s="4"/>
    </row>
    <row r="570" spans="4:4" x14ac:dyDescent="0.3">
      <c r="D570" s="4"/>
    </row>
    <row r="571" spans="4:4" x14ac:dyDescent="0.3">
      <c r="D571" s="4"/>
    </row>
    <row r="572" spans="4:4" x14ac:dyDescent="0.3">
      <c r="D572" s="4"/>
    </row>
    <row r="573" spans="4:4" x14ac:dyDescent="0.3">
      <c r="D573" s="4"/>
    </row>
    <row r="574" spans="4:4" x14ac:dyDescent="0.3">
      <c r="D574" s="4"/>
    </row>
    <row r="575" spans="4:4" x14ac:dyDescent="0.3">
      <c r="D575" s="4"/>
    </row>
    <row r="576" spans="4:4" x14ac:dyDescent="0.3">
      <c r="D576" s="4"/>
    </row>
    <row r="577" spans="4:4" x14ac:dyDescent="0.3">
      <c r="D577" s="4"/>
    </row>
    <row r="578" spans="4:4" x14ac:dyDescent="0.3">
      <c r="D578" s="4"/>
    </row>
    <row r="579" spans="4:4" x14ac:dyDescent="0.3">
      <c r="D579" s="4"/>
    </row>
    <row r="580" spans="4:4" x14ac:dyDescent="0.3">
      <c r="D580" s="4"/>
    </row>
    <row r="581" spans="4:4" x14ac:dyDescent="0.3">
      <c r="D581" s="4"/>
    </row>
    <row r="582" spans="4:4" x14ac:dyDescent="0.3">
      <c r="D582" s="4"/>
    </row>
    <row r="583" spans="4:4" x14ac:dyDescent="0.3">
      <c r="D583" s="4"/>
    </row>
    <row r="584" spans="4:4" x14ac:dyDescent="0.3">
      <c r="D584" s="4"/>
    </row>
    <row r="585" spans="4:4" x14ac:dyDescent="0.3">
      <c r="D585" s="4"/>
    </row>
    <row r="586" spans="4:4" x14ac:dyDescent="0.3">
      <c r="D586" s="4"/>
    </row>
    <row r="587" spans="4:4" x14ac:dyDescent="0.3">
      <c r="D587" s="4"/>
    </row>
    <row r="588" spans="4:4" x14ac:dyDescent="0.3">
      <c r="D588" s="4"/>
    </row>
    <row r="589" spans="4:4" x14ac:dyDescent="0.3">
      <c r="D589" s="4"/>
    </row>
    <row r="590" spans="4:4" x14ac:dyDescent="0.3">
      <c r="D590" s="4"/>
    </row>
    <row r="591" spans="4:4" x14ac:dyDescent="0.3">
      <c r="D591" s="4"/>
    </row>
    <row r="592" spans="4:4" x14ac:dyDescent="0.3">
      <c r="D592" s="4"/>
    </row>
    <row r="593" spans="4:4" x14ac:dyDescent="0.3">
      <c r="D593" s="4"/>
    </row>
    <row r="594" spans="4:4" x14ac:dyDescent="0.3">
      <c r="D594" s="4"/>
    </row>
    <row r="595" spans="4:4" x14ac:dyDescent="0.3">
      <c r="D595" s="4"/>
    </row>
    <row r="596" spans="4:4" x14ac:dyDescent="0.3">
      <c r="D596" s="4"/>
    </row>
    <row r="597" spans="4:4" x14ac:dyDescent="0.3">
      <c r="D597" s="4"/>
    </row>
    <row r="598" spans="4:4" x14ac:dyDescent="0.3">
      <c r="D598" s="4"/>
    </row>
    <row r="599" spans="4:4" x14ac:dyDescent="0.3">
      <c r="D599" s="4"/>
    </row>
    <row r="600" spans="4:4" x14ac:dyDescent="0.3">
      <c r="D600" s="4"/>
    </row>
    <row r="601" spans="4:4" x14ac:dyDescent="0.3">
      <c r="D601" s="4"/>
    </row>
    <row r="602" spans="4:4" x14ac:dyDescent="0.3">
      <c r="D602" s="4"/>
    </row>
    <row r="603" spans="4:4" x14ac:dyDescent="0.3">
      <c r="D603" s="4"/>
    </row>
    <row r="604" spans="4:4" x14ac:dyDescent="0.3">
      <c r="D604" s="4"/>
    </row>
    <row r="605" spans="4:4" x14ac:dyDescent="0.3">
      <c r="D605" s="4"/>
    </row>
    <row r="606" spans="4:4" x14ac:dyDescent="0.3">
      <c r="D606" s="4"/>
    </row>
    <row r="607" spans="4:4" x14ac:dyDescent="0.3">
      <c r="D607" s="4"/>
    </row>
    <row r="608" spans="4:4" x14ac:dyDescent="0.3">
      <c r="D608" s="4"/>
    </row>
    <row r="609" spans="4:4" x14ac:dyDescent="0.3">
      <c r="D609" s="4"/>
    </row>
    <row r="610" spans="4:4" x14ac:dyDescent="0.3">
      <c r="D610" s="4"/>
    </row>
    <row r="611" spans="4:4" x14ac:dyDescent="0.3">
      <c r="D611" s="4"/>
    </row>
    <row r="612" spans="4:4" x14ac:dyDescent="0.3">
      <c r="D612" s="4"/>
    </row>
    <row r="613" spans="4:4" x14ac:dyDescent="0.3">
      <c r="D613" s="4"/>
    </row>
    <row r="614" spans="4:4" x14ac:dyDescent="0.3">
      <c r="D614" s="4"/>
    </row>
    <row r="615" spans="4:4" x14ac:dyDescent="0.3">
      <c r="D615" s="4"/>
    </row>
    <row r="616" spans="4:4" x14ac:dyDescent="0.3">
      <c r="D616" s="4"/>
    </row>
    <row r="617" spans="4:4" x14ac:dyDescent="0.3">
      <c r="D617" s="4"/>
    </row>
    <row r="618" spans="4:4" x14ac:dyDescent="0.3">
      <c r="D618" s="4"/>
    </row>
    <row r="619" spans="4:4" x14ac:dyDescent="0.3">
      <c r="D619" s="4"/>
    </row>
    <row r="620" spans="4:4" x14ac:dyDescent="0.3">
      <c r="D620" s="4"/>
    </row>
    <row r="621" spans="4:4" x14ac:dyDescent="0.3">
      <c r="D621" s="4"/>
    </row>
    <row r="622" spans="4:4" x14ac:dyDescent="0.3">
      <c r="D622" s="4"/>
    </row>
    <row r="623" spans="4:4" x14ac:dyDescent="0.3">
      <c r="D623" s="4"/>
    </row>
    <row r="624" spans="4:4" x14ac:dyDescent="0.3">
      <c r="D624" s="4"/>
    </row>
    <row r="625" spans="4:4" x14ac:dyDescent="0.3">
      <c r="D625" s="4"/>
    </row>
    <row r="626" spans="4:4" x14ac:dyDescent="0.3">
      <c r="D626" s="4"/>
    </row>
    <row r="627" spans="4:4" x14ac:dyDescent="0.3">
      <c r="D627" s="4"/>
    </row>
    <row r="628" spans="4:4" x14ac:dyDescent="0.3">
      <c r="D628" s="4"/>
    </row>
    <row r="629" spans="4:4" x14ac:dyDescent="0.3">
      <c r="D629" s="4"/>
    </row>
    <row r="630" spans="4:4" x14ac:dyDescent="0.3">
      <c r="D630" s="4"/>
    </row>
    <row r="631" spans="4:4" x14ac:dyDescent="0.3">
      <c r="D631" s="4"/>
    </row>
    <row r="632" spans="4:4" x14ac:dyDescent="0.3">
      <c r="D632" s="4"/>
    </row>
    <row r="633" spans="4:4" x14ac:dyDescent="0.3">
      <c r="D633" s="4"/>
    </row>
    <row r="634" spans="4:4" x14ac:dyDescent="0.3">
      <c r="D634" s="4"/>
    </row>
    <row r="635" spans="4:4" x14ac:dyDescent="0.3">
      <c r="D635" s="4"/>
    </row>
    <row r="636" spans="4:4" x14ac:dyDescent="0.3">
      <c r="D636" s="4"/>
    </row>
    <row r="637" spans="4:4" x14ac:dyDescent="0.3">
      <c r="D637" s="4"/>
    </row>
    <row r="638" spans="4:4" x14ac:dyDescent="0.3">
      <c r="D638" s="4"/>
    </row>
    <row r="639" spans="4:4" x14ac:dyDescent="0.3">
      <c r="D639" s="4"/>
    </row>
    <row r="640" spans="4:4" x14ac:dyDescent="0.3">
      <c r="D640" s="4"/>
    </row>
    <row r="641" spans="4:4" x14ac:dyDescent="0.3">
      <c r="D641" s="4"/>
    </row>
    <row r="642" spans="4:4" x14ac:dyDescent="0.3">
      <c r="D642" s="4"/>
    </row>
    <row r="643" spans="4:4" x14ac:dyDescent="0.3">
      <c r="D643" s="4"/>
    </row>
    <row r="644" spans="4:4" x14ac:dyDescent="0.3">
      <c r="D644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C97E-9B71-4106-BA63-9CAA51EDEF4E}">
  <dimension ref="A1:F102"/>
  <sheetViews>
    <sheetView workbookViewId="0">
      <selection activeCell="D4" sqref="D4"/>
    </sheetView>
  </sheetViews>
  <sheetFormatPr defaultRowHeight="14.4" x14ac:dyDescent="0.3"/>
  <cols>
    <col min="1" max="1" width="9.5546875" bestFit="1" customWidth="1"/>
    <col min="2" max="2" width="7.44140625" bestFit="1" customWidth="1"/>
    <col min="3" max="3" width="7.88671875" bestFit="1" customWidth="1"/>
    <col min="4" max="4" width="8" bestFit="1" customWidth="1"/>
    <col min="5" max="5" width="4.33203125" bestFit="1" customWidth="1"/>
    <col min="6" max="6" width="15.109375" bestFit="1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</row>
    <row r="2" spans="1:6" x14ac:dyDescent="0.3">
      <c r="A2">
        <f>'14.2 NB-Original'!A2</f>
        <v>1</v>
      </c>
      <c r="B2">
        <f>VLOOKUP('14.2 NB-Original'!B2,'14.2 NB-Original'!$I$2:$M$6,5)</f>
        <v>4</v>
      </c>
      <c r="C2">
        <f>VLOOKUP('14.2 NB-Original'!C2,'14.2 NB-Original'!$J$2:$M$6,4)</f>
        <v>2</v>
      </c>
      <c r="D2">
        <f>VLOOKUP('14.2 NB-Original'!D2,'14.2 NB-Original'!$K$2:$M$6,3)</f>
        <v>2</v>
      </c>
      <c r="E2">
        <f>VLOOKUP('14.2 NB-Original'!E2,'14.2 NB-Original'!$L$2:$M$6,2)</f>
        <v>3</v>
      </c>
      <c r="F2" t="str">
        <f>'14.2 NB-Original'!F2</f>
        <v>Regular</v>
      </c>
    </row>
    <row r="3" spans="1:6" x14ac:dyDescent="0.3">
      <c r="A3">
        <f>'14.2 NB-Original'!A3</f>
        <v>2</v>
      </c>
      <c r="B3">
        <f>VLOOKUP('14.2 NB-Original'!B3,'14.2 NB-Original'!$I$2:$M$6,5)</f>
        <v>2</v>
      </c>
      <c r="C3">
        <f>VLOOKUP('14.2 NB-Original'!C3,'14.2 NB-Original'!$J$2:$M$6,4)</f>
        <v>4</v>
      </c>
      <c r="D3">
        <f>VLOOKUP('14.2 NB-Original'!D3,'14.2 NB-Original'!$K$2:$M$6,3)</f>
        <v>3</v>
      </c>
      <c r="E3">
        <f>VLOOKUP('14.2 NB-Original'!E3,'14.2 NB-Original'!$L$2:$M$6,2)</f>
        <v>4</v>
      </c>
      <c r="F3" t="str">
        <f>'14.2 NB-Original'!F3</f>
        <v>Regular</v>
      </c>
    </row>
    <row r="4" spans="1:6" x14ac:dyDescent="0.3">
      <c r="A4">
        <f>'14.2 NB-Original'!A4</f>
        <v>3</v>
      </c>
      <c r="B4">
        <f>VLOOKUP('14.2 NB-Original'!B4,'14.2 NB-Original'!$I$2:$M$6,5)</f>
        <v>4</v>
      </c>
      <c r="C4">
        <f>VLOOKUP('14.2 NB-Original'!C4,'14.2 NB-Original'!$J$2:$M$6,4)</f>
        <v>2</v>
      </c>
      <c r="D4">
        <f>VLOOKUP('14.2 NB-Original'!D4,'14.2 NB-Original'!$K$2:$M$6,3)</f>
        <v>2</v>
      </c>
      <c r="E4">
        <f>VLOOKUP('14.2 NB-Original'!E4,'14.2 NB-Original'!$L$2:$M$6,2)</f>
        <v>3</v>
      </c>
      <c r="F4" t="str">
        <f>'14.2 NB-Original'!F4</f>
        <v>Regular</v>
      </c>
    </row>
    <row r="5" spans="1:6" x14ac:dyDescent="0.3">
      <c r="A5">
        <f>'14.2 NB-Original'!A5</f>
        <v>4</v>
      </c>
      <c r="B5">
        <f>VLOOKUP('14.2 NB-Original'!B5,'14.2 NB-Original'!$I$2:$M$6,5)</f>
        <v>4</v>
      </c>
      <c r="C5">
        <f>VLOOKUP('14.2 NB-Original'!C5,'14.2 NB-Original'!$J$2:$M$6,4)</f>
        <v>4</v>
      </c>
      <c r="D5">
        <f>VLOOKUP('14.2 NB-Original'!D5,'14.2 NB-Original'!$K$2:$M$6,3)</f>
        <v>4</v>
      </c>
      <c r="E5">
        <f>VLOOKUP('14.2 NB-Original'!E5,'14.2 NB-Original'!$L$2:$M$6,2)</f>
        <v>3</v>
      </c>
      <c r="F5" t="str">
        <f>'14.2 NB-Original'!F5</f>
        <v>Light</v>
      </c>
    </row>
    <row r="6" spans="1:6" x14ac:dyDescent="0.3">
      <c r="A6">
        <f>'14.2 NB-Original'!A6</f>
        <v>5</v>
      </c>
      <c r="B6">
        <f>VLOOKUP('14.2 NB-Original'!B6,'14.2 NB-Original'!$I$2:$M$6,5)</f>
        <v>4</v>
      </c>
      <c r="C6">
        <f>VLOOKUP('14.2 NB-Original'!C6,'14.2 NB-Original'!$J$2:$M$6,4)</f>
        <v>2</v>
      </c>
      <c r="D6">
        <f>VLOOKUP('14.2 NB-Original'!D6,'14.2 NB-Original'!$K$2:$M$6,3)</f>
        <v>2</v>
      </c>
      <c r="E6">
        <f>VLOOKUP('14.2 NB-Original'!E6,'14.2 NB-Original'!$L$2:$M$6,2)</f>
        <v>2</v>
      </c>
      <c r="F6" t="str">
        <f>'14.2 NB-Original'!F6</f>
        <v>Regular</v>
      </c>
    </row>
    <row r="7" spans="1:6" x14ac:dyDescent="0.3">
      <c r="A7">
        <f>'14.2 NB-Original'!A7</f>
        <v>6</v>
      </c>
      <c r="B7">
        <f>VLOOKUP('14.2 NB-Original'!B7,'14.2 NB-Original'!$I$2:$M$6,5)</f>
        <v>4</v>
      </c>
      <c r="C7">
        <f>VLOOKUP('14.2 NB-Original'!C7,'14.2 NB-Original'!$J$2:$M$6,4)</f>
        <v>4</v>
      </c>
      <c r="D7">
        <f>VLOOKUP('14.2 NB-Original'!D7,'14.2 NB-Original'!$K$2:$M$6,3)</f>
        <v>4</v>
      </c>
      <c r="E7">
        <f>VLOOKUP('14.2 NB-Original'!E7,'14.2 NB-Original'!$L$2:$M$6,2)</f>
        <v>2</v>
      </c>
      <c r="F7" t="str">
        <f>'14.2 NB-Original'!F7</f>
        <v>Light</v>
      </c>
    </row>
    <row r="8" spans="1:6" x14ac:dyDescent="0.3">
      <c r="A8">
        <f>'14.2 NB-Original'!A8</f>
        <v>7</v>
      </c>
      <c r="B8">
        <f>VLOOKUP('14.2 NB-Original'!B8,'14.2 NB-Original'!$I$2:$M$6,5)</f>
        <v>2</v>
      </c>
      <c r="C8">
        <f>VLOOKUP('14.2 NB-Original'!C8,'14.2 NB-Original'!$J$2:$M$6,4)</f>
        <v>4</v>
      </c>
      <c r="D8">
        <f>VLOOKUP('14.2 NB-Original'!D8,'14.2 NB-Original'!$K$2:$M$6,3)</f>
        <v>3</v>
      </c>
      <c r="E8">
        <f>VLOOKUP('14.2 NB-Original'!E8,'14.2 NB-Original'!$L$2:$M$6,2)</f>
        <v>3</v>
      </c>
      <c r="F8" t="str">
        <f>'14.2 NB-Original'!F8</f>
        <v>Light</v>
      </c>
    </row>
    <row r="9" spans="1:6" x14ac:dyDescent="0.3">
      <c r="A9">
        <f>'14.2 NB-Original'!A9</f>
        <v>8</v>
      </c>
      <c r="B9">
        <f>VLOOKUP('14.2 NB-Original'!B9,'14.2 NB-Original'!$I$2:$M$6,5)</f>
        <v>4</v>
      </c>
      <c r="C9">
        <f>VLOOKUP('14.2 NB-Original'!C9,'14.2 NB-Original'!$J$2:$M$6,4)</f>
        <v>4</v>
      </c>
      <c r="D9">
        <f>VLOOKUP('14.2 NB-Original'!D9,'14.2 NB-Original'!$K$2:$M$6,3)</f>
        <v>2</v>
      </c>
      <c r="E9">
        <f>VLOOKUP('14.2 NB-Original'!E9,'14.2 NB-Original'!$L$2:$M$6,2)</f>
        <v>2</v>
      </c>
      <c r="F9" t="str">
        <f>'14.2 NB-Original'!F9</f>
        <v>Light</v>
      </c>
    </row>
    <row r="10" spans="1:6" x14ac:dyDescent="0.3">
      <c r="A10">
        <f>'14.2 NB-Original'!A10</f>
        <v>9</v>
      </c>
      <c r="B10">
        <f>VLOOKUP('14.2 NB-Original'!B10,'14.2 NB-Original'!$I$2:$M$6,5)</f>
        <v>4</v>
      </c>
      <c r="C10">
        <f>VLOOKUP('14.2 NB-Original'!C10,'14.2 NB-Original'!$J$2:$M$6,4)</f>
        <v>4</v>
      </c>
      <c r="D10">
        <f>VLOOKUP('14.2 NB-Original'!D10,'14.2 NB-Original'!$K$2:$M$6,3)</f>
        <v>3</v>
      </c>
      <c r="E10">
        <f>VLOOKUP('14.2 NB-Original'!E10,'14.2 NB-Original'!$L$2:$M$6,2)</f>
        <v>4</v>
      </c>
      <c r="F10" t="str">
        <f>'14.2 NB-Original'!F10</f>
        <v>Regular</v>
      </c>
    </row>
    <row r="11" spans="1:6" x14ac:dyDescent="0.3">
      <c r="A11">
        <f>'14.2 NB-Original'!A11</f>
        <v>10</v>
      </c>
      <c r="B11">
        <f>VLOOKUP('14.2 NB-Original'!B11,'14.2 NB-Original'!$I$2:$M$6,5)</f>
        <v>2</v>
      </c>
      <c r="C11">
        <f>VLOOKUP('14.2 NB-Original'!C11,'14.2 NB-Original'!$J$2:$M$6,4)</f>
        <v>4</v>
      </c>
      <c r="D11">
        <f>VLOOKUP('14.2 NB-Original'!D11,'14.2 NB-Original'!$K$2:$M$6,3)</f>
        <v>1</v>
      </c>
      <c r="E11">
        <f>VLOOKUP('14.2 NB-Original'!E11,'14.2 NB-Original'!$L$2:$M$6,2)</f>
        <v>4</v>
      </c>
      <c r="F11" t="str">
        <f>'14.2 NB-Original'!F11</f>
        <v>Regular</v>
      </c>
    </row>
    <row r="12" spans="1:6" x14ac:dyDescent="0.3">
      <c r="A12">
        <f>'14.2 NB-Original'!A12</f>
        <v>11</v>
      </c>
      <c r="B12">
        <f>VLOOKUP('14.2 NB-Original'!B12,'14.2 NB-Original'!$I$2:$M$6,5)</f>
        <v>2</v>
      </c>
      <c r="C12">
        <f>VLOOKUP('14.2 NB-Original'!C12,'14.2 NB-Original'!$J$2:$M$6,4)</f>
        <v>4</v>
      </c>
      <c r="D12">
        <f>VLOOKUP('14.2 NB-Original'!D12,'14.2 NB-Original'!$K$2:$M$6,3)</f>
        <v>1</v>
      </c>
      <c r="E12">
        <f>VLOOKUP('14.2 NB-Original'!E12,'14.2 NB-Original'!$L$2:$M$6,2)</f>
        <v>3</v>
      </c>
      <c r="F12" t="str">
        <f>'14.2 NB-Original'!F12</f>
        <v>Regular</v>
      </c>
    </row>
    <row r="13" spans="1:6" x14ac:dyDescent="0.3">
      <c r="A13">
        <f>'14.2 NB-Original'!A13</f>
        <v>12</v>
      </c>
      <c r="B13">
        <f>VLOOKUP('14.2 NB-Original'!B13,'14.2 NB-Original'!$I$2:$M$6,5)</f>
        <v>4</v>
      </c>
      <c r="C13">
        <f>VLOOKUP('14.2 NB-Original'!C13,'14.2 NB-Original'!$J$2:$M$6,4)</f>
        <v>4</v>
      </c>
      <c r="D13">
        <f>VLOOKUP('14.2 NB-Original'!D13,'14.2 NB-Original'!$K$2:$M$6,3)</f>
        <v>4</v>
      </c>
      <c r="E13">
        <f>VLOOKUP('14.2 NB-Original'!E13,'14.2 NB-Original'!$L$2:$M$6,2)</f>
        <v>4</v>
      </c>
      <c r="F13" t="str">
        <f>'14.2 NB-Original'!F13</f>
        <v>Light</v>
      </c>
    </row>
    <row r="14" spans="1:6" x14ac:dyDescent="0.3">
      <c r="A14">
        <f>'14.2 NB-Original'!A14</f>
        <v>13</v>
      </c>
      <c r="B14">
        <f>VLOOKUP('14.2 NB-Original'!B14,'14.2 NB-Original'!$I$2:$M$6,5)</f>
        <v>4</v>
      </c>
      <c r="C14">
        <f>VLOOKUP('14.2 NB-Original'!C14,'14.2 NB-Original'!$J$2:$M$6,4)</f>
        <v>4</v>
      </c>
      <c r="D14">
        <f>VLOOKUP('14.2 NB-Original'!D14,'14.2 NB-Original'!$K$2:$M$6,3)</f>
        <v>4</v>
      </c>
      <c r="E14">
        <f>VLOOKUP('14.2 NB-Original'!E14,'14.2 NB-Original'!$L$2:$M$6,2)</f>
        <v>4</v>
      </c>
      <c r="F14" t="str">
        <f>'14.2 NB-Original'!F14</f>
        <v>Regular</v>
      </c>
    </row>
    <row r="15" spans="1:6" x14ac:dyDescent="0.3">
      <c r="A15">
        <f>'14.2 NB-Original'!A15</f>
        <v>14</v>
      </c>
      <c r="B15">
        <f>VLOOKUP('14.2 NB-Original'!B15,'14.2 NB-Original'!$I$2:$M$6,5)</f>
        <v>4</v>
      </c>
      <c r="C15">
        <f>VLOOKUP('14.2 NB-Original'!C15,'14.2 NB-Original'!$J$2:$M$6,4)</f>
        <v>2</v>
      </c>
      <c r="D15">
        <f>VLOOKUP('14.2 NB-Original'!D15,'14.2 NB-Original'!$K$2:$M$6,3)</f>
        <v>2</v>
      </c>
      <c r="E15">
        <f>VLOOKUP('14.2 NB-Original'!E15,'14.2 NB-Original'!$L$2:$M$6,2)</f>
        <v>2</v>
      </c>
      <c r="F15" t="str">
        <f>'14.2 NB-Original'!F15</f>
        <v>Light</v>
      </c>
    </row>
    <row r="16" spans="1:6" x14ac:dyDescent="0.3">
      <c r="A16">
        <f>'14.2 NB-Original'!A16</f>
        <v>15</v>
      </c>
      <c r="B16">
        <f>VLOOKUP('14.2 NB-Original'!B16,'14.2 NB-Original'!$I$2:$M$6,5)</f>
        <v>4</v>
      </c>
      <c r="C16">
        <f>VLOOKUP('14.2 NB-Original'!C16,'14.2 NB-Original'!$J$2:$M$6,4)</f>
        <v>4</v>
      </c>
      <c r="D16">
        <f>VLOOKUP('14.2 NB-Original'!D16,'14.2 NB-Original'!$K$2:$M$6,3)</f>
        <v>2</v>
      </c>
      <c r="E16">
        <f>VLOOKUP('14.2 NB-Original'!E16,'14.2 NB-Original'!$L$2:$M$6,2)</f>
        <v>4</v>
      </c>
      <c r="F16" t="str">
        <f>'14.2 NB-Original'!F16</f>
        <v>Regular</v>
      </c>
    </row>
    <row r="17" spans="1:6" x14ac:dyDescent="0.3">
      <c r="A17">
        <f>'14.2 NB-Original'!A17</f>
        <v>16</v>
      </c>
      <c r="B17">
        <f>VLOOKUP('14.2 NB-Original'!B17,'14.2 NB-Original'!$I$2:$M$6,5)</f>
        <v>2</v>
      </c>
      <c r="C17">
        <f>VLOOKUP('14.2 NB-Original'!C17,'14.2 NB-Original'!$J$2:$M$6,4)</f>
        <v>4</v>
      </c>
      <c r="D17">
        <f>VLOOKUP('14.2 NB-Original'!D17,'14.2 NB-Original'!$K$2:$M$6,3)</f>
        <v>3</v>
      </c>
      <c r="E17">
        <f>VLOOKUP('14.2 NB-Original'!E17,'14.2 NB-Original'!$L$2:$M$6,2)</f>
        <v>4</v>
      </c>
      <c r="F17" t="str">
        <f>'14.2 NB-Original'!F17</f>
        <v>Regular</v>
      </c>
    </row>
    <row r="18" spans="1:6" x14ac:dyDescent="0.3">
      <c r="A18">
        <f>'14.2 NB-Original'!A18</f>
        <v>17</v>
      </c>
      <c r="B18">
        <f>VLOOKUP('14.2 NB-Original'!B18,'14.2 NB-Original'!$I$2:$M$6,5)</f>
        <v>4</v>
      </c>
      <c r="C18">
        <f>VLOOKUP('14.2 NB-Original'!C18,'14.2 NB-Original'!$J$2:$M$6,4)</f>
        <v>2</v>
      </c>
      <c r="D18">
        <f>VLOOKUP('14.2 NB-Original'!D18,'14.2 NB-Original'!$K$2:$M$6,3)</f>
        <v>4</v>
      </c>
      <c r="E18">
        <f>VLOOKUP('14.2 NB-Original'!E18,'14.2 NB-Original'!$L$2:$M$6,2)</f>
        <v>1</v>
      </c>
      <c r="F18" t="str">
        <f>'14.2 NB-Original'!F18</f>
        <v>Light</v>
      </c>
    </row>
    <row r="19" spans="1:6" x14ac:dyDescent="0.3">
      <c r="A19">
        <f>'14.2 NB-Original'!A19</f>
        <v>18</v>
      </c>
      <c r="B19">
        <f>VLOOKUP('14.2 NB-Original'!B19,'14.2 NB-Original'!$I$2:$M$6,5)</f>
        <v>2</v>
      </c>
      <c r="C19">
        <f>VLOOKUP('14.2 NB-Original'!C19,'14.2 NB-Original'!$J$2:$M$6,4)</f>
        <v>4</v>
      </c>
      <c r="D19">
        <f>VLOOKUP('14.2 NB-Original'!D19,'14.2 NB-Original'!$K$2:$M$6,3)</f>
        <v>4</v>
      </c>
      <c r="E19">
        <f>VLOOKUP('14.2 NB-Original'!E19,'14.2 NB-Original'!$L$2:$M$6,2)</f>
        <v>4</v>
      </c>
      <c r="F19" t="str">
        <f>'14.2 NB-Original'!F19</f>
        <v>Light</v>
      </c>
    </row>
    <row r="20" spans="1:6" x14ac:dyDescent="0.3">
      <c r="A20">
        <f>'14.2 NB-Original'!A20</f>
        <v>19</v>
      </c>
      <c r="B20">
        <f>VLOOKUP('14.2 NB-Original'!B20,'14.2 NB-Original'!$I$2:$M$6,5)</f>
        <v>4</v>
      </c>
      <c r="C20">
        <f>VLOOKUP('14.2 NB-Original'!C20,'14.2 NB-Original'!$J$2:$M$6,4)</f>
        <v>2</v>
      </c>
      <c r="D20">
        <f>VLOOKUP('14.2 NB-Original'!D20,'14.2 NB-Original'!$K$2:$M$6,3)</f>
        <v>1</v>
      </c>
      <c r="E20">
        <f>VLOOKUP('14.2 NB-Original'!E20,'14.2 NB-Original'!$L$2:$M$6,2)</f>
        <v>2</v>
      </c>
      <c r="F20" t="str">
        <f>'14.2 NB-Original'!F20</f>
        <v>Regular</v>
      </c>
    </row>
    <row r="21" spans="1:6" x14ac:dyDescent="0.3">
      <c r="A21">
        <f>'14.2 NB-Original'!A21</f>
        <v>20</v>
      </c>
      <c r="B21">
        <f>VLOOKUP('14.2 NB-Original'!B21,'14.2 NB-Original'!$I$2:$M$6,5)</f>
        <v>2</v>
      </c>
      <c r="C21">
        <f>VLOOKUP('14.2 NB-Original'!C21,'14.2 NB-Original'!$J$2:$M$6,4)</f>
        <v>2</v>
      </c>
      <c r="D21">
        <f>VLOOKUP('14.2 NB-Original'!D21,'14.2 NB-Original'!$K$2:$M$6,3)</f>
        <v>1</v>
      </c>
      <c r="E21">
        <f>VLOOKUP('14.2 NB-Original'!E21,'14.2 NB-Original'!$L$2:$M$6,2)</f>
        <v>2</v>
      </c>
      <c r="F21" t="str">
        <f>'14.2 NB-Original'!F21</f>
        <v>Regular</v>
      </c>
    </row>
    <row r="22" spans="1:6" x14ac:dyDescent="0.3">
      <c r="A22">
        <f>'14.2 NB-Original'!A22</f>
        <v>21</v>
      </c>
      <c r="B22">
        <f>VLOOKUP('14.2 NB-Original'!B22,'14.2 NB-Original'!$I$2:$M$6,5)</f>
        <v>2</v>
      </c>
      <c r="C22">
        <f>VLOOKUP('14.2 NB-Original'!C22,'14.2 NB-Original'!$J$2:$M$6,4)</f>
        <v>4</v>
      </c>
      <c r="D22">
        <f>VLOOKUP('14.2 NB-Original'!D22,'14.2 NB-Original'!$K$2:$M$6,3)</f>
        <v>4</v>
      </c>
      <c r="E22">
        <f>VLOOKUP('14.2 NB-Original'!E22,'14.2 NB-Original'!$L$2:$M$6,2)</f>
        <v>1</v>
      </c>
      <c r="F22" t="str">
        <f>'14.2 NB-Original'!F22</f>
        <v>Light</v>
      </c>
    </row>
    <row r="23" spans="1:6" x14ac:dyDescent="0.3">
      <c r="A23">
        <f>'14.2 NB-Original'!A23</f>
        <v>22</v>
      </c>
      <c r="B23">
        <f>VLOOKUP('14.2 NB-Original'!B23,'14.2 NB-Original'!$I$2:$M$6,5)</f>
        <v>4</v>
      </c>
      <c r="C23">
        <f>VLOOKUP('14.2 NB-Original'!C23,'14.2 NB-Original'!$J$2:$M$6,4)</f>
        <v>4</v>
      </c>
      <c r="D23">
        <f>VLOOKUP('14.2 NB-Original'!D23,'14.2 NB-Original'!$K$2:$M$6,3)</f>
        <v>4</v>
      </c>
      <c r="E23">
        <f>VLOOKUP('14.2 NB-Original'!E23,'14.2 NB-Original'!$L$2:$M$6,2)</f>
        <v>1</v>
      </c>
      <c r="F23" t="str">
        <f>'14.2 NB-Original'!F23</f>
        <v>Light</v>
      </c>
    </row>
    <row r="24" spans="1:6" x14ac:dyDescent="0.3">
      <c r="A24">
        <f>'14.2 NB-Original'!A24</f>
        <v>23</v>
      </c>
      <c r="B24">
        <f>VLOOKUP('14.2 NB-Original'!B24,'14.2 NB-Original'!$I$2:$M$6,5)</f>
        <v>4</v>
      </c>
      <c r="C24">
        <f>VLOOKUP('14.2 NB-Original'!C24,'14.2 NB-Original'!$J$2:$M$6,4)</f>
        <v>4</v>
      </c>
      <c r="D24">
        <f>VLOOKUP('14.2 NB-Original'!D24,'14.2 NB-Original'!$K$2:$M$6,3)</f>
        <v>1</v>
      </c>
      <c r="E24">
        <f>VLOOKUP('14.2 NB-Original'!E24,'14.2 NB-Original'!$L$2:$M$6,2)</f>
        <v>3</v>
      </c>
      <c r="F24" t="str">
        <f>'14.2 NB-Original'!F24</f>
        <v>Regular</v>
      </c>
    </row>
    <row r="25" spans="1:6" x14ac:dyDescent="0.3">
      <c r="A25">
        <f>'14.2 NB-Original'!A25</f>
        <v>24</v>
      </c>
      <c r="B25">
        <f>VLOOKUP('14.2 NB-Original'!B25,'14.2 NB-Original'!$I$2:$M$6,5)</f>
        <v>4</v>
      </c>
      <c r="C25">
        <f>VLOOKUP('14.2 NB-Original'!C25,'14.2 NB-Original'!$J$2:$M$6,4)</f>
        <v>2</v>
      </c>
      <c r="D25">
        <f>VLOOKUP('14.2 NB-Original'!D25,'14.2 NB-Original'!$K$2:$M$6,3)</f>
        <v>3</v>
      </c>
      <c r="E25">
        <f>VLOOKUP('14.2 NB-Original'!E25,'14.2 NB-Original'!$L$2:$M$6,2)</f>
        <v>2</v>
      </c>
      <c r="F25" t="str">
        <f>'14.2 NB-Original'!F25</f>
        <v>Light</v>
      </c>
    </row>
    <row r="26" spans="1:6" x14ac:dyDescent="0.3">
      <c r="A26">
        <f>'14.2 NB-Original'!A26</f>
        <v>25</v>
      </c>
      <c r="B26">
        <f>VLOOKUP('14.2 NB-Original'!B26,'14.2 NB-Original'!$I$2:$M$6,5)</f>
        <v>4</v>
      </c>
      <c r="C26">
        <f>VLOOKUP('14.2 NB-Original'!C26,'14.2 NB-Original'!$J$2:$M$6,4)</f>
        <v>2</v>
      </c>
      <c r="D26">
        <f>VLOOKUP('14.2 NB-Original'!D26,'14.2 NB-Original'!$K$2:$M$6,3)</f>
        <v>1</v>
      </c>
      <c r="E26">
        <f>VLOOKUP('14.2 NB-Original'!E26,'14.2 NB-Original'!$L$2:$M$6,2)</f>
        <v>3</v>
      </c>
      <c r="F26" t="str">
        <f>'14.2 NB-Original'!F26</f>
        <v>Regular</v>
      </c>
    </row>
    <row r="27" spans="1:6" x14ac:dyDescent="0.3">
      <c r="A27">
        <f>'14.2 NB-Original'!A27</f>
        <v>26</v>
      </c>
      <c r="B27">
        <f>VLOOKUP('14.2 NB-Original'!B27,'14.2 NB-Original'!$I$2:$M$6,5)</f>
        <v>4</v>
      </c>
      <c r="C27">
        <f>VLOOKUP('14.2 NB-Original'!C27,'14.2 NB-Original'!$J$2:$M$6,4)</f>
        <v>2</v>
      </c>
      <c r="D27">
        <f>VLOOKUP('14.2 NB-Original'!D27,'14.2 NB-Original'!$K$2:$M$6,3)</f>
        <v>1</v>
      </c>
      <c r="E27">
        <f>VLOOKUP('14.2 NB-Original'!E27,'14.2 NB-Original'!$L$2:$M$6,2)</f>
        <v>2</v>
      </c>
      <c r="F27" t="str">
        <f>'14.2 NB-Original'!F27</f>
        <v>Regular</v>
      </c>
    </row>
    <row r="28" spans="1:6" x14ac:dyDescent="0.3">
      <c r="A28">
        <f>'14.2 NB-Original'!A28</f>
        <v>27</v>
      </c>
      <c r="B28">
        <f>VLOOKUP('14.2 NB-Original'!B28,'14.2 NB-Original'!$I$2:$M$6,5)</f>
        <v>4</v>
      </c>
      <c r="C28">
        <f>VLOOKUP('14.2 NB-Original'!C28,'14.2 NB-Original'!$J$2:$M$6,4)</f>
        <v>4</v>
      </c>
      <c r="D28">
        <f>VLOOKUP('14.2 NB-Original'!D28,'14.2 NB-Original'!$K$2:$M$6,3)</f>
        <v>4</v>
      </c>
      <c r="E28">
        <f>VLOOKUP('14.2 NB-Original'!E28,'14.2 NB-Original'!$L$2:$M$6,2)</f>
        <v>1</v>
      </c>
      <c r="F28" t="str">
        <f>'14.2 NB-Original'!F28</f>
        <v>Light</v>
      </c>
    </row>
    <row r="29" spans="1:6" x14ac:dyDescent="0.3">
      <c r="A29">
        <f>'14.2 NB-Original'!A29</f>
        <v>28</v>
      </c>
      <c r="B29">
        <f>VLOOKUP('14.2 NB-Original'!B29,'14.2 NB-Original'!$I$2:$M$6,5)</f>
        <v>2</v>
      </c>
      <c r="C29">
        <f>VLOOKUP('14.2 NB-Original'!C29,'14.2 NB-Original'!$J$2:$M$6,4)</f>
        <v>4</v>
      </c>
      <c r="D29">
        <f>VLOOKUP('14.2 NB-Original'!D29,'14.2 NB-Original'!$K$2:$M$6,3)</f>
        <v>1</v>
      </c>
      <c r="E29">
        <f>VLOOKUP('14.2 NB-Original'!E29,'14.2 NB-Original'!$L$2:$M$6,2)</f>
        <v>4</v>
      </c>
      <c r="F29" t="str">
        <f>'14.2 NB-Original'!F29</f>
        <v>Regular</v>
      </c>
    </row>
    <row r="30" spans="1:6" x14ac:dyDescent="0.3">
      <c r="A30">
        <f>'14.2 NB-Original'!A30</f>
        <v>29</v>
      </c>
      <c r="B30">
        <f>VLOOKUP('14.2 NB-Original'!B30,'14.2 NB-Original'!$I$2:$M$6,5)</f>
        <v>4</v>
      </c>
      <c r="C30">
        <f>VLOOKUP('14.2 NB-Original'!C30,'14.2 NB-Original'!$J$2:$M$6,4)</f>
        <v>4</v>
      </c>
      <c r="D30">
        <f>VLOOKUP('14.2 NB-Original'!D30,'14.2 NB-Original'!$K$2:$M$6,3)</f>
        <v>1</v>
      </c>
      <c r="E30">
        <f>VLOOKUP('14.2 NB-Original'!E30,'14.2 NB-Original'!$L$2:$M$6,2)</f>
        <v>3</v>
      </c>
      <c r="F30" t="str">
        <f>'14.2 NB-Original'!F30</f>
        <v>Regular</v>
      </c>
    </row>
    <row r="31" spans="1:6" x14ac:dyDescent="0.3">
      <c r="A31">
        <f>'14.2 NB-Original'!A31</f>
        <v>30</v>
      </c>
      <c r="B31">
        <f>VLOOKUP('14.2 NB-Original'!B31,'14.2 NB-Original'!$I$2:$M$6,5)</f>
        <v>2</v>
      </c>
      <c r="C31">
        <f>VLOOKUP('14.2 NB-Original'!C31,'14.2 NB-Original'!$J$2:$M$6,4)</f>
        <v>2</v>
      </c>
      <c r="D31">
        <f>VLOOKUP('14.2 NB-Original'!D31,'14.2 NB-Original'!$K$2:$M$6,3)</f>
        <v>3</v>
      </c>
      <c r="E31">
        <f>VLOOKUP('14.2 NB-Original'!E31,'14.2 NB-Original'!$L$2:$M$6,2)</f>
        <v>2</v>
      </c>
      <c r="F31" t="str">
        <f>'14.2 NB-Original'!F31</f>
        <v>Light</v>
      </c>
    </row>
    <row r="32" spans="1:6" x14ac:dyDescent="0.3">
      <c r="A32">
        <f>'14.2 NB-Original'!A32</f>
        <v>31</v>
      </c>
      <c r="B32">
        <f>VLOOKUP('14.2 NB-Original'!B32,'14.2 NB-Original'!$I$2:$M$6,5)</f>
        <v>2</v>
      </c>
      <c r="C32">
        <f>VLOOKUP('14.2 NB-Original'!C32,'14.2 NB-Original'!$J$2:$M$6,4)</f>
        <v>2</v>
      </c>
      <c r="D32">
        <f>VLOOKUP('14.2 NB-Original'!D32,'14.2 NB-Original'!$K$2:$M$6,3)</f>
        <v>1</v>
      </c>
      <c r="E32">
        <f>VLOOKUP('14.2 NB-Original'!E32,'14.2 NB-Original'!$L$2:$M$6,2)</f>
        <v>1</v>
      </c>
      <c r="F32" t="str">
        <f>'14.2 NB-Original'!F32</f>
        <v>Light</v>
      </c>
    </row>
    <row r="33" spans="1:6" x14ac:dyDescent="0.3">
      <c r="A33">
        <f>'14.2 NB-Original'!A33</f>
        <v>32</v>
      </c>
      <c r="B33">
        <f>VLOOKUP('14.2 NB-Original'!B33,'14.2 NB-Original'!$I$2:$M$6,5)</f>
        <v>4</v>
      </c>
      <c r="C33">
        <f>VLOOKUP('14.2 NB-Original'!C33,'14.2 NB-Original'!$J$2:$M$6,4)</f>
        <v>4</v>
      </c>
      <c r="D33">
        <f>VLOOKUP('14.2 NB-Original'!D33,'14.2 NB-Original'!$K$2:$M$6,3)</f>
        <v>1</v>
      </c>
      <c r="E33">
        <f>VLOOKUP('14.2 NB-Original'!E33,'14.2 NB-Original'!$L$2:$M$6,2)</f>
        <v>4</v>
      </c>
      <c r="F33" t="str">
        <f>'14.2 NB-Original'!F33</f>
        <v>Regular</v>
      </c>
    </row>
    <row r="34" spans="1:6" x14ac:dyDescent="0.3">
      <c r="A34">
        <f>'14.2 NB-Original'!A34</f>
        <v>33</v>
      </c>
      <c r="B34">
        <f>VLOOKUP('14.2 NB-Original'!B34,'14.2 NB-Original'!$I$2:$M$6,5)</f>
        <v>4</v>
      </c>
      <c r="C34">
        <f>VLOOKUP('14.2 NB-Original'!C34,'14.2 NB-Original'!$J$2:$M$6,4)</f>
        <v>4</v>
      </c>
      <c r="D34">
        <f>VLOOKUP('14.2 NB-Original'!D34,'14.2 NB-Original'!$K$2:$M$6,3)</f>
        <v>3</v>
      </c>
      <c r="E34">
        <f>VLOOKUP('14.2 NB-Original'!E34,'14.2 NB-Original'!$L$2:$M$6,2)</f>
        <v>3</v>
      </c>
      <c r="F34" t="str">
        <f>'14.2 NB-Original'!F34</f>
        <v>Light</v>
      </c>
    </row>
    <row r="35" spans="1:6" x14ac:dyDescent="0.3">
      <c r="A35">
        <f>'14.2 NB-Original'!A35</f>
        <v>34</v>
      </c>
      <c r="B35">
        <f>VLOOKUP('14.2 NB-Original'!B35,'14.2 NB-Original'!$I$2:$M$6,5)</f>
        <v>4</v>
      </c>
      <c r="C35">
        <f>VLOOKUP('14.2 NB-Original'!C35,'14.2 NB-Original'!$J$2:$M$6,4)</f>
        <v>2</v>
      </c>
      <c r="D35">
        <f>VLOOKUP('14.2 NB-Original'!D35,'14.2 NB-Original'!$K$2:$M$6,3)</f>
        <v>1</v>
      </c>
      <c r="E35">
        <f>VLOOKUP('14.2 NB-Original'!E35,'14.2 NB-Original'!$L$2:$M$6,2)</f>
        <v>2</v>
      </c>
      <c r="F35" t="str">
        <f>'14.2 NB-Original'!F35</f>
        <v>Regular</v>
      </c>
    </row>
    <row r="36" spans="1:6" x14ac:dyDescent="0.3">
      <c r="A36">
        <f>'14.2 NB-Original'!A36</f>
        <v>35</v>
      </c>
      <c r="B36">
        <f>VLOOKUP('14.2 NB-Original'!B36,'14.2 NB-Original'!$I$2:$M$6,5)</f>
        <v>4</v>
      </c>
      <c r="C36">
        <f>VLOOKUP('14.2 NB-Original'!C36,'14.2 NB-Original'!$J$2:$M$6,4)</f>
        <v>4</v>
      </c>
      <c r="D36">
        <f>VLOOKUP('14.2 NB-Original'!D36,'14.2 NB-Original'!$K$2:$M$6,3)</f>
        <v>3</v>
      </c>
      <c r="E36">
        <f>VLOOKUP('14.2 NB-Original'!E36,'14.2 NB-Original'!$L$2:$M$6,2)</f>
        <v>1</v>
      </c>
      <c r="F36" t="str">
        <f>'14.2 NB-Original'!F36</f>
        <v>Light</v>
      </c>
    </row>
    <row r="37" spans="1:6" x14ac:dyDescent="0.3">
      <c r="A37">
        <f>'14.2 NB-Original'!A37</f>
        <v>36</v>
      </c>
      <c r="B37">
        <f>VLOOKUP('14.2 NB-Original'!B37,'14.2 NB-Original'!$I$2:$M$6,5)</f>
        <v>2</v>
      </c>
      <c r="C37">
        <f>VLOOKUP('14.2 NB-Original'!C37,'14.2 NB-Original'!$J$2:$M$6,4)</f>
        <v>2</v>
      </c>
      <c r="D37">
        <f>VLOOKUP('14.2 NB-Original'!D37,'14.2 NB-Original'!$K$2:$M$6,3)</f>
        <v>3</v>
      </c>
      <c r="E37">
        <f>VLOOKUP('14.2 NB-Original'!E37,'14.2 NB-Original'!$L$2:$M$6,2)</f>
        <v>2</v>
      </c>
      <c r="F37" t="str">
        <f>'14.2 NB-Original'!F37</f>
        <v>Light</v>
      </c>
    </row>
    <row r="38" spans="1:6" x14ac:dyDescent="0.3">
      <c r="A38">
        <f>'14.2 NB-Original'!A38</f>
        <v>37</v>
      </c>
      <c r="B38">
        <f>VLOOKUP('14.2 NB-Original'!B38,'14.2 NB-Original'!$I$2:$M$6,5)</f>
        <v>4</v>
      </c>
      <c r="C38">
        <f>VLOOKUP('14.2 NB-Original'!C38,'14.2 NB-Original'!$J$2:$M$6,4)</f>
        <v>4</v>
      </c>
      <c r="D38">
        <f>VLOOKUP('14.2 NB-Original'!D38,'14.2 NB-Original'!$K$2:$M$6,3)</f>
        <v>4</v>
      </c>
      <c r="E38">
        <f>VLOOKUP('14.2 NB-Original'!E38,'14.2 NB-Original'!$L$2:$M$6,2)</f>
        <v>3</v>
      </c>
      <c r="F38" t="str">
        <f>'14.2 NB-Original'!F38</f>
        <v>Light</v>
      </c>
    </row>
    <row r="39" spans="1:6" x14ac:dyDescent="0.3">
      <c r="A39">
        <f>'14.2 NB-Original'!A39</f>
        <v>38</v>
      </c>
      <c r="B39">
        <f>VLOOKUP('14.2 NB-Original'!B39,'14.2 NB-Original'!$I$2:$M$6,5)</f>
        <v>4</v>
      </c>
      <c r="C39">
        <f>VLOOKUP('14.2 NB-Original'!C39,'14.2 NB-Original'!$J$2:$M$6,4)</f>
        <v>2</v>
      </c>
      <c r="D39">
        <f>VLOOKUP('14.2 NB-Original'!D39,'14.2 NB-Original'!$K$2:$M$6,3)</f>
        <v>3</v>
      </c>
      <c r="E39">
        <f>VLOOKUP('14.2 NB-Original'!E39,'14.2 NB-Original'!$L$2:$M$6,2)</f>
        <v>4</v>
      </c>
      <c r="F39" t="str">
        <f>'14.2 NB-Original'!F39</f>
        <v>Light</v>
      </c>
    </row>
    <row r="40" spans="1:6" x14ac:dyDescent="0.3">
      <c r="A40">
        <f>'14.2 NB-Original'!A40</f>
        <v>39</v>
      </c>
      <c r="B40">
        <f>VLOOKUP('14.2 NB-Original'!B40,'14.2 NB-Original'!$I$2:$M$6,5)</f>
        <v>4</v>
      </c>
      <c r="C40">
        <f>VLOOKUP('14.2 NB-Original'!C40,'14.2 NB-Original'!$J$2:$M$6,4)</f>
        <v>4</v>
      </c>
      <c r="D40">
        <f>VLOOKUP('14.2 NB-Original'!D40,'14.2 NB-Original'!$K$2:$M$6,3)</f>
        <v>3</v>
      </c>
      <c r="E40">
        <f>VLOOKUP('14.2 NB-Original'!E40,'14.2 NB-Original'!$L$2:$M$6,2)</f>
        <v>4</v>
      </c>
      <c r="F40" t="str">
        <f>'14.2 NB-Original'!F40</f>
        <v>Regular</v>
      </c>
    </row>
    <row r="41" spans="1:6" x14ac:dyDescent="0.3">
      <c r="A41">
        <f>'14.2 NB-Original'!A41</f>
        <v>40</v>
      </c>
      <c r="B41">
        <f>VLOOKUP('14.2 NB-Original'!B41,'14.2 NB-Original'!$I$2:$M$6,5)</f>
        <v>4</v>
      </c>
      <c r="C41">
        <f>VLOOKUP('14.2 NB-Original'!C41,'14.2 NB-Original'!$J$2:$M$6,4)</f>
        <v>4</v>
      </c>
      <c r="D41">
        <f>VLOOKUP('14.2 NB-Original'!D41,'14.2 NB-Original'!$K$2:$M$6,3)</f>
        <v>4</v>
      </c>
      <c r="E41">
        <f>VLOOKUP('14.2 NB-Original'!E41,'14.2 NB-Original'!$L$2:$M$6,2)</f>
        <v>3</v>
      </c>
      <c r="F41" t="str">
        <f>'14.2 NB-Original'!F41</f>
        <v>Light</v>
      </c>
    </row>
    <row r="42" spans="1:6" x14ac:dyDescent="0.3">
      <c r="A42">
        <f>'14.2 NB-Original'!A42</f>
        <v>41</v>
      </c>
      <c r="B42">
        <f>VLOOKUP('14.2 NB-Original'!B42,'14.2 NB-Original'!$I$2:$M$6,5)</f>
        <v>4</v>
      </c>
      <c r="C42">
        <f>VLOOKUP('14.2 NB-Original'!C42,'14.2 NB-Original'!$J$2:$M$6,4)</f>
        <v>4</v>
      </c>
      <c r="D42">
        <f>VLOOKUP('14.2 NB-Original'!D42,'14.2 NB-Original'!$K$2:$M$6,3)</f>
        <v>4</v>
      </c>
      <c r="E42">
        <f>VLOOKUP('14.2 NB-Original'!E42,'14.2 NB-Original'!$L$2:$M$6,2)</f>
        <v>1</v>
      </c>
      <c r="F42" t="str">
        <f>'14.2 NB-Original'!F42</f>
        <v>Light</v>
      </c>
    </row>
    <row r="43" spans="1:6" x14ac:dyDescent="0.3">
      <c r="A43">
        <f>'14.2 NB-Original'!A43</f>
        <v>42</v>
      </c>
      <c r="B43">
        <f>VLOOKUP('14.2 NB-Original'!B43,'14.2 NB-Original'!$I$2:$M$6,5)</f>
        <v>2</v>
      </c>
      <c r="C43">
        <f>VLOOKUP('14.2 NB-Original'!C43,'14.2 NB-Original'!$J$2:$M$6,4)</f>
        <v>2</v>
      </c>
      <c r="D43">
        <f>VLOOKUP('14.2 NB-Original'!D43,'14.2 NB-Original'!$K$2:$M$6,3)</f>
        <v>2</v>
      </c>
      <c r="E43">
        <f>VLOOKUP('14.2 NB-Original'!E43,'14.2 NB-Original'!$L$2:$M$6,2)</f>
        <v>1</v>
      </c>
      <c r="F43" t="str">
        <f>'14.2 NB-Original'!F43</f>
        <v>Light</v>
      </c>
    </row>
    <row r="44" spans="1:6" x14ac:dyDescent="0.3">
      <c r="A44">
        <f>'14.2 NB-Original'!A44</f>
        <v>43</v>
      </c>
      <c r="B44">
        <f>VLOOKUP('14.2 NB-Original'!B44,'14.2 NB-Original'!$I$2:$M$6,5)</f>
        <v>2</v>
      </c>
      <c r="C44">
        <f>VLOOKUP('14.2 NB-Original'!C44,'14.2 NB-Original'!$J$2:$M$6,4)</f>
        <v>4</v>
      </c>
      <c r="D44">
        <f>VLOOKUP('14.2 NB-Original'!D44,'14.2 NB-Original'!$K$2:$M$6,3)</f>
        <v>4</v>
      </c>
      <c r="E44">
        <f>VLOOKUP('14.2 NB-Original'!E44,'14.2 NB-Original'!$L$2:$M$6,2)</f>
        <v>2</v>
      </c>
      <c r="F44" t="str">
        <f>'14.2 NB-Original'!F44</f>
        <v>Light</v>
      </c>
    </row>
    <row r="45" spans="1:6" x14ac:dyDescent="0.3">
      <c r="A45">
        <f>'14.2 NB-Original'!A45</f>
        <v>44</v>
      </c>
      <c r="B45">
        <f>VLOOKUP('14.2 NB-Original'!B45,'14.2 NB-Original'!$I$2:$M$6,5)</f>
        <v>2</v>
      </c>
      <c r="C45">
        <f>VLOOKUP('14.2 NB-Original'!C45,'14.2 NB-Original'!$J$2:$M$6,4)</f>
        <v>2</v>
      </c>
      <c r="D45">
        <f>VLOOKUP('14.2 NB-Original'!D45,'14.2 NB-Original'!$K$2:$M$6,3)</f>
        <v>2</v>
      </c>
      <c r="E45">
        <f>VLOOKUP('14.2 NB-Original'!E45,'14.2 NB-Original'!$L$2:$M$6,2)</f>
        <v>1</v>
      </c>
      <c r="F45" t="str">
        <f>'14.2 NB-Original'!F45</f>
        <v>Light</v>
      </c>
    </row>
    <row r="46" spans="1:6" x14ac:dyDescent="0.3">
      <c r="A46">
        <f>'14.2 NB-Original'!A46</f>
        <v>45</v>
      </c>
      <c r="B46">
        <f>VLOOKUP('14.2 NB-Original'!B46,'14.2 NB-Original'!$I$2:$M$6,5)</f>
        <v>2</v>
      </c>
      <c r="C46">
        <f>VLOOKUP('14.2 NB-Original'!C46,'14.2 NB-Original'!$J$2:$M$6,4)</f>
        <v>4</v>
      </c>
      <c r="D46">
        <f>VLOOKUP('14.2 NB-Original'!D46,'14.2 NB-Original'!$K$2:$M$6,3)</f>
        <v>4</v>
      </c>
      <c r="E46">
        <f>VLOOKUP('14.2 NB-Original'!E46,'14.2 NB-Original'!$L$2:$M$6,2)</f>
        <v>2</v>
      </c>
      <c r="F46" t="str">
        <f>'14.2 NB-Original'!F46</f>
        <v>Light</v>
      </c>
    </row>
    <row r="47" spans="1:6" x14ac:dyDescent="0.3">
      <c r="A47">
        <f>'14.2 NB-Original'!A47</f>
        <v>46</v>
      </c>
      <c r="B47">
        <f>VLOOKUP('14.2 NB-Original'!B47,'14.2 NB-Original'!$I$2:$M$6,5)</f>
        <v>4</v>
      </c>
      <c r="C47">
        <f>VLOOKUP('14.2 NB-Original'!C47,'14.2 NB-Original'!$J$2:$M$6,4)</f>
        <v>2</v>
      </c>
      <c r="D47">
        <f>VLOOKUP('14.2 NB-Original'!D47,'14.2 NB-Original'!$K$2:$M$6,3)</f>
        <v>3</v>
      </c>
      <c r="E47">
        <f>VLOOKUP('14.2 NB-Original'!E47,'14.2 NB-Original'!$L$2:$M$6,2)</f>
        <v>1</v>
      </c>
      <c r="F47" t="str">
        <f>'14.2 NB-Original'!F47</f>
        <v>Light</v>
      </c>
    </row>
    <row r="48" spans="1:6" x14ac:dyDescent="0.3">
      <c r="A48">
        <f>'14.2 NB-Original'!A48</f>
        <v>47</v>
      </c>
      <c r="B48">
        <f>VLOOKUP('14.2 NB-Original'!B48,'14.2 NB-Original'!$I$2:$M$6,5)</f>
        <v>2</v>
      </c>
      <c r="C48">
        <f>VLOOKUP('14.2 NB-Original'!C48,'14.2 NB-Original'!$J$2:$M$6,4)</f>
        <v>2</v>
      </c>
      <c r="D48">
        <f>VLOOKUP('14.2 NB-Original'!D48,'14.2 NB-Original'!$K$2:$M$6,3)</f>
        <v>1</v>
      </c>
      <c r="E48">
        <f>VLOOKUP('14.2 NB-Original'!E48,'14.2 NB-Original'!$L$2:$M$6,2)</f>
        <v>2</v>
      </c>
      <c r="F48" t="str">
        <f>'14.2 NB-Original'!F48</f>
        <v>Regular</v>
      </c>
    </row>
    <row r="49" spans="1:6" x14ac:dyDescent="0.3">
      <c r="A49">
        <f>'14.2 NB-Original'!A49</f>
        <v>48</v>
      </c>
      <c r="B49">
        <f>VLOOKUP('14.2 NB-Original'!B49,'14.2 NB-Original'!$I$2:$M$6,5)</f>
        <v>4</v>
      </c>
      <c r="C49">
        <f>VLOOKUP('14.2 NB-Original'!C49,'14.2 NB-Original'!$J$2:$M$6,4)</f>
        <v>2</v>
      </c>
      <c r="D49">
        <f>VLOOKUP('14.2 NB-Original'!D49,'14.2 NB-Original'!$K$2:$M$6,3)</f>
        <v>1</v>
      </c>
      <c r="E49">
        <f>VLOOKUP('14.2 NB-Original'!E49,'14.2 NB-Original'!$L$2:$M$6,2)</f>
        <v>4</v>
      </c>
      <c r="F49" t="str">
        <f>'14.2 NB-Original'!F49</f>
        <v>Regular</v>
      </c>
    </row>
    <row r="50" spans="1:6" x14ac:dyDescent="0.3">
      <c r="A50">
        <f>'14.2 NB-Original'!A50</f>
        <v>49</v>
      </c>
      <c r="B50">
        <f>VLOOKUP('14.2 NB-Original'!B50,'14.2 NB-Original'!$I$2:$M$6,5)</f>
        <v>4</v>
      </c>
      <c r="C50">
        <f>VLOOKUP('14.2 NB-Original'!C50,'14.2 NB-Original'!$J$2:$M$6,4)</f>
        <v>2</v>
      </c>
      <c r="D50">
        <f>VLOOKUP('14.2 NB-Original'!D50,'14.2 NB-Original'!$K$2:$M$6,3)</f>
        <v>2</v>
      </c>
      <c r="E50">
        <f>VLOOKUP('14.2 NB-Original'!E50,'14.2 NB-Original'!$L$2:$M$6,2)</f>
        <v>3</v>
      </c>
      <c r="F50" t="str">
        <f>'14.2 NB-Original'!F50</f>
        <v>Light</v>
      </c>
    </row>
    <row r="51" spans="1:6" x14ac:dyDescent="0.3">
      <c r="A51">
        <f>'14.2 NB-Original'!A51</f>
        <v>50</v>
      </c>
      <c r="B51">
        <f>VLOOKUP('14.2 NB-Original'!B51,'14.2 NB-Original'!$I$2:$M$6,5)</f>
        <v>2</v>
      </c>
      <c r="C51">
        <f>VLOOKUP('14.2 NB-Original'!C51,'14.2 NB-Original'!$J$2:$M$6,4)</f>
        <v>4</v>
      </c>
      <c r="D51">
        <f>VLOOKUP('14.2 NB-Original'!D51,'14.2 NB-Original'!$K$2:$M$6,3)</f>
        <v>2</v>
      </c>
      <c r="E51">
        <f>VLOOKUP('14.2 NB-Original'!E51,'14.2 NB-Original'!$L$2:$M$6,2)</f>
        <v>3</v>
      </c>
      <c r="F51" t="str">
        <f>'14.2 NB-Original'!F51</f>
        <v>Regular</v>
      </c>
    </row>
    <row r="52" spans="1:6" x14ac:dyDescent="0.3">
      <c r="A52">
        <f>'14.2 NB-Original'!A52</f>
        <v>51</v>
      </c>
      <c r="B52">
        <f>VLOOKUP('14.2 NB-Original'!B52,'14.2 NB-Original'!$I$2:$M$6,5)</f>
        <v>2</v>
      </c>
      <c r="C52">
        <f>VLOOKUP('14.2 NB-Original'!C52,'14.2 NB-Original'!$J$2:$M$6,4)</f>
        <v>2</v>
      </c>
      <c r="D52">
        <f>VLOOKUP('14.2 NB-Original'!D52,'14.2 NB-Original'!$K$2:$M$6,3)</f>
        <v>3</v>
      </c>
      <c r="E52">
        <f>VLOOKUP('14.2 NB-Original'!E52,'14.2 NB-Original'!$L$2:$M$6,2)</f>
        <v>1</v>
      </c>
      <c r="F52" t="str">
        <f>'14.2 NB-Original'!F52</f>
        <v>Light</v>
      </c>
    </row>
    <row r="53" spans="1:6" x14ac:dyDescent="0.3">
      <c r="A53">
        <f>'14.2 NB-Original'!A53</f>
        <v>52</v>
      </c>
      <c r="B53">
        <f>VLOOKUP('14.2 NB-Original'!B53,'14.2 NB-Original'!$I$2:$M$6,5)</f>
        <v>2</v>
      </c>
      <c r="C53">
        <f>VLOOKUP('14.2 NB-Original'!C53,'14.2 NB-Original'!$J$2:$M$6,4)</f>
        <v>2</v>
      </c>
      <c r="D53">
        <f>VLOOKUP('14.2 NB-Original'!D53,'14.2 NB-Original'!$K$2:$M$6,3)</f>
        <v>1</v>
      </c>
      <c r="E53">
        <f>VLOOKUP('14.2 NB-Original'!E53,'14.2 NB-Original'!$L$2:$M$6,2)</f>
        <v>3</v>
      </c>
      <c r="F53" t="str">
        <f>'14.2 NB-Original'!F53</f>
        <v>Regular</v>
      </c>
    </row>
    <row r="54" spans="1:6" x14ac:dyDescent="0.3">
      <c r="A54">
        <f>'14.2 NB-Original'!A54</f>
        <v>53</v>
      </c>
      <c r="B54">
        <f>VLOOKUP('14.2 NB-Original'!B54,'14.2 NB-Original'!$I$2:$M$6,5)</f>
        <v>4</v>
      </c>
      <c r="C54">
        <f>VLOOKUP('14.2 NB-Original'!C54,'14.2 NB-Original'!$J$2:$M$6,4)</f>
        <v>2</v>
      </c>
      <c r="D54">
        <f>VLOOKUP('14.2 NB-Original'!D54,'14.2 NB-Original'!$K$2:$M$6,3)</f>
        <v>2</v>
      </c>
      <c r="E54">
        <f>VLOOKUP('14.2 NB-Original'!E54,'14.2 NB-Original'!$L$2:$M$6,2)</f>
        <v>1</v>
      </c>
      <c r="F54" t="str">
        <f>'14.2 NB-Original'!F54</f>
        <v>Light</v>
      </c>
    </row>
    <row r="55" spans="1:6" x14ac:dyDescent="0.3">
      <c r="A55">
        <f>'14.2 NB-Original'!A55</f>
        <v>54</v>
      </c>
      <c r="B55">
        <f>VLOOKUP('14.2 NB-Original'!B55,'14.2 NB-Original'!$I$2:$M$6,5)</f>
        <v>4</v>
      </c>
      <c r="C55">
        <f>VLOOKUP('14.2 NB-Original'!C55,'14.2 NB-Original'!$J$2:$M$6,4)</f>
        <v>4</v>
      </c>
      <c r="D55">
        <f>VLOOKUP('14.2 NB-Original'!D55,'14.2 NB-Original'!$K$2:$M$6,3)</f>
        <v>4</v>
      </c>
      <c r="E55">
        <f>VLOOKUP('14.2 NB-Original'!E55,'14.2 NB-Original'!$L$2:$M$6,2)</f>
        <v>2</v>
      </c>
      <c r="F55" t="str">
        <f>'14.2 NB-Original'!F55</f>
        <v>Light</v>
      </c>
    </row>
    <row r="56" spans="1:6" x14ac:dyDescent="0.3">
      <c r="A56">
        <f>'14.2 NB-Original'!A56</f>
        <v>55</v>
      </c>
      <c r="B56">
        <f>VLOOKUP('14.2 NB-Original'!B56,'14.2 NB-Original'!$I$2:$M$6,5)</f>
        <v>2</v>
      </c>
      <c r="C56">
        <f>VLOOKUP('14.2 NB-Original'!C56,'14.2 NB-Original'!$J$2:$M$6,4)</f>
        <v>2</v>
      </c>
      <c r="D56">
        <f>VLOOKUP('14.2 NB-Original'!D56,'14.2 NB-Original'!$K$2:$M$6,3)</f>
        <v>2</v>
      </c>
      <c r="E56">
        <f>VLOOKUP('14.2 NB-Original'!E56,'14.2 NB-Original'!$L$2:$M$6,2)</f>
        <v>1</v>
      </c>
      <c r="F56" t="str">
        <f>'14.2 NB-Original'!F56</f>
        <v>Light</v>
      </c>
    </row>
    <row r="57" spans="1:6" x14ac:dyDescent="0.3">
      <c r="A57">
        <f>'14.2 NB-Original'!A57</f>
        <v>56</v>
      </c>
      <c r="B57">
        <f>VLOOKUP('14.2 NB-Original'!B57,'14.2 NB-Original'!$I$2:$M$6,5)</f>
        <v>2</v>
      </c>
      <c r="C57">
        <f>VLOOKUP('14.2 NB-Original'!C57,'14.2 NB-Original'!$J$2:$M$6,4)</f>
        <v>2</v>
      </c>
      <c r="D57">
        <f>VLOOKUP('14.2 NB-Original'!D57,'14.2 NB-Original'!$K$2:$M$6,3)</f>
        <v>1</v>
      </c>
      <c r="E57">
        <f>VLOOKUP('14.2 NB-Original'!E57,'14.2 NB-Original'!$L$2:$M$6,2)</f>
        <v>3</v>
      </c>
      <c r="F57" t="str">
        <f>'14.2 NB-Original'!F57</f>
        <v>Regular</v>
      </c>
    </row>
    <row r="58" spans="1:6" x14ac:dyDescent="0.3">
      <c r="A58">
        <f>'14.2 NB-Original'!A58</f>
        <v>57</v>
      </c>
      <c r="B58">
        <f>VLOOKUP('14.2 NB-Original'!B58,'14.2 NB-Original'!$I$2:$M$6,5)</f>
        <v>4</v>
      </c>
      <c r="C58">
        <f>VLOOKUP('14.2 NB-Original'!C58,'14.2 NB-Original'!$J$2:$M$6,4)</f>
        <v>2</v>
      </c>
      <c r="D58">
        <f>VLOOKUP('14.2 NB-Original'!D58,'14.2 NB-Original'!$K$2:$M$6,3)</f>
        <v>1</v>
      </c>
      <c r="E58">
        <f>VLOOKUP('14.2 NB-Original'!E58,'14.2 NB-Original'!$L$2:$M$6,2)</f>
        <v>3</v>
      </c>
      <c r="F58" t="str">
        <f>'14.2 NB-Original'!F58</f>
        <v>Regular</v>
      </c>
    </row>
    <row r="59" spans="1:6" x14ac:dyDescent="0.3">
      <c r="A59">
        <f>'14.2 NB-Original'!A59</f>
        <v>58</v>
      </c>
      <c r="B59">
        <f>VLOOKUP('14.2 NB-Original'!B59,'14.2 NB-Original'!$I$2:$M$6,5)</f>
        <v>4</v>
      </c>
      <c r="C59">
        <f>VLOOKUP('14.2 NB-Original'!C59,'14.2 NB-Original'!$J$2:$M$6,4)</f>
        <v>2</v>
      </c>
      <c r="D59">
        <f>VLOOKUP('14.2 NB-Original'!D59,'14.2 NB-Original'!$K$2:$M$6,3)</f>
        <v>4</v>
      </c>
      <c r="E59">
        <f>VLOOKUP('14.2 NB-Original'!E59,'14.2 NB-Original'!$L$2:$M$6,2)</f>
        <v>3</v>
      </c>
      <c r="F59" t="str">
        <f>'14.2 NB-Original'!F59</f>
        <v>Regular</v>
      </c>
    </row>
    <row r="60" spans="1:6" x14ac:dyDescent="0.3">
      <c r="A60">
        <f>'14.2 NB-Original'!A60</f>
        <v>59</v>
      </c>
      <c r="B60">
        <f>VLOOKUP('14.2 NB-Original'!B60,'14.2 NB-Original'!$I$2:$M$6,5)</f>
        <v>2</v>
      </c>
      <c r="C60">
        <f>VLOOKUP('14.2 NB-Original'!C60,'14.2 NB-Original'!$J$2:$M$6,4)</f>
        <v>2</v>
      </c>
      <c r="D60">
        <f>VLOOKUP('14.2 NB-Original'!D60,'14.2 NB-Original'!$K$2:$M$6,3)</f>
        <v>2</v>
      </c>
      <c r="E60">
        <f>VLOOKUP('14.2 NB-Original'!E60,'14.2 NB-Original'!$L$2:$M$6,2)</f>
        <v>3</v>
      </c>
      <c r="F60" t="str">
        <f>'14.2 NB-Original'!F60</f>
        <v>Regular</v>
      </c>
    </row>
    <row r="61" spans="1:6" x14ac:dyDescent="0.3">
      <c r="A61">
        <f>'14.2 NB-Original'!A61</f>
        <v>60</v>
      </c>
      <c r="B61">
        <f>VLOOKUP('14.2 NB-Original'!B61,'14.2 NB-Original'!$I$2:$M$6,5)</f>
        <v>2</v>
      </c>
      <c r="C61">
        <f>VLOOKUP('14.2 NB-Original'!C61,'14.2 NB-Original'!$J$2:$M$6,4)</f>
        <v>2</v>
      </c>
      <c r="D61">
        <f>VLOOKUP('14.2 NB-Original'!D61,'14.2 NB-Original'!$K$2:$M$6,3)</f>
        <v>1</v>
      </c>
      <c r="E61">
        <f>VLOOKUP('14.2 NB-Original'!E61,'14.2 NB-Original'!$L$2:$M$6,2)</f>
        <v>3</v>
      </c>
      <c r="F61" t="str">
        <f>'14.2 NB-Original'!F61</f>
        <v>Regular</v>
      </c>
    </row>
    <row r="62" spans="1:6" x14ac:dyDescent="0.3">
      <c r="A62">
        <f>'14.2 NB-Original'!A62</f>
        <v>61</v>
      </c>
      <c r="B62">
        <f>VLOOKUP('14.2 NB-Original'!B62,'14.2 NB-Original'!$I$2:$M$6,5)</f>
        <v>2</v>
      </c>
      <c r="C62">
        <f>VLOOKUP('14.2 NB-Original'!C62,'14.2 NB-Original'!$J$2:$M$6,4)</f>
        <v>4</v>
      </c>
      <c r="D62">
        <f>VLOOKUP('14.2 NB-Original'!D62,'14.2 NB-Original'!$K$2:$M$6,3)</f>
        <v>2</v>
      </c>
      <c r="E62">
        <f>VLOOKUP('14.2 NB-Original'!E62,'14.2 NB-Original'!$L$2:$M$6,2)</f>
        <v>1</v>
      </c>
      <c r="F62" t="str">
        <f>'14.2 NB-Original'!F62</f>
        <v>Light</v>
      </c>
    </row>
    <row r="63" spans="1:6" x14ac:dyDescent="0.3">
      <c r="A63">
        <f>'14.2 NB-Original'!A63</f>
        <v>62</v>
      </c>
      <c r="B63">
        <f>VLOOKUP('14.2 NB-Original'!B63,'14.2 NB-Original'!$I$2:$M$6,5)</f>
        <v>2</v>
      </c>
      <c r="C63">
        <f>VLOOKUP('14.2 NB-Original'!C63,'14.2 NB-Original'!$J$2:$M$6,4)</f>
        <v>4</v>
      </c>
      <c r="D63">
        <f>VLOOKUP('14.2 NB-Original'!D63,'14.2 NB-Original'!$K$2:$M$6,3)</f>
        <v>2</v>
      </c>
      <c r="E63">
        <f>VLOOKUP('14.2 NB-Original'!E63,'14.2 NB-Original'!$L$2:$M$6,2)</f>
        <v>3</v>
      </c>
      <c r="F63" t="str">
        <f>'14.2 NB-Original'!F63</f>
        <v>Regular</v>
      </c>
    </row>
    <row r="64" spans="1:6" x14ac:dyDescent="0.3">
      <c r="A64">
        <f>'14.2 NB-Original'!A64</f>
        <v>63</v>
      </c>
      <c r="B64">
        <f>VLOOKUP('14.2 NB-Original'!B64,'14.2 NB-Original'!$I$2:$M$6,5)</f>
        <v>2</v>
      </c>
      <c r="C64">
        <f>VLOOKUP('14.2 NB-Original'!C64,'14.2 NB-Original'!$J$2:$M$6,4)</f>
        <v>4</v>
      </c>
      <c r="D64">
        <f>VLOOKUP('14.2 NB-Original'!D64,'14.2 NB-Original'!$K$2:$M$6,3)</f>
        <v>3</v>
      </c>
      <c r="E64">
        <f>VLOOKUP('14.2 NB-Original'!E64,'14.2 NB-Original'!$L$2:$M$6,2)</f>
        <v>1</v>
      </c>
      <c r="F64" t="str">
        <f>'14.2 NB-Original'!F64</f>
        <v>Light</v>
      </c>
    </row>
    <row r="65" spans="1:6" x14ac:dyDescent="0.3">
      <c r="A65">
        <f>'14.2 NB-Original'!A65</f>
        <v>64</v>
      </c>
      <c r="B65">
        <f>VLOOKUP('14.2 NB-Original'!B65,'14.2 NB-Original'!$I$2:$M$6,5)</f>
        <v>2</v>
      </c>
      <c r="C65">
        <f>VLOOKUP('14.2 NB-Original'!C65,'14.2 NB-Original'!$J$2:$M$6,4)</f>
        <v>4</v>
      </c>
      <c r="D65">
        <f>VLOOKUP('14.2 NB-Original'!D65,'14.2 NB-Original'!$K$2:$M$6,3)</f>
        <v>2</v>
      </c>
      <c r="E65">
        <f>VLOOKUP('14.2 NB-Original'!E65,'14.2 NB-Original'!$L$2:$M$6,2)</f>
        <v>2</v>
      </c>
      <c r="F65" t="str">
        <f>'14.2 NB-Original'!F65</f>
        <v>Light</v>
      </c>
    </row>
    <row r="66" spans="1:6" x14ac:dyDescent="0.3">
      <c r="A66">
        <f>'14.2 NB-Original'!A66</f>
        <v>65</v>
      </c>
      <c r="B66">
        <f>VLOOKUP('14.2 NB-Original'!B66,'14.2 NB-Original'!$I$2:$M$6,5)</f>
        <v>4</v>
      </c>
      <c r="C66">
        <f>VLOOKUP('14.2 NB-Original'!C66,'14.2 NB-Original'!$J$2:$M$6,4)</f>
        <v>4</v>
      </c>
      <c r="D66">
        <f>VLOOKUP('14.2 NB-Original'!D66,'14.2 NB-Original'!$K$2:$M$6,3)</f>
        <v>2</v>
      </c>
      <c r="E66">
        <f>VLOOKUP('14.2 NB-Original'!E66,'14.2 NB-Original'!$L$2:$M$6,2)</f>
        <v>2</v>
      </c>
      <c r="F66" t="str">
        <f>'14.2 NB-Original'!F66</f>
        <v>Light</v>
      </c>
    </row>
    <row r="67" spans="1:6" x14ac:dyDescent="0.3">
      <c r="A67">
        <f>'14.2 NB-Original'!A67</f>
        <v>66</v>
      </c>
      <c r="B67">
        <f>VLOOKUP('14.2 NB-Original'!B67,'14.2 NB-Original'!$I$2:$M$6,5)</f>
        <v>4</v>
      </c>
      <c r="C67">
        <f>VLOOKUP('14.2 NB-Original'!C67,'14.2 NB-Original'!$J$2:$M$6,4)</f>
        <v>2</v>
      </c>
      <c r="D67">
        <f>VLOOKUP('14.2 NB-Original'!D67,'14.2 NB-Original'!$K$2:$M$6,3)</f>
        <v>4</v>
      </c>
      <c r="E67">
        <f>VLOOKUP('14.2 NB-Original'!E67,'14.2 NB-Original'!$L$2:$M$6,2)</f>
        <v>2</v>
      </c>
      <c r="F67" t="str">
        <f>'14.2 NB-Original'!F67</f>
        <v>Light</v>
      </c>
    </row>
    <row r="68" spans="1:6" x14ac:dyDescent="0.3">
      <c r="A68">
        <f>'14.2 NB-Original'!A68</f>
        <v>67</v>
      </c>
      <c r="B68">
        <f>VLOOKUP('14.2 NB-Original'!B68,'14.2 NB-Original'!$I$2:$M$6,5)</f>
        <v>4</v>
      </c>
      <c r="C68">
        <f>VLOOKUP('14.2 NB-Original'!C68,'14.2 NB-Original'!$J$2:$M$6,4)</f>
        <v>4</v>
      </c>
      <c r="D68">
        <f>VLOOKUP('14.2 NB-Original'!D68,'14.2 NB-Original'!$K$2:$M$6,3)</f>
        <v>3</v>
      </c>
      <c r="E68">
        <f>VLOOKUP('14.2 NB-Original'!E68,'14.2 NB-Original'!$L$2:$M$6,2)</f>
        <v>3</v>
      </c>
      <c r="F68" t="str">
        <f>'14.2 NB-Original'!F68</f>
        <v>Regular</v>
      </c>
    </row>
    <row r="69" spans="1:6" x14ac:dyDescent="0.3">
      <c r="A69">
        <f>'14.2 NB-Original'!A69</f>
        <v>68</v>
      </c>
      <c r="B69">
        <f>VLOOKUP('14.2 NB-Original'!B69,'14.2 NB-Original'!$I$2:$M$6,5)</f>
        <v>4</v>
      </c>
      <c r="C69">
        <f>VLOOKUP('14.2 NB-Original'!C69,'14.2 NB-Original'!$J$2:$M$6,4)</f>
        <v>4</v>
      </c>
      <c r="D69">
        <f>VLOOKUP('14.2 NB-Original'!D69,'14.2 NB-Original'!$K$2:$M$6,3)</f>
        <v>2</v>
      </c>
      <c r="E69">
        <f>VLOOKUP('14.2 NB-Original'!E69,'14.2 NB-Original'!$L$2:$M$6,2)</f>
        <v>4</v>
      </c>
      <c r="F69" t="str">
        <f>'14.2 NB-Original'!F69</f>
        <v>Regular</v>
      </c>
    </row>
    <row r="70" spans="1:6" x14ac:dyDescent="0.3">
      <c r="A70">
        <f>'14.2 NB-Original'!A70</f>
        <v>69</v>
      </c>
      <c r="B70">
        <f>VLOOKUP('14.2 NB-Original'!B70,'14.2 NB-Original'!$I$2:$M$6,5)</f>
        <v>2</v>
      </c>
      <c r="C70">
        <f>VLOOKUP('14.2 NB-Original'!C70,'14.2 NB-Original'!$J$2:$M$6,4)</f>
        <v>4</v>
      </c>
      <c r="D70">
        <f>VLOOKUP('14.2 NB-Original'!D70,'14.2 NB-Original'!$K$2:$M$6,3)</f>
        <v>3</v>
      </c>
      <c r="E70">
        <f>VLOOKUP('14.2 NB-Original'!E70,'14.2 NB-Original'!$L$2:$M$6,2)</f>
        <v>1</v>
      </c>
      <c r="F70" t="str">
        <f>'14.2 NB-Original'!F70</f>
        <v>Light</v>
      </c>
    </row>
    <row r="71" spans="1:6" x14ac:dyDescent="0.3">
      <c r="A71">
        <f>'14.2 NB-Original'!A71</f>
        <v>70</v>
      </c>
      <c r="B71">
        <f>VLOOKUP('14.2 NB-Original'!B71,'14.2 NB-Original'!$I$2:$M$6,5)</f>
        <v>4</v>
      </c>
      <c r="C71">
        <f>VLOOKUP('14.2 NB-Original'!C71,'14.2 NB-Original'!$J$2:$M$6,4)</f>
        <v>4</v>
      </c>
      <c r="D71">
        <f>VLOOKUP('14.2 NB-Original'!D71,'14.2 NB-Original'!$K$2:$M$6,3)</f>
        <v>2</v>
      </c>
      <c r="E71">
        <f>VLOOKUP('14.2 NB-Original'!E71,'14.2 NB-Original'!$L$2:$M$6,2)</f>
        <v>4</v>
      </c>
      <c r="F71" t="str">
        <f>'14.2 NB-Original'!F71</f>
        <v>Regular</v>
      </c>
    </row>
    <row r="72" spans="1:6" x14ac:dyDescent="0.3">
      <c r="A72">
        <f>'14.2 NB-Original'!A72</f>
        <v>71</v>
      </c>
      <c r="B72">
        <f>VLOOKUP('14.2 NB-Original'!B72,'14.2 NB-Original'!$I$2:$M$6,5)</f>
        <v>4</v>
      </c>
      <c r="C72">
        <f>VLOOKUP('14.2 NB-Original'!C72,'14.2 NB-Original'!$J$2:$M$6,4)</f>
        <v>4</v>
      </c>
      <c r="D72">
        <f>VLOOKUP('14.2 NB-Original'!D72,'14.2 NB-Original'!$K$2:$M$6,3)</f>
        <v>3</v>
      </c>
      <c r="E72">
        <f>VLOOKUP('14.2 NB-Original'!E72,'14.2 NB-Original'!$L$2:$M$6,2)</f>
        <v>4</v>
      </c>
      <c r="F72" t="str">
        <f>'14.2 NB-Original'!F72</f>
        <v>Regular</v>
      </c>
    </row>
    <row r="73" spans="1:6" x14ac:dyDescent="0.3">
      <c r="A73">
        <f>'14.2 NB-Original'!A73</f>
        <v>72</v>
      </c>
      <c r="B73">
        <f>VLOOKUP('14.2 NB-Original'!B73,'14.2 NB-Original'!$I$2:$M$6,5)</f>
        <v>2</v>
      </c>
      <c r="C73">
        <f>VLOOKUP('14.2 NB-Original'!C73,'14.2 NB-Original'!$J$2:$M$6,4)</f>
        <v>2</v>
      </c>
      <c r="D73">
        <f>VLOOKUP('14.2 NB-Original'!D73,'14.2 NB-Original'!$K$2:$M$6,3)</f>
        <v>2</v>
      </c>
      <c r="E73">
        <f>VLOOKUP('14.2 NB-Original'!E73,'14.2 NB-Original'!$L$2:$M$6,2)</f>
        <v>1</v>
      </c>
      <c r="F73" t="str">
        <f>'14.2 NB-Original'!F73</f>
        <v>Light</v>
      </c>
    </row>
    <row r="74" spans="1:6" x14ac:dyDescent="0.3">
      <c r="A74">
        <f>'14.2 NB-Original'!A74</f>
        <v>73</v>
      </c>
      <c r="B74">
        <f>VLOOKUP('14.2 NB-Original'!B74,'14.2 NB-Original'!$I$2:$M$6,5)</f>
        <v>4</v>
      </c>
      <c r="C74">
        <f>VLOOKUP('14.2 NB-Original'!C74,'14.2 NB-Original'!$J$2:$M$6,4)</f>
        <v>4</v>
      </c>
      <c r="D74">
        <f>VLOOKUP('14.2 NB-Original'!D74,'14.2 NB-Original'!$K$2:$M$6,3)</f>
        <v>4</v>
      </c>
      <c r="E74">
        <f>VLOOKUP('14.2 NB-Original'!E74,'14.2 NB-Original'!$L$2:$M$6,2)</f>
        <v>3</v>
      </c>
      <c r="F74" t="str">
        <f>'14.2 NB-Original'!F74</f>
        <v>Light</v>
      </c>
    </row>
    <row r="75" spans="1:6" x14ac:dyDescent="0.3">
      <c r="A75">
        <f>'14.2 NB-Original'!A75</f>
        <v>74</v>
      </c>
      <c r="B75">
        <f>VLOOKUP('14.2 NB-Original'!B75,'14.2 NB-Original'!$I$2:$M$6,5)</f>
        <v>4</v>
      </c>
      <c r="C75">
        <f>VLOOKUP('14.2 NB-Original'!C75,'14.2 NB-Original'!$J$2:$M$6,4)</f>
        <v>2</v>
      </c>
      <c r="D75">
        <f>VLOOKUP('14.2 NB-Original'!D75,'14.2 NB-Original'!$K$2:$M$6,3)</f>
        <v>1</v>
      </c>
      <c r="E75">
        <f>VLOOKUP('14.2 NB-Original'!E75,'14.2 NB-Original'!$L$2:$M$6,2)</f>
        <v>1</v>
      </c>
      <c r="F75" t="str">
        <f>'14.2 NB-Original'!F75</f>
        <v>Regular</v>
      </c>
    </row>
    <row r="76" spans="1:6" x14ac:dyDescent="0.3">
      <c r="A76">
        <f>'14.2 NB-Original'!A76</f>
        <v>75</v>
      </c>
      <c r="B76">
        <f>VLOOKUP('14.2 NB-Original'!B76,'14.2 NB-Original'!$I$2:$M$6,5)</f>
        <v>2</v>
      </c>
      <c r="C76">
        <f>VLOOKUP('14.2 NB-Original'!C76,'14.2 NB-Original'!$J$2:$M$6,4)</f>
        <v>4</v>
      </c>
      <c r="D76">
        <f>VLOOKUP('14.2 NB-Original'!D76,'14.2 NB-Original'!$K$2:$M$6,3)</f>
        <v>4</v>
      </c>
      <c r="E76">
        <f>VLOOKUP('14.2 NB-Original'!E76,'14.2 NB-Original'!$L$2:$M$6,2)</f>
        <v>1</v>
      </c>
      <c r="F76" t="str">
        <f>'14.2 NB-Original'!F76</f>
        <v>Light</v>
      </c>
    </row>
    <row r="77" spans="1:6" x14ac:dyDescent="0.3">
      <c r="A77">
        <f>'14.2 NB-Original'!A77</f>
        <v>76</v>
      </c>
      <c r="B77">
        <f>VLOOKUP('14.2 NB-Original'!B77,'14.2 NB-Original'!$I$2:$M$6,5)</f>
        <v>2</v>
      </c>
      <c r="C77">
        <f>VLOOKUP('14.2 NB-Original'!C77,'14.2 NB-Original'!$J$2:$M$6,4)</f>
        <v>4</v>
      </c>
      <c r="D77">
        <f>VLOOKUP('14.2 NB-Original'!D77,'14.2 NB-Original'!$K$2:$M$6,3)</f>
        <v>4</v>
      </c>
      <c r="E77">
        <f>VLOOKUP('14.2 NB-Original'!E77,'14.2 NB-Original'!$L$2:$M$6,2)</f>
        <v>4</v>
      </c>
      <c r="F77" t="str">
        <f>'14.2 NB-Original'!F77</f>
        <v>Light</v>
      </c>
    </row>
    <row r="78" spans="1:6" x14ac:dyDescent="0.3">
      <c r="A78">
        <f>'14.2 NB-Original'!A78</f>
        <v>77</v>
      </c>
      <c r="B78">
        <f>VLOOKUP('14.2 NB-Original'!B78,'14.2 NB-Original'!$I$2:$M$6,5)</f>
        <v>4</v>
      </c>
      <c r="C78">
        <f>VLOOKUP('14.2 NB-Original'!C78,'14.2 NB-Original'!$J$2:$M$6,4)</f>
        <v>4</v>
      </c>
      <c r="D78">
        <f>VLOOKUP('14.2 NB-Original'!D78,'14.2 NB-Original'!$K$2:$M$6,3)</f>
        <v>3</v>
      </c>
      <c r="E78">
        <f>VLOOKUP('14.2 NB-Original'!E78,'14.2 NB-Original'!$L$2:$M$6,2)</f>
        <v>1</v>
      </c>
      <c r="F78" t="str">
        <f>'14.2 NB-Original'!F78</f>
        <v>Light</v>
      </c>
    </row>
    <row r="79" spans="1:6" x14ac:dyDescent="0.3">
      <c r="A79">
        <f>'14.2 NB-Original'!A79</f>
        <v>78</v>
      </c>
      <c r="B79">
        <f>VLOOKUP('14.2 NB-Original'!B79,'14.2 NB-Original'!$I$2:$M$6,5)</f>
        <v>2</v>
      </c>
      <c r="C79">
        <f>VLOOKUP('14.2 NB-Original'!C79,'14.2 NB-Original'!$J$2:$M$6,4)</f>
        <v>2</v>
      </c>
      <c r="D79">
        <f>VLOOKUP('14.2 NB-Original'!D79,'14.2 NB-Original'!$K$2:$M$6,3)</f>
        <v>3</v>
      </c>
      <c r="E79">
        <f>VLOOKUP('14.2 NB-Original'!E79,'14.2 NB-Original'!$L$2:$M$6,2)</f>
        <v>4</v>
      </c>
      <c r="F79" t="str">
        <f>'14.2 NB-Original'!F79</f>
        <v>Light</v>
      </c>
    </row>
    <row r="80" spans="1:6" x14ac:dyDescent="0.3">
      <c r="A80">
        <f>'14.2 NB-Original'!A80</f>
        <v>79</v>
      </c>
      <c r="B80">
        <f>VLOOKUP('14.2 NB-Original'!B80,'14.2 NB-Original'!$I$2:$M$6,5)</f>
        <v>2</v>
      </c>
      <c r="C80">
        <f>VLOOKUP('14.2 NB-Original'!C80,'14.2 NB-Original'!$J$2:$M$6,4)</f>
        <v>4</v>
      </c>
      <c r="D80">
        <f>VLOOKUP('14.2 NB-Original'!D80,'14.2 NB-Original'!$K$2:$M$6,3)</f>
        <v>3</v>
      </c>
      <c r="E80">
        <f>VLOOKUP('14.2 NB-Original'!E80,'14.2 NB-Original'!$L$2:$M$6,2)</f>
        <v>2</v>
      </c>
      <c r="F80" t="str">
        <f>'14.2 NB-Original'!F80</f>
        <v>Light</v>
      </c>
    </row>
    <row r="81" spans="1:6" x14ac:dyDescent="0.3">
      <c r="A81">
        <f>'14.2 NB-Original'!A81</f>
        <v>80</v>
      </c>
      <c r="B81">
        <f>VLOOKUP('14.2 NB-Original'!B81,'14.2 NB-Original'!$I$2:$M$6,5)</f>
        <v>4</v>
      </c>
      <c r="C81">
        <f>VLOOKUP('14.2 NB-Original'!C81,'14.2 NB-Original'!$J$2:$M$6,4)</f>
        <v>4</v>
      </c>
      <c r="D81">
        <f>VLOOKUP('14.2 NB-Original'!D81,'14.2 NB-Original'!$K$2:$M$6,3)</f>
        <v>4</v>
      </c>
      <c r="E81">
        <f>VLOOKUP('14.2 NB-Original'!E81,'14.2 NB-Original'!$L$2:$M$6,2)</f>
        <v>4</v>
      </c>
      <c r="F81" t="str">
        <f>'14.2 NB-Original'!F81</f>
        <v>Regular</v>
      </c>
    </row>
    <row r="82" spans="1:6" x14ac:dyDescent="0.3">
      <c r="A82">
        <f>'14.2 NB-Original'!A82</f>
        <v>81</v>
      </c>
      <c r="B82">
        <f>VLOOKUP('14.2 NB-Original'!B82,'14.2 NB-Original'!$I$2:$M$6,5)</f>
        <v>4</v>
      </c>
      <c r="C82">
        <f>VLOOKUP('14.2 NB-Original'!C82,'14.2 NB-Original'!$J$2:$M$6,4)</f>
        <v>4</v>
      </c>
      <c r="D82">
        <f>VLOOKUP('14.2 NB-Original'!D82,'14.2 NB-Original'!$K$2:$M$6,3)</f>
        <v>3</v>
      </c>
      <c r="E82">
        <f>VLOOKUP('14.2 NB-Original'!E82,'14.2 NB-Original'!$L$2:$M$6,2)</f>
        <v>1</v>
      </c>
      <c r="F82" t="str">
        <f>'14.2 NB-Original'!F82</f>
        <v>Light</v>
      </c>
    </row>
    <row r="83" spans="1:6" x14ac:dyDescent="0.3">
      <c r="A83">
        <f>'14.2 NB-Original'!A83</f>
        <v>82</v>
      </c>
      <c r="B83">
        <f>VLOOKUP('14.2 NB-Original'!B83,'14.2 NB-Original'!$I$2:$M$6,5)</f>
        <v>4</v>
      </c>
      <c r="C83">
        <f>VLOOKUP('14.2 NB-Original'!C83,'14.2 NB-Original'!$J$2:$M$6,4)</f>
        <v>2</v>
      </c>
      <c r="D83">
        <f>VLOOKUP('14.2 NB-Original'!D83,'14.2 NB-Original'!$K$2:$M$6,3)</f>
        <v>4</v>
      </c>
      <c r="E83">
        <f>VLOOKUP('14.2 NB-Original'!E83,'14.2 NB-Original'!$L$2:$M$6,2)</f>
        <v>3</v>
      </c>
      <c r="F83" t="str">
        <f>'14.2 NB-Original'!F83</f>
        <v>Light</v>
      </c>
    </row>
    <row r="84" spans="1:6" x14ac:dyDescent="0.3">
      <c r="A84">
        <f>'14.2 NB-Original'!A84</f>
        <v>83</v>
      </c>
      <c r="B84">
        <f>VLOOKUP('14.2 NB-Original'!B84,'14.2 NB-Original'!$I$2:$M$6,5)</f>
        <v>2</v>
      </c>
      <c r="C84">
        <f>VLOOKUP('14.2 NB-Original'!C84,'14.2 NB-Original'!$J$2:$M$6,4)</f>
        <v>4</v>
      </c>
      <c r="D84">
        <f>VLOOKUP('14.2 NB-Original'!D84,'14.2 NB-Original'!$K$2:$M$6,3)</f>
        <v>4</v>
      </c>
      <c r="E84">
        <f>VLOOKUP('14.2 NB-Original'!E84,'14.2 NB-Original'!$L$2:$M$6,2)</f>
        <v>3</v>
      </c>
      <c r="F84" t="str">
        <f>'14.2 NB-Original'!F84</f>
        <v>Light</v>
      </c>
    </row>
    <row r="85" spans="1:6" x14ac:dyDescent="0.3">
      <c r="A85">
        <f>'14.2 NB-Original'!A85</f>
        <v>84</v>
      </c>
      <c r="B85">
        <f>VLOOKUP('14.2 NB-Original'!B85,'14.2 NB-Original'!$I$2:$M$6,5)</f>
        <v>4</v>
      </c>
      <c r="C85">
        <f>VLOOKUP('14.2 NB-Original'!C85,'14.2 NB-Original'!$J$2:$M$6,4)</f>
        <v>4</v>
      </c>
      <c r="D85">
        <f>VLOOKUP('14.2 NB-Original'!D85,'14.2 NB-Original'!$K$2:$M$6,3)</f>
        <v>2</v>
      </c>
      <c r="E85">
        <f>VLOOKUP('14.2 NB-Original'!E85,'14.2 NB-Original'!$L$2:$M$6,2)</f>
        <v>4</v>
      </c>
      <c r="F85" t="str">
        <f>'14.2 NB-Original'!F85</f>
        <v>Regular</v>
      </c>
    </row>
    <row r="86" spans="1:6" x14ac:dyDescent="0.3">
      <c r="A86">
        <f>'14.2 NB-Original'!A86</f>
        <v>85</v>
      </c>
      <c r="B86">
        <f>VLOOKUP('14.2 NB-Original'!B86,'14.2 NB-Original'!$I$2:$M$6,5)</f>
        <v>2</v>
      </c>
      <c r="C86">
        <f>VLOOKUP('14.2 NB-Original'!C86,'14.2 NB-Original'!$J$2:$M$6,4)</f>
        <v>2</v>
      </c>
      <c r="D86">
        <f>VLOOKUP('14.2 NB-Original'!D86,'14.2 NB-Original'!$K$2:$M$6,3)</f>
        <v>4</v>
      </c>
      <c r="E86">
        <f>VLOOKUP('14.2 NB-Original'!E86,'14.2 NB-Original'!$L$2:$M$6,2)</f>
        <v>2</v>
      </c>
      <c r="F86" t="str">
        <f>'14.2 NB-Original'!F86</f>
        <v>Light</v>
      </c>
    </row>
    <row r="87" spans="1:6" x14ac:dyDescent="0.3">
      <c r="A87">
        <f>'14.2 NB-Original'!A87</f>
        <v>86</v>
      </c>
      <c r="B87">
        <f>VLOOKUP('14.2 NB-Original'!B87,'14.2 NB-Original'!$I$2:$M$6,5)</f>
        <v>4</v>
      </c>
      <c r="C87">
        <f>VLOOKUP('14.2 NB-Original'!C87,'14.2 NB-Original'!$J$2:$M$6,4)</f>
        <v>2</v>
      </c>
      <c r="D87">
        <f>VLOOKUP('14.2 NB-Original'!D87,'14.2 NB-Original'!$K$2:$M$6,3)</f>
        <v>2</v>
      </c>
      <c r="E87">
        <f>VLOOKUP('14.2 NB-Original'!E87,'14.2 NB-Original'!$L$2:$M$6,2)</f>
        <v>4</v>
      </c>
      <c r="F87" t="str">
        <f>'14.2 NB-Original'!F87</f>
        <v>Regular</v>
      </c>
    </row>
    <row r="88" spans="1:6" x14ac:dyDescent="0.3">
      <c r="A88">
        <f>'14.2 NB-Original'!A88</f>
        <v>87</v>
      </c>
      <c r="B88">
        <f>VLOOKUP('14.2 NB-Original'!B88,'14.2 NB-Original'!$I$2:$M$6,5)</f>
        <v>2</v>
      </c>
      <c r="C88">
        <f>VLOOKUP('14.2 NB-Original'!C88,'14.2 NB-Original'!$J$2:$M$6,4)</f>
        <v>2</v>
      </c>
      <c r="D88">
        <f>VLOOKUP('14.2 NB-Original'!D88,'14.2 NB-Original'!$K$2:$M$6,3)</f>
        <v>1</v>
      </c>
      <c r="E88">
        <f>VLOOKUP('14.2 NB-Original'!E88,'14.2 NB-Original'!$L$2:$M$6,2)</f>
        <v>1</v>
      </c>
      <c r="F88" t="str">
        <f>'14.2 NB-Original'!F88</f>
        <v>Light</v>
      </c>
    </row>
    <row r="89" spans="1:6" x14ac:dyDescent="0.3">
      <c r="A89">
        <f>'14.2 NB-Original'!A89</f>
        <v>88</v>
      </c>
      <c r="B89">
        <f>VLOOKUP('14.2 NB-Original'!B89,'14.2 NB-Original'!$I$2:$M$6,5)</f>
        <v>4</v>
      </c>
      <c r="C89">
        <f>VLOOKUP('14.2 NB-Original'!C89,'14.2 NB-Original'!$J$2:$M$6,4)</f>
        <v>2</v>
      </c>
      <c r="D89">
        <f>VLOOKUP('14.2 NB-Original'!D89,'14.2 NB-Original'!$K$2:$M$6,3)</f>
        <v>1</v>
      </c>
      <c r="E89">
        <f>VLOOKUP('14.2 NB-Original'!E89,'14.2 NB-Original'!$L$2:$M$6,2)</f>
        <v>2</v>
      </c>
      <c r="F89" t="str">
        <f>'14.2 NB-Original'!F89</f>
        <v>Regular</v>
      </c>
    </row>
    <row r="90" spans="1:6" x14ac:dyDescent="0.3">
      <c r="A90">
        <f>'14.2 NB-Original'!A90</f>
        <v>89</v>
      </c>
      <c r="B90">
        <f>VLOOKUP('14.2 NB-Original'!B90,'14.2 NB-Original'!$I$2:$M$6,5)</f>
        <v>4</v>
      </c>
      <c r="C90">
        <f>VLOOKUP('14.2 NB-Original'!C90,'14.2 NB-Original'!$J$2:$M$6,4)</f>
        <v>2</v>
      </c>
      <c r="D90">
        <f>VLOOKUP('14.2 NB-Original'!D90,'14.2 NB-Original'!$K$2:$M$6,3)</f>
        <v>2</v>
      </c>
      <c r="E90">
        <f>VLOOKUP('14.2 NB-Original'!E90,'14.2 NB-Original'!$L$2:$M$6,2)</f>
        <v>2</v>
      </c>
      <c r="F90" t="str">
        <f>'14.2 NB-Original'!F90</f>
        <v>Regular</v>
      </c>
    </row>
    <row r="91" spans="1:6" x14ac:dyDescent="0.3">
      <c r="A91">
        <f>'14.2 NB-Original'!A91</f>
        <v>90</v>
      </c>
      <c r="B91">
        <f>VLOOKUP('14.2 NB-Original'!B91,'14.2 NB-Original'!$I$2:$M$6,5)</f>
        <v>4</v>
      </c>
      <c r="C91">
        <f>VLOOKUP('14.2 NB-Original'!C91,'14.2 NB-Original'!$J$2:$M$6,4)</f>
        <v>2</v>
      </c>
      <c r="D91">
        <f>VLOOKUP('14.2 NB-Original'!D91,'14.2 NB-Original'!$K$2:$M$6,3)</f>
        <v>1</v>
      </c>
      <c r="E91">
        <f>VLOOKUP('14.2 NB-Original'!E91,'14.2 NB-Original'!$L$2:$M$6,2)</f>
        <v>1</v>
      </c>
      <c r="F91" t="str">
        <f>'14.2 NB-Original'!F91</f>
        <v>Regular</v>
      </c>
    </row>
    <row r="92" spans="1:6" x14ac:dyDescent="0.3">
      <c r="A92">
        <f>'14.2 NB-Original'!A92</f>
        <v>91</v>
      </c>
      <c r="B92">
        <f>VLOOKUP('14.2 NB-Original'!B92,'14.2 NB-Original'!$I$2:$M$6,5)</f>
        <v>2</v>
      </c>
      <c r="C92">
        <f>VLOOKUP('14.2 NB-Original'!C92,'14.2 NB-Original'!$J$2:$M$6,4)</f>
        <v>4</v>
      </c>
      <c r="D92">
        <f>VLOOKUP('14.2 NB-Original'!D92,'14.2 NB-Original'!$K$2:$M$6,3)</f>
        <v>4</v>
      </c>
      <c r="E92">
        <f>VLOOKUP('14.2 NB-Original'!E92,'14.2 NB-Original'!$L$2:$M$6,2)</f>
        <v>3</v>
      </c>
      <c r="F92" t="str">
        <f>'14.2 NB-Original'!F92</f>
        <v>Regular</v>
      </c>
    </row>
    <row r="93" spans="1:6" x14ac:dyDescent="0.3">
      <c r="A93">
        <f>'14.2 NB-Original'!A93</f>
        <v>92</v>
      </c>
      <c r="B93">
        <f>VLOOKUP('14.2 NB-Original'!B93,'14.2 NB-Original'!$I$2:$M$6,5)</f>
        <v>4</v>
      </c>
      <c r="C93">
        <f>VLOOKUP('14.2 NB-Original'!C93,'14.2 NB-Original'!$J$2:$M$6,4)</f>
        <v>4</v>
      </c>
      <c r="D93">
        <f>VLOOKUP('14.2 NB-Original'!D93,'14.2 NB-Original'!$K$2:$M$6,3)</f>
        <v>3</v>
      </c>
      <c r="E93">
        <f>VLOOKUP('14.2 NB-Original'!E93,'14.2 NB-Original'!$L$2:$M$6,2)</f>
        <v>4</v>
      </c>
      <c r="F93" t="str">
        <f>'14.2 NB-Original'!F93</f>
        <v>Regular</v>
      </c>
    </row>
    <row r="94" spans="1:6" x14ac:dyDescent="0.3">
      <c r="A94">
        <f>'14.2 NB-Original'!A94</f>
        <v>93</v>
      </c>
      <c r="B94">
        <f>VLOOKUP('14.2 NB-Original'!B94,'14.2 NB-Original'!$I$2:$M$6,5)</f>
        <v>4</v>
      </c>
      <c r="C94">
        <f>VLOOKUP('14.2 NB-Original'!C94,'14.2 NB-Original'!$J$2:$M$6,4)</f>
        <v>2</v>
      </c>
      <c r="D94">
        <f>VLOOKUP('14.2 NB-Original'!D94,'14.2 NB-Original'!$K$2:$M$6,3)</f>
        <v>1</v>
      </c>
      <c r="E94">
        <f>VLOOKUP('14.2 NB-Original'!E94,'14.2 NB-Original'!$L$2:$M$6,2)</f>
        <v>4</v>
      </c>
      <c r="F94" t="str">
        <f>'14.2 NB-Original'!F94</f>
        <v>Regular</v>
      </c>
    </row>
    <row r="95" spans="1:6" x14ac:dyDescent="0.3">
      <c r="A95">
        <f>'14.2 NB-Original'!A95</f>
        <v>94</v>
      </c>
      <c r="B95">
        <f>VLOOKUP('14.2 NB-Original'!B95,'14.2 NB-Original'!$I$2:$M$6,5)</f>
        <v>2</v>
      </c>
      <c r="C95">
        <f>VLOOKUP('14.2 NB-Original'!C95,'14.2 NB-Original'!$J$2:$M$6,4)</f>
        <v>4</v>
      </c>
      <c r="D95">
        <f>VLOOKUP('14.2 NB-Original'!D95,'14.2 NB-Original'!$K$2:$M$6,3)</f>
        <v>2</v>
      </c>
      <c r="E95">
        <f>VLOOKUP('14.2 NB-Original'!E95,'14.2 NB-Original'!$L$2:$M$6,2)</f>
        <v>3</v>
      </c>
      <c r="F95" t="str">
        <f>'14.2 NB-Original'!F95</f>
        <v>Regular</v>
      </c>
    </row>
    <row r="96" spans="1:6" x14ac:dyDescent="0.3">
      <c r="A96">
        <f>'14.2 NB-Original'!A96</f>
        <v>95</v>
      </c>
      <c r="B96">
        <f>VLOOKUP('14.2 NB-Original'!B96,'14.2 NB-Original'!$I$2:$M$6,5)</f>
        <v>2</v>
      </c>
      <c r="C96">
        <f>VLOOKUP('14.2 NB-Original'!C96,'14.2 NB-Original'!$J$2:$M$6,4)</f>
        <v>4</v>
      </c>
      <c r="D96">
        <f>VLOOKUP('14.2 NB-Original'!D96,'14.2 NB-Original'!$K$2:$M$6,3)</f>
        <v>3</v>
      </c>
      <c r="E96">
        <f>VLOOKUP('14.2 NB-Original'!E96,'14.2 NB-Original'!$L$2:$M$6,2)</f>
        <v>4</v>
      </c>
      <c r="F96" t="str">
        <f>'14.2 NB-Original'!F96</f>
        <v>Regular</v>
      </c>
    </row>
    <row r="97" spans="1:6" x14ac:dyDescent="0.3">
      <c r="A97">
        <f>'14.2 NB-Original'!A97</f>
        <v>96</v>
      </c>
      <c r="B97">
        <f>VLOOKUP('14.2 NB-Original'!B97,'14.2 NB-Original'!$I$2:$M$6,5)</f>
        <v>2</v>
      </c>
      <c r="C97">
        <f>VLOOKUP('14.2 NB-Original'!C97,'14.2 NB-Original'!$J$2:$M$6,4)</f>
        <v>2</v>
      </c>
      <c r="D97">
        <f>VLOOKUP('14.2 NB-Original'!D97,'14.2 NB-Original'!$K$2:$M$6,3)</f>
        <v>1</v>
      </c>
      <c r="E97">
        <f>VLOOKUP('14.2 NB-Original'!E97,'14.2 NB-Original'!$L$2:$M$6,2)</f>
        <v>2</v>
      </c>
      <c r="F97" t="str">
        <f>'14.2 NB-Original'!F97</f>
        <v>Regular</v>
      </c>
    </row>
    <row r="98" spans="1:6" x14ac:dyDescent="0.3">
      <c r="A98">
        <f>'14.2 NB-Original'!A98</f>
        <v>97</v>
      </c>
      <c r="B98">
        <f>VLOOKUP('14.2 NB-Original'!B98,'14.2 NB-Original'!$I$2:$M$6,5)</f>
        <v>4</v>
      </c>
      <c r="C98">
        <f>VLOOKUP('14.2 NB-Original'!C98,'14.2 NB-Original'!$J$2:$M$6,4)</f>
        <v>4</v>
      </c>
      <c r="D98">
        <f>VLOOKUP('14.2 NB-Original'!D98,'14.2 NB-Original'!$K$2:$M$6,3)</f>
        <v>1</v>
      </c>
      <c r="E98">
        <f>VLOOKUP('14.2 NB-Original'!E98,'14.2 NB-Original'!$L$2:$M$6,2)</f>
        <v>3</v>
      </c>
      <c r="F98" t="str">
        <f>'14.2 NB-Original'!F98</f>
        <v>Regular</v>
      </c>
    </row>
    <row r="99" spans="1:6" x14ac:dyDescent="0.3">
      <c r="A99">
        <f>'14.2 NB-Original'!A99</f>
        <v>98</v>
      </c>
      <c r="B99">
        <f>VLOOKUP('14.2 NB-Original'!B99,'14.2 NB-Original'!$I$2:$M$6,5)</f>
        <v>2</v>
      </c>
      <c r="C99">
        <f>VLOOKUP('14.2 NB-Original'!C99,'14.2 NB-Original'!$J$2:$M$6,4)</f>
        <v>2</v>
      </c>
      <c r="D99">
        <f>VLOOKUP('14.2 NB-Original'!D99,'14.2 NB-Original'!$K$2:$M$6,3)</f>
        <v>3</v>
      </c>
      <c r="E99">
        <f>VLOOKUP('14.2 NB-Original'!E99,'14.2 NB-Original'!$L$2:$M$6,2)</f>
        <v>4</v>
      </c>
      <c r="F99" t="str">
        <f>'14.2 NB-Original'!F99</f>
        <v>Regular</v>
      </c>
    </row>
    <row r="100" spans="1:6" x14ac:dyDescent="0.3">
      <c r="A100">
        <f>'14.2 NB-Original'!A100</f>
        <v>99</v>
      </c>
      <c r="B100">
        <f>VLOOKUP('14.2 NB-Original'!B100,'14.2 NB-Original'!$I$2:$M$6,5)</f>
        <v>2</v>
      </c>
      <c r="C100">
        <f>VLOOKUP('14.2 NB-Original'!C100,'14.2 NB-Original'!$J$2:$M$6,4)</f>
        <v>4</v>
      </c>
      <c r="D100">
        <f>VLOOKUP('14.2 NB-Original'!D100,'14.2 NB-Original'!$K$2:$M$6,3)</f>
        <v>3</v>
      </c>
      <c r="E100">
        <f>VLOOKUP('14.2 NB-Original'!E100,'14.2 NB-Original'!$L$2:$M$6,2)</f>
        <v>1</v>
      </c>
      <c r="F100" t="str">
        <f>'14.2 NB-Original'!F100</f>
        <v>Light</v>
      </c>
    </row>
    <row r="101" spans="1:6" x14ac:dyDescent="0.3">
      <c r="A101">
        <f>'14.2 NB-Original'!A101</f>
        <v>100</v>
      </c>
      <c r="B101">
        <f>VLOOKUP('14.2 NB-Original'!B101,'14.2 NB-Original'!$I$2:$M$6,5)</f>
        <v>4</v>
      </c>
      <c r="C101">
        <f>VLOOKUP('14.2 NB-Original'!C101,'14.2 NB-Original'!$J$2:$M$6,4)</f>
        <v>2</v>
      </c>
      <c r="D101">
        <f>VLOOKUP('14.2 NB-Original'!D101,'14.2 NB-Original'!$K$2:$M$6,3)</f>
        <v>2</v>
      </c>
      <c r="E101">
        <f>VLOOKUP('14.2 NB-Original'!E101,'14.2 NB-Original'!$L$2:$M$6,2)</f>
        <v>3</v>
      </c>
      <c r="F101" t="str">
        <f>'14.2 NB-Original'!F101</f>
        <v>Regular</v>
      </c>
    </row>
    <row r="102" spans="1:6" x14ac:dyDescent="0.3">
      <c r="A102">
        <v>101</v>
      </c>
      <c r="B102">
        <f>VLOOKUP('14.2 NB-Original'!B102,'14.2 NB-Original'!$I$2:$M$6,5)</f>
        <v>4</v>
      </c>
      <c r="C102">
        <f>VLOOKUP('14.2 NB-Original'!C102,'14.2 NB-Original'!$J$2:$M$6,4)</f>
        <v>4</v>
      </c>
      <c r="D102">
        <f>VLOOKUP('14.2 NB-Original'!D102,'14.2 NB-Original'!$K$2:$M$6,3)</f>
        <v>3</v>
      </c>
      <c r="E102">
        <f>VLOOKUP('14.2 NB-Original'!E102,'14.2 NB-Original'!$L$2:$M$6,2)</f>
        <v>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DEC2-E2E0-41B9-A39C-4409F31B278D}">
  <dimension ref="A1:Z102"/>
  <sheetViews>
    <sheetView tabSelected="1" workbookViewId="0">
      <selection activeCell="J18" sqref="J18"/>
    </sheetView>
  </sheetViews>
  <sheetFormatPr defaultRowHeight="14.4" x14ac:dyDescent="0.3"/>
  <cols>
    <col min="1" max="1" width="9.5546875" bestFit="1" customWidth="1"/>
    <col min="2" max="2" width="7.33203125" bestFit="1" customWidth="1"/>
    <col min="3" max="3" width="7.77734375" bestFit="1" customWidth="1"/>
    <col min="4" max="4" width="7.33203125" bestFit="1" customWidth="1"/>
    <col min="5" max="5" width="4.33203125" bestFit="1" customWidth="1"/>
    <col min="6" max="6" width="15.109375" bestFit="1" customWidth="1"/>
    <col min="7" max="7" width="9.88671875" customWidth="1"/>
    <col min="9" max="9" width="9.33203125" bestFit="1" customWidth="1"/>
    <col min="10" max="10" width="7.88671875" bestFit="1" customWidth="1"/>
    <col min="11" max="11" width="8.77734375" bestFit="1" customWidth="1"/>
    <col min="12" max="12" width="5.21875" bestFit="1" customWidth="1"/>
    <col min="13" max="13" width="13.21875" bestFit="1" customWidth="1"/>
    <col min="15" max="15" width="26.77734375" customWidth="1"/>
    <col min="16" max="16" width="7.77734375" bestFit="1" customWidth="1"/>
    <col min="17" max="17" width="7.33203125" bestFit="1" customWidth="1"/>
    <col min="18" max="18" width="4.33203125" bestFit="1" customWidth="1"/>
    <col min="19" max="19" width="9.6640625" bestFit="1" customWidth="1"/>
    <col min="21" max="22" width="7.44140625" bestFit="1" customWidth="1"/>
    <col min="23" max="23" width="7.88671875" bestFit="1" customWidth="1"/>
    <col min="24" max="24" width="7.33203125" bestFit="1" customWidth="1"/>
    <col min="25" max="25" width="4.33203125" bestFit="1" customWidth="1"/>
    <col min="26" max="26" width="9.6640625" bestFit="1" customWidth="1"/>
  </cols>
  <sheetData>
    <row r="1" spans="1:2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5" t="s">
        <v>9</v>
      </c>
      <c r="H1" s="8" t="s">
        <v>31</v>
      </c>
      <c r="N1" s="16" t="s">
        <v>7</v>
      </c>
      <c r="O1" s="8" t="str">
        <f>B1</f>
        <v>Gender</v>
      </c>
      <c r="P1" s="8" t="str">
        <f>C1</f>
        <v>Married</v>
      </c>
      <c r="Q1" s="8" t="str">
        <f>D1</f>
        <v>Income</v>
      </c>
      <c r="R1" s="8" t="str">
        <f>E1</f>
        <v>Age</v>
      </c>
      <c r="S1" s="8" t="s">
        <v>13</v>
      </c>
      <c r="U1" s="15" t="s">
        <v>6</v>
      </c>
      <c r="V1" s="8" t="s">
        <v>1</v>
      </c>
      <c r="W1" s="8" t="s">
        <v>2</v>
      </c>
      <c r="X1" s="8" t="s">
        <v>3</v>
      </c>
      <c r="Y1" s="8" t="s">
        <v>4</v>
      </c>
      <c r="Z1" s="8" t="s">
        <v>13</v>
      </c>
    </row>
    <row r="2" spans="1:26" x14ac:dyDescent="0.3">
      <c r="A2">
        <v>1</v>
      </c>
      <c r="B2">
        <v>4</v>
      </c>
      <c r="C2">
        <v>2</v>
      </c>
      <c r="D2">
        <v>2</v>
      </c>
      <c r="E2">
        <v>3</v>
      </c>
      <c r="F2" t="s">
        <v>6</v>
      </c>
      <c r="G2" t="str">
        <f>IF(S2&gt;Z2,"Light","Regular")</f>
        <v>Regular</v>
      </c>
      <c r="H2" t="str">
        <f>IF(F2=G2,"Yes","No")</f>
        <v>Yes</v>
      </c>
      <c r="O2">
        <f t="shared" ref="O2:O33" si="0">LN(COUNTIFS(B:B,B2,$F:$F,$N$1)/COUNTIF($F:$F,$N$1))</f>
        <v>-0.69314718055994529</v>
      </c>
      <c r="P2">
        <f t="shared" ref="P2:P33" si="1">LN(COUNTIFS(C:C,C2,$F:$F,$N$1)/COUNTIF($F:$F,$N$1))</f>
        <v>-0.916290731874155</v>
      </c>
      <c r="Q2">
        <f t="shared" ref="Q2:Q33" si="2">LN(COUNTIFS(D:D,D2,$F:$F,$N$1)/COUNTIF($F:$F,$N$1))</f>
        <v>-1.5141277326297755</v>
      </c>
      <c r="R2">
        <f t="shared" ref="R2:R33" si="3">LN(COUNTIFS(E:E,E2,$F:$F,$N$1)/COUNTIF($F:$F,$N$1))</f>
        <v>-1.7147984280919266</v>
      </c>
      <c r="S2">
        <f t="shared" ref="S2:S65" si="4">SUM(O2:R2)</f>
        <v>-4.8383640731558026</v>
      </c>
      <c r="V2">
        <f t="shared" ref="V2:V33" si="5">LN(COUNTIFS(B:B,B2,$F:$F,$U$1)/COUNTIF($F:$F,$U$1))</f>
        <v>-0.44628710262841947</v>
      </c>
      <c r="W2">
        <f t="shared" ref="W2:W33" si="6">LN(COUNTIFS(C:C,C2,$F:$F,$U$1)/COUNTIF($F:$F,$U$1))</f>
        <v>-0.69314718055994529</v>
      </c>
      <c r="X2">
        <f t="shared" ref="X2:X33" si="7">LN(COUNTIFS(D:D,D2,$F:$F,$U$1)/COUNTIF($F:$F,$U$1))</f>
        <v>-1.2729656758128873</v>
      </c>
      <c r="Y2">
        <f t="shared" ref="Y2:Y33" si="8">LN(COUNTIFS(E:E,E2,$F:$F,$U$1)/COUNTIF($F:$F,$U$1))</f>
        <v>-0.96758402626170559</v>
      </c>
      <c r="Z2">
        <f t="shared" ref="Z2" si="9">SUM(V2:Y2)</f>
        <v>-3.3799839852629581</v>
      </c>
    </row>
    <row r="3" spans="1:26" x14ac:dyDescent="0.3">
      <c r="A3">
        <v>2</v>
      </c>
      <c r="B3">
        <v>2</v>
      </c>
      <c r="C3">
        <v>4</v>
      </c>
      <c r="D3">
        <v>3</v>
      </c>
      <c r="E3">
        <v>4</v>
      </c>
      <c r="F3" t="s">
        <v>6</v>
      </c>
      <c r="G3" t="str">
        <f t="shared" ref="G3:G16" si="10">IF(S3&gt;Z3,"Light","Regular")</f>
        <v>Regular</v>
      </c>
      <c r="H3" t="str">
        <f t="shared" ref="H3:H66" si="11">IF(F3=G3,"Yes","No")</f>
        <v>Yes</v>
      </c>
      <c r="O3">
        <f t="shared" si="0"/>
        <v>-0.69314718055994529</v>
      </c>
      <c r="P3">
        <f t="shared" si="1"/>
        <v>-0.51082562376599072</v>
      </c>
      <c r="Q3">
        <f t="shared" si="2"/>
        <v>-1.1394342831883648</v>
      </c>
      <c r="R3">
        <f t="shared" si="3"/>
        <v>-2.3025850929940455</v>
      </c>
      <c r="S3">
        <f t="shared" si="4"/>
        <v>-4.6459921805083457</v>
      </c>
      <c r="V3">
        <f t="shared" si="5"/>
        <v>-1.0216512475319814</v>
      </c>
      <c r="W3">
        <f t="shared" si="6"/>
        <v>-0.69314718055994529</v>
      </c>
      <c r="X3">
        <f t="shared" si="7"/>
        <v>-1.7147984280919266</v>
      </c>
      <c r="Y3">
        <f t="shared" si="8"/>
        <v>-0.916290731874155</v>
      </c>
      <c r="Z3">
        <f t="shared" ref="Z3:Z66" si="12">SUM(V3:Y3)</f>
        <v>-4.3458875880580088</v>
      </c>
    </row>
    <row r="4" spans="1:26" ht="15" thickBot="1" x14ac:dyDescent="0.35">
      <c r="A4">
        <v>3</v>
      </c>
      <c r="B4">
        <v>4</v>
      </c>
      <c r="C4">
        <v>2</v>
      </c>
      <c r="D4">
        <v>2</v>
      </c>
      <c r="E4">
        <v>3</v>
      </c>
      <c r="F4" t="s">
        <v>6</v>
      </c>
      <c r="G4" t="str">
        <f t="shared" si="10"/>
        <v>Regular</v>
      </c>
      <c r="H4" t="str">
        <f t="shared" si="11"/>
        <v>Yes</v>
      </c>
      <c r="I4" s="9" t="s">
        <v>10</v>
      </c>
      <c r="J4" s="19" t="s">
        <v>7</v>
      </c>
      <c r="K4" s="20" t="s">
        <v>6</v>
      </c>
      <c r="L4" s="5" t="s">
        <v>11</v>
      </c>
      <c r="M4" s="5"/>
      <c r="O4">
        <f t="shared" si="0"/>
        <v>-0.69314718055994529</v>
      </c>
      <c r="P4">
        <f t="shared" si="1"/>
        <v>-0.916290731874155</v>
      </c>
      <c r="Q4">
        <f t="shared" si="2"/>
        <v>-1.5141277326297755</v>
      </c>
      <c r="R4">
        <f t="shared" si="3"/>
        <v>-1.7147984280919266</v>
      </c>
      <c r="S4">
        <f t="shared" si="4"/>
        <v>-4.8383640731558026</v>
      </c>
      <c r="V4">
        <f t="shared" si="5"/>
        <v>-0.44628710262841947</v>
      </c>
      <c r="W4">
        <f t="shared" si="6"/>
        <v>-0.69314718055994529</v>
      </c>
      <c r="X4">
        <f t="shared" si="7"/>
        <v>-1.2729656758128873</v>
      </c>
      <c r="Y4">
        <f t="shared" si="8"/>
        <v>-0.96758402626170559</v>
      </c>
      <c r="Z4">
        <f t="shared" si="12"/>
        <v>-3.3799839852629581</v>
      </c>
    </row>
    <row r="5" spans="1:26" x14ac:dyDescent="0.3">
      <c r="A5">
        <v>4</v>
      </c>
      <c r="B5">
        <v>4</v>
      </c>
      <c r="C5">
        <v>4</v>
      </c>
      <c r="D5">
        <v>4</v>
      </c>
      <c r="E5">
        <v>3</v>
      </c>
      <c r="F5" t="s">
        <v>7</v>
      </c>
      <c r="G5" t="str">
        <f t="shared" si="10"/>
        <v>Light</v>
      </c>
      <c r="H5" t="str">
        <f t="shared" si="11"/>
        <v>Yes</v>
      </c>
      <c r="I5" s="17" t="s">
        <v>7</v>
      </c>
      <c r="J5" s="10">
        <f>COUNTIFS($F:$F,J$4,$G:$G,$I5)</f>
        <v>45</v>
      </c>
      <c r="K5" s="11">
        <f>COUNTIFS($F:$F,K$4,$G:$G,$I5)</f>
        <v>4</v>
      </c>
      <c r="L5" s="1">
        <f>SUM(J5:K5)</f>
        <v>49</v>
      </c>
      <c r="M5" s="1"/>
      <c r="O5">
        <f t="shared" si="0"/>
        <v>-0.69314718055994529</v>
      </c>
      <c r="P5">
        <f t="shared" si="1"/>
        <v>-0.51082562376599072</v>
      </c>
      <c r="Q5">
        <f t="shared" si="2"/>
        <v>-0.86750056770472306</v>
      </c>
      <c r="R5">
        <f t="shared" si="3"/>
        <v>-1.7147984280919266</v>
      </c>
      <c r="S5">
        <f t="shared" si="4"/>
        <v>-3.7862718001225852</v>
      </c>
      <c r="V5">
        <f t="shared" si="5"/>
        <v>-0.44628710262841947</v>
      </c>
      <c r="W5">
        <f t="shared" si="6"/>
        <v>-0.69314718055994529</v>
      </c>
      <c r="X5">
        <f t="shared" si="7"/>
        <v>-2.5257286443082556</v>
      </c>
      <c r="Y5">
        <f t="shared" si="8"/>
        <v>-0.96758402626170559</v>
      </c>
      <c r="Z5">
        <f t="shared" si="12"/>
        <v>-4.6327469537583257</v>
      </c>
    </row>
    <row r="6" spans="1:26" ht="15" thickBot="1" x14ac:dyDescent="0.35">
      <c r="A6">
        <v>5</v>
      </c>
      <c r="B6">
        <v>4</v>
      </c>
      <c r="C6">
        <v>2</v>
      </c>
      <c r="D6">
        <v>2</v>
      </c>
      <c r="E6">
        <v>2</v>
      </c>
      <c r="F6" t="s">
        <v>6</v>
      </c>
      <c r="G6" t="str">
        <f t="shared" si="10"/>
        <v>Regular</v>
      </c>
      <c r="H6" t="str">
        <f t="shared" si="11"/>
        <v>Yes</v>
      </c>
      <c r="I6" s="18" t="s">
        <v>6</v>
      </c>
      <c r="J6" s="12">
        <f>COUNTIFS($F:$F,J$4,$G:$G,$I6)</f>
        <v>5</v>
      </c>
      <c r="K6" s="13">
        <f>COUNTIFS($F:$F,K$4,$G:$G,$I6)</f>
        <v>46</v>
      </c>
      <c r="L6" s="1">
        <f>SUM(J6:K6)</f>
        <v>51</v>
      </c>
      <c r="M6" s="1"/>
      <c r="O6">
        <f t="shared" si="0"/>
        <v>-0.69314718055994529</v>
      </c>
      <c r="P6">
        <f t="shared" si="1"/>
        <v>-0.916290731874155</v>
      </c>
      <c r="Q6">
        <f t="shared" si="2"/>
        <v>-1.5141277326297755</v>
      </c>
      <c r="R6">
        <f t="shared" si="3"/>
        <v>-1.2729656758128873</v>
      </c>
      <c r="S6">
        <f t="shared" si="4"/>
        <v>-4.3965313208767629</v>
      </c>
      <c r="V6">
        <f t="shared" si="5"/>
        <v>-0.44628710262841947</v>
      </c>
      <c r="W6">
        <f t="shared" si="6"/>
        <v>-0.69314718055994529</v>
      </c>
      <c r="X6">
        <f t="shared" si="7"/>
        <v>-1.2729656758128873</v>
      </c>
      <c r="Y6">
        <f t="shared" si="8"/>
        <v>-1.7147984280919266</v>
      </c>
      <c r="Z6">
        <f t="shared" si="12"/>
        <v>-4.1271983870931788</v>
      </c>
    </row>
    <row r="7" spans="1:26" x14ac:dyDescent="0.3">
      <c r="A7">
        <v>6</v>
      </c>
      <c r="B7">
        <v>4</v>
      </c>
      <c r="C7">
        <v>4</v>
      </c>
      <c r="D7">
        <v>4</v>
      </c>
      <c r="E7">
        <v>2</v>
      </c>
      <c r="F7" t="s">
        <v>7</v>
      </c>
      <c r="G7" t="str">
        <f t="shared" si="10"/>
        <v>Light</v>
      </c>
      <c r="H7" t="str">
        <f t="shared" si="11"/>
        <v>Yes</v>
      </c>
      <c r="I7" s="9" t="s">
        <v>11</v>
      </c>
      <c r="J7" s="1">
        <f>SUM(J5:J6)</f>
        <v>50</v>
      </c>
      <c r="K7" s="1">
        <f>SUM(K5:K6)</f>
        <v>50</v>
      </c>
      <c r="L7" s="1">
        <f>J7+K7</f>
        <v>100</v>
      </c>
      <c r="M7" s="1"/>
      <c r="O7">
        <f t="shared" si="0"/>
        <v>-0.69314718055994529</v>
      </c>
      <c r="P7">
        <f t="shared" si="1"/>
        <v>-0.51082562376599072</v>
      </c>
      <c r="Q7">
        <f t="shared" si="2"/>
        <v>-0.86750056770472306</v>
      </c>
      <c r="R7">
        <f t="shared" si="3"/>
        <v>-1.2729656758128873</v>
      </c>
      <c r="S7">
        <f t="shared" si="4"/>
        <v>-3.3444390478435464</v>
      </c>
      <c r="V7">
        <f t="shared" si="5"/>
        <v>-0.44628710262841947</v>
      </c>
      <c r="W7">
        <f t="shared" si="6"/>
        <v>-0.69314718055994529</v>
      </c>
      <c r="X7">
        <f t="shared" si="7"/>
        <v>-2.5257286443082556</v>
      </c>
      <c r="Y7">
        <f t="shared" si="8"/>
        <v>-1.7147984280919266</v>
      </c>
      <c r="Z7">
        <f t="shared" si="12"/>
        <v>-5.3799613555885468</v>
      </c>
    </row>
    <row r="8" spans="1:26" x14ac:dyDescent="0.3">
      <c r="A8">
        <v>7</v>
      </c>
      <c r="B8">
        <v>2</v>
      </c>
      <c r="C8">
        <v>4</v>
      </c>
      <c r="D8">
        <v>3</v>
      </c>
      <c r="E8">
        <v>3</v>
      </c>
      <c r="F8" t="s">
        <v>7</v>
      </c>
      <c r="G8" t="str">
        <f t="shared" si="10"/>
        <v>Light</v>
      </c>
      <c r="H8" t="str">
        <f t="shared" si="11"/>
        <v>Yes</v>
      </c>
      <c r="I8" s="1"/>
      <c r="J8" s="1"/>
      <c r="K8" s="1"/>
      <c r="L8" s="1"/>
      <c r="M8" s="1"/>
      <c r="O8">
        <f t="shared" si="0"/>
        <v>-0.69314718055994529</v>
      </c>
      <c r="P8">
        <f t="shared" si="1"/>
        <v>-0.51082562376599072</v>
      </c>
      <c r="Q8">
        <f t="shared" si="2"/>
        <v>-1.1394342831883648</v>
      </c>
      <c r="R8">
        <f t="shared" si="3"/>
        <v>-1.7147984280919266</v>
      </c>
      <c r="S8">
        <f t="shared" si="4"/>
        <v>-4.0582055156062271</v>
      </c>
      <c r="V8">
        <f t="shared" si="5"/>
        <v>-1.0216512475319814</v>
      </c>
      <c r="W8">
        <f t="shared" si="6"/>
        <v>-0.69314718055994529</v>
      </c>
      <c r="X8">
        <f t="shared" si="7"/>
        <v>-1.7147984280919266</v>
      </c>
      <c r="Y8">
        <f t="shared" si="8"/>
        <v>-0.96758402626170559</v>
      </c>
      <c r="Z8">
        <f t="shared" si="12"/>
        <v>-4.3971808824455589</v>
      </c>
    </row>
    <row r="9" spans="1:26" x14ac:dyDescent="0.3">
      <c r="A9">
        <v>8</v>
      </c>
      <c r="B9">
        <v>4</v>
      </c>
      <c r="C9">
        <v>4</v>
      </c>
      <c r="D9">
        <v>2</v>
      </c>
      <c r="E9">
        <v>2</v>
      </c>
      <c r="F9" t="s">
        <v>7</v>
      </c>
      <c r="G9" t="str">
        <f t="shared" si="10"/>
        <v>Light</v>
      </c>
      <c r="H9" t="str">
        <f t="shared" si="11"/>
        <v>Yes</v>
      </c>
      <c r="I9" s="1" t="s">
        <v>12</v>
      </c>
      <c r="J9" s="14">
        <f>J6/J7</f>
        <v>0.1</v>
      </c>
      <c r="K9" s="14">
        <f>K5/K7</f>
        <v>0.08</v>
      </c>
      <c r="L9" s="36">
        <f>(K5+J6)/L7</f>
        <v>0.09</v>
      </c>
      <c r="M9" s="14"/>
      <c r="O9">
        <f t="shared" si="0"/>
        <v>-0.69314718055994529</v>
      </c>
      <c r="P9">
        <f t="shared" si="1"/>
        <v>-0.51082562376599072</v>
      </c>
      <c r="Q9">
        <f t="shared" si="2"/>
        <v>-1.5141277326297755</v>
      </c>
      <c r="R9">
        <f t="shared" si="3"/>
        <v>-1.2729656758128873</v>
      </c>
      <c r="S9">
        <f t="shared" si="4"/>
        <v>-3.9910662127685992</v>
      </c>
      <c r="V9">
        <f t="shared" si="5"/>
        <v>-0.44628710262841947</v>
      </c>
      <c r="W9">
        <f t="shared" si="6"/>
        <v>-0.69314718055994529</v>
      </c>
      <c r="X9">
        <f t="shared" si="7"/>
        <v>-1.2729656758128873</v>
      </c>
      <c r="Y9">
        <f t="shared" si="8"/>
        <v>-1.7147984280919266</v>
      </c>
      <c r="Z9">
        <f t="shared" si="12"/>
        <v>-4.1271983870931788</v>
      </c>
    </row>
    <row r="10" spans="1:26" x14ac:dyDescent="0.3">
      <c r="A10">
        <v>9</v>
      </c>
      <c r="B10">
        <v>4</v>
      </c>
      <c r="C10">
        <v>4</v>
      </c>
      <c r="D10">
        <v>3</v>
      </c>
      <c r="E10">
        <v>4</v>
      </c>
      <c r="F10" t="s">
        <v>6</v>
      </c>
      <c r="G10" t="str">
        <f t="shared" si="10"/>
        <v>Regular</v>
      </c>
      <c r="H10" t="str">
        <f t="shared" si="11"/>
        <v>Yes</v>
      </c>
      <c r="O10">
        <f t="shared" si="0"/>
        <v>-0.69314718055994529</v>
      </c>
      <c r="P10">
        <f t="shared" si="1"/>
        <v>-0.51082562376599072</v>
      </c>
      <c r="Q10">
        <f t="shared" si="2"/>
        <v>-1.1394342831883648</v>
      </c>
      <c r="R10">
        <f t="shared" si="3"/>
        <v>-2.3025850929940455</v>
      </c>
      <c r="S10">
        <f t="shared" si="4"/>
        <v>-4.6459921805083457</v>
      </c>
      <c r="V10">
        <f t="shared" si="5"/>
        <v>-0.44628710262841947</v>
      </c>
      <c r="W10">
        <f t="shared" si="6"/>
        <v>-0.69314718055994529</v>
      </c>
      <c r="X10">
        <f t="shared" si="7"/>
        <v>-1.7147984280919266</v>
      </c>
      <c r="Y10">
        <f t="shared" si="8"/>
        <v>-0.916290731874155</v>
      </c>
      <c r="Z10">
        <f t="shared" si="12"/>
        <v>-3.7705234431544463</v>
      </c>
    </row>
    <row r="11" spans="1:26" x14ac:dyDescent="0.3">
      <c r="A11">
        <v>10</v>
      </c>
      <c r="B11">
        <v>2</v>
      </c>
      <c r="C11">
        <v>4</v>
      </c>
      <c r="D11">
        <v>1</v>
      </c>
      <c r="E11">
        <v>4</v>
      </c>
      <c r="F11" t="s">
        <v>6</v>
      </c>
      <c r="G11" t="str">
        <f t="shared" si="10"/>
        <v>Regular</v>
      </c>
      <c r="H11" t="str">
        <f t="shared" si="11"/>
        <v>Yes</v>
      </c>
      <c r="I11" s="8" t="str">
        <f>B1</f>
        <v>Gender</v>
      </c>
      <c r="J11" s="8" t="str">
        <f t="shared" ref="J11:L11" si="13">C1</f>
        <v>Married</v>
      </c>
      <c r="K11" s="8" t="str">
        <f t="shared" si="13"/>
        <v>Income</v>
      </c>
      <c r="L11" s="8" t="str">
        <f t="shared" si="13"/>
        <v>Age</v>
      </c>
      <c r="M11" s="8" t="s">
        <v>33</v>
      </c>
      <c r="N11" s="8" t="s">
        <v>10</v>
      </c>
      <c r="O11">
        <f t="shared" si="0"/>
        <v>-0.69314718055994529</v>
      </c>
      <c r="P11">
        <f t="shared" si="1"/>
        <v>-0.51082562376599072</v>
      </c>
      <c r="Q11">
        <f t="shared" si="2"/>
        <v>-3.2188758248682006</v>
      </c>
      <c r="R11">
        <f t="shared" si="3"/>
        <v>-2.3025850929940455</v>
      </c>
      <c r="S11">
        <f t="shared" si="4"/>
        <v>-6.7254337221881819</v>
      </c>
      <c r="V11">
        <f t="shared" si="5"/>
        <v>-1.0216512475319814</v>
      </c>
      <c r="W11">
        <f t="shared" si="6"/>
        <v>-0.69314718055994529</v>
      </c>
      <c r="X11">
        <f t="shared" si="7"/>
        <v>-0.77652878949899629</v>
      </c>
      <c r="Y11">
        <f t="shared" si="8"/>
        <v>-0.916290731874155</v>
      </c>
      <c r="Z11">
        <f t="shared" si="12"/>
        <v>-3.4076179494650782</v>
      </c>
    </row>
    <row r="12" spans="1:26" x14ac:dyDescent="0.3">
      <c r="A12">
        <v>11</v>
      </c>
      <c r="B12">
        <v>2</v>
      </c>
      <c r="C12">
        <v>4</v>
      </c>
      <c r="D12">
        <v>1</v>
      </c>
      <c r="E12">
        <v>3</v>
      </c>
      <c r="F12" t="s">
        <v>6</v>
      </c>
      <c r="G12" t="str">
        <f t="shared" si="10"/>
        <v>Regular</v>
      </c>
      <c r="H12" t="str">
        <f t="shared" si="11"/>
        <v>Yes</v>
      </c>
      <c r="I12" s="21" t="s">
        <v>32</v>
      </c>
      <c r="J12" s="22" t="s">
        <v>2</v>
      </c>
      <c r="K12" s="24">
        <v>42000</v>
      </c>
      <c r="L12" s="23">
        <v>47</v>
      </c>
      <c r="M12" s="25"/>
      <c r="N12" s="25"/>
      <c r="O12">
        <f t="shared" si="0"/>
        <v>-0.69314718055994529</v>
      </c>
      <c r="P12">
        <f t="shared" si="1"/>
        <v>-0.51082562376599072</v>
      </c>
      <c r="Q12">
        <f t="shared" si="2"/>
        <v>-3.2188758248682006</v>
      </c>
      <c r="R12">
        <f t="shared" si="3"/>
        <v>-1.7147984280919266</v>
      </c>
      <c r="S12">
        <f t="shared" si="4"/>
        <v>-6.1376470572860633</v>
      </c>
      <c r="V12">
        <f t="shared" si="5"/>
        <v>-1.0216512475319814</v>
      </c>
      <c r="W12">
        <f t="shared" si="6"/>
        <v>-0.69314718055994529</v>
      </c>
      <c r="X12">
        <f t="shared" si="7"/>
        <v>-0.77652878949899629</v>
      </c>
      <c r="Y12">
        <f t="shared" si="8"/>
        <v>-0.96758402626170559</v>
      </c>
      <c r="Z12">
        <f t="shared" si="12"/>
        <v>-3.4589112438526288</v>
      </c>
    </row>
    <row r="13" spans="1:26" x14ac:dyDescent="0.3">
      <c r="A13">
        <v>12</v>
      </c>
      <c r="B13">
        <v>4</v>
      </c>
      <c r="C13">
        <v>4</v>
      </c>
      <c r="D13">
        <v>4</v>
      </c>
      <c r="E13">
        <v>4</v>
      </c>
      <c r="F13" t="s">
        <v>7</v>
      </c>
      <c r="G13" t="str">
        <f t="shared" si="10"/>
        <v>Light</v>
      </c>
      <c r="H13" t="str">
        <f t="shared" si="11"/>
        <v>Yes</v>
      </c>
      <c r="I13">
        <f>B102</f>
        <v>4</v>
      </c>
      <c r="J13">
        <f t="shared" ref="J13:N13" si="14">C102</f>
        <v>4</v>
      </c>
      <c r="K13">
        <f t="shared" si="14"/>
        <v>3</v>
      </c>
      <c r="L13">
        <f t="shared" si="14"/>
        <v>3</v>
      </c>
      <c r="M13">
        <f t="shared" si="14"/>
        <v>0</v>
      </c>
      <c r="N13" t="str">
        <f t="shared" si="14"/>
        <v>Regular</v>
      </c>
      <c r="O13">
        <f t="shared" si="0"/>
        <v>-0.69314718055994529</v>
      </c>
      <c r="P13">
        <f t="shared" si="1"/>
        <v>-0.51082562376599072</v>
      </c>
      <c r="Q13">
        <f t="shared" si="2"/>
        <v>-0.86750056770472306</v>
      </c>
      <c r="R13">
        <f t="shared" si="3"/>
        <v>-2.3025850929940455</v>
      </c>
      <c r="S13">
        <f t="shared" si="4"/>
        <v>-4.3740584650247047</v>
      </c>
      <c r="V13">
        <f t="shared" si="5"/>
        <v>-0.44628710262841947</v>
      </c>
      <c r="W13">
        <f t="shared" si="6"/>
        <v>-0.69314718055994529</v>
      </c>
      <c r="X13">
        <f t="shared" si="7"/>
        <v>-2.5257286443082556</v>
      </c>
      <c r="Y13">
        <f t="shared" si="8"/>
        <v>-0.916290731874155</v>
      </c>
      <c r="Z13">
        <f t="shared" si="12"/>
        <v>-4.5814536593707755</v>
      </c>
    </row>
    <row r="14" spans="1:26" x14ac:dyDescent="0.3">
      <c r="A14">
        <v>13</v>
      </c>
      <c r="B14">
        <v>4</v>
      </c>
      <c r="C14">
        <v>4</v>
      </c>
      <c r="D14">
        <v>4</v>
      </c>
      <c r="E14">
        <v>4</v>
      </c>
      <c r="F14" t="s">
        <v>6</v>
      </c>
      <c r="G14" t="str">
        <f t="shared" si="10"/>
        <v>Light</v>
      </c>
      <c r="H14" t="str">
        <f t="shared" si="11"/>
        <v>No</v>
      </c>
      <c r="O14">
        <f t="shared" si="0"/>
        <v>-0.69314718055994529</v>
      </c>
      <c r="P14">
        <f t="shared" si="1"/>
        <v>-0.51082562376599072</v>
      </c>
      <c r="Q14">
        <f t="shared" si="2"/>
        <v>-0.86750056770472306</v>
      </c>
      <c r="R14">
        <f t="shared" si="3"/>
        <v>-2.3025850929940455</v>
      </c>
      <c r="S14">
        <f t="shared" si="4"/>
        <v>-4.3740584650247047</v>
      </c>
      <c r="V14">
        <f t="shared" si="5"/>
        <v>-0.44628710262841947</v>
      </c>
      <c r="W14">
        <f t="shared" si="6"/>
        <v>-0.69314718055994529</v>
      </c>
      <c r="X14">
        <f t="shared" si="7"/>
        <v>-2.5257286443082556</v>
      </c>
      <c r="Y14">
        <f t="shared" si="8"/>
        <v>-0.916290731874155</v>
      </c>
      <c r="Z14">
        <f t="shared" si="12"/>
        <v>-4.5814536593707755</v>
      </c>
    </row>
    <row r="15" spans="1:26" x14ac:dyDescent="0.3">
      <c r="A15">
        <v>14</v>
      </c>
      <c r="B15">
        <v>4</v>
      </c>
      <c r="C15">
        <v>2</v>
      </c>
      <c r="D15">
        <v>2</v>
      </c>
      <c r="E15">
        <v>2</v>
      </c>
      <c r="F15" t="s">
        <v>7</v>
      </c>
      <c r="G15" t="str">
        <f t="shared" si="10"/>
        <v>Regular</v>
      </c>
      <c r="H15" t="str">
        <f t="shared" si="11"/>
        <v>No</v>
      </c>
      <c r="O15">
        <f t="shared" si="0"/>
        <v>-0.69314718055994529</v>
      </c>
      <c r="P15">
        <f t="shared" si="1"/>
        <v>-0.916290731874155</v>
      </c>
      <c r="Q15">
        <f t="shared" si="2"/>
        <v>-1.5141277326297755</v>
      </c>
      <c r="R15">
        <f t="shared" si="3"/>
        <v>-1.2729656758128873</v>
      </c>
      <c r="S15">
        <f t="shared" si="4"/>
        <v>-4.3965313208767629</v>
      </c>
      <c r="V15">
        <f t="shared" si="5"/>
        <v>-0.44628710262841947</v>
      </c>
      <c r="W15">
        <f t="shared" si="6"/>
        <v>-0.69314718055994529</v>
      </c>
      <c r="X15">
        <f t="shared" si="7"/>
        <v>-1.2729656758128873</v>
      </c>
      <c r="Y15">
        <f t="shared" si="8"/>
        <v>-1.7147984280919266</v>
      </c>
      <c r="Z15">
        <f t="shared" si="12"/>
        <v>-4.1271983870931788</v>
      </c>
    </row>
    <row r="16" spans="1:26" x14ac:dyDescent="0.3">
      <c r="A16">
        <v>15</v>
      </c>
      <c r="B16">
        <v>4</v>
      </c>
      <c r="C16">
        <v>4</v>
      </c>
      <c r="D16">
        <v>2</v>
      </c>
      <c r="E16">
        <v>4</v>
      </c>
      <c r="F16" t="s">
        <v>6</v>
      </c>
      <c r="G16" t="str">
        <f t="shared" si="10"/>
        <v>Regular</v>
      </c>
      <c r="H16" t="str">
        <f t="shared" si="11"/>
        <v>Yes</v>
      </c>
      <c r="O16">
        <f t="shared" si="0"/>
        <v>-0.69314718055994529</v>
      </c>
      <c r="P16">
        <f t="shared" si="1"/>
        <v>-0.51082562376599072</v>
      </c>
      <c r="Q16">
        <f t="shared" si="2"/>
        <v>-1.5141277326297755</v>
      </c>
      <c r="R16">
        <f t="shared" si="3"/>
        <v>-2.3025850929940455</v>
      </c>
      <c r="S16">
        <f t="shared" si="4"/>
        <v>-5.0206856299497566</v>
      </c>
      <c r="V16">
        <f t="shared" si="5"/>
        <v>-0.44628710262841947</v>
      </c>
      <c r="W16">
        <f t="shared" si="6"/>
        <v>-0.69314718055994529</v>
      </c>
      <c r="X16">
        <f t="shared" si="7"/>
        <v>-1.2729656758128873</v>
      </c>
      <c r="Y16">
        <f t="shared" si="8"/>
        <v>-0.916290731874155</v>
      </c>
      <c r="Z16">
        <f t="shared" si="12"/>
        <v>-3.3286906908754075</v>
      </c>
    </row>
    <row r="17" spans="1:26" x14ac:dyDescent="0.3">
      <c r="A17">
        <v>16</v>
      </c>
      <c r="B17">
        <v>2</v>
      </c>
      <c r="C17">
        <v>4</v>
      </c>
      <c r="D17">
        <v>3</v>
      </c>
      <c r="E17">
        <v>4</v>
      </c>
      <c r="F17" t="s">
        <v>6</v>
      </c>
      <c r="G17" t="str">
        <f t="shared" ref="G17:G80" si="15">IF(S17&gt;Z17,"Light","Regular")</f>
        <v>Regular</v>
      </c>
      <c r="H17" t="str">
        <f t="shared" si="11"/>
        <v>Yes</v>
      </c>
      <c r="O17">
        <f t="shared" si="0"/>
        <v>-0.69314718055994529</v>
      </c>
      <c r="P17">
        <f t="shared" si="1"/>
        <v>-0.51082562376599072</v>
      </c>
      <c r="Q17">
        <f t="shared" si="2"/>
        <v>-1.1394342831883648</v>
      </c>
      <c r="R17">
        <f t="shared" si="3"/>
        <v>-2.3025850929940455</v>
      </c>
      <c r="S17">
        <f t="shared" si="4"/>
        <v>-4.6459921805083457</v>
      </c>
      <c r="V17">
        <f t="shared" si="5"/>
        <v>-1.0216512475319814</v>
      </c>
      <c r="W17">
        <f t="shared" si="6"/>
        <v>-0.69314718055994529</v>
      </c>
      <c r="X17">
        <f t="shared" si="7"/>
        <v>-1.7147984280919266</v>
      </c>
      <c r="Y17">
        <f t="shared" si="8"/>
        <v>-0.916290731874155</v>
      </c>
      <c r="Z17">
        <f t="shared" si="12"/>
        <v>-4.3458875880580088</v>
      </c>
    </row>
    <row r="18" spans="1:26" x14ac:dyDescent="0.3">
      <c r="A18">
        <v>17</v>
      </c>
      <c r="B18">
        <v>4</v>
      </c>
      <c r="C18">
        <v>2</v>
      </c>
      <c r="D18">
        <v>4</v>
      </c>
      <c r="E18">
        <v>1</v>
      </c>
      <c r="F18" t="s">
        <v>7</v>
      </c>
      <c r="G18" t="str">
        <f t="shared" si="15"/>
        <v>Light</v>
      </c>
      <c r="H18" t="str">
        <f t="shared" si="11"/>
        <v>Yes</v>
      </c>
      <c r="O18">
        <f t="shared" si="0"/>
        <v>-0.69314718055994529</v>
      </c>
      <c r="P18">
        <f t="shared" si="1"/>
        <v>-0.916290731874155</v>
      </c>
      <c r="Q18">
        <f t="shared" si="2"/>
        <v>-0.86750056770472306</v>
      </c>
      <c r="R18">
        <f t="shared" si="3"/>
        <v>-0.82098055206983023</v>
      </c>
      <c r="S18">
        <f t="shared" si="4"/>
        <v>-3.2979190322086538</v>
      </c>
      <c r="V18">
        <f t="shared" si="5"/>
        <v>-0.44628710262841947</v>
      </c>
      <c r="W18">
        <f t="shared" si="6"/>
        <v>-0.69314718055994529</v>
      </c>
      <c r="X18">
        <f t="shared" si="7"/>
        <v>-2.5257286443082556</v>
      </c>
      <c r="Y18">
        <f t="shared" si="8"/>
        <v>-3.2188758248682006</v>
      </c>
      <c r="Z18">
        <f t="shared" si="12"/>
        <v>-6.8840387523648214</v>
      </c>
    </row>
    <row r="19" spans="1:26" x14ac:dyDescent="0.3">
      <c r="A19">
        <v>18</v>
      </c>
      <c r="B19">
        <v>2</v>
      </c>
      <c r="C19">
        <v>4</v>
      </c>
      <c r="D19">
        <v>4</v>
      </c>
      <c r="E19">
        <v>4</v>
      </c>
      <c r="F19" t="s">
        <v>7</v>
      </c>
      <c r="G19" t="str">
        <f t="shared" si="15"/>
        <v>Light</v>
      </c>
      <c r="H19" t="str">
        <f t="shared" si="11"/>
        <v>Yes</v>
      </c>
      <c r="O19">
        <f t="shared" si="0"/>
        <v>-0.69314718055994529</v>
      </c>
      <c r="P19">
        <f t="shared" si="1"/>
        <v>-0.51082562376599072</v>
      </c>
      <c r="Q19">
        <f t="shared" si="2"/>
        <v>-0.86750056770472306</v>
      </c>
      <c r="R19">
        <f t="shared" si="3"/>
        <v>-2.3025850929940455</v>
      </c>
      <c r="S19">
        <f t="shared" si="4"/>
        <v>-4.3740584650247047</v>
      </c>
      <c r="V19">
        <f t="shared" si="5"/>
        <v>-1.0216512475319814</v>
      </c>
      <c r="W19">
        <f t="shared" si="6"/>
        <v>-0.69314718055994529</v>
      </c>
      <c r="X19">
        <f t="shared" si="7"/>
        <v>-2.5257286443082556</v>
      </c>
      <c r="Y19">
        <f t="shared" si="8"/>
        <v>-0.916290731874155</v>
      </c>
      <c r="Z19">
        <f t="shared" si="12"/>
        <v>-5.1568178042743371</v>
      </c>
    </row>
    <row r="20" spans="1:26" x14ac:dyDescent="0.3">
      <c r="A20">
        <v>19</v>
      </c>
      <c r="B20">
        <v>4</v>
      </c>
      <c r="C20">
        <v>2</v>
      </c>
      <c r="D20">
        <v>1</v>
      </c>
      <c r="E20">
        <v>2</v>
      </c>
      <c r="F20" t="s">
        <v>6</v>
      </c>
      <c r="G20" t="str">
        <f t="shared" si="15"/>
        <v>Regular</v>
      </c>
      <c r="H20" t="str">
        <f t="shared" si="11"/>
        <v>Yes</v>
      </c>
      <c r="O20">
        <f t="shared" si="0"/>
        <v>-0.69314718055994529</v>
      </c>
      <c r="P20">
        <f t="shared" si="1"/>
        <v>-0.916290731874155</v>
      </c>
      <c r="Q20">
        <f t="shared" si="2"/>
        <v>-3.2188758248682006</v>
      </c>
      <c r="R20">
        <f t="shared" si="3"/>
        <v>-1.2729656758128873</v>
      </c>
      <c r="S20">
        <f t="shared" si="4"/>
        <v>-6.1012794131151882</v>
      </c>
      <c r="V20">
        <f t="shared" si="5"/>
        <v>-0.44628710262841947</v>
      </c>
      <c r="W20">
        <f t="shared" si="6"/>
        <v>-0.69314718055994529</v>
      </c>
      <c r="X20">
        <f t="shared" si="7"/>
        <v>-0.77652878949899629</v>
      </c>
      <c r="Y20">
        <f t="shared" si="8"/>
        <v>-1.7147984280919266</v>
      </c>
      <c r="Z20">
        <f t="shared" si="12"/>
        <v>-3.6307615007792879</v>
      </c>
    </row>
    <row r="21" spans="1:26" x14ac:dyDescent="0.3">
      <c r="A21">
        <v>20</v>
      </c>
      <c r="B21">
        <v>2</v>
      </c>
      <c r="C21">
        <v>2</v>
      </c>
      <c r="D21">
        <v>1</v>
      </c>
      <c r="E21">
        <v>2</v>
      </c>
      <c r="F21" t="s">
        <v>6</v>
      </c>
      <c r="G21" t="str">
        <f t="shared" si="15"/>
        <v>Regular</v>
      </c>
      <c r="H21" t="str">
        <f t="shared" si="11"/>
        <v>Yes</v>
      </c>
      <c r="O21">
        <f t="shared" si="0"/>
        <v>-0.69314718055994529</v>
      </c>
      <c r="P21">
        <f t="shared" si="1"/>
        <v>-0.916290731874155</v>
      </c>
      <c r="Q21">
        <f t="shared" si="2"/>
        <v>-3.2188758248682006</v>
      </c>
      <c r="R21">
        <f t="shared" si="3"/>
        <v>-1.2729656758128873</v>
      </c>
      <c r="S21">
        <f t="shared" si="4"/>
        <v>-6.1012794131151882</v>
      </c>
      <c r="V21">
        <f t="shared" si="5"/>
        <v>-1.0216512475319814</v>
      </c>
      <c r="W21">
        <f t="shared" si="6"/>
        <v>-0.69314718055994529</v>
      </c>
      <c r="X21">
        <f t="shared" si="7"/>
        <v>-0.77652878949899629</v>
      </c>
      <c r="Y21">
        <f t="shared" si="8"/>
        <v>-1.7147984280919266</v>
      </c>
      <c r="Z21">
        <f t="shared" si="12"/>
        <v>-4.2061256456828495</v>
      </c>
    </row>
    <row r="22" spans="1:26" x14ac:dyDescent="0.3">
      <c r="A22">
        <v>21</v>
      </c>
      <c r="B22">
        <v>2</v>
      </c>
      <c r="C22">
        <v>4</v>
      </c>
      <c r="D22">
        <v>4</v>
      </c>
      <c r="E22">
        <v>1</v>
      </c>
      <c r="F22" t="s">
        <v>7</v>
      </c>
      <c r="G22" t="str">
        <f t="shared" si="15"/>
        <v>Light</v>
      </c>
      <c r="H22" t="str">
        <f t="shared" si="11"/>
        <v>Yes</v>
      </c>
      <c r="O22">
        <f t="shared" si="0"/>
        <v>-0.69314718055994529</v>
      </c>
      <c r="P22">
        <f t="shared" si="1"/>
        <v>-0.51082562376599072</v>
      </c>
      <c r="Q22">
        <f t="shared" si="2"/>
        <v>-0.86750056770472306</v>
      </c>
      <c r="R22">
        <f t="shared" si="3"/>
        <v>-0.82098055206983023</v>
      </c>
      <c r="S22">
        <f t="shared" si="4"/>
        <v>-2.8924539241004892</v>
      </c>
      <c r="V22">
        <f t="shared" si="5"/>
        <v>-1.0216512475319814</v>
      </c>
      <c r="W22">
        <f t="shared" si="6"/>
        <v>-0.69314718055994529</v>
      </c>
      <c r="X22">
        <f t="shared" si="7"/>
        <v>-2.5257286443082556</v>
      </c>
      <c r="Y22">
        <f t="shared" si="8"/>
        <v>-3.2188758248682006</v>
      </c>
      <c r="Z22">
        <f t="shared" si="12"/>
        <v>-7.459402897268383</v>
      </c>
    </row>
    <row r="23" spans="1:26" x14ac:dyDescent="0.3">
      <c r="A23">
        <v>22</v>
      </c>
      <c r="B23">
        <v>4</v>
      </c>
      <c r="C23">
        <v>4</v>
      </c>
      <c r="D23">
        <v>4</v>
      </c>
      <c r="E23">
        <v>1</v>
      </c>
      <c r="F23" t="s">
        <v>7</v>
      </c>
      <c r="G23" t="str">
        <f t="shared" si="15"/>
        <v>Light</v>
      </c>
      <c r="H23" t="str">
        <f t="shared" si="11"/>
        <v>Yes</v>
      </c>
      <c r="O23">
        <f t="shared" si="0"/>
        <v>-0.69314718055994529</v>
      </c>
      <c r="P23">
        <f t="shared" si="1"/>
        <v>-0.51082562376599072</v>
      </c>
      <c r="Q23">
        <f t="shared" si="2"/>
        <v>-0.86750056770472306</v>
      </c>
      <c r="R23">
        <f t="shared" si="3"/>
        <v>-0.82098055206983023</v>
      </c>
      <c r="S23">
        <f t="shared" si="4"/>
        <v>-2.8924539241004892</v>
      </c>
      <c r="V23">
        <f t="shared" si="5"/>
        <v>-0.44628710262841947</v>
      </c>
      <c r="W23">
        <f t="shared" si="6"/>
        <v>-0.69314718055994529</v>
      </c>
      <c r="X23">
        <f t="shared" si="7"/>
        <v>-2.5257286443082556</v>
      </c>
      <c r="Y23">
        <f t="shared" si="8"/>
        <v>-3.2188758248682006</v>
      </c>
      <c r="Z23">
        <f t="shared" si="12"/>
        <v>-6.8840387523648214</v>
      </c>
    </row>
    <row r="24" spans="1:26" x14ac:dyDescent="0.3">
      <c r="A24">
        <v>23</v>
      </c>
      <c r="B24">
        <v>4</v>
      </c>
      <c r="C24">
        <v>4</v>
      </c>
      <c r="D24">
        <v>1</v>
      </c>
      <c r="E24">
        <v>3</v>
      </c>
      <c r="F24" t="s">
        <v>6</v>
      </c>
      <c r="G24" t="str">
        <f t="shared" si="15"/>
        <v>Regular</v>
      </c>
      <c r="H24" t="str">
        <f t="shared" si="11"/>
        <v>Yes</v>
      </c>
      <c r="O24">
        <f t="shared" si="0"/>
        <v>-0.69314718055994529</v>
      </c>
      <c r="P24">
        <f t="shared" si="1"/>
        <v>-0.51082562376599072</v>
      </c>
      <c r="Q24">
        <f t="shared" si="2"/>
        <v>-3.2188758248682006</v>
      </c>
      <c r="R24">
        <f t="shared" si="3"/>
        <v>-1.7147984280919266</v>
      </c>
      <c r="S24">
        <f t="shared" si="4"/>
        <v>-6.1376470572860633</v>
      </c>
      <c r="V24">
        <f t="shared" si="5"/>
        <v>-0.44628710262841947</v>
      </c>
      <c r="W24">
        <f t="shared" si="6"/>
        <v>-0.69314718055994529</v>
      </c>
      <c r="X24">
        <f t="shared" si="7"/>
        <v>-0.77652878949899629</v>
      </c>
      <c r="Y24">
        <f t="shared" si="8"/>
        <v>-0.96758402626170559</v>
      </c>
      <c r="Z24">
        <f t="shared" si="12"/>
        <v>-2.8835470989490668</v>
      </c>
    </row>
    <row r="25" spans="1:26" x14ac:dyDescent="0.3">
      <c r="A25">
        <v>24</v>
      </c>
      <c r="B25">
        <v>4</v>
      </c>
      <c r="C25">
        <v>2</v>
      </c>
      <c r="D25">
        <v>3</v>
      </c>
      <c r="E25">
        <v>2</v>
      </c>
      <c r="F25" t="s">
        <v>7</v>
      </c>
      <c r="G25" t="str">
        <f t="shared" si="15"/>
        <v>Light</v>
      </c>
      <c r="H25" t="str">
        <f t="shared" si="11"/>
        <v>Yes</v>
      </c>
      <c r="O25">
        <f t="shared" si="0"/>
        <v>-0.69314718055994529</v>
      </c>
      <c r="P25">
        <f t="shared" si="1"/>
        <v>-0.916290731874155</v>
      </c>
      <c r="Q25">
        <f t="shared" si="2"/>
        <v>-1.1394342831883648</v>
      </c>
      <c r="R25">
        <f t="shared" si="3"/>
        <v>-1.2729656758128873</v>
      </c>
      <c r="S25">
        <f t="shared" si="4"/>
        <v>-4.0218378714353529</v>
      </c>
      <c r="V25">
        <f t="shared" si="5"/>
        <v>-0.44628710262841947</v>
      </c>
      <c r="W25">
        <f t="shared" si="6"/>
        <v>-0.69314718055994529</v>
      </c>
      <c r="X25">
        <f t="shared" si="7"/>
        <v>-1.7147984280919266</v>
      </c>
      <c r="Y25">
        <f t="shared" si="8"/>
        <v>-1.7147984280919266</v>
      </c>
      <c r="Z25">
        <f t="shared" si="12"/>
        <v>-4.5690311393722176</v>
      </c>
    </row>
    <row r="26" spans="1:26" x14ac:dyDescent="0.3">
      <c r="A26">
        <v>25</v>
      </c>
      <c r="B26">
        <v>4</v>
      </c>
      <c r="C26">
        <v>2</v>
      </c>
      <c r="D26">
        <v>1</v>
      </c>
      <c r="E26">
        <v>3</v>
      </c>
      <c r="F26" t="s">
        <v>6</v>
      </c>
      <c r="G26" t="str">
        <f t="shared" si="15"/>
        <v>Regular</v>
      </c>
      <c r="H26" t="str">
        <f t="shared" si="11"/>
        <v>Yes</v>
      </c>
      <c r="O26">
        <f t="shared" si="0"/>
        <v>-0.69314718055994529</v>
      </c>
      <c r="P26">
        <f t="shared" si="1"/>
        <v>-0.916290731874155</v>
      </c>
      <c r="Q26">
        <f t="shared" si="2"/>
        <v>-3.2188758248682006</v>
      </c>
      <c r="R26">
        <f t="shared" si="3"/>
        <v>-1.7147984280919266</v>
      </c>
      <c r="S26">
        <f t="shared" si="4"/>
        <v>-6.543112165394227</v>
      </c>
      <c r="V26">
        <f t="shared" si="5"/>
        <v>-0.44628710262841947</v>
      </c>
      <c r="W26">
        <f t="shared" si="6"/>
        <v>-0.69314718055994529</v>
      </c>
      <c r="X26">
        <f t="shared" si="7"/>
        <v>-0.77652878949899629</v>
      </c>
      <c r="Y26">
        <f t="shared" si="8"/>
        <v>-0.96758402626170559</v>
      </c>
      <c r="Z26">
        <f t="shared" si="12"/>
        <v>-2.8835470989490668</v>
      </c>
    </row>
    <row r="27" spans="1:26" x14ac:dyDescent="0.3">
      <c r="A27">
        <v>26</v>
      </c>
      <c r="B27">
        <v>4</v>
      </c>
      <c r="C27">
        <v>2</v>
      </c>
      <c r="D27">
        <v>1</v>
      </c>
      <c r="E27">
        <v>2</v>
      </c>
      <c r="F27" t="s">
        <v>6</v>
      </c>
      <c r="G27" t="str">
        <f t="shared" si="15"/>
        <v>Regular</v>
      </c>
      <c r="H27" t="str">
        <f t="shared" si="11"/>
        <v>Yes</v>
      </c>
      <c r="O27">
        <f t="shared" si="0"/>
        <v>-0.69314718055994529</v>
      </c>
      <c r="P27">
        <f t="shared" si="1"/>
        <v>-0.916290731874155</v>
      </c>
      <c r="Q27">
        <f t="shared" si="2"/>
        <v>-3.2188758248682006</v>
      </c>
      <c r="R27">
        <f t="shared" si="3"/>
        <v>-1.2729656758128873</v>
      </c>
      <c r="S27">
        <f t="shared" si="4"/>
        <v>-6.1012794131151882</v>
      </c>
      <c r="V27">
        <f t="shared" si="5"/>
        <v>-0.44628710262841947</v>
      </c>
      <c r="W27">
        <f t="shared" si="6"/>
        <v>-0.69314718055994529</v>
      </c>
      <c r="X27">
        <f t="shared" si="7"/>
        <v>-0.77652878949899629</v>
      </c>
      <c r="Y27">
        <f t="shared" si="8"/>
        <v>-1.7147984280919266</v>
      </c>
      <c r="Z27">
        <f t="shared" si="12"/>
        <v>-3.6307615007792879</v>
      </c>
    </row>
    <row r="28" spans="1:26" x14ac:dyDescent="0.3">
      <c r="A28">
        <v>27</v>
      </c>
      <c r="B28">
        <v>4</v>
      </c>
      <c r="C28">
        <v>4</v>
      </c>
      <c r="D28">
        <v>4</v>
      </c>
      <c r="E28">
        <v>1</v>
      </c>
      <c r="F28" t="s">
        <v>7</v>
      </c>
      <c r="G28" t="str">
        <f t="shared" si="15"/>
        <v>Light</v>
      </c>
      <c r="H28" t="str">
        <f t="shared" si="11"/>
        <v>Yes</v>
      </c>
      <c r="O28">
        <f t="shared" si="0"/>
        <v>-0.69314718055994529</v>
      </c>
      <c r="P28">
        <f t="shared" si="1"/>
        <v>-0.51082562376599072</v>
      </c>
      <c r="Q28">
        <f t="shared" si="2"/>
        <v>-0.86750056770472306</v>
      </c>
      <c r="R28">
        <f t="shared" si="3"/>
        <v>-0.82098055206983023</v>
      </c>
      <c r="S28">
        <f t="shared" si="4"/>
        <v>-2.8924539241004892</v>
      </c>
      <c r="V28">
        <f t="shared" si="5"/>
        <v>-0.44628710262841947</v>
      </c>
      <c r="W28">
        <f t="shared" si="6"/>
        <v>-0.69314718055994529</v>
      </c>
      <c r="X28">
        <f t="shared" si="7"/>
        <v>-2.5257286443082556</v>
      </c>
      <c r="Y28">
        <f t="shared" si="8"/>
        <v>-3.2188758248682006</v>
      </c>
      <c r="Z28">
        <f t="shared" si="12"/>
        <v>-6.8840387523648214</v>
      </c>
    </row>
    <row r="29" spans="1:26" x14ac:dyDescent="0.3">
      <c r="A29">
        <v>28</v>
      </c>
      <c r="B29">
        <v>2</v>
      </c>
      <c r="C29">
        <v>4</v>
      </c>
      <c r="D29">
        <v>1</v>
      </c>
      <c r="E29">
        <v>4</v>
      </c>
      <c r="F29" t="s">
        <v>6</v>
      </c>
      <c r="G29" t="str">
        <f t="shared" si="15"/>
        <v>Regular</v>
      </c>
      <c r="H29" t="str">
        <f t="shared" si="11"/>
        <v>Yes</v>
      </c>
      <c r="O29">
        <f t="shared" si="0"/>
        <v>-0.69314718055994529</v>
      </c>
      <c r="P29">
        <f t="shared" si="1"/>
        <v>-0.51082562376599072</v>
      </c>
      <c r="Q29">
        <f t="shared" si="2"/>
        <v>-3.2188758248682006</v>
      </c>
      <c r="R29">
        <f t="shared" si="3"/>
        <v>-2.3025850929940455</v>
      </c>
      <c r="S29">
        <f t="shared" si="4"/>
        <v>-6.7254337221881819</v>
      </c>
      <c r="V29">
        <f t="shared" si="5"/>
        <v>-1.0216512475319814</v>
      </c>
      <c r="W29">
        <f t="shared" si="6"/>
        <v>-0.69314718055994529</v>
      </c>
      <c r="X29">
        <f t="shared" si="7"/>
        <v>-0.77652878949899629</v>
      </c>
      <c r="Y29">
        <f t="shared" si="8"/>
        <v>-0.916290731874155</v>
      </c>
      <c r="Z29">
        <f t="shared" si="12"/>
        <v>-3.4076179494650782</v>
      </c>
    </row>
    <row r="30" spans="1:26" x14ac:dyDescent="0.3">
      <c r="A30">
        <v>29</v>
      </c>
      <c r="B30">
        <v>4</v>
      </c>
      <c r="C30">
        <v>4</v>
      </c>
      <c r="D30">
        <v>1</v>
      </c>
      <c r="E30">
        <v>3</v>
      </c>
      <c r="F30" t="s">
        <v>6</v>
      </c>
      <c r="G30" t="str">
        <f t="shared" si="15"/>
        <v>Regular</v>
      </c>
      <c r="H30" t="str">
        <f t="shared" si="11"/>
        <v>Yes</v>
      </c>
      <c r="O30">
        <f t="shared" si="0"/>
        <v>-0.69314718055994529</v>
      </c>
      <c r="P30">
        <f t="shared" si="1"/>
        <v>-0.51082562376599072</v>
      </c>
      <c r="Q30">
        <f t="shared" si="2"/>
        <v>-3.2188758248682006</v>
      </c>
      <c r="R30">
        <f t="shared" si="3"/>
        <v>-1.7147984280919266</v>
      </c>
      <c r="S30">
        <f t="shared" si="4"/>
        <v>-6.1376470572860633</v>
      </c>
      <c r="V30">
        <f t="shared" si="5"/>
        <v>-0.44628710262841947</v>
      </c>
      <c r="W30">
        <f t="shared" si="6"/>
        <v>-0.69314718055994529</v>
      </c>
      <c r="X30">
        <f t="shared" si="7"/>
        <v>-0.77652878949899629</v>
      </c>
      <c r="Y30">
        <f t="shared" si="8"/>
        <v>-0.96758402626170559</v>
      </c>
      <c r="Z30">
        <f t="shared" si="12"/>
        <v>-2.8835470989490668</v>
      </c>
    </row>
    <row r="31" spans="1:26" x14ac:dyDescent="0.3">
      <c r="A31">
        <v>30</v>
      </c>
      <c r="B31">
        <v>2</v>
      </c>
      <c r="C31">
        <v>2</v>
      </c>
      <c r="D31">
        <v>3</v>
      </c>
      <c r="E31">
        <v>2</v>
      </c>
      <c r="F31" t="s">
        <v>7</v>
      </c>
      <c r="G31" t="str">
        <f t="shared" si="15"/>
        <v>Light</v>
      </c>
      <c r="H31" t="str">
        <f t="shared" si="11"/>
        <v>Yes</v>
      </c>
      <c r="O31">
        <f t="shared" si="0"/>
        <v>-0.69314718055994529</v>
      </c>
      <c r="P31">
        <f t="shared" si="1"/>
        <v>-0.916290731874155</v>
      </c>
      <c r="Q31">
        <f t="shared" si="2"/>
        <v>-1.1394342831883648</v>
      </c>
      <c r="R31">
        <f t="shared" si="3"/>
        <v>-1.2729656758128873</v>
      </c>
      <c r="S31">
        <f t="shared" si="4"/>
        <v>-4.0218378714353529</v>
      </c>
      <c r="V31">
        <f t="shared" si="5"/>
        <v>-1.0216512475319814</v>
      </c>
      <c r="W31">
        <f t="shared" si="6"/>
        <v>-0.69314718055994529</v>
      </c>
      <c r="X31">
        <f t="shared" si="7"/>
        <v>-1.7147984280919266</v>
      </c>
      <c r="Y31">
        <f t="shared" si="8"/>
        <v>-1.7147984280919266</v>
      </c>
      <c r="Z31">
        <f t="shared" si="12"/>
        <v>-5.1443952842757801</v>
      </c>
    </row>
    <row r="32" spans="1:26" x14ac:dyDescent="0.3">
      <c r="A32">
        <v>31</v>
      </c>
      <c r="B32">
        <v>2</v>
      </c>
      <c r="C32">
        <v>2</v>
      </c>
      <c r="D32">
        <v>1</v>
      </c>
      <c r="E32">
        <v>1</v>
      </c>
      <c r="F32" t="s">
        <v>7</v>
      </c>
      <c r="G32" t="str">
        <f t="shared" si="15"/>
        <v>Light</v>
      </c>
      <c r="H32" t="str">
        <f t="shared" si="11"/>
        <v>Yes</v>
      </c>
      <c r="O32">
        <f t="shared" si="0"/>
        <v>-0.69314718055994529</v>
      </c>
      <c r="P32">
        <f t="shared" si="1"/>
        <v>-0.916290731874155</v>
      </c>
      <c r="Q32">
        <f t="shared" si="2"/>
        <v>-3.2188758248682006</v>
      </c>
      <c r="R32">
        <f t="shared" si="3"/>
        <v>-0.82098055206983023</v>
      </c>
      <c r="S32">
        <f t="shared" si="4"/>
        <v>-5.649294289372131</v>
      </c>
      <c r="V32">
        <f t="shared" si="5"/>
        <v>-1.0216512475319814</v>
      </c>
      <c r="W32">
        <f t="shared" si="6"/>
        <v>-0.69314718055994529</v>
      </c>
      <c r="X32">
        <f t="shared" si="7"/>
        <v>-0.77652878949899629</v>
      </c>
      <c r="Y32">
        <f t="shared" si="8"/>
        <v>-3.2188758248682006</v>
      </c>
      <c r="Z32">
        <f t="shared" si="12"/>
        <v>-5.7102030424591241</v>
      </c>
    </row>
    <row r="33" spans="1:26" x14ac:dyDescent="0.3">
      <c r="A33">
        <v>32</v>
      </c>
      <c r="B33">
        <v>4</v>
      </c>
      <c r="C33">
        <v>4</v>
      </c>
      <c r="D33">
        <v>1</v>
      </c>
      <c r="E33">
        <v>4</v>
      </c>
      <c r="F33" t="s">
        <v>6</v>
      </c>
      <c r="G33" t="str">
        <f t="shared" si="15"/>
        <v>Regular</v>
      </c>
      <c r="H33" t="str">
        <f t="shared" si="11"/>
        <v>Yes</v>
      </c>
      <c r="O33">
        <f t="shared" si="0"/>
        <v>-0.69314718055994529</v>
      </c>
      <c r="P33">
        <f t="shared" si="1"/>
        <v>-0.51082562376599072</v>
      </c>
      <c r="Q33">
        <f t="shared" si="2"/>
        <v>-3.2188758248682006</v>
      </c>
      <c r="R33">
        <f t="shared" si="3"/>
        <v>-2.3025850929940455</v>
      </c>
      <c r="S33">
        <f t="shared" si="4"/>
        <v>-6.7254337221881819</v>
      </c>
      <c r="V33">
        <f t="shared" si="5"/>
        <v>-0.44628710262841947</v>
      </c>
      <c r="W33">
        <f t="shared" si="6"/>
        <v>-0.69314718055994529</v>
      </c>
      <c r="X33">
        <f t="shared" si="7"/>
        <v>-0.77652878949899629</v>
      </c>
      <c r="Y33">
        <f t="shared" si="8"/>
        <v>-0.916290731874155</v>
      </c>
      <c r="Z33">
        <f t="shared" si="12"/>
        <v>-2.8322538045615162</v>
      </c>
    </row>
    <row r="34" spans="1:26" x14ac:dyDescent="0.3">
      <c r="A34">
        <v>33</v>
      </c>
      <c r="B34">
        <v>4</v>
      </c>
      <c r="C34">
        <v>4</v>
      </c>
      <c r="D34">
        <v>3</v>
      </c>
      <c r="E34">
        <v>3</v>
      </c>
      <c r="F34" t="s">
        <v>7</v>
      </c>
      <c r="G34" t="str">
        <f t="shared" si="15"/>
        <v>Regular</v>
      </c>
      <c r="H34" t="str">
        <f t="shared" si="11"/>
        <v>No</v>
      </c>
      <c r="O34">
        <f t="shared" ref="O34:O65" si="16">LN(COUNTIFS(B:B,B34,$F:$F,$N$1)/COUNTIF($F:$F,$N$1))</f>
        <v>-0.69314718055994529</v>
      </c>
      <c r="P34">
        <f t="shared" ref="P34:P65" si="17">LN(COUNTIFS(C:C,C34,$F:$F,$N$1)/COUNTIF($F:$F,$N$1))</f>
        <v>-0.51082562376599072</v>
      </c>
      <c r="Q34">
        <f t="shared" ref="Q34:Q65" si="18">LN(COUNTIFS(D:D,D34,$F:$F,$N$1)/COUNTIF($F:$F,$N$1))</f>
        <v>-1.1394342831883648</v>
      </c>
      <c r="R34">
        <f t="shared" ref="R34:R65" si="19">LN(COUNTIFS(E:E,E34,$F:$F,$N$1)/COUNTIF($F:$F,$N$1))</f>
        <v>-1.7147984280919266</v>
      </c>
      <c r="S34">
        <f t="shared" si="4"/>
        <v>-4.0582055156062271</v>
      </c>
      <c r="V34">
        <f t="shared" ref="V34:V65" si="20">LN(COUNTIFS(B:B,B34,$F:$F,$U$1)/COUNTIF($F:$F,$U$1))</f>
        <v>-0.44628710262841947</v>
      </c>
      <c r="W34">
        <f t="shared" ref="W34:W65" si="21">LN(COUNTIFS(C:C,C34,$F:$F,$U$1)/COUNTIF($F:$F,$U$1))</f>
        <v>-0.69314718055994529</v>
      </c>
      <c r="X34">
        <f t="shared" ref="X34:X65" si="22">LN(COUNTIFS(D:D,D34,$F:$F,$U$1)/COUNTIF($F:$F,$U$1))</f>
        <v>-1.7147984280919266</v>
      </c>
      <c r="Y34">
        <f t="shared" ref="Y34:Y65" si="23">LN(COUNTIFS(E:E,E34,$F:$F,$U$1)/COUNTIF($F:$F,$U$1))</f>
        <v>-0.96758402626170559</v>
      </c>
      <c r="Z34">
        <f t="shared" si="12"/>
        <v>-3.8218167375419969</v>
      </c>
    </row>
    <row r="35" spans="1:26" x14ac:dyDescent="0.3">
      <c r="A35">
        <v>34</v>
      </c>
      <c r="B35">
        <v>4</v>
      </c>
      <c r="C35">
        <v>2</v>
      </c>
      <c r="D35">
        <v>1</v>
      </c>
      <c r="E35">
        <v>2</v>
      </c>
      <c r="F35" t="s">
        <v>6</v>
      </c>
      <c r="G35" t="str">
        <f t="shared" si="15"/>
        <v>Regular</v>
      </c>
      <c r="H35" t="str">
        <f t="shared" si="11"/>
        <v>Yes</v>
      </c>
      <c r="O35">
        <f t="shared" si="16"/>
        <v>-0.69314718055994529</v>
      </c>
      <c r="P35">
        <f t="shared" si="17"/>
        <v>-0.916290731874155</v>
      </c>
      <c r="Q35">
        <f t="shared" si="18"/>
        <v>-3.2188758248682006</v>
      </c>
      <c r="R35">
        <f t="shared" si="19"/>
        <v>-1.2729656758128873</v>
      </c>
      <c r="S35">
        <f t="shared" si="4"/>
        <v>-6.1012794131151882</v>
      </c>
      <c r="V35">
        <f t="shared" si="20"/>
        <v>-0.44628710262841947</v>
      </c>
      <c r="W35">
        <f t="shared" si="21"/>
        <v>-0.69314718055994529</v>
      </c>
      <c r="X35">
        <f t="shared" si="22"/>
        <v>-0.77652878949899629</v>
      </c>
      <c r="Y35">
        <f t="shared" si="23"/>
        <v>-1.7147984280919266</v>
      </c>
      <c r="Z35">
        <f t="shared" si="12"/>
        <v>-3.6307615007792879</v>
      </c>
    </row>
    <row r="36" spans="1:26" x14ac:dyDescent="0.3">
      <c r="A36">
        <v>35</v>
      </c>
      <c r="B36">
        <v>4</v>
      </c>
      <c r="C36">
        <v>4</v>
      </c>
      <c r="D36">
        <v>3</v>
      </c>
      <c r="E36">
        <v>1</v>
      </c>
      <c r="F36" t="s">
        <v>7</v>
      </c>
      <c r="G36" t="str">
        <f t="shared" si="15"/>
        <v>Light</v>
      </c>
      <c r="H36" t="str">
        <f t="shared" si="11"/>
        <v>Yes</v>
      </c>
      <c r="O36">
        <f t="shared" si="16"/>
        <v>-0.69314718055994529</v>
      </c>
      <c r="P36">
        <f t="shared" si="17"/>
        <v>-0.51082562376599072</v>
      </c>
      <c r="Q36">
        <f t="shared" si="18"/>
        <v>-1.1394342831883648</v>
      </c>
      <c r="R36">
        <f t="shared" si="19"/>
        <v>-0.82098055206983023</v>
      </c>
      <c r="S36">
        <f t="shared" si="4"/>
        <v>-3.1643876395841311</v>
      </c>
      <c r="V36">
        <f t="shared" si="20"/>
        <v>-0.44628710262841947</v>
      </c>
      <c r="W36">
        <f t="shared" si="21"/>
        <v>-0.69314718055994529</v>
      </c>
      <c r="X36">
        <f t="shared" si="22"/>
        <v>-1.7147984280919266</v>
      </c>
      <c r="Y36">
        <f t="shared" si="23"/>
        <v>-3.2188758248682006</v>
      </c>
      <c r="Z36">
        <f t="shared" si="12"/>
        <v>-6.0731085361484922</v>
      </c>
    </row>
    <row r="37" spans="1:26" x14ac:dyDescent="0.3">
      <c r="A37">
        <v>36</v>
      </c>
      <c r="B37">
        <v>2</v>
      </c>
      <c r="C37">
        <v>2</v>
      </c>
      <c r="D37">
        <v>3</v>
      </c>
      <c r="E37">
        <v>2</v>
      </c>
      <c r="F37" t="s">
        <v>7</v>
      </c>
      <c r="G37" t="str">
        <f t="shared" si="15"/>
        <v>Light</v>
      </c>
      <c r="H37" t="str">
        <f t="shared" si="11"/>
        <v>Yes</v>
      </c>
      <c r="O37">
        <f t="shared" si="16"/>
        <v>-0.69314718055994529</v>
      </c>
      <c r="P37">
        <f t="shared" si="17"/>
        <v>-0.916290731874155</v>
      </c>
      <c r="Q37">
        <f t="shared" si="18"/>
        <v>-1.1394342831883648</v>
      </c>
      <c r="R37">
        <f t="shared" si="19"/>
        <v>-1.2729656758128873</v>
      </c>
      <c r="S37">
        <f t="shared" si="4"/>
        <v>-4.0218378714353529</v>
      </c>
      <c r="V37">
        <f t="shared" si="20"/>
        <v>-1.0216512475319814</v>
      </c>
      <c r="W37">
        <f t="shared" si="21"/>
        <v>-0.69314718055994529</v>
      </c>
      <c r="X37">
        <f t="shared" si="22"/>
        <v>-1.7147984280919266</v>
      </c>
      <c r="Y37">
        <f t="shared" si="23"/>
        <v>-1.7147984280919266</v>
      </c>
      <c r="Z37">
        <f t="shared" si="12"/>
        <v>-5.1443952842757801</v>
      </c>
    </row>
    <row r="38" spans="1:26" x14ac:dyDescent="0.3">
      <c r="A38">
        <v>37</v>
      </c>
      <c r="B38">
        <v>4</v>
      </c>
      <c r="C38">
        <v>4</v>
      </c>
      <c r="D38">
        <v>4</v>
      </c>
      <c r="E38">
        <v>3</v>
      </c>
      <c r="F38" t="s">
        <v>7</v>
      </c>
      <c r="G38" t="str">
        <f t="shared" si="15"/>
        <v>Light</v>
      </c>
      <c r="H38" t="str">
        <f t="shared" si="11"/>
        <v>Yes</v>
      </c>
      <c r="O38">
        <f t="shared" si="16"/>
        <v>-0.69314718055994529</v>
      </c>
      <c r="P38">
        <f t="shared" si="17"/>
        <v>-0.51082562376599072</v>
      </c>
      <c r="Q38">
        <f t="shared" si="18"/>
        <v>-0.86750056770472306</v>
      </c>
      <c r="R38">
        <f t="shared" si="19"/>
        <v>-1.7147984280919266</v>
      </c>
      <c r="S38">
        <f t="shared" si="4"/>
        <v>-3.7862718001225852</v>
      </c>
      <c r="V38">
        <f t="shared" si="20"/>
        <v>-0.44628710262841947</v>
      </c>
      <c r="W38">
        <f t="shared" si="21"/>
        <v>-0.69314718055994529</v>
      </c>
      <c r="X38">
        <f t="shared" si="22"/>
        <v>-2.5257286443082556</v>
      </c>
      <c r="Y38">
        <f t="shared" si="23"/>
        <v>-0.96758402626170559</v>
      </c>
      <c r="Z38">
        <f t="shared" si="12"/>
        <v>-4.6327469537583257</v>
      </c>
    </row>
    <row r="39" spans="1:26" x14ac:dyDescent="0.3">
      <c r="A39">
        <v>38</v>
      </c>
      <c r="B39">
        <v>4</v>
      </c>
      <c r="C39">
        <v>2</v>
      </c>
      <c r="D39">
        <v>3</v>
      </c>
      <c r="E39">
        <v>4</v>
      </c>
      <c r="F39" t="s">
        <v>7</v>
      </c>
      <c r="G39" t="str">
        <f t="shared" si="15"/>
        <v>Regular</v>
      </c>
      <c r="H39" t="str">
        <f t="shared" si="11"/>
        <v>No</v>
      </c>
      <c r="O39">
        <f t="shared" si="16"/>
        <v>-0.69314718055994529</v>
      </c>
      <c r="P39">
        <f t="shared" si="17"/>
        <v>-0.916290731874155</v>
      </c>
      <c r="Q39">
        <f t="shared" si="18"/>
        <v>-1.1394342831883648</v>
      </c>
      <c r="R39">
        <f t="shared" si="19"/>
        <v>-2.3025850929940455</v>
      </c>
      <c r="S39">
        <f t="shared" si="4"/>
        <v>-5.0514572886165112</v>
      </c>
      <c r="V39">
        <f t="shared" si="20"/>
        <v>-0.44628710262841947</v>
      </c>
      <c r="W39">
        <f t="shared" si="21"/>
        <v>-0.69314718055994529</v>
      </c>
      <c r="X39">
        <f t="shared" si="22"/>
        <v>-1.7147984280919266</v>
      </c>
      <c r="Y39">
        <f t="shared" si="23"/>
        <v>-0.916290731874155</v>
      </c>
      <c r="Z39">
        <f t="shared" si="12"/>
        <v>-3.7705234431544463</v>
      </c>
    </row>
    <row r="40" spans="1:26" x14ac:dyDescent="0.3">
      <c r="A40">
        <v>39</v>
      </c>
      <c r="B40">
        <v>4</v>
      </c>
      <c r="C40">
        <v>4</v>
      </c>
      <c r="D40">
        <v>3</v>
      </c>
      <c r="E40">
        <v>4</v>
      </c>
      <c r="F40" t="s">
        <v>6</v>
      </c>
      <c r="G40" t="str">
        <f t="shared" si="15"/>
        <v>Regular</v>
      </c>
      <c r="H40" t="str">
        <f t="shared" si="11"/>
        <v>Yes</v>
      </c>
      <c r="O40">
        <f t="shared" si="16"/>
        <v>-0.69314718055994529</v>
      </c>
      <c r="P40">
        <f t="shared" si="17"/>
        <v>-0.51082562376599072</v>
      </c>
      <c r="Q40">
        <f t="shared" si="18"/>
        <v>-1.1394342831883648</v>
      </c>
      <c r="R40">
        <f t="shared" si="19"/>
        <v>-2.3025850929940455</v>
      </c>
      <c r="S40">
        <f t="shared" si="4"/>
        <v>-4.6459921805083457</v>
      </c>
      <c r="V40">
        <f t="shared" si="20"/>
        <v>-0.44628710262841947</v>
      </c>
      <c r="W40">
        <f t="shared" si="21"/>
        <v>-0.69314718055994529</v>
      </c>
      <c r="X40">
        <f t="shared" si="22"/>
        <v>-1.7147984280919266</v>
      </c>
      <c r="Y40">
        <f t="shared" si="23"/>
        <v>-0.916290731874155</v>
      </c>
      <c r="Z40">
        <f t="shared" si="12"/>
        <v>-3.7705234431544463</v>
      </c>
    </row>
    <row r="41" spans="1:26" x14ac:dyDescent="0.3">
      <c r="A41">
        <v>40</v>
      </c>
      <c r="B41">
        <v>4</v>
      </c>
      <c r="C41">
        <v>4</v>
      </c>
      <c r="D41">
        <v>4</v>
      </c>
      <c r="E41">
        <v>3</v>
      </c>
      <c r="F41" t="s">
        <v>7</v>
      </c>
      <c r="G41" t="str">
        <f t="shared" si="15"/>
        <v>Light</v>
      </c>
      <c r="H41" t="str">
        <f t="shared" si="11"/>
        <v>Yes</v>
      </c>
      <c r="O41">
        <f t="shared" si="16"/>
        <v>-0.69314718055994529</v>
      </c>
      <c r="P41">
        <f t="shared" si="17"/>
        <v>-0.51082562376599072</v>
      </c>
      <c r="Q41">
        <f t="shared" si="18"/>
        <v>-0.86750056770472306</v>
      </c>
      <c r="R41">
        <f t="shared" si="19"/>
        <v>-1.7147984280919266</v>
      </c>
      <c r="S41">
        <f t="shared" si="4"/>
        <v>-3.7862718001225852</v>
      </c>
      <c r="V41">
        <f t="shared" si="20"/>
        <v>-0.44628710262841947</v>
      </c>
      <c r="W41">
        <f t="shared" si="21"/>
        <v>-0.69314718055994529</v>
      </c>
      <c r="X41">
        <f t="shared" si="22"/>
        <v>-2.5257286443082556</v>
      </c>
      <c r="Y41">
        <f t="shared" si="23"/>
        <v>-0.96758402626170559</v>
      </c>
      <c r="Z41">
        <f t="shared" si="12"/>
        <v>-4.6327469537583257</v>
      </c>
    </row>
    <row r="42" spans="1:26" x14ac:dyDescent="0.3">
      <c r="A42">
        <v>41</v>
      </c>
      <c r="B42">
        <v>4</v>
      </c>
      <c r="C42">
        <v>4</v>
      </c>
      <c r="D42">
        <v>4</v>
      </c>
      <c r="E42">
        <v>1</v>
      </c>
      <c r="F42" t="s">
        <v>7</v>
      </c>
      <c r="G42" t="str">
        <f t="shared" si="15"/>
        <v>Light</v>
      </c>
      <c r="H42" t="str">
        <f t="shared" si="11"/>
        <v>Yes</v>
      </c>
      <c r="O42">
        <f t="shared" si="16"/>
        <v>-0.69314718055994529</v>
      </c>
      <c r="P42">
        <f t="shared" si="17"/>
        <v>-0.51082562376599072</v>
      </c>
      <c r="Q42">
        <f t="shared" si="18"/>
        <v>-0.86750056770472306</v>
      </c>
      <c r="R42">
        <f t="shared" si="19"/>
        <v>-0.82098055206983023</v>
      </c>
      <c r="S42">
        <f t="shared" si="4"/>
        <v>-2.8924539241004892</v>
      </c>
      <c r="V42">
        <f t="shared" si="20"/>
        <v>-0.44628710262841947</v>
      </c>
      <c r="W42">
        <f t="shared" si="21"/>
        <v>-0.69314718055994529</v>
      </c>
      <c r="X42">
        <f t="shared" si="22"/>
        <v>-2.5257286443082556</v>
      </c>
      <c r="Y42">
        <f t="shared" si="23"/>
        <v>-3.2188758248682006</v>
      </c>
      <c r="Z42">
        <f t="shared" si="12"/>
        <v>-6.8840387523648214</v>
      </c>
    </row>
    <row r="43" spans="1:26" x14ac:dyDescent="0.3">
      <c r="A43">
        <v>42</v>
      </c>
      <c r="B43">
        <v>2</v>
      </c>
      <c r="C43">
        <v>2</v>
      </c>
      <c r="D43">
        <v>2</v>
      </c>
      <c r="E43">
        <v>1</v>
      </c>
      <c r="F43" t="s">
        <v>7</v>
      </c>
      <c r="G43" t="str">
        <f t="shared" si="15"/>
        <v>Light</v>
      </c>
      <c r="H43" t="str">
        <f t="shared" si="11"/>
        <v>Yes</v>
      </c>
      <c r="O43">
        <f t="shared" si="16"/>
        <v>-0.69314718055994529</v>
      </c>
      <c r="P43">
        <f t="shared" si="17"/>
        <v>-0.916290731874155</v>
      </c>
      <c r="Q43">
        <f t="shared" si="18"/>
        <v>-1.5141277326297755</v>
      </c>
      <c r="R43">
        <f t="shared" si="19"/>
        <v>-0.82098055206983023</v>
      </c>
      <c r="S43">
        <f t="shared" si="4"/>
        <v>-3.9445461971337061</v>
      </c>
      <c r="V43">
        <f t="shared" si="20"/>
        <v>-1.0216512475319814</v>
      </c>
      <c r="W43">
        <f t="shared" si="21"/>
        <v>-0.69314718055994529</v>
      </c>
      <c r="X43">
        <f t="shared" si="22"/>
        <v>-1.2729656758128873</v>
      </c>
      <c r="Y43">
        <f t="shared" si="23"/>
        <v>-3.2188758248682006</v>
      </c>
      <c r="Z43">
        <f t="shared" si="12"/>
        <v>-6.206639928773015</v>
      </c>
    </row>
    <row r="44" spans="1:26" x14ac:dyDescent="0.3">
      <c r="A44">
        <v>43</v>
      </c>
      <c r="B44">
        <v>2</v>
      </c>
      <c r="C44">
        <v>4</v>
      </c>
      <c r="D44">
        <v>4</v>
      </c>
      <c r="E44">
        <v>2</v>
      </c>
      <c r="F44" t="s">
        <v>7</v>
      </c>
      <c r="G44" t="str">
        <f t="shared" si="15"/>
        <v>Light</v>
      </c>
      <c r="H44" t="str">
        <f t="shared" si="11"/>
        <v>Yes</v>
      </c>
      <c r="O44">
        <f t="shared" si="16"/>
        <v>-0.69314718055994529</v>
      </c>
      <c r="P44">
        <f t="shared" si="17"/>
        <v>-0.51082562376599072</v>
      </c>
      <c r="Q44">
        <f t="shared" si="18"/>
        <v>-0.86750056770472306</v>
      </c>
      <c r="R44">
        <f t="shared" si="19"/>
        <v>-1.2729656758128873</v>
      </c>
      <c r="S44">
        <f t="shared" si="4"/>
        <v>-3.3444390478435464</v>
      </c>
      <c r="V44">
        <f t="shared" si="20"/>
        <v>-1.0216512475319814</v>
      </c>
      <c r="W44">
        <f t="shared" si="21"/>
        <v>-0.69314718055994529</v>
      </c>
      <c r="X44">
        <f t="shared" si="22"/>
        <v>-2.5257286443082556</v>
      </c>
      <c r="Y44">
        <f t="shared" si="23"/>
        <v>-1.7147984280919266</v>
      </c>
      <c r="Z44">
        <f t="shared" si="12"/>
        <v>-5.9553255004921084</v>
      </c>
    </row>
    <row r="45" spans="1:26" x14ac:dyDescent="0.3">
      <c r="A45">
        <v>44</v>
      </c>
      <c r="B45">
        <v>2</v>
      </c>
      <c r="C45">
        <v>2</v>
      </c>
      <c r="D45">
        <v>2</v>
      </c>
      <c r="E45">
        <v>1</v>
      </c>
      <c r="F45" t="s">
        <v>7</v>
      </c>
      <c r="G45" t="str">
        <f t="shared" si="15"/>
        <v>Light</v>
      </c>
      <c r="H45" t="str">
        <f t="shared" si="11"/>
        <v>Yes</v>
      </c>
      <c r="O45">
        <f t="shared" si="16"/>
        <v>-0.69314718055994529</v>
      </c>
      <c r="P45">
        <f t="shared" si="17"/>
        <v>-0.916290731874155</v>
      </c>
      <c r="Q45">
        <f t="shared" si="18"/>
        <v>-1.5141277326297755</v>
      </c>
      <c r="R45">
        <f t="shared" si="19"/>
        <v>-0.82098055206983023</v>
      </c>
      <c r="S45">
        <f t="shared" si="4"/>
        <v>-3.9445461971337061</v>
      </c>
      <c r="V45">
        <f t="shared" si="20"/>
        <v>-1.0216512475319814</v>
      </c>
      <c r="W45">
        <f t="shared" si="21"/>
        <v>-0.69314718055994529</v>
      </c>
      <c r="X45">
        <f t="shared" si="22"/>
        <v>-1.2729656758128873</v>
      </c>
      <c r="Y45">
        <f t="shared" si="23"/>
        <v>-3.2188758248682006</v>
      </c>
      <c r="Z45">
        <f t="shared" si="12"/>
        <v>-6.206639928773015</v>
      </c>
    </row>
    <row r="46" spans="1:26" x14ac:dyDescent="0.3">
      <c r="A46">
        <v>45</v>
      </c>
      <c r="B46">
        <v>2</v>
      </c>
      <c r="C46">
        <v>4</v>
      </c>
      <c r="D46">
        <v>4</v>
      </c>
      <c r="E46">
        <v>2</v>
      </c>
      <c r="F46" t="s">
        <v>7</v>
      </c>
      <c r="G46" t="str">
        <f t="shared" si="15"/>
        <v>Light</v>
      </c>
      <c r="H46" t="str">
        <f t="shared" si="11"/>
        <v>Yes</v>
      </c>
      <c r="O46">
        <f t="shared" si="16"/>
        <v>-0.69314718055994529</v>
      </c>
      <c r="P46">
        <f t="shared" si="17"/>
        <v>-0.51082562376599072</v>
      </c>
      <c r="Q46">
        <f t="shared" si="18"/>
        <v>-0.86750056770472306</v>
      </c>
      <c r="R46">
        <f t="shared" si="19"/>
        <v>-1.2729656758128873</v>
      </c>
      <c r="S46">
        <f t="shared" si="4"/>
        <v>-3.3444390478435464</v>
      </c>
      <c r="V46">
        <f t="shared" si="20"/>
        <v>-1.0216512475319814</v>
      </c>
      <c r="W46">
        <f t="shared" si="21"/>
        <v>-0.69314718055994529</v>
      </c>
      <c r="X46">
        <f t="shared" si="22"/>
        <v>-2.5257286443082556</v>
      </c>
      <c r="Y46">
        <f t="shared" si="23"/>
        <v>-1.7147984280919266</v>
      </c>
      <c r="Z46">
        <f t="shared" si="12"/>
        <v>-5.9553255004921084</v>
      </c>
    </row>
    <row r="47" spans="1:26" x14ac:dyDescent="0.3">
      <c r="A47">
        <v>46</v>
      </c>
      <c r="B47">
        <v>4</v>
      </c>
      <c r="C47">
        <v>2</v>
      </c>
      <c r="D47">
        <v>3</v>
      </c>
      <c r="E47">
        <v>1</v>
      </c>
      <c r="F47" t="s">
        <v>7</v>
      </c>
      <c r="G47" t="str">
        <f t="shared" si="15"/>
        <v>Light</v>
      </c>
      <c r="H47" t="str">
        <f t="shared" si="11"/>
        <v>Yes</v>
      </c>
      <c r="O47">
        <f t="shared" si="16"/>
        <v>-0.69314718055994529</v>
      </c>
      <c r="P47">
        <f t="shared" si="17"/>
        <v>-0.916290731874155</v>
      </c>
      <c r="Q47">
        <f t="shared" si="18"/>
        <v>-1.1394342831883648</v>
      </c>
      <c r="R47">
        <f t="shared" si="19"/>
        <v>-0.82098055206983023</v>
      </c>
      <c r="S47">
        <f t="shared" si="4"/>
        <v>-3.5698527476922957</v>
      </c>
      <c r="V47">
        <f t="shared" si="20"/>
        <v>-0.44628710262841947</v>
      </c>
      <c r="W47">
        <f t="shared" si="21"/>
        <v>-0.69314718055994529</v>
      </c>
      <c r="X47">
        <f t="shared" si="22"/>
        <v>-1.7147984280919266</v>
      </c>
      <c r="Y47">
        <f t="shared" si="23"/>
        <v>-3.2188758248682006</v>
      </c>
      <c r="Z47">
        <f t="shared" si="12"/>
        <v>-6.0731085361484922</v>
      </c>
    </row>
    <row r="48" spans="1:26" x14ac:dyDescent="0.3">
      <c r="A48">
        <v>47</v>
      </c>
      <c r="B48">
        <v>2</v>
      </c>
      <c r="C48">
        <v>2</v>
      </c>
      <c r="D48">
        <v>1</v>
      </c>
      <c r="E48">
        <v>2</v>
      </c>
      <c r="F48" t="s">
        <v>6</v>
      </c>
      <c r="G48" t="str">
        <f t="shared" si="15"/>
        <v>Regular</v>
      </c>
      <c r="H48" t="str">
        <f t="shared" si="11"/>
        <v>Yes</v>
      </c>
      <c r="O48">
        <f t="shared" si="16"/>
        <v>-0.69314718055994529</v>
      </c>
      <c r="P48">
        <f t="shared" si="17"/>
        <v>-0.916290731874155</v>
      </c>
      <c r="Q48">
        <f t="shared" si="18"/>
        <v>-3.2188758248682006</v>
      </c>
      <c r="R48">
        <f t="shared" si="19"/>
        <v>-1.2729656758128873</v>
      </c>
      <c r="S48">
        <f t="shared" si="4"/>
        <v>-6.1012794131151882</v>
      </c>
      <c r="V48">
        <f t="shared" si="20"/>
        <v>-1.0216512475319814</v>
      </c>
      <c r="W48">
        <f t="shared" si="21"/>
        <v>-0.69314718055994529</v>
      </c>
      <c r="X48">
        <f t="shared" si="22"/>
        <v>-0.77652878949899629</v>
      </c>
      <c r="Y48">
        <f t="shared" si="23"/>
        <v>-1.7147984280919266</v>
      </c>
      <c r="Z48">
        <f t="shared" si="12"/>
        <v>-4.2061256456828495</v>
      </c>
    </row>
    <row r="49" spans="1:26" x14ac:dyDescent="0.3">
      <c r="A49">
        <v>48</v>
      </c>
      <c r="B49">
        <v>4</v>
      </c>
      <c r="C49">
        <v>2</v>
      </c>
      <c r="D49">
        <v>1</v>
      </c>
      <c r="E49">
        <v>4</v>
      </c>
      <c r="F49" t="s">
        <v>6</v>
      </c>
      <c r="G49" t="str">
        <f t="shared" si="15"/>
        <v>Regular</v>
      </c>
      <c r="H49" t="str">
        <f t="shared" si="11"/>
        <v>Yes</v>
      </c>
      <c r="O49">
        <f t="shared" si="16"/>
        <v>-0.69314718055994529</v>
      </c>
      <c r="P49">
        <f t="shared" si="17"/>
        <v>-0.916290731874155</v>
      </c>
      <c r="Q49">
        <f t="shared" si="18"/>
        <v>-3.2188758248682006</v>
      </c>
      <c r="R49">
        <f t="shared" si="19"/>
        <v>-2.3025850929940455</v>
      </c>
      <c r="S49">
        <f t="shared" si="4"/>
        <v>-7.1308988302963456</v>
      </c>
      <c r="V49">
        <f t="shared" si="20"/>
        <v>-0.44628710262841947</v>
      </c>
      <c r="W49">
        <f t="shared" si="21"/>
        <v>-0.69314718055994529</v>
      </c>
      <c r="X49">
        <f t="shared" si="22"/>
        <v>-0.77652878949899629</v>
      </c>
      <c r="Y49">
        <f t="shared" si="23"/>
        <v>-0.916290731874155</v>
      </c>
      <c r="Z49">
        <f t="shared" si="12"/>
        <v>-2.8322538045615162</v>
      </c>
    </row>
    <row r="50" spans="1:26" x14ac:dyDescent="0.3">
      <c r="A50">
        <v>49</v>
      </c>
      <c r="B50">
        <v>4</v>
      </c>
      <c r="C50">
        <v>2</v>
      </c>
      <c r="D50">
        <v>2</v>
      </c>
      <c r="E50">
        <v>3</v>
      </c>
      <c r="F50" t="s">
        <v>7</v>
      </c>
      <c r="G50" t="str">
        <f t="shared" si="15"/>
        <v>Regular</v>
      </c>
      <c r="H50" t="str">
        <f t="shared" si="11"/>
        <v>No</v>
      </c>
      <c r="O50">
        <f t="shared" si="16"/>
        <v>-0.69314718055994529</v>
      </c>
      <c r="P50">
        <f t="shared" si="17"/>
        <v>-0.916290731874155</v>
      </c>
      <c r="Q50">
        <f t="shared" si="18"/>
        <v>-1.5141277326297755</v>
      </c>
      <c r="R50">
        <f t="shared" si="19"/>
        <v>-1.7147984280919266</v>
      </c>
      <c r="S50">
        <f t="shared" si="4"/>
        <v>-4.8383640731558026</v>
      </c>
      <c r="V50">
        <f t="shared" si="20"/>
        <v>-0.44628710262841947</v>
      </c>
      <c r="W50">
        <f t="shared" si="21"/>
        <v>-0.69314718055994529</v>
      </c>
      <c r="X50">
        <f t="shared" si="22"/>
        <v>-1.2729656758128873</v>
      </c>
      <c r="Y50">
        <f t="shared" si="23"/>
        <v>-0.96758402626170559</v>
      </c>
      <c r="Z50">
        <f t="shared" si="12"/>
        <v>-3.3799839852629581</v>
      </c>
    </row>
    <row r="51" spans="1:26" x14ac:dyDescent="0.3">
      <c r="A51">
        <v>50</v>
      </c>
      <c r="B51">
        <v>2</v>
      </c>
      <c r="C51">
        <v>4</v>
      </c>
      <c r="D51">
        <v>2</v>
      </c>
      <c r="E51">
        <v>3</v>
      </c>
      <c r="F51" t="s">
        <v>6</v>
      </c>
      <c r="G51" t="str">
        <f t="shared" si="15"/>
        <v>Regular</v>
      </c>
      <c r="H51" t="str">
        <f t="shared" si="11"/>
        <v>Yes</v>
      </c>
      <c r="O51">
        <f t="shared" si="16"/>
        <v>-0.69314718055994529</v>
      </c>
      <c r="P51">
        <f t="shared" si="17"/>
        <v>-0.51082562376599072</v>
      </c>
      <c r="Q51">
        <f t="shared" si="18"/>
        <v>-1.5141277326297755</v>
      </c>
      <c r="R51">
        <f t="shared" si="19"/>
        <v>-1.7147984280919266</v>
      </c>
      <c r="S51">
        <f t="shared" si="4"/>
        <v>-4.432898965047638</v>
      </c>
      <c r="V51">
        <f t="shared" si="20"/>
        <v>-1.0216512475319814</v>
      </c>
      <c r="W51">
        <f t="shared" si="21"/>
        <v>-0.69314718055994529</v>
      </c>
      <c r="X51">
        <f t="shared" si="22"/>
        <v>-1.2729656758128873</v>
      </c>
      <c r="Y51">
        <f t="shared" si="23"/>
        <v>-0.96758402626170559</v>
      </c>
      <c r="Z51">
        <f t="shared" si="12"/>
        <v>-3.9553481301665196</v>
      </c>
    </row>
    <row r="52" spans="1:26" x14ac:dyDescent="0.3">
      <c r="A52">
        <v>51</v>
      </c>
      <c r="B52">
        <v>2</v>
      </c>
      <c r="C52">
        <v>2</v>
      </c>
      <c r="D52">
        <v>3</v>
      </c>
      <c r="E52">
        <v>1</v>
      </c>
      <c r="F52" t="s">
        <v>7</v>
      </c>
      <c r="G52" t="str">
        <f t="shared" si="15"/>
        <v>Light</v>
      </c>
      <c r="H52" t="str">
        <f t="shared" si="11"/>
        <v>Yes</v>
      </c>
      <c r="O52">
        <f t="shared" si="16"/>
        <v>-0.69314718055994529</v>
      </c>
      <c r="P52">
        <f t="shared" si="17"/>
        <v>-0.916290731874155</v>
      </c>
      <c r="Q52">
        <f t="shared" si="18"/>
        <v>-1.1394342831883648</v>
      </c>
      <c r="R52">
        <f t="shared" si="19"/>
        <v>-0.82098055206983023</v>
      </c>
      <c r="S52">
        <f t="shared" si="4"/>
        <v>-3.5698527476922957</v>
      </c>
      <c r="V52">
        <f t="shared" si="20"/>
        <v>-1.0216512475319814</v>
      </c>
      <c r="W52">
        <f t="shared" si="21"/>
        <v>-0.69314718055994529</v>
      </c>
      <c r="X52">
        <f t="shared" si="22"/>
        <v>-1.7147984280919266</v>
      </c>
      <c r="Y52">
        <f t="shared" si="23"/>
        <v>-3.2188758248682006</v>
      </c>
      <c r="Z52">
        <f t="shared" si="12"/>
        <v>-6.6484726810520538</v>
      </c>
    </row>
    <row r="53" spans="1:26" x14ac:dyDescent="0.3">
      <c r="A53">
        <v>52</v>
      </c>
      <c r="B53">
        <v>2</v>
      </c>
      <c r="C53">
        <v>2</v>
      </c>
      <c r="D53">
        <v>1</v>
      </c>
      <c r="E53">
        <v>3</v>
      </c>
      <c r="F53" t="s">
        <v>6</v>
      </c>
      <c r="G53" t="str">
        <f t="shared" si="15"/>
        <v>Regular</v>
      </c>
      <c r="H53" t="str">
        <f t="shared" si="11"/>
        <v>Yes</v>
      </c>
      <c r="O53">
        <f t="shared" si="16"/>
        <v>-0.69314718055994529</v>
      </c>
      <c r="P53">
        <f t="shared" si="17"/>
        <v>-0.916290731874155</v>
      </c>
      <c r="Q53">
        <f t="shared" si="18"/>
        <v>-3.2188758248682006</v>
      </c>
      <c r="R53">
        <f t="shared" si="19"/>
        <v>-1.7147984280919266</v>
      </c>
      <c r="S53">
        <f t="shared" si="4"/>
        <v>-6.543112165394227</v>
      </c>
      <c r="V53">
        <f t="shared" si="20"/>
        <v>-1.0216512475319814</v>
      </c>
      <c r="W53">
        <f t="shared" si="21"/>
        <v>-0.69314718055994529</v>
      </c>
      <c r="X53">
        <f t="shared" si="22"/>
        <v>-0.77652878949899629</v>
      </c>
      <c r="Y53">
        <f t="shared" si="23"/>
        <v>-0.96758402626170559</v>
      </c>
      <c r="Z53">
        <f t="shared" si="12"/>
        <v>-3.4589112438526288</v>
      </c>
    </row>
    <row r="54" spans="1:26" x14ac:dyDescent="0.3">
      <c r="A54">
        <v>53</v>
      </c>
      <c r="B54">
        <v>4</v>
      </c>
      <c r="C54">
        <v>2</v>
      </c>
      <c r="D54">
        <v>2</v>
      </c>
      <c r="E54">
        <v>1</v>
      </c>
      <c r="F54" t="s">
        <v>7</v>
      </c>
      <c r="G54" t="str">
        <f t="shared" si="15"/>
        <v>Light</v>
      </c>
      <c r="H54" t="str">
        <f t="shared" si="11"/>
        <v>Yes</v>
      </c>
      <c r="O54">
        <f t="shared" si="16"/>
        <v>-0.69314718055994529</v>
      </c>
      <c r="P54">
        <f t="shared" si="17"/>
        <v>-0.916290731874155</v>
      </c>
      <c r="Q54">
        <f t="shared" si="18"/>
        <v>-1.5141277326297755</v>
      </c>
      <c r="R54">
        <f t="shared" si="19"/>
        <v>-0.82098055206983023</v>
      </c>
      <c r="S54">
        <f t="shared" si="4"/>
        <v>-3.9445461971337061</v>
      </c>
      <c r="V54">
        <f t="shared" si="20"/>
        <v>-0.44628710262841947</v>
      </c>
      <c r="W54">
        <f t="shared" si="21"/>
        <v>-0.69314718055994529</v>
      </c>
      <c r="X54">
        <f t="shared" si="22"/>
        <v>-1.2729656758128873</v>
      </c>
      <c r="Y54">
        <f t="shared" si="23"/>
        <v>-3.2188758248682006</v>
      </c>
      <c r="Z54">
        <f t="shared" si="12"/>
        <v>-5.6312757838694534</v>
      </c>
    </row>
    <row r="55" spans="1:26" x14ac:dyDescent="0.3">
      <c r="A55">
        <v>54</v>
      </c>
      <c r="B55">
        <v>4</v>
      </c>
      <c r="C55">
        <v>4</v>
      </c>
      <c r="D55">
        <v>4</v>
      </c>
      <c r="E55">
        <v>2</v>
      </c>
      <c r="F55" t="s">
        <v>7</v>
      </c>
      <c r="G55" t="str">
        <f t="shared" si="15"/>
        <v>Light</v>
      </c>
      <c r="H55" t="str">
        <f t="shared" si="11"/>
        <v>Yes</v>
      </c>
      <c r="O55">
        <f t="shared" si="16"/>
        <v>-0.69314718055994529</v>
      </c>
      <c r="P55">
        <f t="shared" si="17"/>
        <v>-0.51082562376599072</v>
      </c>
      <c r="Q55">
        <f t="shared" si="18"/>
        <v>-0.86750056770472306</v>
      </c>
      <c r="R55">
        <f t="shared" si="19"/>
        <v>-1.2729656758128873</v>
      </c>
      <c r="S55">
        <f t="shared" si="4"/>
        <v>-3.3444390478435464</v>
      </c>
      <c r="V55">
        <f t="shared" si="20"/>
        <v>-0.44628710262841947</v>
      </c>
      <c r="W55">
        <f t="shared" si="21"/>
        <v>-0.69314718055994529</v>
      </c>
      <c r="X55">
        <f t="shared" si="22"/>
        <v>-2.5257286443082556</v>
      </c>
      <c r="Y55">
        <f t="shared" si="23"/>
        <v>-1.7147984280919266</v>
      </c>
      <c r="Z55">
        <f t="shared" si="12"/>
        <v>-5.3799613555885468</v>
      </c>
    </row>
    <row r="56" spans="1:26" x14ac:dyDescent="0.3">
      <c r="A56">
        <v>55</v>
      </c>
      <c r="B56">
        <v>2</v>
      </c>
      <c r="C56">
        <v>2</v>
      </c>
      <c r="D56">
        <v>2</v>
      </c>
      <c r="E56">
        <v>1</v>
      </c>
      <c r="F56" t="s">
        <v>7</v>
      </c>
      <c r="G56" t="str">
        <f t="shared" si="15"/>
        <v>Light</v>
      </c>
      <c r="H56" t="str">
        <f t="shared" si="11"/>
        <v>Yes</v>
      </c>
      <c r="O56">
        <f t="shared" si="16"/>
        <v>-0.69314718055994529</v>
      </c>
      <c r="P56">
        <f t="shared" si="17"/>
        <v>-0.916290731874155</v>
      </c>
      <c r="Q56">
        <f t="shared" si="18"/>
        <v>-1.5141277326297755</v>
      </c>
      <c r="R56">
        <f t="shared" si="19"/>
        <v>-0.82098055206983023</v>
      </c>
      <c r="S56">
        <f t="shared" si="4"/>
        <v>-3.9445461971337061</v>
      </c>
      <c r="V56">
        <f t="shared" si="20"/>
        <v>-1.0216512475319814</v>
      </c>
      <c r="W56">
        <f t="shared" si="21"/>
        <v>-0.69314718055994529</v>
      </c>
      <c r="X56">
        <f t="shared" si="22"/>
        <v>-1.2729656758128873</v>
      </c>
      <c r="Y56">
        <f t="shared" si="23"/>
        <v>-3.2188758248682006</v>
      </c>
      <c r="Z56">
        <f t="shared" si="12"/>
        <v>-6.206639928773015</v>
      </c>
    </row>
    <row r="57" spans="1:26" x14ac:dyDescent="0.3">
      <c r="A57">
        <v>56</v>
      </c>
      <c r="B57">
        <v>2</v>
      </c>
      <c r="C57">
        <v>2</v>
      </c>
      <c r="D57">
        <v>1</v>
      </c>
      <c r="E57">
        <v>3</v>
      </c>
      <c r="F57" t="s">
        <v>6</v>
      </c>
      <c r="G57" t="str">
        <f t="shared" si="15"/>
        <v>Regular</v>
      </c>
      <c r="H57" t="str">
        <f t="shared" si="11"/>
        <v>Yes</v>
      </c>
      <c r="O57">
        <f t="shared" si="16"/>
        <v>-0.69314718055994529</v>
      </c>
      <c r="P57">
        <f t="shared" si="17"/>
        <v>-0.916290731874155</v>
      </c>
      <c r="Q57">
        <f t="shared" si="18"/>
        <v>-3.2188758248682006</v>
      </c>
      <c r="R57">
        <f t="shared" si="19"/>
        <v>-1.7147984280919266</v>
      </c>
      <c r="S57">
        <f t="shared" si="4"/>
        <v>-6.543112165394227</v>
      </c>
      <c r="V57">
        <f t="shared" si="20"/>
        <v>-1.0216512475319814</v>
      </c>
      <c r="W57">
        <f t="shared" si="21"/>
        <v>-0.69314718055994529</v>
      </c>
      <c r="X57">
        <f t="shared" si="22"/>
        <v>-0.77652878949899629</v>
      </c>
      <c r="Y57">
        <f t="shared" si="23"/>
        <v>-0.96758402626170559</v>
      </c>
      <c r="Z57">
        <f t="shared" si="12"/>
        <v>-3.4589112438526288</v>
      </c>
    </row>
    <row r="58" spans="1:26" x14ac:dyDescent="0.3">
      <c r="A58">
        <v>57</v>
      </c>
      <c r="B58">
        <v>4</v>
      </c>
      <c r="C58">
        <v>2</v>
      </c>
      <c r="D58">
        <v>1</v>
      </c>
      <c r="E58">
        <v>3</v>
      </c>
      <c r="F58" t="s">
        <v>6</v>
      </c>
      <c r="G58" t="str">
        <f t="shared" si="15"/>
        <v>Regular</v>
      </c>
      <c r="H58" t="str">
        <f t="shared" si="11"/>
        <v>Yes</v>
      </c>
      <c r="O58">
        <f t="shared" si="16"/>
        <v>-0.69314718055994529</v>
      </c>
      <c r="P58">
        <f t="shared" si="17"/>
        <v>-0.916290731874155</v>
      </c>
      <c r="Q58">
        <f t="shared" si="18"/>
        <v>-3.2188758248682006</v>
      </c>
      <c r="R58">
        <f t="shared" si="19"/>
        <v>-1.7147984280919266</v>
      </c>
      <c r="S58">
        <f t="shared" si="4"/>
        <v>-6.543112165394227</v>
      </c>
      <c r="V58">
        <f t="shared" si="20"/>
        <v>-0.44628710262841947</v>
      </c>
      <c r="W58">
        <f t="shared" si="21"/>
        <v>-0.69314718055994529</v>
      </c>
      <c r="X58">
        <f t="shared" si="22"/>
        <v>-0.77652878949899629</v>
      </c>
      <c r="Y58">
        <f t="shared" si="23"/>
        <v>-0.96758402626170559</v>
      </c>
      <c r="Z58">
        <f t="shared" si="12"/>
        <v>-2.8835470989490668</v>
      </c>
    </row>
    <row r="59" spans="1:26" x14ac:dyDescent="0.3">
      <c r="A59">
        <v>58</v>
      </c>
      <c r="B59">
        <v>4</v>
      </c>
      <c r="C59">
        <v>2</v>
      </c>
      <c r="D59">
        <v>4</v>
      </c>
      <c r="E59">
        <v>3</v>
      </c>
      <c r="F59" t="s">
        <v>6</v>
      </c>
      <c r="G59" t="str">
        <f t="shared" si="15"/>
        <v>Light</v>
      </c>
      <c r="H59" t="str">
        <f t="shared" si="11"/>
        <v>No</v>
      </c>
      <c r="O59">
        <f t="shared" si="16"/>
        <v>-0.69314718055994529</v>
      </c>
      <c r="P59">
        <f t="shared" si="17"/>
        <v>-0.916290731874155</v>
      </c>
      <c r="Q59">
        <f t="shared" si="18"/>
        <v>-0.86750056770472306</v>
      </c>
      <c r="R59">
        <f t="shared" si="19"/>
        <v>-1.7147984280919266</v>
      </c>
      <c r="S59">
        <f t="shared" si="4"/>
        <v>-4.1917369082307498</v>
      </c>
      <c r="V59">
        <f t="shared" si="20"/>
        <v>-0.44628710262841947</v>
      </c>
      <c r="W59">
        <f t="shared" si="21"/>
        <v>-0.69314718055994529</v>
      </c>
      <c r="X59">
        <f t="shared" si="22"/>
        <v>-2.5257286443082556</v>
      </c>
      <c r="Y59">
        <f t="shared" si="23"/>
        <v>-0.96758402626170559</v>
      </c>
      <c r="Z59">
        <f t="shared" si="12"/>
        <v>-4.6327469537583257</v>
      </c>
    </row>
    <row r="60" spans="1:26" x14ac:dyDescent="0.3">
      <c r="A60">
        <v>59</v>
      </c>
      <c r="B60">
        <v>2</v>
      </c>
      <c r="C60">
        <v>2</v>
      </c>
      <c r="D60">
        <v>2</v>
      </c>
      <c r="E60">
        <v>3</v>
      </c>
      <c r="F60" t="s">
        <v>6</v>
      </c>
      <c r="G60" t="str">
        <f t="shared" si="15"/>
        <v>Regular</v>
      </c>
      <c r="H60" t="str">
        <f t="shared" si="11"/>
        <v>Yes</v>
      </c>
      <c r="O60">
        <f t="shared" si="16"/>
        <v>-0.69314718055994529</v>
      </c>
      <c r="P60">
        <f t="shared" si="17"/>
        <v>-0.916290731874155</v>
      </c>
      <c r="Q60">
        <f t="shared" si="18"/>
        <v>-1.5141277326297755</v>
      </c>
      <c r="R60">
        <f t="shared" si="19"/>
        <v>-1.7147984280919266</v>
      </c>
      <c r="S60">
        <f t="shared" si="4"/>
        <v>-4.8383640731558026</v>
      </c>
      <c r="V60">
        <f t="shared" si="20"/>
        <v>-1.0216512475319814</v>
      </c>
      <c r="W60">
        <f t="shared" si="21"/>
        <v>-0.69314718055994529</v>
      </c>
      <c r="X60">
        <f t="shared" si="22"/>
        <v>-1.2729656758128873</v>
      </c>
      <c r="Y60">
        <f t="shared" si="23"/>
        <v>-0.96758402626170559</v>
      </c>
      <c r="Z60">
        <f t="shared" si="12"/>
        <v>-3.9553481301665196</v>
      </c>
    </row>
    <row r="61" spans="1:26" x14ac:dyDescent="0.3">
      <c r="A61">
        <v>60</v>
      </c>
      <c r="B61">
        <v>2</v>
      </c>
      <c r="C61">
        <v>2</v>
      </c>
      <c r="D61">
        <v>1</v>
      </c>
      <c r="E61">
        <v>3</v>
      </c>
      <c r="F61" t="s">
        <v>6</v>
      </c>
      <c r="G61" t="str">
        <f t="shared" si="15"/>
        <v>Regular</v>
      </c>
      <c r="H61" t="str">
        <f t="shared" si="11"/>
        <v>Yes</v>
      </c>
      <c r="O61">
        <f t="shared" si="16"/>
        <v>-0.69314718055994529</v>
      </c>
      <c r="P61">
        <f t="shared" si="17"/>
        <v>-0.916290731874155</v>
      </c>
      <c r="Q61">
        <f t="shared" si="18"/>
        <v>-3.2188758248682006</v>
      </c>
      <c r="R61">
        <f t="shared" si="19"/>
        <v>-1.7147984280919266</v>
      </c>
      <c r="S61">
        <f t="shared" si="4"/>
        <v>-6.543112165394227</v>
      </c>
      <c r="V61">
        <f t="shared" si="20"/>
        <v>-1.0216512475319814</v>
      </c>
      <c r="W61">
        <f t="shared" si="21"/>
        <v>-0.69314718055994529</v>
      </c>
      <c r="X61">
        <f t="shared" si="22"/>
        <v>-0.77652878949899629</v>
      </c>
      <c r="Y61">
        <f t="shared" si="23"/>
        <v>-0.96758402626170559</v>
      </c>
      <c r="Z61">
        <f t="shared" si="12"/>
        <v>-3.4589112438526288</v>
      </c>
    </row>
    <row r="62" spans="1:26" x14ac:dyDescent="0.3">
      <c r="A62">
        <v>61</v>
      </c>
      <c r="B62">
        <v>2</v>
      </c>
      <c r="C62">
        <v>4</v>
      </c>
      <c r="D62">
        <v>2</v>
      </c>
      <c r="E62">
        <v>1</v>
      </c>
      <c r="F62" t="s">
        <v>7</v>
      </c>
      <c r="G62" t="str">
        <f t="shared" si="15"/>
        <v>Light</v>
      </c>
      <c r="H62" t="str">
        <f t="shared" si="11"/>
        <v>Yes</v>
      </c>
      <c r="O62">
        <f t="shared" si="16"/>
        <v>-0.69314718055994529</v>
      </c>
      <c r="P62">
        <f t="shared" si="17"/>
        <v>-0.51082562376599072</v>
      </c>
      <c r="Q62">
        <f t="shared" si="18"/>
        <v>-1.5141277326297755</v>
      </c>
      <c r="R62">
        <f t="shared" si="19"/>
        <v>-0.82098055206983023</v>
      </c>
      <c r="S62">
        <f t="shared" si="4"/>
        <v>-3.539081089025542</v>
      </c>
      <c r="V62">
        <f t="shared" si="20"/>
        <v>-1.0216512475319814</v>
      </c>
      <c r="W62">
        <f t="shared" si="21"/>
        <v>-0.69314718055994529</v>
      </c>
      <c r="X62">
        <f t="shared" si="22"/>
        <v>-1.2729656758128873</v>
      </c>
      <c r="Y62">
        <f t="shared" si="23"/>
        <v>-3.2188758248682006</v>
      </c>
      <c r="Z62">
        <f t="shared" si="12"/>
        <v>-6.206639928773015</v>
      </c>
    </row>
    <row r="63" spans="1:26" x14ac:dyDescent="0.3">
      <c r="A63">
        <v>62</v>
      </c>
      <c r="B63">
        <v>2</v>
      </c>
      <c r="C63">
        <v>4</v>
      </c>
      <c r="D63">
        <v>2</v>
      </c>
      <c r="E63">
        <v>3</v>
      </c>
      <c r="F63" t="s">
        <v>6</v>
      </c>
      <c r="G63" t="str">
        <f t="shared" si="15"/>
        <v>Regular</v>
      </c>
      <c r="H63" t="str">
        <f t="shared" si="11"/>
        <v>Yes</v>
      </c>
      <c r="O63">
        <f t="shared" si="16"/>
        <v>-0.69314718055994529</v>
      </c>
      <c r="P63">
        <f t="shared" si="17"/>
        <v>-0.51082562376599072</v>
      </c>
      <c r="Q63">
        <f t="shared" si="18"/>
        <v>-1.5141277326297755</v>
      </c>
      <c r="R63">
        <f t="shared" si="19"/>
        <v>-1.7147984280919266</v>
      </c>
      <c r="S63">
        <f t="shared" si="4"/>
        <v>-4.432898965047638</v>
      </c>
      <c r="V63">
        <f t="shared" si="20"/>
        <v>-1.0216512475319814</v>
      </c>
      <c r="W63">
        <f t="shared" si="21"/>
        <v>-0.69314718055994529</v>
      </c>
      <c r="X63">
        <f t="shared" si="22"/>
        <v>-1.2729656758128873</v>
      </c>
      <c r="Y63">
        <f t="shared" si="23"/>
        <v>-0.96758402626170559</v>
      </c>
      <c r="Z63">
        <f t="shared" si="12"/>
        <v>-3.9553481301665196</v>
      </c>
    </row>
    <row r="64" spans="1:26" x14ac:dyDescent="0.3">
      <c r="A64">
        <v>63</v>
      </c>
      <c r="B64">
        <v>2</v>
      </c>
      <c r="C64">
        <v>4</v>
      </c>
      <c r="D64">
        <v>3</v>
      </c>
      <c r="E64">
        <v>1</v>
      </c>
      <c r="F64" t="s">
        <v>7</v>
      </c>
      <c r="G64" t="str">
        <f t="shared" si="15"/>
        <v>Light</v>
      </c>
      <c r="H64" t="str">
        <f t="shared" si="11"/>
        <v>Yes</v>
      </c>
      <c r="O64">
        <f t="shared" si="16"/>
        <v>-0.69314718055994529</v>
      </c>
      <c r="P64">
        <f t="shared" si="17"/>
        <v>-0.51082562376599072</v>
      </c>
      <c r="Q64">
        <f t="shared" si="18"/>
        <v>-1.1394342831883648</v>
      </c>
      <c r="R64">
        <f t="shared" si="19"/>
        <v>-0.82098055206983023</v>
      </c>
      <c r="S64">
        <f t="shared" si="4"/>
        <v>-3.1643876395841311</v>
      </c>
      <c r="V64">
        <f t="shared" si="20"/>
        <v>-1.0216512475319814</v>
      </c>
      <c r="W64">
        <f t="shared" si="21"/>
        <v>-0.69314718055994529</v>
      </c>
      <c r="X64">
        <f t="shared" si="22"/>
        <v>-1.7147984280919266</v>
      </c>
      <c r="Y64">
        <f t="shared" si="23"/>
        <v>-3.2188758248682006</v>
      </c>
      <c r="Z64">
        <f t="shared" si="12"/>
        <v>-6.6484726810520538</v>
      </c>
    </row>
    <row r="65" spans="1:26" x14ac:dyDescent="0.3">
      <c r="A65">
        <v>64</v>
      </c>
      <c r="B65">
        <v>2</v>
      </c>
      <c r="C65">
        <v>4</v>
      </c>
      <c r="D65">
        <v>2</v>
      </c>
      <c r="E65">
        <v>2</v>
      </c>
      <c r="F65" t="s">
        <v>7</v>
      </c>
      <c r="G65" t="str">
        <f t="shared" si="15"/>
        <v>Light</v>
      </c>
      <c r="H65" t="str">
        <f t="shared" si="11"/>
        <v>Yes</v>
      </c>
      <c r="O65">
        <f t="shared" si="16"/>
        <v>-0.69314718055994529</v>
      </c>
      <c r="P65">
        <f t="shared" si="17"/>
        <v>-0.51082562376599072</v>
      </c>
      <c r="Q65">
        <f t="shared" si="18"/>
        <v>-1.5141277326297755</v>
      </c>
      <c r="R65">
        <f t="shared" si="19"/>
        <v>-1.2729656758128873</v>
      </c>
      <c r="S65">
        <f t="shared" si="4"/>
        <v>-3.9910662127685992</v>
      </c>
      <c r="V65">
        <f t="shared" si="20"/>
        <v>-1.0216512475319814</v>
      </c>
      <c r="W65">
        <f t="shared" si="21"/>
        <v>-0.69314718055994529</v>
      </c>
      <c r="X65">
        <f t="shared" si="22"/>
        <v>-1.2729656758128873</v>
      </c>
      <c r="Y65">
        <f t="shared" si="23"/>
        <v>-1.7147984280919266</v>
      </c>
      <c r="Z65">
        <f t="shared" si="12"/>
        <v>-4.7025625319967403</v>
      </c>
    </row>
    <row r="66" spans="1:26" x14ac:dyDescent="0.3">
      <c r="A66">
        <v>65</v>
      </c>
      <c r="B66">
        <v>4</v>
      </c>
      <c r="C66">
        <v>4</v>
      </c>
      <c r="D66">
        <v>2</v>
      </c>
      <c r="E66">
        <v>2</v>
      </c>
      <c r="F66" t="s">
        <v>7</v>
      </c>
      <c r="G66" t="str">
        <f t="shared" si="15"/>
        <v>Light</v>
      </c>
      <c r="H66" t="str">
        <f t="shared" si="11"/>
        <v>Yes</v>
      </c>
      <c r="O66">
        <f t="shared" ref="O66:O102" si="24">LN(COUNTIFS(B:B,B66,$F:$F,$N$1)/COUNTIF($F:$F,$N$1))</f>
        <v>-0.69314718055994529</v>
      </c>
      <c r="P66">
        <f t="shared" ref="P66:P102" si="25">LN(COUNTIFS(C:C,C66,$F:$F,$N$1)/COUNTIF($F:$F,$N$1))</f>
        <v>-0.51082562376599072</v>
      </c>
      <c r="Q66">
        <f t="shared" ref="Q66:Q102" si="26">LN(COUNTIFS(D:D,D66,$F:$F,$N$1)/COUNTIF($F:$F,$N$1))</f>
        <v>-1.5141277326297755</v>
      </c>
      <c r="R66">
        <f t="shared" ref="R66:R102" si="27">LN(COUNTIFS(E:E,E66,$F:$F,$N$1)/COUNTIF($F:$F,$N$1))</f>
        <v>-1.2729656758128873</v>
      </c>
      <c r="S66">
        <f t="shared" ref="S66:S101" si="28">SUM(O66:R66)</f>
        <v>-3.9910662127685992</v>
      </c>
      <c r="V66">
        <f t="shared" ref="V66:V102" si="29">LN(COUNTIFS(B:B,B66,$F:$F,$U$1)/COUNTIF($F:$F,$U$1))</f>
        <v>-0.44628710262841947</v>
      </c>
      <c r="W66">
        <f t="shared" ref="W66:W102" si="30">LN(COUNTIFS(C:C,C66,$F:$F,$U$1)/COUNTIF($F:$F,$U$1))</f>
        <v>-0.69314718055994529</v>
      </c>
      <c r="X66">
        <f t="shared" ref="X66:X102" si="31">LN(COUNTIFS(D:D,D66,$F:$F,$U$1)/COUNTIF($F:$F,$U$1))</f>
        <v>-1.2729656758128873</v>
      </c>
      <c r="Y66">
        <f t="shared" ref="Y66:Y102" si="32">LN(COUNTIFS(E:E,E66,$F:$F,$U$1)/COUNTIF($F:$F,$U$1))</f>
        <v>-1.7147984280919266</v>
      </c>
      <c r="Z66">
        <f t="shared" si="12"/>
        <v>-4.1271983870931788</v>
      </c>
    </row>
    <row r="67" spans="1:26" x14ac:dyDescent="0.3">
      <c r="A67">
        <v>66</v>
      </c>
      <c r="B67">
        <v>4</v>
      </c>
      <c r="C67">
        <v>2</v>
      </c>
      <c r="D67">
        <v>4</v>
      </c>
      <c r="E67">
        <v>2</v>
      </c>
      <c r="F67" t="s">
        <v>7</v>
      </c>
      <c r="G67" t="str">
        <f t="shared" si="15"/>
        <v>Light</v>
      </c>
      <c r="H67" t="str">
        <f t="shared" ref="H67:H102" si="33">IF(F67=G67,"Yes","No")</f>
        <v>Yes</v>
      </c>
      <c r="O67">
        <f t="shared" si="24"/>
        <v>-0.69314718055994529</v>
      </c>
      <c r="P67">
        <f t="shared" si="25"/>
        <v>-0.916290731874155</v>
      </c>
      <c r="Q67">
        <f t="shared" si="26"/>
        <v>-0.86750056770472306</v>
      </c>
      <c r="R67">
        <f t="shared" si="27"/>
        <v>-1.2729656758128873</v>
      </c>
      <c r="S67">
        <f t="shared" si="28"/>
        <v>-3.749904155951711</v>
      </c>
      <c r="V67">
        <f t="shared" si="29"/>
        <v>-0.44628710262841947</v>
      </c>
      <c r="W67">
        <f t="shared" si="30"/>
        <v>-0.69314718055994529</v>
      </c>
      <c r="X67">
        <f t="shared" si="31"/>
        <v>-2.5257286443082556</v>
      </c>
      <c r="Y67">
        <f t="shared" si="32"/>
        <v>-1.7147984280919266</v>
      </c>
      <c r="Z67">
        <f t="shared" ref="Z67:Z101" si="34">SUM(V67:Y67)</f>
        <v>-5.3799613555885468</v>
      </c>
    </row>
    <row r="68" spans="1:26" x14ac:dyDescent="0.3">
      <c r="A68">
        <v>67</v>
      </c>
      <c r="B68">
        <v>4</v>
      </c>
      <c r="C68">
        <v>4</v>
      </c>
      <c r="D68">
        <v>3</v>
      </c>
      <c r="E68">
        <v>3</v>
      </c>
      <c r="F68" t="s">
        <v>6</v>
      </c>
      <c r="G68" t="str">
        <f t="shared" si="15"/>
        <v>Regular</v>
      </c>
      <c r="H68" t="str">
        <f t="shared" si="33"/>
        <v>Yes</v>
      </c>
      <c r="O68">
        <f t="shared" si="24"/>
        <v>-0.69314718055994529</v>
      </c>
      <c r="P68">
        <f t="shared" si="25"/>
        <v>-0.51082562376599072</v>
      </c>
      <c r="Q68">
        <f t="shared" si="26"/>
        <v>-1.1394342831883648</v>
      </c>
      <c r="R68">
        <f t="shared" si="27"/>
        <v>-1.7147984280919266</v>
      </c>
      <c r="S68">
        <f t="shared" si="28"/>
        <v>-4.0582055156062271</v>
      </c>
      <c r="V68">
        <f t="shared" si="29"/>
        <v>-0.44628710262841947</v>
      </c>
      <c r="W68">
        <f t="shared" si="30"/>
        <v>-0.69314718055994529</v>
      </c>
      <c r="X68">
        <f t="shared" si="31"/>
        <v>-1.7147984280919266</v>
      </c>
      <c r="Y68">
        <f t="shared" si="32"/>
        <v>-0.96758402626170559</v>
      </c>
      <c r="Z68">
        <f t="shared" si="34"/>
        <v>-3.8218167375419969</v>
      </c>
    </row>
    <row r="69" spans="1:26" x14ac:dyDescent="0.3">
      <c r="A69">
        <v>68</v>
      </c>
      <c r="B69">
        <v>4</v>
      </c>
      <c r="C69">
        <v>4</v>
      </c>
      <c r="D69">
        <v>2</v>
      </c>
      <c r="E69">
        <v>4</v>
      </c>
      <c r="F69" t="s">
        <v>6</v>
      </c>
      <c r="G69" t="str">
        <f t="shared" si="15"/>
        <v>Regular</v>
      </c>
      <c r="H69" t="str">
        <f t="shared" si="33"/>
        <v>Yes</v>
      </c>
      <c r="O69">
        <f t="shared" si="24"/>
        <v>-0.69314718055994529</v>
      </c>
      <c r="P69">
        <f t="shared" si="25"/>
        <v>-0.51082562376599072</v>
      </c>
      <c r="Q69">
        <f t="shared" si="26"/>
        <v>-1.5141277326297755</v>
      </c>
      <c r="R69">
        <f t="shared" si="27"/>
        <v>-2.3025850929940455</v>
      </c>
      <c r="S69">
        <f t="shared" si="28"/>
        <v>-5.0206856299497566</v>
      </c>
      <c r="V69">
        <f t="shared" si="29"/>
        <v>-0.44628710262841947</v>
      </c>
      <c r="W69">
        <f t="shared" si="30"/>
        <v>-0.69314718055994529</v>
      </c>
      <c r="X69">
        <f t="shared" si="31"/>
        <v>-1.2729656758128873</v>
      </c>
      <c r="Y69">
        <f t="shared" si="32"/>
        <v>-0.916290731874155</v>
      </c>
      <c r="Z69">
        <f t="shared" si="34"/>
        <v>-3.3286906908754075</v>
      </c>
    </row>
    <row r="70" spans="1:26" x14ac:dyDescent="0.3">
      <c r="A70">
        <v>69</v>
      </c>
      <c r="B70">
        <v>2</v>
      </c>
      <c r="C70">
        <v>4</v>
      </c>
      <c r="D70">
        <v>3</v>
      </c>
      <c r="E70">
        <v>1</v>
      </c>
      <c r="F70" t="s">
        <v>7</v>
      </c>
      <c r="G70" t="str">
        <f t="shared" si="15"/>
        <v>Light</v>
      </c>
      <c r="H70" t="str">
        <f t="shared" si="33"/>
        <v>Yes</v>
      </c>
      <c r="O70">
        <f t="shared" si="24"/>
        <v>-0.69314718055994529</v>
      </c>
      <c r="P70">
        <f t="shared" si="25"/>
        <v>-0.51082562376599072</v>
      </c>
      <c r="Q70">
        <f t="shared" si="26"/>
        <v>-1.1394342831883648</v>
      </c>
      <c r="R70">
        <f t="shared" si="27"/>
        <v>-0.82098055206983023</v>
      </c>
      <c r="S70">
        <f t="shared" si="28"/>
        <v>-3.1643876395841311</v>
      </c>
      <c r="V70">
        <f t="shared" si="29"/>
        <v>-1.0216512475319814</v>
      </c>
      <c r="W70">
        <f t="shared" si="30"/>
        <v>-0.69314718055994529</v>
      </c>
      <c r="X70">
        <f t="shared" si="31"/>
        <v>-1.7147984280919266</v>
      </c>
      <c r="Y70">
        <f t="shared" si="32"/>
        <v>-3.2188758248682006</v>
      </c>
      <c r="Z70">
        <f t="shared" si="34"/>
        <v>-6.6484726810520538</v>
      </c>
    </row>
    <row r="71" spans="1:26" x14ac:dyDescent="0.3">
      <c r="A71">
        <v>70</v>
      </c>
      <c r="B71">
        <v>4</v>
      </c>
      <c r="C71">
        <v>4</v>
      </c>
      <c r="D71">
        <v>2</v>
      </c>
      <c r="E71">
        <v>4</v>
      </c>
      <c r="F71" t="s">
        <v>6</v>
      </c>
      <c r="G71" t="str">
        <f t="shared" si="15"/>
        <v>Regular</v>
      </c>
      <c r="H71" t="str">
        <f t="shared" si="33"/>
        <v>Yes</v>
      </c>
      <c r="O71">
        <f t="shared" si="24"/>
        <v>-0.69314718055994529</v>
      </c>
      <c r="P71">
        <f t="shared" si="25"/>
        <v>-0.51082562376599072</v>
      </c>
      <c r="Q71">
        <f t="shared" si="26"/>
        <v>-1.5141277326297755</v>
      </c>
      <c r="R71">
        <f t="shared" si="27"/>
        <v>-2.3025850929940455</v>
      </c>
      <c r="S71">
        <f t="shared" si="28"/>
        <v>-5.0206856299497566</v>
      </c>
      <c r="V71">
        <f t="shared" si="29"/>
        <v>-0.44628710262841947</v>
      </c>
      <c r="W71">
        <f t="shared" si="30"/>
        <v>-0.69314718055994529</v>
      </c>
      <c r="X71">
        <f t="shared" si="31"/>
        <v>-1.2729656758128873</v>
      </c>
      <c r="Y71">
        <f t="shared" si="32"/>
        <v>-0.916290731874155</v>
      </c>
      <c r="Z71">
        <f t="shared" si="34"/>
        <v>-3.3286906908754075</v>
      </c>
    </row>
    <row r="72" spans="1:26" x14ac:dyDescent="0.3">
      <c r="A72">
        <v>71</v>
      </c>
      <c r="B72">
        <v>4</v>
      </c>
      <c r="C72">
        <v>4</v>
      </c>
      <c r="D72">
        <v>3</v>
      </c>
      <c r="E72">
        <v>4</v>
      </c>
      <c r="F72" t="s">
        <v>6</v>
      </c>
      <c r="G72" t="str">
        <f t="shared" si="15"/>
        <v>Regular</v>
      </c>
      <c r="H72" t="str">
        <f t="shared" si="33"/>
        <v>Yes</v>
      </c>
      <c r="O72">
        <f t="shared" si="24"/>
        <v>-0.69314718055994529</v>
      </c>
      <c r="P72">
        <f t="shared" si="25"/>
        <v>-0.51082562376599072</v>
      </c>
      <c r="Q72">
        <f t="shared" si="26"/>
        <v>-1.1394342831883648</v>
      </c>
      <c r="R72">
        <f t="shared" si="27"/>
        <v>-2.3025850929940455</v>
      </c>
      <c r="S72">
        <f t="shared" si="28"/>
        <v>-4.6459921805083457</v>
      </c>
      <c r="V72">
        <f t="shared" si="29"/>
        <v>-0.44628710262841947</v>
      </c>
      <c r="W72">
        <f t="shared" si="30"/>
        <v>-0.69314718055994529</v>
      </c>
      <c r="X72">
        <f t="shared" si="31"/>
        <v>-1.7147984280919266</v>
      </c>
      <c r="Y72">
        <f t="shared" si="32"/>
        <v>-0.916290731874155</v>
      </c>
      <c r="Z72">
        <f t="shared" si="34"/>
        <v>-3.7705234431544463</v>
      </c>
    </row>
    <row r="73" spans="1:26" x14ac:dyDescent="0.3">
      <c r="A73">
        <v>72</v>
      </c>
      <c r="B73">
        <v>2</v>
      </c>
      <c r="C73">
        <v>2</v>
      </c>
      <c r="D73">
        <v>2</v>
      </c>
      <c r="E73">
        <v>1</v>
      </c>
      <c r="F73" t="s">
        <v>7</v>
      </c>
      <c r="G73" t="str">
        <f t="shared" si="15"/>
        <v>Light</v>
      </c>
      <c r="H73" t="str">
        <f t="shared" si="33"/>
        <v>Yes</v>
      </c>
      <c r="O73">
        <f t="shared" si="24"/>
        <v>-0.69314718055994529</v>
      </c>
      <c r="P73">
        <f t="shared" si="25"/>
        <v>-0.916290731874155</v>
      </c>
      <c r="Q73">
        <f t="shared" si="26"/>
        <v>-1.5141277326297755</v>
      </c>
      <c r="R73">
        <f t="shared" si="27"/>
        <v>-0.82098055206983023</v>
      </c>
      <c r="S73">
        <f t="shared" si="28"/>
        <v>-3.9445461971337061</v>
      </c>
      <c r="V73">
        <f t="shared" si="29"/>
        <v>-1.0216512475319814</v>
      </c>
      <c r="W73">
        <f t="shared" si="30"/>
        <v>-0.69314718055994529</v>
      </c>
      <c r="X73">
        <f t="shared" si="31"/>
        <v>-1.2729656758128873</v>
      </c>
      <c r="Y73">
        <f t="shared" si="32"/>
        <v>-3.2188758248682006</v>
      </c>
      <c r="Z73">
        <f t="shared" si="34"/>
        <v>-6.206639928773015</v>
      </c>
    </row>
    <row r="74" spans="1:26" x14ac:dyDescent="0.3">
      <c r="A74">
        <v>73</v>
      </c>
      <c r="B74">
        <v>4</v>
      </c>
      <c r="C74">
        <v>4</v>
      </c>
      <c r="D74">
        <v>4</v>
      </c>
      <c r="E74">
        <v>3</v>
      </c>
      <c r="F74" t="s">
        <v>7</v>
      </c>
      <c r="G74" t="str">
        <f t="shared" si="15"/>
        <v>Light</v>
      </c>
      <c r="H74" t="str">
        <f t="shared" si="33"/>
        <v>Yes</v>
      </c>
      <c r="O74">
        <f t="shared" si="24"/>
        <v>-0.69314718055994529</v>
      </c>
      <c r="P74">
        <f t="shared" si="25"/>
        <v>-0.51082562376599072</v>
      </c>
      <c r="Q74">
        <f t="shared" si="26"/>
        <v>-0.86750056770472306</v>
      </c>
      <c r="R74">
        <f t="shared" si="27"/>
        <v>-1.7147984280919266</v>
      </c>
      <c r="S74">
        <f t="shared" si="28"/>
        <v>-3.7862718001225852</v>
      </c>
      <c r="V74">
        <f t="shared" si="29"/>
        <v>-0.44628710262841947</v>
      </c>
      <c r="W74">
        <f t="shared" si="30"/>
        <v>-0.69314718055994529</v>
      </c>
      <c r="X74">
        <f t="shared" si="31"/>
        <v>-2.5257286443082556</v>
      </c>
      <c r="Y74">
        <f t="shared" si="32"/>
        <v>-0.96758402626170559</v>
      </c>
      <c r="Z74">
        <f t="shared" si="34"/>
        <v>-4.6327469537583257</v>
      </c>
    </row>
    <row r="75" spans="1:26" x14ac:dyDescent="0.3">
      <c r="A75">
        <v>74</v>
      </c>
      <c r="B75">
        <v>4</v>
      </c>
      <c r="C75">
        <v>2</v>
      </c>
      <c r="D75">
        <v>1</v>
      </c>
      <c r="E75">
        <v>1</v>
      </c>
      <c r="F75" t="s">
        <v>6</v>
      </c>
      <c r="G75" t="str">
        <f t="shared" si="15"/>
        <v>Regular</v>
      </c>
      <c r="H75" t="str">
        <f t="shared" si="33"/>
        <v>Yes</v>
      </c>
      <c r="O75">
        <f t="shared" si="24"/>
        <v>-0.69314718055994529</v>
      </c>
      <c r="P75">
        <f t="shared" si="25"/>
        <v>-0.916290731874155</v>
      </c>
      <c r="Q75">
        <f t="shared" si="26"/>
        <v>-3.2188758248682006</v>
      </c>
      <c r="R75">
        <f t="shared" si="27"/>
        <v>-0.82098055206983023</v>
      </c>
      <c r="S75">
        <f t="shared" si="28"/>
        <v>-5.649294289372131</v>
      </c>
      <c r="V75">
        <f t="shared" si="29"/>
        <v>-0.44628710262841947</v>
      </c>
      <c r="W75">
        <f t="shared" si="30"/>
        <v>-0.69314718055994529</v>
      </c>
      <c r="X75">
        <f t="shared" si="31"/>
        <v>-0.77652878949899629</v>
      </c>
      <c r="Y75">
        <f t="shared" si="32"/>
        <v>-3.2188758248682006</v>
      </c>
      <c r="Z75">
        <f t="shared" si="34"/>
        <v>-5.1348388975555617</v>
      </c>
    </row>
    <row r="76" spans="1:26" x14ac:dyDescent="0.3">
      <c r="A76">
        <v>75</v>
      </c>
      <c r="B76">
        <v>2</v>
      </c>
      <c r="C76">
        <v>4</v>
      </c>
      <c r="D76">
        <v>4</v>
      </c>
      <c r="E76">
        <v>1</v>
      </c>
      <c r="F76" t="s">
        <v>7</v>
      </c>
      <c r="G76" t="str">
        <f t="shared" si="15"/>
        <v>Light</v>
      </c>
      <c r="H76" t="str">
        <f t="shared" si="33"/>
        <v>Yes</v>
      </c>
      <c r="O76">
        <f t="shared" si="24"/>
        <v>-0.69314718055994529</v>
      </c>
      <c r="P76">
        <f t="shared" si="25"/>
        <v>-0.51082562376599072</v>
      </c>
      <c r="Q76">
        <f t="shared" si="26"/>
        <v>-0.86750056770472306</v>
      </c>
      <c r="R76">
        <f t="shared" si="27"/>
        <v>-0.82098055206983023</v>
      </c>
      <c r="S76">
        <f t="shared" si="28"/>
        <v>-2.8924539241004892</v>
      </c>
      <c r="V76">
        <f t="shared" si="29"/>
        <v>-1.0216512475319814</v>
      </c>
      <c r="W76">
        <f t="shared" si="30"/>
        <v>-0.69314718055994529</v>
      </c>
      <c r="X76">
        <f t="shared" si="31"/>
        <v>-2.5257286443082556</v>
      </c>
      <c r="Y76">
        <f t="shared" si="32"/>
        <v>-3.2188758248682006</v>
      </c>
      <c r="Z76">
        <f t="shared" si="34"/>
        <v>-7.459402897268383</v>
      </c>
    </row>
    <row r="77" spans="1:26" x14ac:dyDescent="0.3">
      <c r="A77">
        <v>76</v>
      </c>
      <c r="B77">
        <v>2</v>
      </c>
      <c r="C77">
        <v>4</v>
      </c>
      <c r="D77">
        <v>4</v>
      </c>
      <c r="E77">
        <v>4</v>
      </c>
      <c r="F77" t="s">
        <v>7</v>
      </c>
      <c r="G77" t="str">
        <f t="shared" si="15"/>
        <v>Light</v>
      </c>
      <c r="H77" t="str">
        <f t="shared" si="33"/>
        <v>Yes</v>
      </c>
      <c r="O77">
        <f t="shared" si="24"/>
        <v>-0.69314718055994529</v>
      </c>
      <c r="P77">
        <f t="shared" si="25"/>
        <v>-0.51082562376599072</v>
      </c>
      <c r="Q77">
        <f t="shared" si="26"/>
        <v>-0.86750056770472306</v>
      </c>
      <c r="R77">
        <f t="shared" si="27"/>
        <v>-2.3025850929940455</v>
      </c>
      <c r="S77">
        <f t="shared" si="28"/>
        <v>-4.3740584650247047</v>
      </c>
      <c r="V77">
        <f t="shared" si="29"/>
        <v>-1.0216512475319814</v>
      </c>
      <c r="W77">
        <f t="shared" si="30"/>
        <v>-0.69314718055994529</v>
      </c>
      <c r="X77">
        <f t="shared" si="31"/>
        <v>-2.5257286443082556</v>
      </c>
      <c r="Y77">
        <f t="shared" si="32"/>
        <v>-0.916290731874155</v>
      </c>
      <c r="Z77">
        <f t="shared" si="34"/>
        <v>-5.1568178042743371</v>
      </c>
    </row>
    <row r="78" spans="1:26" x14ac:dyDescent="0.3">
      <c r="A78">
        <v>77</v>
      </c>
      <c r="B78">
        <v>4</v>
      </c>
      <c r="C78">
        <v>4</v>
      </c>
      <c r="D78">
        <v>3</v>
      </c>
      <c r="E78">
        <v>1</v>
      </c>
      <c r="F78" t="s">
        <v>7</v>
      </c>
      <c r="G78" t="str">
        <f t="shared" si="15"/>
        <v>Light</v>
      </c>
      <c r="H78" t="str">
        <f t="shared" si="33"/>
        <v>Yes</v>
      </c>
      <c r="O78">
        <f t="shared" si="24"/>
        <v>-0.69314718055994529</v>
      </c>
      <c r="P78">
        <f t="shared" si="25"/>
        <v>-0.51082562376599072</v>
      </c>
      <c r="Q78">
        <f t="shared" si="26"/>
        <v>-1.1394342831883648</v>
      </c>
      <c r="R78">
        <f t="shared" si="27"/>
        <v>-0.82098055206983023</v>
      </c>
      <c r="S78">
        <f t="shared" si="28"/>
        <v>-3.1643876395841311</v>
      </c>
      <c r="V78">
        <f t="shared" si="29"/>
        <v>-0.44628710262841947</v>
      </c>
      <c r="W78">
        <f t="shared" si="30"/>
        <v>-0.69314718055994529</v>
      </c>
      <c r="X78">
        <f t="shared" si="31"/>
        <v>-1.7147984280919266</v>
      </c>
      <c r="Y78">
        <f t="shared" si="32"/>
        <v>-3.2188758248682006</v>
      </c>
      <c r="Z78">
        <f t="shared" si="34"/>
        <v>-6.0731085361484922</v>
      </c>
    </row>
    <row r="79" spans="1:26" x14ac:dyDescent="0.3">
      <c r="A79">
        <v>78</v>
      </c>
      <c r="B79">
        <v>2</v>
      </c>
      <c r="C79">
        <v>2</v>
      </c>
      <c r="D79">
        <v>3</v>
      </c>
      <c r="E79">
        <v>4</v>
      </c>
      <c r="F79" t="s">
        <v>7</v>
      </c>
      <c r="G79" t="str">
        <f t="shared" si="15"/>
        <v>Regular</v>
      </c>
      <c r="H79" t="str">
        <f t="shared" si="33"/>
        <v>No</v>
      </c>
      <c r="O79">
        <f t="shared" si="24"/>
        <v>-0.69314718055994529</v>
      </c>
      <c r="P79">
        <f t="shared" si="25"/>
        <v>-0.916290731874155</v>
      </c>
      <c r="Q79">
        <f t="shared" si="26"/>
        <v>-1.1394342831883648</v>
      </c>
      <c r="R79">
        <f t="shared" si="27"/>
        <v>-2.3025850929940455</v>
      </c>
      <c r="S79">
        <f t="shared" si="28"/>
        <v>-5.0514572886165112</v>
      </c>
      <c r="V79">
        <f t="shared" si="29"/>
        <v>-1.0216512475319814</v>
      </c>
      <c r="W79">
        <f t="shared" si="30"/>
        <v>-0.69314718055994529</v>
      </c>
      <c r="X79">
        <f t="shared" si="31"/>
        <v>-1.7147984280919266</v>
      </c>
      <c r="Y79">
        <f t="shared" si="32"/>
        <v>-0.916290731874155</v>
      </c>
      <c r="Z79">
        <f t="shared" si="34"/>
        <v>-4.3458875880580088</v>
      </c>
    </row>
    <row r="80" spans="1:26" x14ac:dyDescent="0.3">
      <c r="A80">
        <v>79</v>
      </c>
      <c r="B80">
        <v>2</v>
      </c>
      <c r="C80">
        <v>4</v>
      </c>
      <c r="D80">
        <v>3</v>
      </c>
      <c r="E80">
        <v>2</v>
      </c>
      <c r="F80" t="s">
        <v>7</v>
      </c>
      <c r="G80" t="str">
        <f t="shared" si="15"/>
        <v>Light</v>
      </c>
      <c r="H80" t="str">
        <f t="shared" si="33"/>
        <v>Yes</v>
      </c>
      <c r="O80">
        <f t="shared" si="24"/>
        <v>-0.69314718055994529</v>
      </c>
      <c r="P80">
        <f t="shared" si="25"/>
        <v>-0.51082562376599072</v>
      </c>
      <c r="Q80">
        <f t="shared" si="26"/>
        <v>-1.1394342831883648</v>
      </c>
      <c r="R80">
        <f t="shared" si="27"/>
        <v>-1.2729656758128873</v>
      </c>
      <c r="S80">
        <f t="shared" si="28"/>
        <v>-3.6163727633271883</v>
      </c>
      <c r="V80">
        <f t="shared" si="29"/>
        <v>-1.0216512475319814</v>
      </c>
      <c r="W80">
        <f t="shared" si="30"/>
        <v>-0.69314718055994529</v>
      </c>
      <c r="X80">
        <f t="shared" si="31"/>
        <v>-1.7147984280919266</v>
      </c>
      <c r="Y80">
        <f t="shared" si="32"/>
        <v>-1.7147984280919266</v>
      </c>
      <c r="Z80">
        <f t="shared" si="34"/>
        <v>-5.1443952842757801</v>
      </c>
    </row>
    <row r="81" spans="1:26" x14ac:dyDescent="0.3">
      <c r="A81">
        <v>80</v>
      </c>
      <c r="B81">
        <v>4</v>
      </c>
      <c r="C81">
        <v>4</v>
      </c>
      <c r="D81">
        <v>4</v>
      </c>
      <c r="E81">
        <v>4</v>
      </c>
      <c r="F81" t="s">
        <v>6</v>
      </c>
      <c r="G81" t="str">
        <f t="shared" ref="G81:G102" si="35">IF(S81&gt;Z81,"Light","Regular")</f>
        <v>Light</v>
      </c>
      <c r="H81" t="str">
        <f t="shared" si="33"/>
        <v>No</v>
      </c>
      <c r="O81">
        <f t="shared" si="24"/>
        <v>-0.69314718055994529</v>
      </c>
      <c r="P81">
        <f t="shared" si="25"/>
        <v>-0.51082562376599072</v>
      </c>
      <c r="Q81">
        <f t="shared" si="26"/>
        <v>-0.86750056770472306</v>
      </c>
      <c r="R81">
        <f t="shared" si="27"/>
        <v>-2.3025850929940455</v>
      </c>
      <c r="S81">
        <f t="shared" si="28"/>
        <v>-4.3740584650247047</v>
      </c>
      <c r="V81">
        <f t="shared" si="29"/>
        <v>-0.44628710262841947</v>
      </c>
      <c r="W81">
        <f t="shared" si="30"/>
        <v>-0.69314718055994529</v>
      </c>
      <c r="X81">
        <f t="shared" si="31"/>
        <v>-2.5257286443082556</v>
      </c>
      <c r="Y81">
        <f t="shared" si="32"/>
        <v>-0.916290731874155</v>
      </c>
      <c r="Z81">
        <f t="shared" si="34"/>
        <v>-4.5814536593707755</v>
      </c>
    </row>
    <row r="82" spans="1:26" x14ac:dyDescent="0.3">
      <c r="A82">
        <v>81</v>
      </c>
      <c r="B82">
        <v>4</v>
      </c>
      <c r="C82">
        <v>4</v>
      </c>
      <c r="D82">
        <v>3</v>
      </c>
      <c r="E82">
        <v>1</v>
      </c>
      <c r="F82" t="s">
        <v>7</v>
      </c>
      <c r="G82" t="str">
        <f t="shared" si="35"/>
        <v>Light</v>
      </c>
      <c r="H82" t="str">
        <f t="shared" si="33"/>
        <v>Yes</v>
      </c>
      <c r="O82">
        <f t="shared" si="24"/>
        <v>-0.69314718055994529</v>
      </c>
      <c r="P82">
        <f t="shared" si="25"/>
        <v>-0.51082562376599072</v>
      </c>
      <c r="Q82">
        <f t="shared" si="26"/>
        <v>-1.1394342831883648</v>
      </c>
      <c r="R82">
        <f t="shared" si="27"/>
        <v>-0.82098055206983023</v>
      </c>
      <c r="S82">
        <f t="shared" si="28"/>
        <v>-3.1643876395841311</v>
      </c>
      <c r="V82">
        <f t="shared" si="29"/>
        <v>-0.44628710262841947</v>
      </c>
      <c r="W82">
        <f t="shared" si="30"/>
        <v>-0.69314718055994529</v>
      </c>
      <c r="X82">
        <f t="shared" si="31"/>
        <v>-1.7147984280919266</v>
      </c>
      <c r="Y82">
        <f t="shared" si="32"/>
        <v>-3.2188758248682006</v>
      </c>
      <c r="Z82">
        <f t="shared" si="34"/>
        <v>-6.0731085361484922</v>
      </c>
    </row>
    <row r="83" spans="1:26" x14ac:dyDescent="0.3">
      <c r="A83">
        <v>82</v>
      </c>
      <c r="B83">
        <v>4</v>
      </c>
      <c r="C83">
        <v>2</v>
      </c>
      <c r="D83">
        <v>4</v>
      </c>
      <c r="E83">
        <v>3</v>
      </c>
      <c r="F83" t="s">
        <v>7</v>
      </c>
      <c r="G83" t="str">
        <f t="shared" si="35"/>
        <v>Light</v>
      </c>
      <c r="H83" t="str">
        <f t="shared" si="33"/>
        <v>Yes</v>
      </c>
      <c r="O83">
        <f t="shared" si="24"/>
        <v>-0.69314718055994529</v>
      </c>
      <c r="P83">
        <f t="shared" si="25"/>
        <v>-0.916290731874155</v>
      </c>
      <c r="Q83">
        <f t="shared" si="26"/>
        <v>-0.86750056770472306</v>
      </c>
      <c r="R83">
        <f t="shared" si="27"/>
        <v>-1.7147984280919266</v>
      </c>
      <c r="S83">
        <f t="shared" si="28"/>
        <v>-4.1917369082307498</v>
      </c>
      <c r="V83">
        <f t="shared" si="29"/>
        <v>-0.44628710262841947</v>
      </c>
      <c r="W83">
        <f t="shared" si="30"/>
        <v>-0.69314718055994529</v>
      </c>
      <c r="X83">
        <f t="shared" si="31"/>
        <v>-2.5257286443082556</v>
      </c>
      <c r="Y83">
        <f t="shared" si="32"/>
        <v>-0.96758402626170559</v>
      </c>
      <c r="Z83">
        <f t="shared" si="34"/>
        <v>-4.6327469537583257</v>
      </c>
    </row>
    <row r="84" spans="1:26" x14ac:dyDescent="0.3">
      <c r="A84">
        <v>83</v>
      </c>
      <c r="B84">
        <v>2</v>
      </c>
      <c r="C84">
        <v>4</v>
      </c>
      <c r="D84">
        <v>4</v>
      </c>
      <c r="E84">
        <v>3</v>
      </c>
      <c r="F84" t="s">
        <v>7</v>
      </c>
      <c r="G84" t="str">
        <f t="shared" si="35"/>
        <v>Light</v>
      </c>
      <c r="H84" t="str">
        <f t="shared" si="33"/>
        <v>Yes</v>
      </c>
      <c r="O84">
        <f t="shared" si="24"/>
        <v>-0.69314718055994529</v>
      </c>
      <c r="P84">
        <f t="shared" si="25"/>
        <v>-0.51082562376599072</v>
      </c>
      <c r="Q84">
        <f t="shared" si="26"/>
        <v>-0.86750056770472306</v>
      </c>
      <c r="R84">
        <f t="shared" si="27"/>
        <v>-1.7147984280919266</v>
      </c>
      <c r="S84">
        <f t="shared" si="28"/>
        <v>-3.7862718001225852</v>
      </c>
      <c r="V84">
        <f t="shared" si="29"/>
        <v>-1.0216512475319814</v>
      </c>
      <c r="W84">
        <f t="shared" si="30"/>
        <v>-0.69314718055994529</v>
      </c>
      <c r="X84">
        <f t="shared" si="31"/>
        <v>-2.5257286443082556</v>
      </c>
      <c r="Y84">
        <f t="shared" si="32"/>
        <v>-0.96758402626170559</v>
      </c>
      <c r="Z84">
        <f t="shared" si="34"/>
        <v>-5.2081110986618873</v>
      </c>
    </row>
    <row r="85" spans="1:26" x14ac:dyDescent="0.3">
      <c r="A85">
        <v>84</v>
      </c>
      <c r="B85">
        <v>4</v>
      </c>
      <c r="C85">
        <v>4</v>
      </c>
      <c r="D85">
        <v>2</v>
      </c>
      <c r="E85">
        <v>4</v>
      </c>
      <c r="F85" t="s">
        <v>6</v>
      </c>
      <c r="G85" t="str">
        <f t="shared" si="35"/>
        <v>Regular</v>
      </c>
      <c r="H85" t="str">
        <f t="shared" si="33"/>
        <v>Yes</v>
      </c>
      <c r="O85">
        <f t="shared" si="24"/>
        <v>-0.69314718055994529</v>
      </c>
      <c r="P85">
        <f t="shared" si="25"/>
        <v>-0.51082562376599072</v>
      </c>
      <c r="Q85">
        <f t="shared" si="26"/>
        <v>-1.5141277326297755</v>
      </c>
      <c r="R85">
        <f t="shared" si="27"/>
        <v>-2.3025850929940455</v>
      </c>
      <c r="S85">
        <f t="shared" si="28"/>
        <v>-5.0206856299497566</v>
      </c>
      <c r="V85">
        <f t="shared" si="29"/>
        <v>-0.44628710262841947</v>
      </c>
      <c r="W85">
        <f t="shared" si="30"/>
        <v>-0.69314718055994529</v>
      </c>
      <c r="X85">
        <f t="shared" si="31"/>
        <v>-1.2729656758128873</v>
      </c>
      <c r="Y85">
        <f t="shared" si="32"/>
        <v>-0.916290731874155</v>
      </c>
      <c r="Z85">
        <f t="shared" si="34"/>
        <v>-3.3286906908754075</v>
      </c>
    </row>
    <row r="86" spans="1:26" x14ac:dyDescent="0.3">
      <c r="A86">
        <v>85</v>
      </c>
      <c r="B86">
        <v>2</v>
      </c>
      <c r="C86">
        <v>2</v>
      </c>
      <c r="D86">
        <v>4</v>
      </c>
      <c r="E86">
        <v>2</v>
      </c>
      <c r="F86" t="s">
        <v>7</v>
      </c>
      <c r="G86" t="str">
        <f t="shared" si="35"/>
        <v>Light</v>
      </c>
      <c r="H86" t="str">
        <f t="shared" si="33"/>
        <v>Yes</v>
      </c>
      <c r="O86">
        <f t="shared" si="24"/>
        <v>-0.69314718055994529</v>
      </c>
      <c r="P86">
        <f t="shared" si="25"/>
        <v>-0.916290731874155</v>
      </c>
      <c r="Q86">
        <f t="shared" si="26"/>
        <v>-0.86750056770472306</v>
      </c>
      <c r="R86">
        <f t="shared" si="27"/>
        <v>-1.2729656758128873</v>
      </c>
      <c r="S86">
        <f t="shared" si="28"/>
        <v>-3.749904155951711</v>
      </c>
      <c r="V86">
        <f t="shared" si="29"/>
        <v>-1.0216512475319814</v>
      </c>
      <c r="W86">
        <f t="shared" si="30"/>
        <v>-0.69314718055994529</v>
      </c>
      <c r="X86">
        <f t="shared" si="31"/>
        <v>-2.5257286443082556</v>
      </c>
      <c r="Y86">
        <f t="shared" si="32"/>
        <v>-1.7147984280919266</v>
      </c>
      <c r="Z86">
        <f t="shared" si="34"/>
        <v>-5.9553255004921084</v>
      </c>
    </row>
    <row r="87" spans="1:26" x14ac:dyDescent="0.3">
      <c r="A87">
        <v>86</v>
      </c>
      <c r="B87">
        <v>4</v>
      </c>
      <c r="C87">
        <v>2</v>
      </c>
      <c r="D87">
        <v>2</v>
      </c>
      <c r="E87">
        <v>4</v>
      </c>
      <c r="F87" t="s">
        <v>6</v>
      </c>
      <c r="G87" t="str">
        <f t="shared" si="35"/>
        <v>Regular</v>
      </c>
      <c r="H87" t="str">
        <f t="shared" si="33"/>
        <v>Yes</v>
      </c>
      <c r="O87">
        <f t="shared" si="24"/>
        <v>-0.69314718055994529</v>
      </c>
      <c r="P87">
        <f t="shared" si="25"/>
        <v>-0.916290731874155</v>
      </c>
      <c r="Q87">
        <f t="shared" si="26"/>
        <v>-1.5141277326297755</v>
      </c>
      <c r="R87">
        <f t="shared" si="27"/>
        <v>-2.3025850929940455</v>
      </c>
      <c r="S87">
        <f t="shared" si="28"/>
        <v>-5.4261507380579213</v>
      </c>
      <c r="V87">
        <f t="shared" si="29"/>
        <v>-0.44628710262841947</v>
      </c>
      <c r="W87">
        <f t="shared" si="30"/>
        <v>-0.69314718055994529</v>
      </c>
      <c r="X87">
        <f t="shared" si="31"/>
        <v>-1.2729656758128873</v>
      </c>
      <c r="Y87">
        <f t="shared" si="32"/>
        <v>-0.916290731874155</v>
      </c>
      <c r="Z87">
        <f t="shared" si="34"/>
        <v>-3.3286906908754075</v>
      </c>
    </row>
    <row r="88" spans="1:26" x14ac:dyDescent="0.3">
      <c r="A88">
        <v>87</v>
      </c>
      <c r="B88">
        <v>2</v>
      </c>
      <c r="C88">
        <v>2</v>
      </c>
      <c r="D88">
        <v>1</v>
      </c>
      <c r="E88">
        <v>1</v>
      </c>
      <c r="F88" t="s">
        <v>7</v>
      </c>
      <c r="G88" t="str">
        <f t="shared" si="35"/>
        <v>Light</v>
      </c>
      <c r="H88" t="str">
        <f t="shared" si="33"/>
        <v>Yes</v>
      </c>
      <c r="O88">
        <f t="shared" si="24"/>
        <v>-0.69314718055994529</v>
      </c>
      <c r="P88">
        <f t="shared" si="25"/>
        <v>-0.916290731874155</v>
      </c>
      <c r="Q88">
        <f t="shared" si="26"/>
        <v>-3.2188758248682006</v>
      </c>
      <c r="R88">
        <f t="shared" si="27"/>
        <v>-0.82098055206983023</v>
      </c>
      <c r="S88">
        <f t="shared" si="28"/>
        <v>-5.649294289372131</v>
      </c>
      <c r="V88">
        <f t="shared" si="29"/>
        <v>-1.0216512475319814</v>
      </c>
      <c r="W88">
        <f t="shared" si="30"/>
        <v>-0.69314718055994529</v>
      </c>
      <c r="X88">
        <f t="shared" si="31"/>
        <v>-0.77652878949899629</v>
      </c>
      <c r="Y88">
        <f t="shared" si="32"/>
        <v>-3.2188758248682006</v>
      </c>
      <c r="Z88">
        <f t="shared" si="34"/>
        <v>-5.7102030424591241</v>
      </c>
    </row>
    <row r="89" spans="1:26" x14ac:dyDescent="0.3">
      <c r="A89">
        <v>88</v>
      </c>
      <c r="B89">
        <v>4</v>
      </c>
      <c r="C89">
        <v>2</v>
      </c>
      <c r="D89">
        <v>1</v>
      </c>
      <c r="E89">
        <v>2</v>
      </c>
      <c r="F89" t="s">
        <v>6</v>
      </c>
      <c r="G89" t="str">
        <f t="shared" si="35"/>
        <v>Regular</v>
      </c>
      <c r="H89" t="str">
        <f t="shared" si="33"/>
        <v>Yes</v>
      </c>
      <c r="O89">
        <f t="shared" si="24"/>
        <v>-0.69314718055994529</v>
      </c>
      <c r="P89">
        <f t="shared" si="25"/>
        <v>-0.916290731874155</v>
      </c>
      <c r="Q89">
        <f t="shared" si="26"/>
        <v>-3.2188758248682006</v>
      </c>
      <c r="R89">
        <f t="shared" si="27"/>
        <v>-1.2729656758128873</v>
      </c>
      <c r="S89">
        <f t="shared" si="28"/>
        <v>-6.1012794131151882</v>
      </c>
      <c r="V89">
        <f t="shared" si="29"/>
        <v>-0.44628710262841947</v>
      </c>
      <c r="W89">
        <f t="shared" si="30"/>
        <v>-0.69314718055994529</v>
      </c>
      <c r="X89">
        <f t="shared" si="31"/>
        <v>-0.77652878949899629</v>
      </c>
      <c r="Y89">
        <f t="shared" si="32"/>
        <v>-1.7147984280919266</v>
      </c>
      <c r="Z89">
        <f t="shared" si="34"/>
        <v>-3.6307615007792879</v>
      </c>
    </row>
    <row r="90" spans="1:26" x14ac:dyDescent="0.3">
      <c r="A90">
        <v>89</v>
      </c>
      <c r="B90">
        <v>4</v>
      </c>
      <c r="C90">
        <v>2</v>
      </c>
      <c r="D90">
        <v>2</v>
      </c>
      <c r="E90">
        <v>2</v>
      </c>
      <c r="F90" t="s">
        <v>6</v>
      </c>
      <c r="G90" t="str">
        <f t="shared" si="35"/>
        <v>Regular</v>
      </c>
      <c r="H90" t="str">
        <f t="shared" si="33"/>
        <v>Yes</v>
      </c>
      <c r="O90">
        <f t="shared" si="24"/>
        <v>-0.69314718055994529</v>
      </c>
      <c r="P90">
        <f t="shared" si="25"/>
        <v>-0.916290731874155</v>
      </c>
      <c r="Q90">
        <f t="shared" si="26"/>
        <v>-1.5141277326297755</v>
      </c>
      <c r="R90">
        <f t="shared" si="27"/>
        <v>-1.2729656758128873</v>
      </c>
      <c r="S90">
        <f t="shared" si="28"/>
        <v>-4.3965313208767629</v>
      </c>
      <c r="V90">
        <f t="shared" si="29"/>
        <v>-0.44628710262841947</v>
      </c>
      <c r="W90">
        <f t="shared" si="30"/>
        <v>-0.69314718055994529</v>
      </c>
      <c r="X90">
        <f t="shared" si="31"/>
        <v>-1.2729656758128873</v>
      </c>
      <c r="Y90">
        <f t="shared" si="32"/>
        <v>-1.7147984280919266</v>
      </c>
      <c r="Z90">
        <f t="shared" si="34"/>
        <v>-4.1271983870931788</v>
      </c>
    </row>
    <row r="91" spans="1:26" x14ac:dyDescent="0.3">
      <c r="A91">
        <v>90</v>
      </c>
      <c r="B91">
        <v>4</v>
      </c>
      <c r="C91">
        <v>2</v>
      </c>
      <c r="D91">
        <v>1</v>
      </c>
      <c r="E91">
        <v>1</v>
      </c>
      <c r="F91" t="s">
        <v>6</v>
      </c>
      <c r="G91" t="str">
        <f t="shared" si="35"/>
        <v>Regular</v>
      </c>
      <c r="H91" t="str">
        <f t="shared" si="33"/>
        <v>Yes</v>
      </c>
      <c r="O91">
        <f t="shared" si="24"/>
        <v>-0.69314718055994529</v>
      </c>
      <c r="P91">
        <f t="shared" si="25"/>
        <v>-0.916290731874155</v>
      </c>
      <c r="Q91">
        <f t="shared" si="26"/>
        <v>-3.2188758248682006</v>
      </c>
      <c r="R91">
        <f t="shared" si="27"/>
        <v>-0.82098055206983023</v>
      </c>
      <c r="S91">
        <f t="shared" si="28"/>
        <v>-5.649294289372131</v>
      </c>
      <c r="V91">
        <f t="shared" si="29"/>
        <v>-0.44628710262841947</v>
      </c>
      <c r="W91">
        <f t="shared" si="30"/>
        <v>-0.69314718055994529</v>
      </c>
      <c r="X91">
        <f t="shared" si="31"/>
        <v>-0.77652878949899629</v>
      </c>
      <c r="Y91">
        <f t="shared" si="32"/>
        <v>-3.2188758248682006</v>
      </c>
      <c r="Z91">
        <f t="shared" si="34"/>
        <v>-5.1348388975555617</v>
      </c>
    </row>
    <row r="92" spans="1:26" x14ac:dyDescent="0.3">
      <c r="A92">
        <v>91</v>
      </c>
      <c r="B92">
        <v>2</v>
      </c>
      <c r="C92">
        <v>4</v>
      </c>
      <c r="D92">
        <v>4</v>
      </c>
      <c r="E92">
        <v>3</v>
      </c>
      <c r="F92" t="s">
        <v>6</v>
      </c>
      <c r="G92" t="str">
        <f t="shared" si="35"/>
        <v>Light</v>
      </c>
      <c r="H92" t="str">
        <f t="shared" si="33"/>
        <v>No</v>
      </c>
      <c r="O92">
        <f t="shared" si="24"/>
        <v>-0.69314718055994529</v>
      </c>
      <c r="P92">
        <f t="shared" si="25"/>
        <v>-0.51082562376599072</v>
      </c>
      <c r="Q92">
        <f t="shared" si="26"/>
        <v>-0.86750056770472306</v>
      </c>
      <c r="R92">
        <f t="shared" si="27"/>
        <v>-1.7147984280919266</v>
      </c>
      <c r="S92">
        <f t="shared" si="28"/>
        <v>-3.7862718001225852</v>
      </c>
      <c r="V92">
        <f t="shared" si="29"/>
        <v>-1.0216512475319814</v>
      </c>
      <c r="W92">
        <f t="shared" si="30"/>
        <v>-0.69314718055994529</v>
      </c>
      <c r="X92">
        <f t="shared" si="31"/>
        <v>-2.5257286443082556</v>
      </c>
      <c r="Y92">
        <f t="shared" si="32"/>
        <v>-0.96758402626170559</v>
      </c>
      <c r="Z92">
        <f t="shared" si="34"/>
        <v>-5.2081110986618873</v>
      </c>
    </row>
    <row r="93" spans="1:26" x14ac:dyDescent="0.3">
      <c r="A93">
        <v>92</v>
      </c>
      <c r="B93">
        <v>4</v>
      </c>
      <c r="C93">
        <v>4</v>
      </c>
      <c r="D93">
        <v>3</v>
      </c>
      <c r="E93">
        <v>4</v>
      </c>
      <c r="F93" t="s">
        <v>6</v>
      </c>
      <c r="G93" t="str">
        <f t="shared" si="35"/>
        <v>Regular</v>
      </c>
      <c r="H93" t="str">
        <f t="shared" si="33"/>
        <v>Yes</v>
      </c>
      <c r="O93">
        <f t="shared" si="24"/>
        <v>-0.69314718055994529</v>
      </c>
      <c r="P93">
        <f t="shared" si="25"/>
        <v>-0.51082562376599072</v>
      </c>
      <c r="Q93">
        <f t="shared" si="26"/>
        <v>-1.1394342831883648</v>
      </c>
      <c r="R93">
        <f t="shared" si="27"/>
        <v>-2.3025850929940455</v>
      </c>
      <c r="S93">
        <f t="shared" si="28"/>
        <v>-4.6459921805083457</v>
      </c>
      <c r="V93">
        <f t="shared" si="29"/>
        <v>-0.44628710262841947</v>
      </c>
      <c r="W93">
        <f t="shared" si="30"/>
        <v>-0.69314718055994529</v>
      </c>
      <c r="X93">
        <f t="shared" si="31"/>
        <v>-1.7147984280919266</v>
      </c>
      <c r="Y93">
        <f t="shared" si="32"/>
        <v>-0.916290731874155</v>
      </c>
      <c r="Z93">
        <f t="shared" si="34"/>
        <v>-3.7705234431544463</v>
      </c>
    </row>
    <row r="94" spans="1:26" x14ac:dyDescent="0.3">
      <c r="A94">
        <v>93</v>
      </c>
      <c r="B94">
        <v>4</v>
      </c>
      <c r="C94">
        <v>2</v>
      </c>
      <c r="D94">
        <v>1</v>
      </c>
      <c r="E94">
        <v>4</v>
      </c>
      <c r="F94" t="s">
        <v>6</v>
      </c>
      <c r="G94" t="str">
        <f t="shared" si="35"/>
        <v>Regular</v>
      </c>
      <c r="H94" t="str">
        <f t="shared" si="33"/>
        <v>Yes</v>
      </c>
      <c r="O94">
        <f t="shared" si="24"/>
        <v>-0.69314718055994529</v>
      </c>
      <c r="P94">
        <f t="shared" si="25"/>
        <v>-0.916290731874155</v>
      </c>
      <c r="Q94">
        <f t="shared" si="26"/>
        <v>-3.2188758248682006</v>
      </c>
      <c r="R94">
        <f t="shared" si="27"/>
        <v>-2.3025850929940455</v>
      </c>
      <c r="S94">
        <f t="shared" si="28"/>
        <v>-7.1308988302963456</v>
      </c>
      <c r="V94">
        <f t="shared" si="29"/>
        <v>-0.44628710262841947</v>
      </c>
      <c r="W94">
        <f t="shared" si="30"/>
        <v>-0.69314718055994529</v>
      </c>
      <c r="X94">
        <f t="shared" si="31"/>
        <v>-0.77652878949899629</v>
      </c>
      <c r="Y94">
        <f t="shared" si="32"/>
        <v>-0.916290731874155</v>
      </c>
      <c r="Z94">
        <f t="shared" si="34"/>
        <v>-2.8322538045615162</v>
      </c>
    </row>
    <row r="95" spans="1:26" x14ac:dyDescent="0.3">
      <c r="A95">
        <v>94</v>
      </c>
      <c r="B95">
        <v>2</v>
      </c>
      <c r="C95">
        <v>4</v>
      </c>
      <c r="D95">
        <v>2</v>
      </c>
      <c r="E95">
        <v>3</v>
      </c>
      <c r="F95" t="s">
        <v>6</v>
      </c>
      <c r="G95" t="str">
        <f t="shared" si="35"/>
        <v>Regular</v>
      </c>
      <c r="H95" t="str">
        <f t="shared" si="33"/>
        <v>Yes</v>
      </c>
      <c r="O95">
        <f t="shared" si="24"/>
        <v>-0.69314718055994529</v>
      </c>
      <c r="P95">
        <f t="shared" si="25"/>
        <v>-0.51082562376599072</v>
      </c>
      <c r="Q95">
        <f t="shared" si="26"/>
        <v>-1.5141277326297755</v>
      </c>
      <c r="R95">
        <f t="shared" si="27"/>
        <v>-1.7147984280919266</v>
      </c>
      <c r="S95">
        <f t="shared" si="28"/>
        <v>-4.432898965047638</v>
      </c>
      <c r="V95">
        <f t="shared" si="29"/>
        <v>-1.0216512475319814</v>
      </c>
      <c r="W95">
        <f t="shared" si="30"/>
        <v>-0.69314718055994529</v>
      </c>
      <c r="X95">
        <f t="shared" si="31"/>
        <v>-1.2729656758128873</v>
      </c>
      <c r="Y95">
        <f t="shared" si="32"/>
        <v>-0.96758402626170559</v>
      </c>
      <c r="Z95">
        <f t="shared" si="34"/>
        <v>-3.9553481301665196</v>
      </c>
    </row>
    <row r="96" spans="1:26" x14ac:dyDescent="0.3">
      <c r="A96">
        <v>95</v>
      </c>
      <c r="B96">
        <v>2</v>
      </c>
      <c r="C96">
        <v>4</v>
      </c>
      <c r="D96">
        <v>3</v>
      </c>
      <c r="E96">
        <v>4</v>
      </c>
      <c r="F96" t="s">
        <v>6</v>
      </c>
      <c r="G96" t="str">
        <f t="shared" si="35"/>
        <v>Regular</v>
      </c>
      <c r="H96" t="str">
        <f t="shared" si="33"/>
        <v>Yes</v>
      </c>
      <c r="O96">
        <f t="shared" si="24"/>
        <v>-0.69314718055994529</v>
      </c>
      <c r="P96">
        <f t="shared" si="25"/>
        <v>-0.51082562376599072</v>
      </c>
      <c r="Q96">
        <f t="shared" si="26"/>
        <v>-1.1394342831883648</v>
      </c>
      <c r="R96">
        <f t="shared" si="27"/>
        <v>-2.3025850929940455</v>
      </c>
      <c r="S96">
        <f t="shared" si="28"/>
        <v>-4.6459921805083457</v>
      </c>
      <c r="V96">
        <f t="shared" si="29"/>
        <v>-1.0216512475319814</v>
      </c>
      <c r="W96">
        <f t="shared" si="30"/>
        <v>-0.69314718055994529</v>
      </c>
      <c r="X96">
        <f t="shared" si="31"/>
        <v>-1.7147984280919266</v>
      </c>
      <c r="Y96">
        <f t="shared" si="32"/>
        <v>-0.916290731874155</v>
      </c>
      <c r="Z96">
        <f t="shared" si="34"/>
        <v>-4.3458875880580088</v>
      </c>
    </row>
    <row r="97" spans="1:26" x14ac:dyDescent="0.3">
      <c r="A97">
        <v>96</v>
      </c>
      <c r="B97">
        <v>2</v>
      </c>
      <c r="C97">
        <v>2</v>
      </c>
      <c r="D97">
        <v>1</v>
      </c>
      <c r="E97">
        <v>2</v>
      </c>
      <c r="F97" t="s">
        <v>6</v>
      </c>
      <c r="G97" t="str">
        <f t="shared" si="35"/>
        <v>Regular</v>
      </c>
      <c r="H97" t="str">
        <f t="shared" si="33"/>
        <v>Yes</v>
      </c>
      <c r="O97">
        <f t="shared" si="24"/>
        <v>-0.69314718055994529</v>
      </c>
      <c r="P97">
        <f t="shared" si="25"/>
        <v>-0.916290731874155</v>
      </c>
      <c r="Q97">
        <f t="shared" si="26"/>
        <v>-3.2188758248682006</v>
      </c>
      <c r="R97">
        <f t="shared" si="27"/>
        <v>-1.2729656758128873</v>
      </c>
      <c r="S97">
        <f t="shared" si="28"/>
        <v>-6.1012794131151882</v>
      </c>
      <c r="V97">
        <f t="shared" si="29"/>
        <v>-1.0216512475319814</v>
      </c>
      <c r="W97">
        <f t="shared" si="30"/>
        <v>-0.69314718055994529</v>
      </c>
      <c r="X97">
        <f t="shared" si="31"/>
        <v>-0.77652878949899629</v>
      </c>
      <c r="Y97">
        <f t="shared" si="32"/>
        <v>-1.7147984280919266</v>
      </c>
      <c r="Z97">
        <f t="shared" si="34"/>
        <v>-4.2061256456828495</v>
      </c>
    </row>
    <row r="98" spans="1:26" x14ac:dyDescent="0.3">
      <c r="A98">
        <v>97</v>
      </c>
      <c r="B98">
        <v>4</v>
      </c>
      <c r="C98">
        <v>4</v>
      </c>
      <c r="D98">
        <v>1</v>
      </c>
      <c r="E98">
        <v>3</v>
      </c>
      <c r="F98" t="s">
        <v>6</v>
      </c>
      <c r="G98" t="str">
        <f t="shared" si="35"/>
        <v>Regular</v>
      </c>
      <c r="H98" t="str">
        <f t="shared" si="33"/>
        <v>Yes</v>
      </c>
      <c r="O98">
        <f t="shared" si="24"/>
        <v>-0.69314718055994529</v>
      </c>
      <c r="P98">
        <f t="shared" si="25"/>
        <v>-0.51082562376599072</v>
      </c>
      <c r="Q98">
        <f t="shared" si="26"/>
        <v>-3.2188758248682006</v>
      </c>
      <c r="R98">
        <f t="shared" si="27"/>
        <v>-1.7147984280919266</v>
      </c>
      <c r="S98">
        <f t="shared" si="28"/>
        <v>-6.1376470572860633</v>
      </c>
      <c r="V98">
        <f t="shared" si="29"/>
        <v>-0.44628710262841947</v>
      </c>
      <c r="W98">
        <f t="shared" si="30"/>
        <v>-0.69314718055994529</v>
      </c>
      <c r="X98">
        <f t="shared" si="31"/>
        <v>-0.77652878949899629</v>
      </c>
      <c r="Y98">
        <f t="shared" si="32"/>
        <v>-0.96758402626170559</v>
      </c>
      <c r="Z98">
        <f t="shared" si="34"/>
        <v>-2.8835470989490668</v>
      </c>
    </row>
    <row r="99" spans="1:26" x14ac:dyDescent="0.3">
      <c r="A99">
        <v>98</v>
      </c>
      <c r="B99">
        <v>2</v>
      </c>
      <c r="C99">
        <v>2</v>
      </c>
      <c r="D99">
        <v>3</v>
      </c>
      <c r="E99">
        <v>4</v>
      </c>
      <c r="F99" t="s">
        <v>6</v>
      </c>
      <c r="G99" t="str">
        <f t="shared" si="35"/>
        <v>Regular</v>
      </c>
      <c r="H99" t="str">
        <f t="shared" si="33"/>
        <v>Yes</v>
      </c>
      <c r="O99">
        <f t="shared" si="24"/>
        <v>-0.69314718055994529</v>
      </c>
      <c r="P99">
        <f t="shared" si="25"/>
        <v>-0.916290731874155</v>
      </c>
      <c r="Q99">
        <f t="shared" si="26"/>
        <v>-1.1394342831883648</v>
      </c>
      <c r="R99">
        <f t="shared" si="27"/>
        <v>-2.3025850929940455</v>
      </c>
      <c r="S99">
        <f t="shared" si="28"/>
        <v>-5.0514572886165112</v>
      </c>
      <c r="V99">
        <f t="shared" si="29"/>
        <v>-1.0216512475319814</v>
      </c>
      <c r="W99">
        <f t="shared" si="30"/>
        <v>-0.69314718055994529</v>
      </c>
      <c r="X99">
        <f t="shared" si="31"/>
        <v>-1.7147984280919266</v>
      </c>
      <c r="Y99">
        <f t="shared" si="32"/>
        <v>-0.916290731874155</v>
      </c>
      <c r="Z99">
        <f t="shared" si="34"/>
        <v>-4.3458875880580088</v>
      </c>
    </row>
    <row r="100" spans="1:26" x14ac:dyDescent="0.3">
      <c r="A100">
        <v>99</v>
      </c>
      <c r="B100">
        <v>2</v>
      </c>
      <c r="C100">
        <v>4</v>
      </c>
      <c r="D100">
        <v>3</v>
      </c>
      <c r="E100">
        <v>1</v>
      </c>
      <c r="F100" t="s">
        <v>7</v>
      </c>
      <c r="G100" t="str">
        <f t="shared" si="35"/>
        <v>Light</v>
      </c>
      <c r="H100" t="str">
        <f t="shared" si="33"/>
        <v>Yes</v>
      </c>
      <c r="O100">
        <f t="shared" si="24"/>
        <v>-0.69314718055994529</v>
      </c>
      <c r="P100">
        <f t="shared" si="25"/>
        <v>-0.51082562376599072</v>
      </c>
      <c r="Q100">
        <f t="shared" si="26"/>
        <v>-1.1394342831883648</v>
      </c>
      <c r="R100">
        <f t="shared" si="27"/>
        <v>-0.82098055206983023</v>
      </c>
      <c r="S100">
        <f t="shared" si="28"/>
        <v>-3.1643876395841311</v>
      </c>
      <c r="V100">
        <f t="shared" si="29"/>
        <v>-1.0216512475319814</v>
      </c>
      <c r="W100">
        <f t="shared" si="30"/>
        <v>-0.69314718055994529</v>
      </c>
      <c r="X100">
        <f t="shared" si="31"/>
        <v>-1.7147984280919266</v>
      </c>
      <c r="Y100">
        <f t="shared" si="32"/>
        <v>-3.2188758248682006</v>
      </c>
      <c r="Z100">
        <f t="shared" si="34"/>
        <v>-6.6484726810520538</v>
      </c>
    </row>
    <row r="101" spans="1:26" x14ac:dyDescent="0.3">
      <c r="A101">
        <v>100</v>
      </c>
      <c r="B101">
        <v>4</v>
      </c>
      <c r="C101">
        <v>2</v>
      </c>
      <c r="D101">
        <v>2</v>
      </c>
      <c r="E101">
        <v>3</v>
      </c>
      <c r="F101" t="s">
        <v>6</v>
      </c>
      <c r="G101" t="str">
        <f t="shared" si="35"/>
        <v>Regular</v>
      </c>
      <c r="H101" t="str">
        <f t="shared" si="33"/>
        <v>Yes</v>
      </c>
      <c r="O101">
        <f t="shared" si="24"/>
        <v>-0.69314718055994529</v>
      </c>
      <c r="P101">
        <f t="shared" si="25"/>
        <v>-0.916290731874155</v>
      </c>
      <c r="Q101">
        <f t="shared" si="26"/>
        <v>-1.5141277326297755</v>
      </c>
      <c r="R101">
        <f t="shared" si="27"/>
        <v>-1.7147984280919266</v>
      </c>
      <c r="S101">
        <f t="shared" si="28"/>
        <v>-4.8383640731558026</v>
      </c>
      <c r="V101">
        <f t="shared" si="29"/>
        <v>-0.44628710262841947</v>
      </c>
      <c r="W101">
        <f t="shared" si="30"/>
        <v>-0.69314718055994529</v>
      </c>
      <c r="X101">
        <f t="shared" si="31"/>
        <v>-1.2729656758128873</v>
      </c>
      <c r="Y101">
        <f t="shared" si="32"/>
        <v>-0.96758402626170559</v>
      </c>
      <c r="Z101">
        <f t="shared" si="34"/>
        <v>-3.3799839852629581</v>
      </c>
    </row>
    <row r="102" spans="1:26" x14ac:dyDescent="0.3">
      <c r="A102">
        <v>101</v>
      </c>
      <c r="B102">
        <f>VLOOKUP('14.2 NB-Original'!B102,'14.2 NB-Original'!$I$2:$M$6,5)</f>
        <v>4</v>
      </c>
      <c r="C102">
        <f>VLOOKUP('14.2 NB-Original'!C102,'14.2 NB-Original'!$J$2:$M$6,4)</f>
        <v>4</v>
      </c>
      <c r="D102">
        <f>VLOOKUP('14.2 NB-Original'!D102,'14.2 NB-Original'!$K$2:$M$6,3)</f>
        <v>3</v>
      </c>
      <c r="E102">
        <f>VLOOKUP('14.2 NB-Original'!E102,'14.2 NB-Original'!$L$2:$M$6,2)</f>
        <v>3</v>
      </c>
      <c r="F102">
        <v>0</v>
      </c>
      <c r="G102" t="str">
        <f t="shared" si="35"/>
        <v>Regular</v>
      </c>
      <c r="H102" t="str">
        <f t="shared" si="33"/>
        <v>No</v>
      </c>
      <c r="O102">
        <f t="shared" si="24"/>
        <v>-0.69314718055994529</v>
      </c>
      <c r="P102">
        <f t="shared" si="25"/>
        <v>-0.51082562376599072</v>
      </c>
      <c r="Q102">
        <f t="shared" si="26"/>
        <v>-1.1394342831883648</v>
      </c>
      <c r="R102">
        <f t="shared" si="27"/>
        <v>-1.7147984280919266</v>
      </c>
      <c r="S102">
        <f t="shared" ref="S102" si="36">SUM(O102:R102)</f>
        <v>-4.0582055156062271</v>
      </c>
      <c r="V102">
        <f t="shared" si="29"/>
        <v>-0.44628710262841947</v>
      </c>
      <c r="W102">
        <f t="shared" si="30"/>
        <v>-0.69314718055994529</v>
      </c>
      <c r="X102">
        <f t="shared" si="31"/>
        <v>-1.7147984280919266</v>
      </c>
      <c r="Y102">
        <f t="shared" si="32"/>
        <v>-0.96758402626170559</v>
      </c>
      <c r="Z102">
        <f t="shared" ref="Z102" si="37">SUM(V102:Y102)</f>
        <v>-3.8218167375419969</v>
      </c>
    </row>
  </sheetData>
  <conditionalFormatting sqref="O2">
    <cfRule type="expression" dxfId="2" priority="3">
      <formula>"$H$2:$H$102=""No"""</formula>
    </cfRule>
  </conditionalFormatting>
  <conditionalFormatting sqref="H2">
    <cfRule type="containsText" dxfId="1" priority="2" operator="containsText" text="No">
      <formula>NOT(ISERROR(SEARCH("No",H2)))</formula>
    </cfRule>
  </conditionalFormatting>
  <conditionalFormatting sqref="H2:H102">
    <cfRule type="containsText" dxfId="0" priority="1" operator="containsText" text="No">
      <formula>NOT(ISERROR(SEARCH("No",H2)))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F6C8-3244-4E01-B400-AC1F591C5913}">
  <dimension ref="A1:AK187"/>
  <sheetViews>
    <sheetView workbookViewId="0">
      <selection activeCell="F7" sqref="F7"/>
    </sheetView>
  </sheetViews>
  <sheetFormatPr defaultRowHeight="14.4" x14ac:dyDescent="0.3"/>
  <cols>
    <col min="1" max="1" width="6.33203125" bestFit="1" customWidth="1"/>
    <col min="2" max="2" width="5.109375" bestFit="1" customWidth="1"/>
    <col min="3" max="3" width="15.44140625" bestFit="1" customWidth="1"/>
    <col min="4" max="4" width="11" bestFit="1" customWidth="1"/>
    <col min="5" max="8" width="12" bestFit="1" customWidth="1"/>
    <col min="9" max="9" width="12" customWidth="1"/>
    <col min="10" max="10" width="12.33203125" bestFit="1" customWidth="1"/>
    <col min="11" max="11" width="7.44140625" style="30" bestFit="1" customWidth="1"/>
    <col min="12" max="12" width="10.21875" style="30" bestFit="1" customWidth="1"/>
    <col min="13" max="13" width="5.6640625" style="30" bestFit="1" customWidth="1"/>
    <col min="14" max="14" width="11.88671875" style="30" customWidth="1"/>
    <col min="15" max="15" width="11" style="30" bestFit="1" customWidth="1"/>
    <col min="16" max="16" width="13.33203125" style="30" bestFit="1" customWidth="1"/>
    <col min="17" max="17" width="10.109375" style="30" bestFit="1" customWidth="1"/>
    <col min="18" max="18" width="12.77734375" style="30" customWidth="1"/>
    <col min="19" max="19" width="12.6640625" style="30" customWidth="1"/>
    <col min="20" max="20" width="12.21875" style="30" customWidth="1"/>
    <col min="21" max="21" width="8.33203125" style="30" customWidth="1"/>
    <col min="22" max="22" width="13" style="30" bestFit="1" customWidth="1"/>
    <col min="23" max="23" width="7.21875" style="30" bestFit="1" customWidth="1"/>
    <col min="24" max="24" width="9.109375" style="26" customWidth="1"/>
    <col min="25" max="25" width="7.6640625" style="27" bestFit="1" customWidth="1"/>
    <col min="26" max="26" width="10.5546875" style="27" bestFit="1" customWidth="1"/>
    <col min="27" max="27" width="6.5546875" style="27" customWidth="1"/>
    <col min="28" max="28" width="13.6640625" style="27" bestFit="1" customWidth="1"/>
    <col min="29" max="29" width="11.33203125" style="27" bestFit="1" customWidth="1"/>
    <col min="30" max="30" width="13.6640625" style="27" bestFit="1" customWidth="1"/>
    <col min="31" max="31" width="10.44140625" style="27" bestFit="1" customWidth="1"/>
    <col min="32" max="32" width="21.5546875" style="27" bestFit="1" customWidth="1"/>
    <col min="33" max="33" width="15.88671875" style="27" bestFit="1" customWidth="1"/>
    <col min="34" max="34" width="14.6640625" style="27" bestFit="1" customWidth="1"/>
    <col min="35" max="35" width="6.6640625" style="27" customWidth="1"/>
    <col min="36" max="36" width="13.44140625" style="27" bestFit="1" customWidth="1"/>
    <col min="37" max="37" width="9.5546875" style="27" customWidth="1"/>
  </cols>
  <sheetData>
    <row r="1" spans="1:37" x14ac:dyDescent="0.3">
      <c r="B1" s="39" t="s">
        <v>39</v>
      </c>
      <c r="C1" s="39"/>
      <c r="D1" s="39"/>
      <c r="J1" s="8" t="s">
        <v>38</v>
      </c>
      <c r="K1" s="33" t="s">
        <v>15</v>
      </c>
      <c r="L1" s="33" t="s">
        <v>16</v>
      </c>
      <c r="M1" s="33" t="s">
        <v>17</v>
      </c>
      <c r="N1" s="33" t="s">
        <v>18</v>
      </c>
      <c r="O1" s="33" t="s">
        <v>19</v>
      </c>
      <c r="P1" s="33" t="s">
        <v>20</v>
      </c>
      <c r="Q1" s="33" t="s">
        <v>21</v>
      </c>
      <c r="R1" s="33" t="s">
        <v>22</v>
      </c>
      <c r="S1" s="33" t="s">
        <v>23</v>
      </c>
      <c r="T1" s="33" t="s">
        <v>24</v>
      </c>
      <c r="U1" s="33" t="s">
        <v>25</v>
      </c>
      <c r="V1" s="33" t="s">
        <v>26</v>
      </c>
      <c r="W1" s="33" t="s">
        <v>27</v>
      </c>
    </row>
    <row r="2" spans="1:37" x14ac:dyDescent="0.3">
      <c r="A2" s="8" t="s">
        <v>40</v>
      </c>
      <c r="B2">
        <v>1</v>
      </c>
      <c r="C2">
        <v>2</v>
      </c>
      <c r="D2">
        <v>3</v>
      </c>
      <c r="J2" s="31">
        <v>1</v>
      </c>
      <c r="K2" s="30">
        <v>0.82635588638707669</v>
      </c>
      <c r="L2" s="30">
        <v>0.31428526797348477</v>
      </c>
      <c r="M2" s="30">
        <v>0.69076368386229769</v>
      </c>
      <c r="N2" s="30">
        <v>0.6778255649381536</v>
      </c>
      <c r="O2" s="30">
        <v>0.56475493871299831</v>
      </c>
      <c r="P2" s="30">
        <v>0.54781629815713251</v>
      </c>
      <c r="Q2" s="30">
        <v>0.38436244196735075</v>
      </c>
      <c r="R2" s="30">
        <v>0.556554511961739</v>
      </c>
      <c r="S2" s="30">
        <v>0.42534338123657706</v>
      </c>
      <c r="T2" s="30">
        <v>0.22199392395437376</v>
      </c>
      <c r="U2" s="30">
        <v>0.62050466025979423</v>
      </c>
      <c r="V2" s="30">
        <v>0.70203732120767681</v>
      </c>
      <c r="W2" s="30">
        <v>0.29436563093362883</v>
      </c>
    </row>
    <row r="3" spans="1:37" x14ac:dyDescent="0.3">
      <c r="A3" t="s">
        <v>28</v>
      </c>
      <c r="B3">
        <f>COUNTIFS($B$9:B$186,$A3,C$9:$C$186,B$2)</f>
        <v>0</v>
      </c>
      <c r="C3">
        <f>COUNTIFS($B$9:C$186,$A3,$C$9:D$186,C$2)</f>
        <v>0</v>
      </c>
      <c r="D3">
        <f>COUNTIFS($B$9:D$186,$A3,$C$9:E$186,D$2)</f>
        <v>59</v>
      </c>
      <c r="J3" s="31">
        <v>2</v>
      </c>
      <c r="K3" s="30">
        <v>0.88766081053986734</v>
      </c>
      <c r="L3" s="30">
        <v>0.58396049083773149</v>
      </c>
      <c r="M3" s="30">
        <v>0.74667237473311099</v>
      </c>
      <c r="N3" s="30">
        <v>0.70700606374791597</v>
      </c>
      <c r="O3" s="30">
        <v>0.6031912826485919</v>
      </c>
      <c r="P3" s="30">
        <v>0.43035066321857973</v>
      </c>
      <c r="Q3" s="30">
        <v>0.15279939614050972</v>
      </c>
      <c r="R3" s="30">
        <v>0.69405153218660698</v>
      </c>
      <c r="S3" s="30">
        <v>0.3146922662124908</v>
      </c>
      <c r="T3" s="30">
        <v>0.56186500428336006</v>
      </c>
      <c r="U3" s="30">
        <v>0.40332476862031691</v>
      </c>
      <c r="V3" s="30">
        <v>0.42895048038335448</v>
      </c>
      <c r="W3" s="30">
        <v>0.37138083926810844</v>
      </c>
    </row>
    <row r="4" spans="1:37" x14ac:dyDescent="0.3">
      <c r="A4" t="s">
        <v>29</v>
      </c>
      <c r="B4">
        <f>COUNTIFS($B$9:B$186,$A4,C$9:$C$186,B$2)</f>
        <v>59</v>
      </c>
      <c r="C4">
        <f>COUNTIFS($B$9:C$186,$A4,$C$9:D$186,C$2)</f>
        <v>3</v>
      </c>
      <c r="D4">
        <f>COUNTIFS($B$9:D$186,$A4,$C$9:E$186,D$2)</f>
        <v>9</v>
      </c>
      <c r="J4" s="31">
        <v>3</v>
      </c>
      <c r="K4" s="30">
        <v>0.91842905104863848</v>
      </c>
      <c r="L4" s="30">
        <v>0.3291839595385469</v>
      </c>
      <c r="M4" s="30">
        <v>0.75353537093660528</v>
      </c>
      <c r="N4" s="30">
        <v>0.57918119550203506</v>
      </c>
      <c r="O4" s="30">
        <v>0.65345279140644097</v>
      </c>
      <c r="P4" s="30">
        <v>0.73313984577978175</v>
      </c>
      <c r="Q4" s="30">
        <v>0.58287758626799824</v>
      </c>
      <c r="R4" s="30">
        <v>0.43050304243901477</v>
      </c>
      <c r="S4" s="30">
        <v>0.53529256865253971</v>
      </c>
      <c r="T4" s="30">
        <v>0.41270885807276581</v>
      </c>
      <c r="U4" s="30">
        <v>0.62008621710239253</v>
      </c>
      <c r="V4" s="30">
        <v>0.78955038480559092</v>
      </c>
      <c r="W4" s="30">
        <v>0.64002681869435829</v>
      </c>
    </row>
    <row r="5" spans="1:37" x14ac:dyDescent="0.3">
      <c r="A5" t="s">
        <v>30</v>
      </c>
      <c r="B5">
        <f>COUNTIFS($B$9:B$186,$A5,C$9:$C$186,B$2)</f>
        <v>1</v>
      </c>
      <c r="C5">
        <f>COUNTIFS($B$9:C$186,$A5,$C$9:D$186,C$2)</f>
        <v>47</v>
      </c>
      <c r="D5">
        <f>COUNTIFS($B$9:D$186,$A5,$C$9:E$186,D$2)</f>
        <v>0</v>
      </c>
    </row>
    <row r="7" spans="1:37" x14ac:dyDescent="0.3">
      <c r="K7" s="38" t="s">
        <v>41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7" t="s">
        <v>35</v>
      </c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</row>
    <row r="8" spans="1:37" x14ac:dyDescent="0.3">
      <c r="A8" s="8" t="s">
        <v>34</v>
      </c>
      <c r="B8" s="8" t="s">
        <v>14</v>
      </c>
      <c r="C8" s="8" t="s">
        <v>36</v>
      </c>
      <c r="D8" s="8"/>
      <c r="E8" s="8">
        <v>1</v>
      </c>
      <c r="F8" s="8">
        <v>2</v>
      </c>
      <c r="G8" s="8">
        <v>3</v>
      </c>
      <c r="H8" s="8" t="s">
        <v>37</v>
      </c>
      <c r="I8" s="8" t="s">
        <v>11</v>
      </c>
      <c r="J8" s="8" t="s">
        <v>34</v>
      </c>
      <c r="K8" s="33" t="s">
        <v>15</v>
      </c>
      <c r="L8" s="33" t="s">
        <v>16</v>
      </c>
      <c r="M8" s="33" t="s">
        <v>17</v>
      </c>
      <c r="N8" s="33" t="s">
        <v>18</v>
      </c>
      <c r="O8" s="33" t="s">
        <v>19</v>
      </c>
      <c r="P8" s="33" t="s">
        <v>20</v>
      </c>
      <c r="Q8" s="33" t="s">
        <v>21</v>
      </c>
      <c r="R8" s="33" t="s">
        <v>22</v>
      </c>
      <c r="S8" s="33" t="s">
        <v>23</v>
      </c>
      <c r="T8" s="33" t="s">
        <v>24</v>
      </c>
      <c r="U8" s="33" t="s">
        <v>25</v>
      </c>
      <c r="V8" s="33" t="s">
        <v>26</v>
      </c>
      <c r="W8" s="33" t="s">
        <v>27</v>
      </c>
      <c r="X8" s="34" t="s">
        <v>14</v>
      </c>
      <c r="Y8" s="35" t="s">
        <v>15</v>
      </c>
      <c r="Z8" s="35" t="s">
        <v>16</v>
      </c>
      <c r="AA8" s="35" t="s">
        <v>17</v>
      </c>
      <c r="AB8" s="35" t="s">
        <v>18</v>
      </c>
      <c r="AC8" s="35" t="s">
        <v>19</v>
      </c>
      <c r="AD8" s="35" t="s">
        <v>20</v>
      </c>
      <c r="AE8" s="35" t="s">
        <v>21</v>
      </c>
      <c r="AF8" s="35" t="s">
        <v>22</v>
      </c>
      <c r="AG8" s="35" t="s">
        <v>23</v>
      </c>
      <c r="AH8" s="35" t="s">
        <v>24</v>
      </c>
      <c r="AI8" s="35" t="s">
        <v>25</v>
      </c>
      <c r="AJ8" s="35" t="s">
        <v>26</v>
      </c>
      <c r="AK8" s="35" t="s">
        <v>27</v>
      </c>
    </row>
    <row r="9" spans="1:37" x14ac:dyDescent="0.3">
      <c r="A9">
        <v>1</v>
      </c>
      <c r="B9" t="s">
        <v>28</v>
      </c>
      <c r="C9">
        <f t="shared" ref="C9:C40" si="0">MATCH(H9,E9:G9,0)</f>
        <v>3</v>
      </c>
      <c r="E9">
        <f t="shared" ref="E9:E40" si="1">SQRT(SUMXMY2($K9:$W9,$K$2:$W$2))</f>
        <v>0.68821758469468186</v>
      </c>
      <c r="F9">
        <f t="shared" ref="F9:F40" si="2">SQRT(SUMXMY2($K9:$W9,$K$3:$W$3))</f>
        <v>1.0260369954362814</v>
      </c>
      <c r="G9">
        <f t="shared" ref="G9:G40" si="3">SQRT(SUMXMY2($K9:$W9,$K$4:$W$4))</f>
        <v>0.26785297431262789</v>
      </c>
      <c r="H9">
        <f>MIN(E9:G9)</f>
        <v>0.26785297431262789</v>
      </c>
      <c r="I9" s="32">
        <f>IFERROR(SUM(H9:H186),99999999)</f>
        <v>65.942961208924544</v>
      </c>
      <c r="J9">
        <v>1</v>
      </c>
      <c r="K9" s="30">
        <f>Y9/MAX(Y:Y)</f>
        <v>0.95954146999325696</v>
      </c>
      <c r="L9" s="30">
        <f t="shared" ref="L9:W9" si="4">Z9/MAX(Z:Z)</f>
        <v>0.29482758620689653</v>
      </c>
      <c r="M9" s="30">
        <f t="shared" si="4"/>
        <v>0.75232198142414863</v>
      </c>
      <c r="N9" s="30">
        <f t="shared" si="4"/>
        <v>0.52</v>
      </c>
      <c r="O9" s="30">
        <f t="shared" si="4"/>
        <v>0.78395061728395066</v>
      </c>
      <c r="P9" s="30">
        <f t="shared" si="4"/>
        <v>0.72164948453608246</v>
      </c>
      <c r="Q9" s="30">
        <f t="shared" si="4"/>
        <v>0.60236220472440949</v>
      </c>
      <c r="R9" s="30">
        <f t="shared" si="4"/>
        <v>0.42424242424242425</v>
      </c>
      <c r="S9" s="30">
        <f t="shared" si="4"/>
        <v>0.63966480446927376</v>
      </c>
      <c r="T9" s="30">
        <f t="shared" si="4"/>
        <v>0.43384615384615383</v>
      </c>
      <c r="U9" s="30">
        <f t="shared" si="4"/>
        <v>0.60818713450292405</v>
      </c>
      <c r="V9" s="30">
        <f t="shared" si="4"/>
        <v>0.98</v>
      </c>
      <c r="W9" s="30">
        <f t="shared" si="4"/>
        <v>0.6339285714285714</v>
      </c>
      <c r="X9" s="28" t="s">
        <v>28</v>
      </c>
      <c r="Y9" s="29">
        <v>14.23</v>
      </c>
      <c r="Z9" s="29">
        <v>1.71</v>
      </c>
      <c r="AA9" s="29">
        <v>2.4300000000000002</v>
      </c>
      <c r="AB9" s="29">
        <v>15.6</v>
      </c>
      <c r="AC9" s="29">
        <v>127</v>
      </c>
      <c r="AD9" s="29">
        <v>2.8</v>
      </c>
      <c r="AE9" s="29">
        <v>3.06</v>
      </c>
      <c r="AF9" s="29">
        <v>0.28000000000000003</v>
      </c>
      <c r="AG9" s="29">
        <v>2.29</v>
      </c>
      <c r="AH9" s="29">
        <v>5.64</v>
      </c>
      <c r="AI9" s="29">
        <v>1.04</v>
      </c>
      <c r="AJ9" s="29">
        <v>3.92</v>
      </c>
      <c r="AK9" s="29">
        <v>1065</v>
      </c>
    </row>
    <row r="10" spans="1:37" x14ac:dyDescent="0.3">
      <c r="A10">
        <v>2</v>
      </c>
      <c r="B10" t="s">
        <v>28</v>
      </c>
      <c r="C10">
        <f t="shared" si="0"/>
        <v>3</v>
      </c>
      <c r="E10">
        <f t="shared" si="1"/>
        <v>0.56517817332415932</v>
      </c>
      <c r="F10">
        <f t="shared" si="2"/>
        <v>0.91663192863449672</v>
      </c>
      <c r="G10">
        <f t="shared" si="3"/>
        <v>0.31612499095601454</v>
      </c>
      <c r="H10">
        <f t="shared" ref="H10:H73" si="5">MIN(E10:G10)</f>
        <v>0.31612499095601454</v>
      </c>
      <c r="J10">
        <v>2</v>
      </c>
      <c r="K10" s="30">
        <f t="shared" ref="K10:K73" si="6">Y10/MAX(Y:Y)</f>
        <v>0.89008766014834784</v>
      </c>
      <c r="L10" s="30">
        <f t="shared" ref="L10:L73" si="7">Z10/MAX(Z:Z)</f>
        <v>0.30689655172413793</v>
      </c>
      <c r="M10" s="30">
        <f t="shared" ref="M10:M73" si="8">AA10/MAX(AA:AA)</f>
        <v>0.66253869969040247</v>
      </c>
      <c r="N10" s="30">
        <f t="shared" ref="N10:N73" si="9">AB10/MAX(AB:AB)</f>
        <v>0.37333333333333329</v>
      </c>
      <c r="O10" s="30">
        <f t="shared" ref="O10:O73" si="10">AC10/MAX(AC:AC)</f>
        <v>0.61728395061728392</v>
      </c>
      <c r="P10" s="30">
        <f t="shared" ref="P10:P73" si="11">AD10/MAX(AD:AD)</f>
        <v>0.6829896907216495</v>
      </c>
      <c r="Q10" s="30">
        <f t="shared" ref="Q10:Q73" si="12">AE10/MAX(AE:AE)</f>
        <v>0.54330708661417315</v>
      </c>
      <c r="R10" s="30">
        <f t="shared" ref="R10:R73" si="13">AF10/MAX(AF:AF)</f>
        <v>0.39393939393939392</v>
      </c>
      <c r="S10" s="30">
        <f t="shared" ref="S10:S73" si="14">AG10/MAX(AG:AG)</f>
        <v>0.35754189944134079</v>
      </c>
      <c r="T10" s="30">
        <f t="shared" ref="T10:T73" si="15">AH10/MAX(AH:AH)</f>
        <v>0.33692307692307694</v>
      </c>
      <c r="U10" s="30">
        <f t="shared" ref="U10:U73" si="16">AI10/MAX(AI:AI)</f>
        <v>0.61403508771929827</v>
      </c>
      <c r="V10" s="30">
        <f t="shared" ref="V10:V73" si="17">AJ10/MAX(AJ:AJ)</f>
        <v>0.85</v>
      </c>
      <c r="W10" s="30">
        <f t="shared" ref="W10:W73" si="18">AK10/MAX(AK:AK)</f>
        <v>0.625</v>
      </c>
      <c r="X10" s="28" t="s">
        <v>28</v>
      </c>
      <c r="Y10" s="29">
        <v>13.2</v>
      </c>
      <c r="Z10" s="29">
        <v>1.78</v>
      </c>
      <c r="AA10" s="29">
        <v>2.14</v>
      </c>
      <c r="AB10" s="29">
        <v>11.2</v>
      </c>
      <c r="AC10" s="29">
        <v>100</v>
      </c>
      <c r="AD10" s="29">
        <v>2.65</v>
      </c>
      <c r="AE10" s="29">
        <v>2.76</v>
      </c>
      <c r="AF10" s="29">
        <v>0.26</v>
      </c>
      <c r="AG10" s="29">
        <v>1.28</v>
      </c>
      <c r="AH10" s="29">
        <v>4.38</v>
      </c>
      <c r="AI10" s="29">
        <v>1.05</v>
      </c>
      <c r="AJ10" s="29">
        <v>3.4</v>
      </c>
      <c r="AK10" s="29">
        <v>1050</v>
      </c>
    </row>
    <row r="11" spans="1:37" x14ac:dyDescent="0.3">
      <c r="A11">
        <v>3</v>
      </c>
      <c r="B11" t="s">
        <v>28</v>
      </c>
      <c r="C11">
        <f t="shared" si="0"/>
        <v>3</v>
      </c>
      <c r="E11">
        <f t="shared" si="1"/>
        <v>0.7037875058876718</v>
      </c>
      <c r="F11">
        <f t="shared" si="2"/>
        <v>0.97118500016105525</v>
      </c>
      <c r="G11">
        <f t="shared" si="3"/>
        <v>0.29347358019188752</v>
      </c>
      <c r="H11">
        <f t="shared" si="5"/>
        <v>0.29347358019188752</v>
      </c>
      <c r="J11">
        <v>3</v>
      </c>
      <c r="K11" s="30">
        <f t="shared" si="6"/>
        <v>0.88739042481456509</v>
      </c>
      <c r="L11" s="30">
        <f t="shared" si="7"/>
        <v>0.40689655172413791</v>
      </c>
      <c r="M11" s="30">
        <f t="shared" si="8"/>
        <v>0.82662538699690402</v>
      </c>
      <c r="N11" s="30">
        <f t="shared" si="9"/>
        <v>0.62</v>
      </c>
      <c r="O11" s="30">
        <f t="shared" si="10"/>
        <v>0.62345679012345678</v>
      </c>
      <c r="P11" s="30">
        <f t="shared" si="11"/>
        <v>0.72164948453608246</v>
      </c>
      <c r="Q11" s="30">
        <f t="shared" si="12"/>
        <v>0.63779527559055127</v>
      </c>
      <c r="R11" s="30">
        <f t="shared" si="13"/>
        <v>0.45454545454545453</v>
      </c>
      <c r="S11" s="30">
        <f t="shared" si="14"/>
        <v>0.78491620111731841</v>
      </c>
      <c r="T11" s="30">
        <f t="shared" si="15"/>
        <v>0.43692307692307691</v>
      </c>
      <c r="U11" s="30">
        <f t="shared" si="16"/>
        <v>0.60233918128654973</v>
      </c>
      <c r="V11" s="30">
        <f t="shared" si="17"/>
        <v>0.79249999999999998</v>
      </c>
      <c r="W11" s="30">
        <f t="shared" si="18"/>
        <v>0.7053571428571429</v>
      </c>
      <c r="X11" s="28" t="s">
        <v>28</v>
      </c>
      <c r="Y11" s="29">
        <v>13.16</v>
      </c>
      <c r="Z11" s="29">
        <v>2.36</v>
      </c>
      <c r="AA11" s="29">
        <v>2.67</v>
      </c>
      <c r="AB11" s="29">
        <v>18.600000000000001</v>
      </c>
      <c r="AC11" s="29">
        <v>101</v>
      </c>
      <c r="AD11" s="29">
        <v>2.8</v>
      </c>
      <c r="AE11" s="29">
        <v>3.24</v>
      </c>
      <c r="AF11" s="29">
        <v>0.3</v>
      </c>
      <c r="AG11" s="29">
        <v>2.81</v>
      </c>
      <c r="AH11" s="29">
        <v>5.68</v>
      </c>
      <c r="AI11" s="29">
        <v>1.03</v>
      </c>
      <c r="AJ11" s="29">
        <v>3.17</v>
      </c>
      <c r="AK11" s="29">
        <v>1185</v>
      </c>
    </row>
    <row r="12" spans="1:37" x14ac:dyDescent="0.3">
      <c r="A12">
        <v>4</v>
      </c>
      <c r="B12" t="s">
        <v>28</v>
      </c>
      <c r="C12">
        <f t="shared" si="0"/>
        <v>3</v>
      </c>
      <c r="E12">
        <f t="shared" si="1"/>
        <v>0.97255569234212946</v>
      </c>
      <c r="F12">
        <f t="shared" si="2"/>
        <v>1.1641046616650412</v>
      </c>
      <c r="G12">
        <f t="shared" si="3"/>
        <v>0.45320128048050501</v>
      </c>
      <c r="H12">
        <f t="shared" si="5"/>
        <v>0.45320128048050501</v>
      </c>
      <c r="J12">
        <v>4</v>
      </c>
      <c r="K12" s="30">
        <f t="shared" si="6"/>
        <v>0.96898179366149695</v>
      </c>
      <c r="L12" s="30">
        <f t="shared" si="7"/>
        <v>0.33620689655172414</v>
      </c>
      <c r="M12" s="30">
        <f t="shared" si="8"/>
        <v>0.77399380804953566</v>
      </c>
      <c r="N12" s="30">
        <f t="shared" si="9"/>
        <v>0.56000000000000005</v>
      </c>
      <c r="O12" s="30">
        <f t="shared" si="10"/>
        <v>0.69753086419753085</v>
      </c>
      <c r="P12" s="30">
        <f t="shared" si="11"/>
        <v>0.99226804123711343</v>
      </c>
      <c r="Q12" s="30">
        <f t="shared" si="12"/>
        <v>0.68700787401574803</v>
      </c>
      <c r="R12" s="30">
        <f t="shared" si="13"/>
        <v>0.36363636363636359</v>
      </c>
      <c r="S12" s="30">
        <f t="shared" si="14"/>
        <v>0.6089385474860336</v>
      </c>
      <c r="T12" s="30">
        <f t="shared" si="15"/>
        <v>0.6</v>
      </c>
      <c r="U12" s="30">
        <f t="shared" si="16"/>
        <v>0.50292397660818711</v>
      </c>
      <c r="V12" s="30">
        <f t="shared" si="17"/>
        <v>0.86250000000000004</v>
      </c>
      <c r="W12" s="30">
        <f t="shared" si="18"/>
        <v>0.88095238095238093</v>
      </c>
      <c r="X12" s="28" t="s">
        <v>28</v>
      </c>
      <c r="Y12" s="29">
        <v>14.37</v>
      </c>
      <c r="Z12" s="29">
        <v>1.95</v>
      </c>
      <c r="AA12" s="29">
        <v>2.5</v>
      </c>
      <c r="AB12" s="29">
        <v>16.8</v>
      </c>
      <c r="AC12" s="29">
        <v>113</v>
      </c>
      <c r="AD12" s="29">
        <v>3.85</v>
      </c>
      <c r="AE12" s="29">
        <v>3.49</v>
      </c>
      <c r="AF12" s="29">
        <v>0.24</v>
      </c>
      <c r="AG12" s="29">
        <v>2.1800000000000002</v>
      </c>
      <c r="AH12" s="29">
        <v>7.8</v>
      </c>
      <c r="AI12" s="29">
        <v>0.86</v>
      </c>
      <c r="AJ12" s="29">
        <v>3.45</v>
      </c>
      <c r="AK12" s="29">
        <v>1480</v>
      </c>
    </row>
    <row r="13" spans="1:37" x14ac:dyDescent="0.3">
      <c r="A13">
        <v>5</v>
      </c>
      <c r="B13" t="s">
        <v>28</v>
      </c>
      <c r="C13">
        <f t="shared" si="0"/>
        <v>3</v>
      </c>
      <c r="E13">
        <f t="shared" si="1"/>
        <v>0.42590713552785242</v>
      </c>
      <c r="F13">
        <f t="shared" si="2"/>
        <v>0.72171454230010279</v>
      </c>
      <c r="G13">
        <f t="shared" si="3"/>
        <v>0.36494431608163719</v>
      </c>
      <c r="H13">
        <f t="shared" si="5"/>
        <v>0.36494431608163719</v>
      </c>
      <c r="J13">
        <v>5</v>
      </c>
      <c r="K13" s="30">
        <f t="shared" si="6"/>
        <v>0.8927848954821308</v>
      </c>
      <c r="L13" s="30">
        <f t="shared" si="7"/>
        <v>0.44655172413793104</v>
      </c>
      <c r="M13" s="30">
        <f t="shared" si="8"/>
        <v>0.88854489164086692</v>
      </c>
      <c r="N13" s="30">
        <f t="shared" si="9"/>
        <v>0.7</v>
      </c>
      <c r="O13" s="30">
        <f t="shared" si="10"/>
        <v>0.72839506172839508</v>
      </c>
      <c r="P13" s="30">
        <f t="shared" si="11"/>
        <v>0.72164948453608246</v>
      </c>
      <c r="Q13" s="30">
        <f t="shared" si="12"/>
        <v>0.52952755905511806</v>
      </c>
      <c r="R13" s="30">
        <f t="shared" si="13"/>
        <v>0.59090909090909094</v>
      </c>
      <c r="S13" s="30">
        <f t="shared" si="14"/>
        <v>0.50837988826815639</v>
      </c>
      <c r="T13" s="30">
        <f t="shared" si="15"/>
        <v>0.3323076923076923</v>
      </c>
      <c r="U13" s="30">
        <f t="shared" si="16"/>
        <v>0.60818713450292405</v>
      </c>
      <c r="V13" s="30">
        <f t="shared" si="17"/>
        <v>0.73250000000000004</v>
      </c>
      <c r="W13" s="30">
        <f t="shared" si="18"/>
        <v>0.4375</v>
      </c>
      <c r="X13" s="28" t="s">
        <v>28</v>
      </c>
      <c r="Y13" s="29">
        <v>13.24</v>
      </c>
      <c r="Z13" s="29">
        <v>2.59</v>
      </c>
      <c r="AA13" s="29">
        <v>2.87</v>
      </c>
      <c r="AB13" s="29">
        <v>21</v>
      </c>
      <c r="AC13" s="29">
        <v>118</v>
      </c>
      <c r="AD13" s="29">
        <v>2.8</v>
      </c>
      <c r="AE13" s="29">
        <v>2.69</v>
      </c>
      <c r="AF13" s="29">
        <v>0.39</v>
      </c>
      <c r="AG13" s="29">
        <v>1.82</v>
      </c>
      <c r="AH13" s="29">
        <v>4.32</v>
      </c>
      <c r="AI13" s="29">
        <v>1.04</v>
      </c>
      <c r="AJ13" s="29">
        <v>2.93</v>
      </c>
      <c r="AK13" s="29">
        <v>735</v>
      </c>
    </row>
    <row r="14" spans="1:37" x14ac:dyDescent="0.3">
      <c r="A14">
        <v>6</v>
      </c>
      <c r="B14" t="s">
        <v>28</v>
      </c>
      <c r="C14">
        <f t="shared" si="0"/>
        <v>3</v>
      </c>
      <c r="E14">
        <f t="shared" si="1"/>
        <v>0.81460711794032115</v>
      </c>
      <c r="F14">
        <f t="shared" si="2"/>
        <v>1.0111173381861709</v>
      </c>
      <c r="G14">
        <f t="shared" si="3"/>
        <v>0.32020739796741016</v>
      </c>
      <c r="H14">
        <f t="shared" si="5"/>
        <v>0.32020739796741016</v>
      </c>
      <c r="J14">
        <v>6</v>
      </c>
      <c r="K14" s="30">
        <f t="shared" si="6"/>
        <v>0.95751854349291965</v>
      </c>
      <c r="L14" s="30">
        <f t="shared" si="7"/>
        <v>0.30344827586206896</v>
      </c>
      <c r="M14" s="30">
        <f t="shared" si="8"/>
        <v>0.75851393188854499</v>
      </c>
      <c r="N14" s="30">
        <f t="shared" si="9"/>
        <v>0.5066666666666666</v>
      </c>
      <c r="O14" s="30">
        <f t="shared" si="10"/>
        <v>0.69135802469135799</v>
      </c>
      <c r="P14" s="30">
        <f t="shared" si="11"/>
        <v>0.84278350515463918</v>
      </c>
      <c r="Q14" s="30">
        <f t="shared" si="12"/>
        <v>0.66732283464566933</v>
      </c>
      <c r="R14" s="30">
        <f t="shared" si="13"/>
        <v>0.51515151515151514</v>
      </c>
      <c r="S14" s="30">
        <f t="shared" si="14"/>
        <v>0.55027932960893855</v>
      </c>
      <c r="T14" s="30">
        <f t="shared" si="15"/>
        <v>0.51923076923076927</v>
      </c>
      <c r="U14" s="30">
        <f t="shared" si="16"/>
        <v>0.61403508771929827</v>
      </c>
      <c r="V14" s="30">
        <f t="shared" si="17"/>
        <v>0.71250000000000002</v>
      </c>
      <c r="W14" s="30">
        <f t="shared" si="18"/>
        <v>0.86309523809523814</v>
      </c>
      <c r="X14" s="28" t="s">
        <v>28</v>
      </c>
      <c r="Y14" s="29">
        <v>14.2</v>
      </c>
      <c r="Z14" s="29">
        <v>1.76</v>
      </c>
      <c r="AA14" s="29">
        <v>2.4500000000000002</v>
      </c>
      <c r="AB14" s="29">
        <v>15.2</v>
      </c>
      <c r="AC14" s="29">
        <v>112</v>
      </c>
      <c r="AD14" s="29">
        <v>3.27</v>
      </c>
      <c r="AE14" s="29">
        <v>3.39</v>
      </c>
      <c r="AF14" s="29">
        <v>0.34</v>
      </c>
      <c r="AG14" s="29">
        <v>1.97</v>
      </c>
      <c r="AH14" s="29">
        <v>6.75</v>
      </c>
      <c r="AI14" s="29">
        <v>1.05</v>
      </c>
      <c r="AJ14" s="29">
        <v>2.85</v>
      </c>
      <c r="AK14" s="29">
        <v>1450</v>
      </c>
    </row>
    <row r="15" spans="1:37" x14ac:dyDescent="0.3">
      <c r="A15">
        <v>7</v>
      </c>
      <c r="B15" t="s">
        <v>28</v>
      </c>
      <c r="C15">
        <f t="shared" si="0"/>
        <v>3</v>
      </c>
      <c r="E15">
        <f t="shared" si="1"/>
        <v>0.63740856071282548</v>
      </c>
      <c r="F15">
        <f t="shared" si="2"/>
        <v>0.91571128670015822</v>
      </c>
      <c r="G15">
        <f t="shared" si="3"/>
        <v>0.24380505984080555</v>
      </c>
      <c r="H15">
        <f t="shared" si="5"/>
        <v>0.24380505984080555</v>
      </c>
      <c r="J15">
        <v>7</v>
      </c>
      <c r="K15" s="30">
        <f t="shared" si="6"/>
        <v>0.97033041132838849</v>
      </c>
      <c r="L15" s="30">
        <f t="shared" si="7"/>
        <v>0.32241379310344831</v>
      </c>
      <c r="M15" s="30">
        <f t="shared" si="8"/>
        <v>0.75851393188854499</v>
      </c>
      <c r="N15" s="30">
        <f t="shared" si="9"/>
        <v>0.48666666666666664</v>
      </c>
      <c r="O15" s="30">
        <f t="shared" si="10"/>
        <v>0.59259259259259256</v>
      </c>
      <c r="P15" s="30">
        <f t="shared" si="11"/>
        <v>0.64432989690721654</v>
      </c>
      <c r="Q15" s="30">
        <f t="shared" si="12"/>
        <v>0.49606299212598426</v>
      </c>
      <c r="R15" s="30">
        <f t="shared" si="13"/>
        <v>0.45454545454545453</v>
      </c>
      <c r="S15" s="30">
        <f t="shared" si="14"/>
        <v>0.55307262569832405</v>
      </c>
      <c r="T15" s="30">
        <f t="shared" si="15"/>
        <v>0.40384615384615385</v>
      </c>
      <c r="U15" s="30">
        <f t="shared" si="16"/>
        <v>0.59649122807017552</v>
      </c>
      <c r="V15" s="30">
        <f t="shared" si="17"/>
        <v>0.89500000000000002</v>
      </c>
      <c r="W15" s="30">
        <f t="shared" si="18"/>
        <v>0.7678571428571429</v>
      </c>
      <c r="X15" s="28" t="s">
        <v>28</v>
      </c>
      <c r="Y15" s="29">
        <v>14.39</v>
      </c>
      <c r="Z15" s="29">
        <v>1.87</v>
      </c>
      <c r="AA15" s="29">
        <v>2.4500000000000002</v>
      </c>
      <c r="AB15" s="29">
        <v>14.6</v>
      </c>
      <c r="AC15" s="29">
        <v>96</v>
      </c>
      <c r="AD15" s="29">
        <v>2.5</v>
      </c>
      <c r="AE15" s="29">
        <v>2.52</v>
      </c>
      <c r="AF15" s="29">
        <v>0.3</v>
      </c>
      <c r="AG15" s="29">
        <v>1.98</v>
      </c>
      <c r="AH15" s="29">
        <v>5.25</v>
      </c>
      <c r="AI15" s="29">
        <v>1.02</v>
      </c>
      <c r="AJ15" s="29">
        <v>3.58</v>
      </c>
      <c r="AK15" s="29">
        <v>1290</v>
      </c>
    </row>
    <row r="16" spans="1:37" x14ac:dyDescent="0.3">
      <c r="A16">
        <v>8</v>
      </c>
      <c r="B16" t="s">
        <v>28</v>
      </c>
      <c r="C16">
        <f t="shared" si="0"/>
        <v>3</v>
      </c>
      <c r="E16">
        <f t="shared" si="1"/>
        <v>0.6368331049961885</v>
      </c>
      <c r="F16">
        <f t="shared" si="2"/>
        <v>0.87593203804103448</v>
      </c>
      <c r="G16">
        <f t="shared" si="3"/>
        <v>0.30202532999333592</v>
      </c>
      <c r="H16">
        <f t="shared" si="5"/>
        <v>0.30202532999333592</v>
      </c>
      <c r="J16">
        <v>8</v>
      </c>
      <c r="K16" s="30">
        <f t="shared" si="6"/>
        <v>0.94807821982467977</v>
      </c>
      <c r="L16" s="30">
        <f t="shared" si="7"/>
        <v>0.37068965517241381</v>
      </c>
      <c r="M16" s="30">
        <f t="shared" si="8"/>
        <v>0.80804953560371517</v>
      </c>
      <c r="N16" s="30">
        <f t="shared" si="9"/>
        <v>0.58666666666666667</v>
      </c>
      <c r="O16" s="30">
        <f t="shared" si="10"/>
        <v>0.74691358024691357</v>
      </c>
      <c r="P16" s="30">
        <f t="shared" si="11"/>
        <v>0.67010309278350522</v>
      </c>
      <c r="Q16" s="30">
        <f t="shared" si="12"/>
        <v>0.49409448818897633</v>
      </c>
      <c r="R16" s="30">
        <f t="shared" si="13"/>
        <v>0.46969696969696967</v>
      </c>
      <c r="S16" s="30">
        <f t="shared" si="14"/>
        <v>0.34916201117318435</v>
      </c>
      <c r="T16" s="30">
        <f t="shared" si="15"/>
        <v>0.38846153846153847</v>
      </c>
      <c r="U16" s="30">
        <f t="shared" si="16"/>
        <v>0.61988304093567259</v>
      </c>
      <c r="V16" s="30">
        <f t="shared" si="17"/>
        <v>0.89500000000000002</v>
      </c>
      <c r="W16" s="30">
        <f t="shared" si="18"/>
        <v>0.77083333333333337</v>
      </c>
      <c r="X16" s="28" t="s">
        <v>28</v>
      </c>
      <c r="Y16" s="29">
        <v>14.06</v>
      </c>
      <c r="Z16" s="29">
        <v>2.15</v>
      </c>
      <c r="AA16" s="29">
        <v>2.61</v>
      </c>
      <c r="AB16" s="29">
        <v>17.600000000000001</v>
      </c>
      <c r="AC16" s="29">
        <v>121</v>
      </c>
      <c r="AD16" s="29">
        <v>2.6</v>
      </c>
      <c r="AE16" s="29">
        <v>2.5099999999999998</v>
      </c>
      <c r="AF16" s="29">
        <v>0.31</v>
      </c>
      <c r="AG16" s="29">
        <v>1.25</v>
      </c>
      <c r="AH16" s="29">
        <v>5.05</v>
      </c>
      <c r="AI16" s="29">
        <v>1.06</v>
      </c>
      <c r="AJ16" s="29">
        <v>3.58</v>
      </c>
      <c r="AK16" s="29">
        <v>1295</v>
      </c>
    </row>
    <row r="17" spans="1:37" x14ac:dyDescent="0.3">
      <c r="A17">
        <v>9</v>
      </c>
      <c r="B17" t="s">
        <v>28</v>
      </c>
      <c r="C17">
        <f t="shared" si="0"/>
        <v>3</v>
      </c>
      <c r="E17">
        <f t="shared" si="1"/>
        <v>0.56364249801911592</v>
      </c>
      <c r="F17">
        <f t="shared" si="2"/>
        <v>0.88485907805946651</v>
      </c>
      <c r="G17">
        <f t="shared" si="3"/>
        <v>0.1955282956189352</v>
      </c>
      <c r="H17">
        <f t="shared" si="5"/>
        <v>0.1955282956189352</v>
      </c>
      <c r="J17">
        <v>9</v>
      </c>
      <c r="K17" s="30">
        <f t="shared" si="6"/>
        <v>1</v>
      </c>
      <c r="L17" s="30">
        <f t="shared" si="7"/>
        <v>0.28275862068965518</v>
      </c>
      <c r="M17" s="30">
        <f t="shared" si="8"/>
        <v>0.67182662538699689</v>
      </c>
      <c r="N17" s="30">
        <f t="shared" si="9"/>
        <v>0.46666666666666667</v>
      </c>
      <c r="O17" s="30">
        <f t="shared" si="10"/>
        <v>0.59876543209876543</v>
      </c>
      <c r="P17" s="30">
        <f t="shared" si="11"/>
        <v>0.72164948453608246</v>
      </c>
      <c r="Q17" s="30">
        <f t="shared" si="12"/>
        <v>0.58661417322834641</v>
      </c>
      <c r="R17" s="30">
        <f t="shared" si="13"/>
        <v>0.43939393939393934</v>
      </c>
      <c r="S17" s="30">
        <f t="shared" si="14"/>
        <v>0.55307262569832405</v>
      </c>
      <c r="T17" s="30">
        <f t="shared" si="15"/>
        <v>0.4</v>
      </c>
      <c r="U17" s="30">
        <f t="shared" si="16"/>
        <v>0.63157894736842113</v>
      </c>
      <c r="V17" s="30">
        <f t="shared" si="17"/>
        <v>0.71250000000000002</v>
      </c>
      <c r="W17" s="30">
        <f t="shared" si="18"/>
        <v>0.62202380952380953</v>
      </c>
      <c r="X17" s="28" t="s">
        <v>28</v>
      </c>
      <c r="Y17" s="29">
        <v>14.83</v>
      </c>
      <c r="Z17" s="29">
        <v>1.64</v>
      </c>
      <c r="AA17" s="29">
        <v>2.17</v>
      </c>
      <c r="AB17" s="29">
        <v>14</v>
      </c>
      <c r="AC17" s="29">
        <v>97</v>
      </c>
      <c r="AD17" s="29">
        <v>2.8</v>
      </c>
      <c r="AE17" s="29">
        <v>2.98</v>
      </c>
      <c r="AF17" s="29">
        <v>0.28999999999999998</v>
      </c>
      <c r="AG17" s="29">
        <v>1.98</v>
      </c>
      <c r="AH17" s="29">
        <v>5.2</v>
      </c>
      <c r="AI17" s="29">
        <v>1.08</v>
      </c>
      <c r="AJ17" s="29">
        <v>2.85</v>
      </c>
      <c r="AK17" s="29">
        <v>1045</v>
      </c>
    </row>
    <row r="18" spans="1:37" x14ac:dyDescent="0.3">
      <c r="A18">
        <v>10</v>
      </c>
      <c r="B18" t="s">
        <v>28</v>
      </c>
      <c r="C18">
        <f t="shared" si="0"/>
        <v>3</v>
      </c>
      <c r="E18">
        <f t="shared" si="1"/>
        <v>0.67604889012137015</v>
      </c>
      <c r="F18">
        <f t="shared" si="2"/>
        <v>0.98447454494114151</v>
      </c>
      <c r="G18">
        <f t="shared" si="3"/>
        <v>0.24519212353649503</v>
      </c>
      <c r="H18">
        <f t="shared" si="5"/>
        <v>0.24519212353649503</v>
      </c>
      <c r="J18">
        <v>10</v>
      </c>
      <c r="K18" s="30">
        <f t="shared" si="6"/>
        <v>0.93459204315576527</v>
      </c>
      <c r="L18" s="30">
        <f t="shared" si="7"/>
        <v>0.23275862068965519</v>
      </c>
      <c r="M18" s="30">
        <f t="shared" si="8"/>
        <v>0.70278637770897834</v>
      </c>
      <c r="N18" s="30">
        <f t="shared" si="9"/>
        <v>0.53333333333333333</v>
      </c>
      <c r="O18" s="30">
        <f t="shared" si="10"/>
        <v>0.60493827160493829</v>
      </c>
      <c r="P18" s="30">
        <f t="shared" si="11"/>
        <v>0.76804123711340211</v>
      </c>
      <c r="Q18" s="30">
        <f t="shared" si="12"/>
        <v>0.62007874015748032</v>
      </c>
      <c r="R18" s="30">
        <f t="shared" si="13"/>
        <v>0.33333333333333331</v>
      </c>
      <c r="S18" s="30">
        <f t="shared" si="14"/>
        <v>0.51675977653631289</v>
      </c>
      <c r="T18" s="30">
        <f t="shared" si="15"/>
        <v>0.55538461538461537</v>
      </c>
      <c r="U18" s="30">
        <f t="shared" si="16"/>
        <v>0.59064327485380119</v>
      </c>
      <c r="V18" s="30">
        <f t="shared" si="17"/>
        <v>0.88749999999999996</v>
      </c>
      <c r="W18" s="30">
        <f t="shared" si="18"/>
        <v>0.62202380952380953</v>
      </c>
      <c r="X18" s="28" t="s">
        <v>28</v>
      </c>
      <c r="Y18" s="29">
        <v>13.86</v>
      </c>
      <c r="Z18" s="29">
        <v>1.35</v>
      </c>
      <c r="AA18" s="29">
        <v>2.27</v>
      </c>
      <c r="AB18" s="29">
        <v>16</v>
      </c>
      <c r="AC18" s="29">
        <v>98</v>
      </c>
      <c r="AD18" s="29">
        <v>2.98</v>
      </c>
      <c r="AE18" s="29">
        <v>3.15</v>
      </c>
      <c r="AF18" s="29">
        <v>0.22</v>
      </c>
      <c r="AG18" s="29">
        <v>1.85</v>
      </c>
      <c r="AH18" s="29">
        <v>7.22</v>
      </c>
      <c r="AI18" s="29">
        <v>1.01</v>
      </c>
      <c r="AJ18" s="29">
        <v>3.55</v>
      </c>
      <c r="AK18" s="29">
        <v>1045</v>
      </c>
    </row>
    <row r="19" spans="1:37" x14ac:dyDescent="0.3">
      <c r="A19">
        <v>11</v>
      </c>
      <c r="B19" t="s">
        <v>28</v>
      </c>
      <c r="C19">
        <f t="shared" si="0"/>
        <v>3</v>
      </c>
      <c r="E19">
        <f t="shared" si="1"/>
        <v>0.83149711679046312</v>
      </c>
      <c r="F19">
        <f t="shared" si="2"/>
        <v>1.0989666417138482</v>
      </c>
      <c r="G19">
        <f t="shared" si="3"/>
        <v>0.34233995823444763</v>
      </c>
      <c r="H19">
        <f t="shared" si="5"/>
        <v>0.34233995823444763</v>
      </c>
      <c r="J19">
        <v>11</v>
      </c>
      <c r="K19" s="30">
        <f t="shared" si="6"/>
        <v>0.95077545515846251</v>
      </c>
      <c r="L19" s="30">
        <f t="shared" si="7"/>
        <v>0.3724137931034483</v>
      </c>
      <c r="M19" s="30">
        <f t="shared" si="8"/>
        <v>0.71207430340557265</v>
      </c>
      <c r="N19" s="30">
        <f t="shared" si="9"/>
        <v>0.6</v>
      </c>
      <c r="O19" s="30">
        <f t="shared" si="10"/>
        <v>0.64814814814814814</v>
      </c>
      <c r="P19" s="30">
        <f t="shared" si="11"/>
        <v>0.76030927835051554</v>
      </c>
      <c r="Q19" s="30">
        <f t="shared" si="12"/>
        <v>0.65354330708661412</v>
      </c>
      <c r="R19" s="30">
        <f t="shared" si="13"/>
        <v>0.33333333333333331</v>
      </c>
      <c r="S19" s="30">
        <f t="shared" si="14"/>
        <v>0.66480446927374293</v>
      </c>
      <c r="T19" s="30">
        <f t="shared" si="15"/>
        <v>0.44230769230769229</v>
      </c>
      <c r="U19" s="30">
        <f t="shared" si="16"/>
        <v>0.73099415204678364</v>
      </c>
      <c r="V19" s="30">
        <f t="shared" si="17"/>
        <v>0.79249999999999998</v>
      </c>
      <c r="W19" s="30">
        <f t="shared" si="18"/>
        <v>0.89880952380952384</v>
      </c>
      <c r="X19" s="28" t="s">
        <v>28</v>
      </c>
      <c r="Y19" s="29">
        <v>14.1</v>
      </c>
      <c r="Z19" s="29">
        <v>2.16</v>
      </c>
      <c r="AA19" s="29">
        <v>2.2999999999999998</v>
      </c>
      <c r="AB19" s="29">
        <v>18</v>
      </c>
      <c r="AC19" s="29">
        <v>105</v>
      </c>
      <c r="AD19" s="29">
        <v>2.95</v>
      </c>
      <c r="AE19" s="29">
        <v>3.32</v>
      </c>
      <c r="AF19" s="29">
        <v>0.22</v>
      </c>
      <c r="AG19" s="29">
        <v>2.38</v>
      </c>
      <c r="AH19" s="29">
        <v>5.75</v>
      </c>
      <c r="AI19" s="29">
        <v>1.25</v>
      </c>
      <c r="AJ19" s="29">
        <v>3.17</v>
      </c>
      <c r="AK19" s="29">
        <v>1510</v>
      </c>
    </row>
    <row r="20" spans="1:37" x14ac:dyDescent="0.3">
      <c r="A20">
        <v>12</v>
      </c>
      <c r="B20" t="s">
        <v>28</v>
      </c>
      <c r="C20">
        <f t="shared" si="0"/>
        <v>3</v>
      </c>
      <c r="E20">
        <f t="shared" si="1"/>
        <v>0.56510690042971601</v>
      </c>
      <c r="F20">
        <f t="shared" si="2"/>
        <v>0.83907493881811146</v>
      </c>
      <c r="G20">
        <f t="shared" si="3"/>
        <v>0.29806841957523811</v>
      </c>
      <c r="H20">
        <f t="shared" si="5"/>
        <v>0.29806841957523811</v>
      </c>
      <c r="J20">
        <v>12</v>
      </c>
      <c r="K20" s="30">
        <f t="shared" si="6"/>
        <v>0.95212407282535394</v>
      </c>
      <c r="L20" s="30">
        <f t="shared" si="7"/>
        <v>0.25517241379310346</v>
      </c>
      <c r="M20" s="30">
        <f t="shared" si="8"/>
        <v>0.71826625386996901</v>
      </c>
      <c r="N20" s="30">
        <f t="shared" si="9"/>
        <v>0.56000000000000005</v>
      </c>
      <c r="O20" s="30">
        <f t="shared" si="10"/>
        <v>0.5864197530864198</v>
      </c>
      <c r="P20" s="30">
        <f t="shared" si="11"/>
        <v>0.56701030927835061</v>
      </c>
      <c r="Q20" s="30">
        <f t="shared" si="12"/>
        <v>0.47834645669291342</v>
      </c>
      <c r="R20" s="30">
        <f t="shared" si="13"/>
        <v>0.39393939393939392</v>
      </c>
      <c r="S20" s="30">
        <f t="shared" si="14"/>
        <v>0.43854748603351956</v>
      </c>
      <c r="T20" s="30">
        <f t="shared" si="15"/>
        <v>0.38461538461538464</v>
      </c>
      <c r="U20" s="30">
        <f t="shared" si="16"/>
        <v>0.68421052631578949</v>
      </c>
      <c r="V20" s="30">
        <f t="shared" si="17"/>
        <v>0.70499999999999996</v>
      </c>
      <c r="W20" s="30">
        <f t="shared" si="18"/>
        <v>0.76190476190476186</v>
      </c>
      <c r="X20" s="28" t="s">
        <v>28</v>
      </c>
      <c r="Y20" s="29">
        <v>14.12</v>
      </c>
      <c r="Z20" s="29">
        <v>1.48</v>
      </c>
      <c r="AA20" s="29">
        <v>2.3199999999999998</v>
      </c>
      <c r="AB20" s="29">
        <v>16.8</v>
      </c>
      <c r="AC20" s="29">
        <v>95</v>
      </c>
      <c r="AD20" s="29">
        <v>2.2000000000000002</v>
      </c>
      <c r="AE20" s="29">
        <v>2.4300000000000002</v>
      </c>
      <c r="AF20" s="29">
        <v>0.26</v>
      </c>
      <c r="AG20" s="29">
        <v>1.57</v>
      </c>
      <c r="AH20" s="29">
        <v>5</v>
      </c>
      <c r="AI20" s="29">
        <v>1.17</v>
      </c>
      <c r="AJ20" s="29">
        <v>2.82</v>
      </c>
      <c r="AK20" s="29">
        <v>1280</v>
      </c>
    </row>
    <row r="21" spans="1:37" x14ac:dyDescent="0.3">
      <c r="A21">
        <v>13</v>
      </c>
      <c r="B21" t="s">
        <v>28</v>
      </c>
      <c r="C21">
        <f t="shared" si="0"/>
        <v>3</v>
      </c>
      <c r="E21">
        <f t="shared" si="1"/>
        <v>0.61905286418519112</v>
      </c>
      <c r="F21">
        <f t="shared" si="2"/>
        <v>0.88117554516237573</v>
      </c>
      <c r="G21">
        <f t="shared" si="3"/>
        <v>0.22132938461454796</v>
      </c>
      <c r="H21">
        <f t="shared" si="5"/>
        <v>0.22132938461454796</v>
      </c>
      <c r="J21">
        <v>13</v>
      </c>
      <c r="K21" s="30">
        <f t="shared" si="6"/>
        <v>0.92717464598786248</v>
      </c>
      <c r="L21" s="30">
        <f t="shared" si="7"/>
        <v>0.2982758620689655</v>
      </c>
      <c r="M21" s="30">
        <f t="shared" si="8"/>
        <v>0.74613003095975239</v>
      </c>
      <c r="N21" s="30">
        <f t="shared" si="9"/>
        <v>0.53333333333333333</v>
      </c>
      <c r="O21" s="30">
        <f t="shared" si="10"/>
        <v>0.54938271604938271</v>
      </c>
      <c r="P21" s="30">
        <f t="shared" si="11"/>
        <v>0.67010309278350522</v>
      </c>
      <c r="Q21" s="30">
        <f t="shared" si="12"/>
        <v>0.54330708661417315</v>
      </c>
      <c r="R21" s="30">
        <f t="shared" si="13"/>
        <v>0.43939393939393934</v>
      </c>
      <c r="S21" s="30">
        <f t="shared" si="14"/>
        <v>0.505586592178771</v>
      </c>
      <c r="T21" s="30">
        <f t="shared" si="15"/>
        <v>0.43076923076923074</v>
      </c>
      <c r="U21" s="30">
        <f t="shared" si="16"/>
        <v>0.67251461988304084</v>
      </c>
      <c r="V21" s="30">
        <f t="shared" si="17"/>
        <v>0.72499999999999998</v>
      </c>
      <c r="W21" s="30">
        <f t="shared" si="18"/>
        <v>0.7857142857142857</v>
      </c>
      <c r="X21" s="28" t="s">
        <v>28</v>
      </c>
      <c r="Y21" s="29">
        <v>13.75</v>
      </c>
      <c r="Z21" s="29">
        <v>1.73</v>
      </c>
      <c r="AA21" s="29">
        <v>2.41</v>
      </c>
      <c r="AB21" s="29">
        <v>16</v>
      </c>
      <c r="AC21" s="29">
        <v>89</v>
      </c>
      <c r="AD21" s="29">
        <v>2.6</v>
      </c>
      <c r="AE21" s="29">
        <v>2.76</v>
      </c>
      <c r="AF21" s="29">
        <v>0.28999999999999998</v>
      </c>
      <c r="AG21" s="29">
        <v>1.81</v>
      </c>
      <c r="AH21" s="29">
        <v>5.6</v>
      </c>
      <c r="AI21" s="29">
        <v>1.1499999999999999</v>
      </c>
      <c r="AJ21" s="29">
        <v>2.9</v>
      </c>
      <c r="AK21" s="29">
        <v>1320</v>
      </c>
    </row>
    <row r="22" spans="1:37" x14ac:dyDescent="0.3">
      <c r="A22">
        <v>14</v>
      </c>
      <c r="B22" t="s">
        <v>28</v>
      </c>
      <c r="C22">
        <f t="shared" si="0"/>
        <v>3</v>
      </c>
      <c r="E22">
        <f t="shared" si="1"/>
        <v>0.8001668899368658</v>
      </c>
      <c r="F22">
        <f t="shared" si="2"/>
        <v>1.0866056138419122</v>
      </c>
      <c r="G22">
        <f t="shared" si="3"/>
        <v>0.46568360012912752</v>
      </c>
      <c r="H22">
        <f t="shared" si="5"/>
        <v>0.46568360012912752</v>
      </c>
      <c r="J22">
        <v>14</v>
      </c>
      <c r="K22" s="30">
        <f t="shared" si="6"/>
        <v>0.99460552933243429</v>
      </c>
      <c r="L22" s="30">
        <f t="shared" si="7"/>
        <v>0.2982758620689655</v>
      </c>
      <c r="M22" s="30">
        <f t="shared" si="8"/>
        <v>0.73993808049535603</v>
      </c>
      <c r="N22" s="30">
        <f t="shared" si="9"/>
        <v>0.38</v>
      </c>
      <c r="O22" s="30">
        <f t="shared" si="10"/>
        <v>0.56172839506172845</v>
      </c>
      <c r="P22" s="30">
        <f t="shared" si="11"/>
        <v>0.7989690721649485</v>
      </c>
      <c r="Q22" s="30">
        <f t="shared" si="12"/>
        <v>0.72637795275590544</v>
      </c>
      <c r="R22" s="30">
        <f t="shared" si="13"/>
        <v>0.65151515151515149</v>
      </c>
      <c r="S22" s="30">
        <f t="shared" si="14"/>
        <v>0.78491620111731841</v>
      </c>
      <c r="T22" s="30">
        <f t="shared" si="15"/>
        <v>0.41538461538461541</v>
      </c>
      <c r="U22" s="30">
        <f t="shared" si="16"/>
        <v>0.73099415204678364</v>
      </c>
      <c r="V22" s="30">
        <f t="shared" si="17"/>
        <v>0.6825</v>
      </c>
      <c r="W22" s="30">
        <f t="shared" si="18"/>
        <v>0.68452380952380953</v>
      </c>
      <c r="X22" s="28" t="s">
        <v>28</v>
      </c>
      <c r="Y22" s="29">
        <v>14.75</v>
      </c>
      <c r="Z22" s="29">
        <v>1.73</v>
      </c>
      <c r="AA22" s="29">
        <v>2.39</v>
      </c>
      <c r="AB22" s="29">
        <v>11.4</v>
      </c>
      <c r="AC22" s="29">
        <v>91</v>
      </c>
      <c r="AD22" s="29">
        <v>3.1</v>
      </c>
      <c r="AE22" s="29">
        <v>3.69</v>
      </c>
      <c r="AF22" s="29">
        <v>0.43</v>
      </c>
      <c r="AG22" s="29">
        <v>2.81</v>
      </c>
      <c r="AH22" s="29">
        <v>5.4</v>
      </c>
      <c r="AI22" s="29">
        <v>1.25</v>
      </c>
      <c r="AJ22" s="29">
        <v>2.73</v>
      </c>
      <c r="AK22" s="29">
        <v>1150</v>
      </c>
    </row>
    <row r="23" spans="1:37" x14ac:dyDescent="0.3">
      <c r="A23">
        <v>15</v>
      </c>
      <c r="B23" t="s">
        <v>28</v>
      </c>
      <c r="C23">
        <f t="shared" si="0"/>
        <v>3</v>
      </c>
      <c r="E23">
        <f t="shared" si="1"/>
        <v>1.0041567085656737</v>
      </c>
      <c r="F23">
        <f t="shared" si="2"/>
        <v>1.2189723897818872</v>
      </c>
      <c r="G23">
        <f t="shared" si="3"/>
        <v>0.51612100554589357</v>
      </c>
      <c r="H23">
        <f t="shared" si="5"/>
        <v>0.51612100554589357</v>
      </c>
      <c r="J23">
        <v>15</v>
      </c>
      <c r="K23" s="30">
        <f t="shared" si="6"/>
        <v>0.96965610249494272</v>
      </c>
      <c r="L23" s="30">
        <f t="shared" si="7"/>
        <v>0.32241379310344831</v>
      </c>
      <c r="M23" s="30">
        <f t="shared" si="8"/>
        <v>0.73684210526315785</v>
      </c>
      <c r="N23" s="30">
        <f t="shared" si="9"/>
        <v>0.4</v>
      </c>
      <c r="O23" s="30">
        <f t="shared" si="10"/>
        <v>0.62962962962962965</v>
      </c>
      <c r="P23" s="30">
        <f t="shared" si="11"/>
        <v>0.85051546391752575</v>
      </c>
      <c r="Q23" s="30">
        <f t="shared" si="12"/>
        <v>0.7165354330708662</v>
      </c>
      <c r="R23" s="30">
        <f t="shared" si="13"/>
        <v>0.43939393939393934</v>
      </c>
      <c r="S23" s="30">
        <f t="shared" si="14"/>
        <v>0.82681564245810057</v>
      </c>
      <c r="T23" s="30">
        <f t="shared" si="15"/>
        <v>0.57692307692307687</v>
      </c>
      <c r="U23" s="30">
        <f t="shared" si="16"/>
        <v>0.70175438596491224</v>
      </c>
      <c r="V23" s="30">
        <f t="shared" si="17"/>
        <v>0.75</v>
      </c>
      <c r="W23" s="30">
        <f t="shared" si="18"/>
        <v>0.92083333333333328</v>
      </c>
      <c r="X23" s="28" t="s">
        <v>28</v>
      </c>
      <c r="Y23" s="29">
        <v>14.38</v>
      </c>
      <c r="Z23" s="29">
        <v>1.87</v>
      </c>
      <c r="AA23" s="29">
        <v>2.38</v>
      </c>
      <c r="AB23" s="29">
        <v>12</v>
      </c>
      <c r="AC23" s="29">
        <v>102</v>
      </c>
      <c r="AD23" s="29">
        <v>3.3</v>
      </c>
      <c r="AE23" s="29">
        <v>3.64</v>
      </c>
      <c r="AF23" s="29">
        <v>0.28999999999999998</v>
      </c>
      <c r="AG23" s="29">
        <v>2.96</v>
      </c>
      <c r="AH23" s="29">
        <v>7.5</v>
      </c>
      <c r="AI23" s="29">
        <v>1.2</v>
      </c>
      <c r="AJ23" s="29">
        <v>3</v>
      </c>
      <c r="AK23" s="29">
        <v>1547</v>
      </c>
    </row>
    <row r="24" spans="1:37" x14ac:dyDescent="0.3">
      <c r="A24">
        <v>16</v>
      </c>
      <c r="B24" t="s">
        <v>28</v>
      </c>
      <c r="C24">
        <f t="shared" si="0"/>
        <v>3</v>
      </c>
      <c r="E24">
        <f t="shared" si="1"/>
        <v>0.71086760838812846</v>
      </c>
      <c r="F24">
        <f t="shared" si="2"/>
        <v>0.90231359429836255</v>
      </c>
      <c r="G24">
        <f t="shared" si="3"/>
        <v>0.29747862935200958</v>
      </c>
      <c r="H24">
        <f t="shared" si="5"/>
        <v>0.29747862935200958</v>
      </c>
      <c r="J24">
        <v>16</v>
      </c>
      <c r="K24" s="30">
        <f t="shared" si="6"/>
        <v>0.91908293998651391</v>
      </c>
      <c r="L24" s="30">
        <f t="shared" si="7"/>
        <v>0.31206896551724139</v>
      </c>
      <c r="M24" s="30">
        <f t="shared" si="8"/>
        <v>0.83591331269349856</v>
      </c>
      <c r="N24" s="30">
        <f t="shared" si="9"/>
        <v>0.57333333333333336</v>
      </c>
      <c r="O24" s="30">
        <f t="shared" si="10"/>
        <v>0.69135802469135799</v>
      </c>
      <c r="P24" s="30">
        <f t="shared" si="11"/>
        <v>0.73453608247422686</v>
      </c>
      <c r="Q24" s="30">
        <f t="shared" si="12"/>
        <v>0.57283464566929132</v>
      </c>
      <c r="R24" s="30">
        <f t="shared" si="13"/>
        <v>0.45454545454545453</v>
      </c>
      <c r="S24" s="30">
        <f t="shared" si="14"/>
        <v>0.40782122905027929</v>
      </c>
      <c r="T24" s="30">
        <f t="shared" si="15"/>
        <v>0.56153846153846154</v>
      </c>
      <c r="U24" s="30">
        <f t="shared" si="16"/>
        <v>0.7485380116959065</v>
      </c>
      <c r="V24" s="30">
        <f t="shared" si="17"/>
        <v>0.72</v>
      </c>
      <c r="W24" s="30">
        <f t="shared" si="18"/>
        <v>0.77976190476190477</v>
      </c>
      <c r="X24" s="28" t="s">
        <v>28</v>
      </c>
      <c r="Y24" s="29">
        <v>13.63</v>
      </c>
      <c r="Z24" s="29">
        <v>1.81</v>
      </c>
      <c r="AA24" s="29">
        <v>2.7</v>
      </c>
      <c r="AB24" s="29">
        <v>17.2</v>
      </c>
      <c r="AC24" s="29">
        <v>112</v>
      </c>
      <c r="AD24" s="29">
        <v>2.85</v>
      </c>
      <c r="AE24" s="29">
        <v>2.91</v>
      </c>
      <c r="AF24" s="29">
        <v>0.3</v>
      </c>
      <c r="AG24" s="29">
        <v>1.46</v>
      </c>
      <c r="AH24" s="29">
        <v>7.3</v>
      </c>
      <c r="AI24" s="29">
        <v>1.28</v>
      </c>
      <c r="AJ24" s="29">
        <v>2.88</v>
      </c>
      <c r="AK24" s="29">
        <v>1310</v>
      </c>
    </row>
    <row r="25" spans="1:37" x14ac:dyDescent="0.3">
      <c r="A25">
        <v>17</v>
      </c>
      <c r="B25" t="s">
        <v>28</v>
      </c>
      <c r="C25">
        <f t="shared" si="0"/>
        <v>3</v>
      </c>
      <c r="E25">
        <f t="shared" si="1"/>
        <v>0.67980435887954971</v>
      </c>
      <c r="F25">
        <f t="shared" si="2"/>
        <v>0.87049079442601163</v>
      </c>
      <c r="G25">
        <f t="shared" si="3"/>
        <v>0.25845837254445497</v>
      </c>
      <c r="H25">
        <f t="shared" si="5"/>
        <v>0.25845837254445497</v>
      </c>
      <c r="J25">
        <v>17</v>
      </c>
      <c r="K25" s="30">
        <f t="shared" si="6"/>
        <v>0.96426163182737701</v>
      </c>
      <c r="L25" s="30">
        <f t="shared" si="7"/>
        <v>0.33103448275862069</v>
      </c>
      <c r="M25" s="30">
        <f t="shared" si="8"/>
        <v>0.8421052631578948</v>
      </c>
      <c r="N25" s="30">
        <f t="shared" si="9"/>
        <v>0.66666666666666663</v>
      </c>
      <c r="O25" s="30">
        <f t="shared" si="10"/>
        <v>0.7407407407407407</v>
      </c>
      <c r="P25" s="30">
        <f t="shared" si="11"/>
        <v>0.72164948453608246</v>
      </c>
      <c r="Q25" s="30">
        <f t="shared" si="12"/>
        <v>0.61811023622047245</v>
      </c>
      <c r="R25" s="30">
        <f t="shared" si="13"/>
        <v>0.5</v>
      </c>
      <c r="S25" s="30">
        <f t="shared" si="14"/>
        <v>0.55027932960893855</v>
      </c>
      <c r="T25" s="30">
        <f t="shared" si="15"/>
        <v>0.47692307692307695</v>
      </c>
      <c r="U25" s="30">
        <f t="shared" si="16"/>
        <v>0.6257309941520468</v>
      </c>
      <c r="V25" s="30">
        <f t="shared" si="17"/>
        <v>0.66249999999999998</v>
      </c>
      <c r="W25" s="30">
        <f t="shared" si="18"/>
        <v>0.76190476190476186</v>
      </c>
      <c r="X25" s="28" t="s">
        <v>28</v>
      </c>
      <c r="Y25" s="29">
        <v>14.3</v>
      </c>
      <c r="Z25" s="29">
        <v>1.92</v>
      </c>
      <c r="AA25" s="29">
        <v>2.72</v>
      </c>
      <c r="AB25" s="29">
        <v>20</v>
      </c>
      <c r="AC25" s="29">
        <v>120</v>
      </c>
      <c r="AD25" s="29">
        <v>2.8</v>
      </c>
      <c r="AE25" s="29">
        <v>3.14</v>
      </c>
      <c r="AF25" s="29">
        <v>0.33</v>
      </c>
      <c r="AG25" s="29">
        <v>1.97</v>
      </c>
      <c r="AH25" s="29">
        <v>6.2</v>
      </c>
      <c r="AI25" s="29">
        <v>1.07</v>
      </c>
      <c r="AJ25" s="29">
        <v>2.65</v>
      </c>
      <c r="AK25" s="29">
        <v>1280</v>
      </c>
    </row>
    <row r="26" spans="1:37" x14ac:dyDescent="0.3">
      <c r="A26">
        <v>18</v>
      </c>
      <c r="B26" t="s">
        <v>28</v>
      </c>
      <c r="C26">
        <f t="shared" si="0"/>
        <v>3</v>
      </c>
      <c r="E26">
        <f t="shared" si="1"/>
        <v>0.64074373911969695</v>
      </c>
      <c r="F26">
        <f t="shared" si="2"/>
        <v>0.85659819212821853</v>
      </c>
      <c r="G26">
        <f t="shared" si="3"/>
        <v>0.30525215631627117</v>
      </c>
      <c r="H26">
        <f t="shared" si="5"/>
        <v>0.30525215631627117</v>
      </c>
      <c r="J26">
        <v>18</v>
      </c>
      <c r="K26" s="30">
        <f t="shared" si="6"/>
        <v>0.93256911665542819</v>
      </c>
      <c r="L26" s="30">
        <f t="shared" si="7"/>
        <v>0.27068965517241383</v>
      </c>
      <c r="M26" s="30">
        <f t="shared" si="8"/>
        <v>0.81114551083591335</v>
      </c>
      <c r="N26" s="30">
        <f t="shared" si="9"/>
        <v>0.66666666666666663</v>
      </c>
      <c r="O26" s="30">
        <f t="shared" si="10"/>
        <v>0.70987654320987659</v>
      </c>
      <c r="P26" s="30">
        <f t="shared" si="11"/>
        <v>0.76030927835051554</v>
      </c>
      <c r="Q26" s="30">
        <f t="shared" si="12"/>
        <v>0.66929133858267709</v>
      </c>
      <c r="R26" s="30">
        <f t="shared" si="13"/>
        <v>0.60606060606060608</v>
      </c>
      <c r="S26" s="30">
        <f t="shared" si="14"/>
        <v>0.48044692737430167</v>
      </c>
      <c r="T26" s="30">
        <f t="shared" si="15"/>
        <v>0.50769230769230766</v>
      </c>
      <c r="U26" s="30">
        <f t="shared" si="16"/>
        <v>0.66081871345029231</v>
      </c>
      <c r="V26" s="30">
        <f t="shared" si="17"/>
        <v>0.64249999999999996</v>
      </c>
      <c r="W26" s="30">
        <f t="shared" si="18"/>
        <v>0.67261904761904767</v>
      </c>
      <c r="X26" s="28" t="s">
        <v>28</v>
      </c>
      <c r="Y26" s="29">
        <v>13.83</v>
      </c>
      <c r="Z26" s="29">
        <v>1.57</v>
      </c>
      <c r="AA26" s="29">
        <v>2.62</v>
      </c>
      <c r="AB26" s="29">
        <v>20</v>
      </c>
      <c r="AC26" s="29">
        <v>115</v>
      </c>
      <c r="AD26" s="29">
        <v>2.95</v>
      </c>
      <c r="AE26" s="29">
        <v>3.4</v>
      </c>
      <c r="AF26" s="29">
        <v>0.4</v>
      </c>
      <c r="AG26" s="29">
        <v>1.72</v>
      </c>
      <c r="AH26" s="29">
        <v>6.6</v>
      </c>
      <c r="AI26" s="29">
        <v>1.1299999999999999</v>
      </c>
      <c r="AJ26" s="29">
        <v>2.57</v>
      </c>
      <c r="AK26" s="29">
        <v>1130</v>
      </c>
    </row>
    <row r="27" spans="1:37" x14ac:dyDescent="0.3">
      <c r="A27">
        <v>19</v>
      </c>
      <c r="B27" t="s">
        <v>28</v>
      </c>
      <c r="C27">
        <f t="shared" si="0"/>
        <v>3</v>
      </c>
      <c r="E27">
        <f t="shared" si="1"/>
        <v>1.00805551798324</v>
      </c>
      <c r="F27">
        <f t="shared" si="2"/>
        <v>1.1663309861557254</v>
      </c>
      <c r="G27">
        <f t="shared" si="3"/>
        <v>0.52103079871088676</v>
      </c>
      <c r="H27">
        <f t="shared" si="5"/>
        <v>0.52103079871088676</v>
      </c>
      <c r="J27">
        <v>19</v>
      </c>
      <c r="K27" s="30">
        <f t="shared" si="6"/>
        <v>0.95684423465947399</v>
      </c>
      <c r="L27" s="30">
        <f t="shared" si="7"/>
        <v>0.27413793103448281</v>
      </c>
      <c r="M27" s="30">
        <f t="shared" si="8"/>
        <v>0.7678018575851393</v>
      </c>
      <c r="N27" s="30">
        <f t="shared" si="9"/>
        <v>0.55000000000000004</v>
      </c>
      <c r="O27" s="30">
        <f t="shared" si="10"/>
        <v>0.66666666666666663</v>
      </c>
      <c r="P27" s="30">
        <f t="shared" si="11"/>
        <v>0.85051546391752575</v>
      </c>
      <c r="Q27" s="30">
        <f t="shared" si="12"/>
        <v>0.77362204724409456</v>
      </c>
      <c r="R27" s="30">
        <f t="shared" si="13"/>
        <v>0.48484848484848486</v>
      </c>
      <c r="S27" s="30">
        <f t="shared" si="14"/>
        <v>0.51955307262569839</v>
      </c>
      <c r="T27" s="30">
        <f t="shared" si="15"/>
        <v>0.66923076923076918</v>
      </c>
      <c r="U27" s="30">
        <f t="shared" si="16"/>
        <v>0.7192982456140351</v>
      </c>
      <c r="V27" s="30">
        <f t="shared" si="17"/>
        <v>0.70499999999999996</v>
      </c>
      <c r="W27" s="30">
        <f t="shared" si="18"/>
        <v>1</v>
      </c>
      <c r="X27" s="28" t="s">
        <v>28</v>
      </c>
      <c r="Y27" s="29">
        <v>14.19</v>
      </c>
      <c r="Z27" s="29">
        <v>1.59</v>
      </c>
      <c r="AA27" s="29">
        <v>2.48</v>
      </c>
      <c r="AB27" s="29">
        <v>16.5</v>
      </c>
      <c r="AC27" s="29">
        <v>108</v>
      </c>
      <c r="AD27" s="29">
        <v>3.3</v>
      </c>
      <c r="AE27" s="29">
        <v>3.93</v>
      </c>
      <c r="AF27" s="29">
        <v>0.32</v>
      </c>
      <c r="AG27" s="29">
        <v>1.86</v>
      </c>
      <c r="AH27" s="29">
        <v>8.6999999999999993</v>
      </c>
      <c r="AI27" s="29">
        <v>1.23</v>
      </c>
      <c r="AJ27" s="29">
        <v>2.82</v>
      </c>
      <c r="AK27" s="29">
        <v>1680</v>
      </c>
    </row>
    <row r="28" spans="1:37" x14ac:dyDescent="0.3">
      <c r="A28">
        <v>20</v>
      </c>
      <c r="B28" t="s">
        <v>28</v>
      </c>
      <c r="C28">
        <f t="shared" si="0"/>
        <v>3</v>
      </c>
      <c r="E28">
        <f t="shared" si="1"/>
        <v>0.61039056980165529</v>
      </c>
      <c r="F28">
        <f t="shared" si="2"/>
        <v>0.88233863070507002</v>
      </c>
      <c r="G28">
        <f t="shared" si="3"/>
        <v>0.33858791997912868</v>
      </c>
      <c r="H28">
        <f t="shared" si="5"/>
        <v>0.33858791997912868</v>
      </c>
      <c r="J28">
        <v>20</v>
      </c>
      <c r="K28" s="30">
        <f t="shared" si="6"/>
        <v>0.91975724881995957</v>
      </c>
      <c r="L28" s="30">
        <f t="shared" si="7"/>
        <v>0.53448275862068972</v>
      </c>
      <c r="M28" s="30">
        <f t="shared" si="8"/>
        <v>0.79256965944272451</v>
      </c>
      <c r="N28" s="30">
        <f t="shared" si="9"/>
        <v>0.5066666666666666</v>
      </c>
      <c r="O28" s="30">
        <f t="shared" si="10"/>
        <v>0.71604938271604934</v>
      </c>
      <c r="P28" s="30">
        <f t="shared" si="11"/>
        <v>0.6958762886597939</v>
      </c>
      <c r="Q28" s="30">
        <f t="shared" si="12"/>
        <v>0.59645669291338577</v>
      </c>
      <c r="R28" s="30">
        <f t="shared" si="13"/>
        <v>0.25757575757575757</v>
      </c>
      <c r="S28" s="30">
        <f t="shared" si="14"/>
        <v>0.46368715083798878</v>
      </c>
      <c r="T28" s="30">
        <f t="shared" si="15"/>
        <v>0.3923076923076923</v>
      </c>
      <c r="U28" s="30">
        <f t="shared" si="16"/>
        <v>0.56140350877192979</v>
      </c>
      <c r="V28" s="30">
        <f t="shared" si="17"/>
        <v>0.84</v>
      </c>
      <c r="W28" s="30">
        <f t="shared" si="18"/>
        <v>0.50297619047619047</v>
      </c>
      <c r="X28" s="28" t="s">
        <v>28</v>
      </c>
      <c r="Y28" s="29">
        <v>13.64</v>
      </c>
      <c r="Z28" s="29">
        <v>3.1</v>
      </c>
      <c r="AA28" s="29">
        <v>2.56</v>
      </c>
      <c r="AB28" s="29">
        <v>15.2</v>
      </c>
      <c r="AC28" s="29">
        <v>116</v>
      </c>
      <c r="AD28" s="29">
        <v>2.7</v>
      </c>
      <c r="AE28" s="29">
        <v>3.03</v>
      </c>
      <c r="AF28" s="29">
        <v>0.17</v>
      </c>
      <c r="AG28" s="29">
        <v>1.66</v>
      </c>
      <c r="AH28" s="29">
        <v>5.0999999999999996</v>
      </c>
      <c r="AI28" s="29">
        <v>0.96</v>
      </c>
      <c r="AJ28" s="29">
        <v>3.36</v>
      </c>
      <c r="AK28" s="29">
        <v>845</v>
      </c>
    </row>
    <row r="29" spans="1:37" x14ac:dyDescent="0.3">
      <c r="A29">
        <v>21</v>
      </c>
      <c r="B29" t="s">
        <v>28</v>
      </c>
      <c r="C29">
        <f t="shared" si="0"/>
        <v>3</v>
      </c>
      <c r="E29">
        <f t="shared" si="1"/>
        <v>0.61567523930932799</v>
      </c>
      <c r="F29">
        <f t="shared" si="2"/>
        <v>1.0042865959696243</v>
      </c>
      <c r="G29">
        <f t="shared" si="3"/>
        <v>0.29003835631636266</v>
      </c>
      <c r="H29">
        <f t="shared" si="5"/>
        <v>0.29003835631636266</v>
      </c>
      <c r="J29">
        <v>21</v>
      </c>
      <c r="K29" s="30">
        <f t="shared" si="6"/>
        <v>0.94807821982467977</v>
      </c>
      <c r="L29" s="30">
        <f t="shared" si="7"/>
        <v>0.2810344827586207</v>
      </c>
      <c r="M29" s="30">
        <f t="shared" si="8"/>
        <v>0.70588235294117641</v>
      </c>
      <c r="N29" s="30">
        <f t="shared" si="9"/>
        <v>0.53333333333333333</v>
      </c>
      <c r="O29" s="30">
        <f t="shared" si="10"/>
        <v>0.77777777777777779</v>
      </c>
      <c r="P29" s="30">
        <f t="shared" si="11"/>
        <v>0.77319587628865982</v>
      </c>
      <c r="Q29" s="30">
        <f t="shared" si="12"/>
        <v>0.62401574803149606</v>
      </c>
      <c r="R29" s="30">
        <f t="shared" si="13"/>
        <v>0.36363636363636359</v>
      </c>
      <c r="S29" s="30">
        <f t="shared" si="14"/>
        <v>0.58659217877094971</v>
      </c>
      <c r="T29" s="30">
        <f t="shared" si="15"/>
        <v>0.43461538461538463</v>
      </c>
      <c r="U29" s="30">
        <f t="shared" si="16"/>
        <v>0.63742690058479534</v>
      </c>
      <c r="V29" s="30">
        <f t="shared" si="17"/>
        <v>0.92749999999999999</v>
      </c>
      <c r="W29" s="30">
        <f t="shared" si="18"/>
        <v>0.4642857142857143</v>
      </c>
      <c r="X29" s="28" t="s">
        <v>28</v>
      </c>
      <c r="Y29" s="29">
        <v>14.06</v>
      </c>
      <c r="Z29" s="29">
        <v>1.63</v>
      </c>
      <c r="AA29" s="29">
        <v>2.2799999999999998</v>
      </c>
      <c r="AB29" s="29">
        <v>16</v>
      </c>
      <c r="AC29" s="29">
        <v>126</v>
      </c>
      <c r="AD29" s="29">
        <v>3</v>
      </c>
      <c r="AE29" s="29">
        <v>3.17</v>
      </c>
      <c r="AF29" s="29">
        <v>0.24</v>
      </c>
      <c r="AG29" s="29">
        <v>2.1</v>
      </c>
      <c r="AH29" s="29">
        <v>5.65</v>
      </c>
      <c r="AI29" s="29">
        <v>1.0900000000000001</v>
      </c>
      <c r="AJ29" s="29">
        <v>3.71</v>
      </c>
      <c r="AK29" s="29">
        <v>780</v>
      </c>
    </row>
    <row r="30" spans="1:37" x14ac:dyDescent="0.3">
      <c r="A30">
        <v>22</v>
      </c>
      <c r="B30" t="s">
        <v>28</v>
      </c>
      <c r="C30">
        <f t="shared" si="0"/>
        <v>3</v>
      </c>
      <c r="E30">
        <f t="shared" si="1"/>
        <v>0.52758398259487738</v>
      </c>
      <c r="F30">
        <f t="shared" si="2"/>
        <v>0.78244616028650082</v>
      </c>
      <c r="G30">
        <f t="shared" si="3"/>
        <v>0.43403184806303113</v>
      </c>
      <c r="H30">
        <f t="shared" si="5"/>
        <v>0.43403184806303113</v>
      </c>
      <c r="J30">
        <v>22</v>
      </c>
      <c r="K30" s="30">
        <f t="shared" si="6"/>
        <v>0.87188132164531351</v>
      </c>
      <c r="L30" s="30">
        <f t="shared" si="7"/>
        <v>0.65517241379310343</v>
      </c>
      <c r="M30" s="30">
        <f t="shared" si="8"/>
        <v>0.82043343653250767</v>
      </c>
      <c r="N30" s="30">
        <f t="shared" si="9"/>
        <v>0.62</v>
      </c>
      <c r="O30" s="30">
        <f t="shared" si="10"/>
        <v>0.62962962962962965</v>
      </c>
      <c r="P30" s="30">
        <f t="shared" si="11"/>
        <v>0.62113402061855671</v>
      </c>
      <c r="Q30" s="30">
        <f t="shared" si="12"/>
        <v>0.47440944881889768</v>
      </c>
      <c r="R30" s="30">
        <f t="shared" si="13"/>
        <v>0.37878787878787878</v>
      </c>
      <c r="S30" s="30">
        <f t="shared" si="14"/>
        <v>0.55307262569832405</v>
      </c>
      <c r="T30" s="30">
        <f t="shared" si="15"/>
        <v>0.34615384615384615</v>
      </c>
      <c r="U30" s="30">
        <f t="shared" si="16"/>
        <v>0.60233918128654973</v>
      </c>
      <c r="V30" s="30">
        <f t="shared" si="17"/>
        <v>0.88</v>
      </c>
      <c r="W30" s="30">
        <f t="shared" si="18"/>
        <v>0.45833333333333331</v>
      </c>
      <c r="X30" s="28" t="s">
        <v>28</v>
      </c>
      <c r="Y30" s="29">
        <v>12.93</v>
      </c>
      <c r="Z30" s="29">
        <v>3.8</v>
      </c>
      <c r="AA30" s="29">
        <v>2.65</v>
      </c>
      <c r="AB30" s="29">
        <v>18.600000000000001</v>
      </c>
      <c r="AC30" s="29">
        <v>102</v>
      </c>
      <c r="AD30" s="29">
        <v>2.41</v>
      </c>
      <c r="AE30" s="29">
        <v>2.41</v>
      </c>
      <c r="AF30" s="29">
        <v>0.25</v>
      </c>
      <c r="AG30" s="29">
        <v>1.98</v>
      </c>
      <c r="AH30" s="29">
        <v>4.5</v>
      </c>
      <c r="AI30" s="29">
        <v>1.03</v>
      </c>
      <c r="AJ30" s="29">
        <v>3.52</v>
      </c>
      <c r="AK30" s="29">
        <v>770</v>
      </c>
    </row>
    <row r="31" spans="1:37" x14ac:dyDescent="0.3">
      <c r="A31">
        <v>23</v>
      </c>
      <c r="B31" t="s">
        <v>28</v>
      </c>
      <c r="C31">
        <f t="shared" si="0"/>
        <v>3</v>
      </c>
      <c r="E31">
        <f t="shared" si="1"/>
        <v>0.54872002356954663</v>
      </c>
      <c r="F31">
        <f t="shared" si="2"/>
        <v>0.97477950669175051</v>
      </c>
      <c r="G31">
        <f t="shared" si="3"/>
        <v>0.2660234009182712</v>
      </c>
      <c r="H31">
        <f t="shared" si="5"/>
        <v>0.2660234009182712</v>
      </c>
      <c r="J31">
        <v>23</v>
      </c>
      <c r="K31" s="30">
        <f t="shared" si="6"/>
        <v>0.92447741065407962</v>
      </c>
      <c r="L31" s="30">
        <f t="shared" si="7"/>
        <v>0.32068965517241382</v>
      </c>
      <c r="M31" s="30">
        <f t="shared" si="8"/>
        <v>0.73065015479876161</v>
      </c>
      <c r="N31" s="30">
        <f t="shared" si="9"/>
        <v>0.55333333333333334</v>
      </c>
      <c r="O31" s="30">
        <f t="shared" si="10"/>
        <v>0.62345679012345678</v>
      </c>
      <c r="P31" s="30">
        <f t="shared" si="11"/>
        <v>0.67268041237113396</v>
      </c>
      <c r="Q31" s="30">
        <f t="shared" si="12"/>
        <v>0.56692913385826771</v>
      </c>
      <c r="R31" s="30">
        <f t="shared" si="13"/>
        <v>0.40909090909090912</v>
      </c>
      <c r="S31" s="30">
        <f t="shared" si="14"/>
        <v>0.47206703910614523</v>
      </c>
      <c r="T31" s="30">
        <f t="shared" si="15"/>
        <v>0.29230769230769227</v>
      </c>
      <c r="U31" s="30">
        <f t="shared" si="16"/>
        <v>0.64912280701754388</v>
      </c>
      <c r="V31" s="30">
        <f t="shared" si="17"/>
        <v>1</v>
      </c>
      <c r="W31" s="30">
        <f t="shared" si="18"/>
        <v>0.6160714285714286</v>
      </c>
      <c r="X31" s="28" t="s">
        <v>28</v>
      </c>
      <c r="Y31" s="29">
        <v>13.71</v>
      </c>
      <c r="Z31" s="29">
        <v>1.86</v>
      </c>
      <c r="AA31" s="29">
        <v>2.36</v>
      </c>
      <c r="AB31" s="29">
        <v>16.600000000000001</v>
      </c>
      <c r="AC31" s="29">
        <v>101</v>
      </c>
      <c r="AD31" s="29">
        <v>2.61</v>
      </c>
      <c r="AE31" s="29">
        <v>2.88</v>
      </c>
      <c r="AF31" s="29">
        <v>0.27</v>
      </c>
      <c r="AG31" s="29">
        <v>1.69</v>
      </c>
      <c r="AH31" s="29">
        <v>3.8</v>
      </c>
      <c r="AI31" s="29">
        <v>1.1100000000000001</v>
      </c>
      <c r="AJ31" s="29">
        <v>4</v>
      </c>
      <c r="AK31" s="29">
        <v>1035</v>
      </c>
    </row>
    <row r="32" spans="1:37" x14ac:dyDescent="0.3">
      <c r="A32">
        <v>24</v>
      </c>
      <c r="B32" t="s">
        <v>28</v>
      </c>
      <c r="C32">
        <f t="shared" si="0"/>
        <v>3</v>
      </c>
      <c r="E32">
        <f t="shared" si="1"/>
        <v>0.45328717770310417</v>
      </c>
      <c r="F32">
        <f t="shared" si="2"/>
        <v>0.86939628294477445</v>
      </c>
      <c r="G32">
        <f t="shared" si="3"/>
        <v>0.28032665359387593</v>
      </c>
      <c r="H32">
        <f t="shared" si="5"/>
        <v>0.28032665359387593</v>
      </c>
      <c r="J32">
        <v>24</v>
      </c>
      <c r="K32" s="30">
        <f t="shared" si="6"/>
        <v>0.8664868509777478</v>
      </c>
      <c r="L32" s="30">
        <f t="shared" si="7"/>
        <v>0.27586206896551724</v>
      </c>
      <c r="M32" s="30">
        <f t="shared" si="8"/>
        <v>0.7801857585139319</v>
      </c>
      <c r="N32" s="30">
        <f t="shared" si="9"/>
        <v>0.59333333333333338</v>
      </c>
      <c r="O32" s="30">
        <f t="shared" si="10"/>
        <v>0.5864197530864198</v>
      </c>
      <c r="P32" s="30">
        <f t="shared" si="11"/>
        <v>0.63917525773195882</v>
      </c>
      <c r="Q32" s="30">
        <f t="shared" si="12"/>
        <v>0.46653543307086615</v>
      </c>
      <c r="R32" s="30">
        <f t="shared" si="13"/>
        <v>0.39393939393939392</v>
      </c>
      <c r="S32" s="30">
        <f t="shared" si="14"/>
        <v>0.40782122905027929</v>
      </c>
      <c r="T32" s="30">
        <f t="shared" si="15"/>
        <v>0.30230769230769233</v>
      </c>
      <c r="U32" s="30">
        <f t="shared" si="16"/>
        <v>0.63742690058479534</v>
      </c>
      <c r="V32" s="30">
        <f t="shared" si="17"/>
        <v>0.90749999999999997</v>
      </c>
      <c r="W32" s="30">
        <f t="shared" si="18"/>
        <v>0.60416666666666663</v>
      </c>
      <c r="X32" s="28" t="s">
        <v>28</v>
      </c>
      <c r="Y32" s="29">
        <v>12.85</v>
      </c>
      <c r="Z32" s="29">
        <v>1.6</v>
      </c>
      <c r="AA32" s="29">
        <v>2.52</v>
      </c>
      <c r="AB32" s="29">
        <v>17.8</v>
      </c>
      <c r="AC32" s="29">
        <v>95</v>
      </c>
      <c r="AD32" s="29">
        <v>2.48</v>
      </c>
      <c r="AE32" s="29">
        <v>2.37</v>
      </c>
      <c r="AF32" s="29">
        <v>0.26</v>
      </c>
      <c r="AG32" s="29">
        <v>1.46</v>
      </c>
      <c r="AH32" s="29">
        <v>3.93</v>
      </c>
      <c r="AI32" s="29">
        <v>1.0900000000000001</v>
      </c>
      <c r="AJ32" s="29">
        <v>3.63</v>
      </c>
      <c r="AK32" s="29">
        <v>1015</v>
      </c>
    </row>
    <row r="33" spans="1:37" x14ac:dyDescent="0.3">
      <c r="A33">
        <v>25</v>
      </c>
      <c r="B33" t="s">
        <v>28</v>
      </c>
      <c r="C33">
        <f t="shared" si="0"/>
        <v>3</v>
      </c>
      <c r="E33">
        <f t="shared" si="1"/>
        <v>0.42353024871284872</v>
      </c>
      <c r="F33">
        <f t="shared" si="2"/>
        <v>0.89247514399428385</v>
      </c>
      <c r="G33">
        <f t="shared" si="3"/>
        <v>0.31420239914827525</v>
      </c>
      <c r="H33">
        <f t="shared" si="5"/>
        <v>0.31420239914827525</v>
      </c>
      <c r="J33">
        <v>25</v>
      </c>
      <c r="K33" s="30">
        <f t="shared" si="6"/>
        <v>0.91031692515171947</v>
      </c>
      <c r="L33" s="30">
        <f t="shared" si="7"/>
        <v>0.31206896551724139</v>
      </c>
      <c r="M33" s="30">
        <f t="shared" si="8"/>
        <v>0.80804953560371517</v>
      </c>
      <c r="N33" s="30">
        <f t="shared" si="9"/>
        <v>0.66666666666666663</v>
      </c>
      <c r="O33" s="30">
        <f t="shared" si="10"/>
        <v>0.59259259259259256</v>
      </c>
      <c r="P33" s="30">
        <f t="shared" si="11"/>
        <v>0.65206185567010311</v>
      </c>
      <c r="Q33" s="30">
        <f t="shared" si="12"/>
        <v>0.51377952755905509</v>
      </c>
      <c r="R33" s="30">
        <f t="shared" si="13"/>
        <v>0.42424242424242425</v>
      </c>
      <c r="S33" s="30">
        <f t="shared" si="14"/>
        <v>0.46368715083798878</v>
      </c>
      <c r="T33" s="30">
        <f t="shared" si="15"/>
        <v>0.27076923076923076</v>
      </c>
      <c r="U33" s="30">
        <f t="shared" si="16"/>
        <v>0.6549707602339182</v>
      </c>
      <c r="V33" s="30">
        <f t="shared" si="17"/>
        <v>0.95499999999999996</v>
      </c>
      <c r="W33" s="30">
        <f t="shared" si="18"/>
        <v>0.50297619047619047</v>
      </c>
      <c r="X33" s="28" t="s">
        <v>28</v>
      </c>
      <c r="Y33" s="29">
        <v>13.5</v>
      </c>
      <c r="Z33" s="29">
        <v>1.81</v>
      </c>
      <c r="AA33" s="29">
        <v>2.61</v>
      </c>
      <c r="AB33" s="29">
        <v>20</v>
      </c>
      <c r="AC33" s="29">
        <v>96</v>
      </c>
      <c r="AD33" s="29">
        <v>2.5299999999999998</v>
      </c>
      <c r="AE33" s="29">
        <v>2.61</v>
      </c>
      <c r="AF33" s="29">
        <v>0.28000000000000003</v>
      </c>
      <c r="AG33" s="29">
        <v>1.66</v>
      </c>
      <c r="AH33" s="29">
        <v>3.52</v>
      </c>
      <c r="AI33" s="29">
        <v>1.1200000000000001</v>
      </c>
      <c r="AJ33" s="29">
        <v>3.82</v>
      </c>
      <c r="AK33" s="29">
        <v>845</v>
      </c>
    </row>
    <row r="34" spans="1:37" x14ac:dyDescent="0.3">
      <c r="A34">
        <v>26</v>
      </c>
      <c r="B34" t="s">
        <v>28</v>
      </c>
      <c r="C34">
        <f t="shared" si="0"/>
        <v>3</v>
      </c>
      <c r="E34">
        <f t="shared" si="1"/>
        <v>0.53893893424181638</v>
      </c>
      <c r="F34">
        <f t="shared" si="2"/>
        <v>0.84280844424624035</v>
      </c>
      <c r="G34">
        <f t="shared" si="3"/>
        <v>0.51555154794456381</v>
      </c>
      <c r="H34">
        <f t="shared" si="5"/>
        <v>0.51555154794456381</v>
      </c>
      <c r="J34">
        <v>26</v>
      </c>
      <c r="K34" s="30">
        <f t="shared" si="6"/>
        <v>0.87997302764666219</v>
      </c>
      <c r="L34" s="30">
        <f t="shared" si="7"/>
        <v>0.35344827586206895</v>
      </c>
      <c r="M34" s="30">
        <f t="shared" si="8"/>
        <v>0.99690402476780193</v>
      </c>
      <c r="N34" s="30">
        <f t="shared" si="9"/>
        <v>0.83333333333333337</v>
      </c>
      <c r="O34" s="30">
        <f t="shared" si="10"/>
        <v>0.76543209876543206</v>
      </c>
      <c r="P34" s="30">
        <f t="shared" si="11"/>
        <v>0.67783505154639179</v>
      </c>
      <c r="Q34" s="30">
        <f t="shared" si="12"/>
        <v>0.5275590551181103</v>
      </c>
      <c r="R34" s="30">
        <f t="shared" si="13"/>
        <v>0.71212121212121204</v>
      </c>
      <c r="S34" s="30">
        <f t="shared" si="14"/>
        <v>0.53631284916201116</v>
      </c>
      <c r="T34" s="30">
        <f t="shared" si="15"/>
        <v>0.27538461538461539</v>
      </c>
      <c r="U34" s="30">
        <f t="shared" si="16"/>
        <v>0.66081871345029231</v>
      </c>
      <c r="V34" s="30">
        <f t="shared" si="17"/>
        <v>0.8</v>
      </c>
      <c r="W34" s="30">
        <f t="shared" si="18"/>
        <v>0.49404761904761907</v>
      </c>
      <c r="X34" s="28" t="s">
        <v>28</v>
      </c>
      <c r="Y34" s="29">
        <v>13.05</v>
      </c>
      <c r="Z34" s="29">
        <v>2.0499999999999998</v>
      </c>
      <c r="AA34" s="29">
        <v>3.22</v>
      </c>
      <c r="AB34" s="29">
        <v>25</v>
      </c>
      <c r="AC34" s="29">
        <v>124</v>
      </c>
      <c r="AD34" s="29">
        <v>2.63</v>
      </c>
      <c r="AE34" s="29">
        <v>2.68</v>
      </c>
      <c r="AF34" s="29">
        <v>0.47</v>
      </c>
      <c r="AG34" s="29">
        <v>1.92</v>
      </c>
      <c r="AH34" s="29">
        <v>3.58</v>
      </c>
      <c r="AI34" s="29">
        <v>1.1299999999999999</v>
      </c>
      <c r="AJ34" s="29">
        <v>3.2</v>
      </c>
      <c r="AK34" s="29">
        <v>830</v>
      </c>
    </row>
    <row r="35" spans="1:37" x14ac:dyDescent="0.3">
      <c r="A35">
        <v>27</v>
      </c>
      <c r="B35" t="s">
        <v>28</v>
      </c>
      <c r="C35">
        <f t="shared" si="0"/>
        <v>3</v>
      </c>
      <c r="E35">
        <f t="shared" si="1"/>
        <v>0.5728417223135237</v>
      </c>
      <c r="F35">
        <f t="shared" si="2"/>
        <v>0.85924876295414276</v>
      </c>
      <c r="G35">
        <f t="shared" si="3"/>
        <v>0.22437670890213879</v>
      </c>
      <c r="H35">
        <f t="shared" si="5"/>
        <v>0.22437670890213879</v>
      </c>
      <c r="J35">
        <v>27</v>
      </c>
      <c r="K35" s="30">
        <f t="shared" si="6"/>
        <v>0.90289952798381667</v>
      </c>
      <c r="L35" s="30">
        <f t="shared" si="7"/>
        <v>0.30517241379310345</v>
      </c>
      <c r="M35" s="30">
        <f t="shared" si="8"/>
        <v>0.81114551083591335</v>
      </c>
      <c r="N35" s="30">
        <f t="shared" si="9"/>
        <v>0.53666666666666674</v>
      </c>
      <c r="O35" s="30">
        <f t="shared" si="10"/>
        <v>0.57407407407407407</v>
      </c>
      <c r="P35" s="30">
        <f t="shared" si="11"/>
        <v>0.73453608247422686</v>
      </c>
      <c r="Q35" s="30">
        <f t="shared" si="12"/>
        <v>0.57874015748031493</v>
      </c>
      <c r="R35" s="30">
        <f t="shared" si="13"/>
        <v>0.51515151515151514</v>
      </c>
      <c r="S35" s="30">
        <f t="shared" si="14"/>
        <v>0.40502793296089384</v>
      </c>
      <c r="T35" s="30">
        <f t="shared" si="15"/>
        <v>0.3692307692307692</v>
      </c>
      <c r="U35" s="30">
        <f t="shared" si="16"/>
        <v>0.53801169590643283</v>
      </c>
      <c r="V35" s="30">
        <f t="shared" si="17"/>
        <v>0.80500000000000005</v>
      </c>
      <c r="W35" s="30">
        <f t="shared" si="18"/>
        <v>0.71130952380952384</v>
      </c>
      <c r="X35" s="28" t="s">
        <v>28</v>
      </c>
      <c r="Y35" s="29">
        <v>13.39</v>
      </c>
      <c r="Z35" s="29">
        <v>1.77</v>
      </c>
      <c r="AA35" s="29">
        <v>2.62</v>
      </c>
      <c r="AB35" s="29">
        <v>16.100000000000001</v>
      </c>
      <c r="AC35" s="29">
        <v>93</v>
      </c>
      <c r="AD35" s="29">
        <v>2.85</v>
      </c>
      <c r="AE35" s="29">
        <v>2.94</v>
      </c>
      <c r="AF35" s="29">
        <v>0.34</v>
      </c>
      <c r="AG35" s="29">
        <v>1.45</v>
      </c>
      <c r="AH35" s="29">
        <v>4.8</v>
      </c>
      <c r="AI35" s="29">
        <v>0.92</v>
      </c>
      <c r="AJ35" s="29">
        <v>3.22</v>
      </c>
      <c r="AK35" s="29">
        <v>1195</v>
      </c>
    </row>
    <row r="36" spans="1:37" x14ac:dyDescent="0.3">
      <c r="A36">
        <v>28</v>
      </c>
      <c r="B36" t="s">
        <v>28</v>
      </c>
      <c r="C36">
        <f t="shared" si="0"/>
        <v>3</v>
      </c>
      <c r="E36">
        <f t="shared" si="1"/>
        <v>0.52790950457816166</v>
      </c>
      <c r="F36">
        <f t="shared" si="2"/>
        <v>0.79758783667291444</v>
      </c>
      <c r="G36">
        <f t="shared" si="3"/>
        <v>0.33821971572865905</v>
      </c>
      <c r="H36">
        <f t="shared" si="5"/>
        <v>0.33821971572865905</v>
      </c>
      <c r="J36">
        <v>28</v>
      </c>
      <c r="K36" s="30">
        <f t="shared" si="6"/>
        <v>0.8968307484828052</v>
      </c>
      <c r="L36" s="30">
        <f t="shared" si="7"/>
        <v>0.29655172413793102</v>
      </c>
      <c r="M36" s="30">
        <f t="shared" si="8"/>
        <v>0.66253869969040247</v>
      </c>
      <c r="N36" s="30">
        <f t="shared" si="9"/>
        <v>0.56666666666666665</v>
      </c>
      <c r="O36" s="30">
        <f t="shared" si="10"/>
        <v>0.58024691358024694</v>
      </c>
      <c r="P36" s="30">
        <f t="shared" si="11"/>
        <v>0.61855670103092786</v>
      </c>
      <c r="Q36" s="30">
        <f t="shared" si="12"/>
        <v>0.43110236220472437</v>
      </c>
      <c r="R36" s="30">
        <f t="shared" si="13"/>
        <v>0.40909090909090912</v>
      </c>
      <c r="S36" s="30">
        <f t="shared" si="14"/>
        <v>0.37709497206703912</v>
      </c>
      <c r="T36" s="30">
        <f t="shared" si="15"/>
        <v>0.30384615384615388</v>
      </c>
      <c r="U36" s="30">
        <f t="shared" si="16"/>
        <v>0.59649122807017552</v>
      </c>
      <c r="V36" s="30">
        <f t="shared" si="17"/>
        <v>0.6925</v>
      </c>
      <c r="W36" s="30">
        <f t="shared" si="18"/>
        <v>0.76488095238095233</v>
      </c>
      <c r="X36" s="28" t="s">
        <v>28</v>
      </c>
      <c r="Y36" s="29">
        <v>13.3</v>
      </c>
      <c r="Z36" s="29">
        <v>1.72</v>
      </c>
      <c r="AA36" s="29">
        <v>2.14</v>
      </c>
      <c r="AB36" s="29">
        <v>17</v>
      </c>
      <c r="AC36" s="29">
        <v>94</v>
      </c>
      <c r="AD36" s="29">
        <v>2.4</v>
      </c>
      <c r="AE36" s="29">
        <v>2.19</v>
      </c>
      <c r="AF36" s="29">
        <v>0.27</v>
      </c>
      <c r="AG36" s="29">
        <v>1.35</v>
      </c>
      <c r="AH36" s="29">
        <v>3.95</v>
      </c>
      <c r="AI36" s="29">
        <v>1.02</v>
      </c>
      <c r="AJ36" s="29">
        <v>2.77</v>
      </c>
      <c r="AK36" s="29">
        <v>1285</v>
      </c>
    </row>
    <row r="37" spans="1:37" x14ac:dyDescent="0.3">
      <c r="A37">
        <v>29</v>
      </c>
      <c r="B37" t="s">
        <v>28</v>
      </c>
      <c r="C37">
        <f t="shared" si="0"/>
        <v>3</v>
      </c>
      <c r="E37">
        <f t="shared" si="1"/>
        <v>0.50499568959286112</v>
      </c>
      <c r="F37">
        <f t="shared" si="2"/>
        <v>0.89165166548303898</v>
      </c>
      <c r="G37">
        <f t="shared" si="3"/>
        <v>0.25844365764207122</v>
      </c>
      <c r="H37">
        <f t="shared" si="5"/>
        <v>0.25844365764207122</v>
      </c>
      <c r="J37">
        <v>29</v>
      </c>
      <c r="K37" s="30">
        <f t="shared" si="6"/>
        <v>0.93526635198921104</v>
      </c>
      <c r="L37" s="30">
        <f t="shared" si="7"/>
        <v>0.32758620689655171</v>
      </c>
      <c r="M37" s="30">
        <f t="shared" si="8"/>
        <v>0.86687306501547978</v>
      </c>
      <c r="N37" s="30">
        <f t="shared" si="9"/>
        <v>0.64666666666666661</v>
      </c>
      <c r="O37" s="30">
        <f t="shared" si="10"/>
        <v>0.66049382716049387</v>
      </c>
      <c r="P37" s="30">
        <f t="shared" si="11"/>
        <v>0.76030927835051554</v>
      </c>
      <c r="Q37" s="30">
        <f t="shared" si="12"/>
        <v>0.58464566929133865</v>
      </c>
      <c r="R37" s="30">
        <f t="shared" si="13"/>
        <v>0.56060606060606055</v>
      </c>
      <c r="S37" s="30">
        <f t="shared" si="14"/>
        <v>0.49162011173184356</v>
      </c>
      <c r="T37" s="30">
        <f t="shared" si="15"/>
        <v>0.34615384615384615</v>
      </c>
      <c r="U37" s="30">
        <f t="shared" si="16"/>
        <v>0.73099415204678364</v>
      </c>
      <c r="V37" s="30">
        <f t="shared" si="17"/>
        <v>0.85</v>
      </c>
      <c r="W37" s="30">
        <f t="shared" si="18"/>
        <v>0.5446428571428571</v>
      </c>
      <c r="X37" s="28" t="s">
        <v>28</v>
      </c>
      <c r="Y37" s="29">
        <v>13.87</v>
      </c>
      <c r="Z37" s="29">
        <v>1.9</v>
      </c>
      <c r="AA37" s="29">
        <v>2.8</v>
      </c>
      <c r="AB37" s="29">
        <v>19.399999999999999</v>
      </c>
      <c r="AC37" s="29">
        <v>107</v>
      </c>
      <c r="AD37" s="29">
        <v>2.95</v>
      </c>
      <c r="AE37" s="29">
        <v>2.97</v>
      </c>
      <c r="AF37" s="29">
        <v>0.37</v>
      </c>
      <c r="AG37" s="29">
        <v>1.76</v>
      </c>
      <c r="AH37" s="29">
        <v>4.5</v>
      </c>
      <c r="AI37" s="29">
        <v>1.25</v>
      </c>
      <c r="AJ37" s="29">
        <v>3.4</v>
      </c>
      <c r="AK37" s="29">
        <v>915</v>
      </c>
    </row>
    <row r="38" spans="1:37" x14ac:dyDescent="0.3">
      <c r="A38">
        <v>30</v>
      </c>
      <c r="B38" t="s">
        <v>28</v>
      </c>
      <c r="C38">
        <f t="shared" si="0"/>
        <v>3</v>
      </c>
      <c r="E38">
        <f t="shared" si="1"/>
        <v>0.51414472492541607</v>
      </c>
      <c r="F38">
        <f t="shared" si="2"/>
        <v>0.88876614809684451</v>
      </c>
      <c r="G38">
        <f t="shared" si="3"/>
        <v>0.21791181555690056</v>
      </c>
      <c r="H38">
        <f t="shared" si="5"/>
        <v>0.21791181555690056</v>
      </c>
      <c r="J38">
        <v>30</v>
      </c>
      <c r="K38" s="30">
        <f t="shared" si="6"/>
        <v>0.9453809844908968</v>
      </c>
      <c r="L38" s="30">
        <f t="shared" si="7"/>
        <v>0.28965517241379313</v>
      </c>
      <c r="M38" s="30">
        <f t="shared" si="8"/>
        <v>0.68421052631578949</v>
      </c>
      <c r="N38" s="30">
        <f t="shared" si="9"/>
        <v>0.53333333333333333</v>
      </c>
      <c r="O38" s="30">
        <f t="shared" si="10"/>
        <v>0.59259259259259256</v>
      </c>
      <c r="P38" s="30">
        <f t="shared" si="11"/>
        <v>0.6829896907216495</v>
      </c>
      <c r="Q38" s="30">
        <f t="shared" si="12"/>
        <v>0.45866141732283466</v>
      </c>
      <c r="R38" s="30">
        <f t="shared" si="13"/>
        <v>0.39393939393939392</v>
      </c>
      <c r="S38" s="30">
        <f t="shared" si="14"/>
        <v>0.55307262569832405</v>
      </c>
      <c r="T38" s="30">
        <f t="shared" si="15"/>
        <v>0.36153846153846153</v>
      </c>
      <c r="U38" s="30">
        <f t="shared" si="16"/>
        <v>0.60818713450292405</v>
      </c>
      <c r="V38" s="30">
        <f t="shared" si="17"/>
        <v>0.89749999999999996</v>
      </c>
      <c r="W38" s="30">
        <f t="shared" si="18"/>
        <v>0.6160714285714286</v>
      </c>
      <c r="X38" s="28" t="s">
        <v>28</v>
      </c>
      <c r="Y38" s="29">
        <v>14.02</v>
      </c>
      <c r="Z38" s="29">
        <v>1.68</v>
      </c>
      <c r="AA38" s="29">
        <v>2.21</v>
      </c>
      <c r="AB38" s="29">
        <v>16</v>
      </c>
      <c r="AC38" s="29">
        <v>96</v>
      </c>
      <c r="AD38" s="29">
        <v>2.65</v>
      </c>
      <c r="AE38" s="29">
        <v>2.33</v>
      </c>
      <c r="AF38" s="29">
        <v>0.26</v>
      </c>
      <c r="AG38" s="29">
        <v>1.98</v>
      </c>
      <c r="AH38" s="29">
        <v>4.7</v>
      </c>
      <c r="AI38" s="29">
        <v>1.04</v>
      </c>
      <c r="AJ38" s="29">
        <v>3.59</v>
      </c>
      <c r="AK38" s="29">
        <v>1035</v>
      </c>
    </row>
    <row r="39" spans="1:37" x14ac:dyDescent="0.3">
      <c r="A39">
        <v>31</v>
      </c>
      <c r="B39" t="s">
        <v>28</v>
      </c>
      <c r="C39">
        <f t="shared" si="0"/>
        <v>3</v>
      </c>
      <c r="E39">
        <f t="shared" si="1"/>
        <v>0.71016951412271456</v>
      </c>
      <c r="F39">
        <f t="shared" si="2"/>
        <v>0.98847535519699126</v>
      </c>
      <c r="G39">
        <f t="shared" si="3"/>
        <v>0.31328500407297372</v>
      </c>
      <c r="H39">
        <f t="shared" si="5"/>
        <v>0.31328500407297372</v>
      </c>
      <c r="J39">
        <v>31</v>
      </c>
      <c r="K39" s="30">
        <f t="shared" si="6"/>
        <v>0.92582602832097105</v>
      </c>
      <c r="L39" s="30">
        <f t="shared" si="7"/>
        <v>0.25862068965517243</v>
      </c>
      <c r="M39" s="30">
        <f t="shared" si="8"/>
        <v>0.83591331269349856</v>
      </c>
      <c r="N39" s="30">
        <f t="shared" si="9"/>
        <v>0.75</v>
      </c>
      <c r="O39" s="30">
        <f t="shared" si="10"/>
        <v>0.62345679012345678</v>
      </c>
      <c r="P39" s="30">
        <f t="shared" si="11"/>
        <v>0.77319587628865982</v>
      </c>
      <c r="Q39" s="30">
        <f t="shared" si="12"/>
        <v>0.63976377952755903</v>
      </c>
      <c r="R39" s="30">
        <f t="shared" si="13"/>
        <v>0.43939393939393934</v>
      </c>
      <c r="S39" s="30">
        <f t="shared" si="14"/>
        <v>0.66480446927374293</v>
      </c>
      <c r="T39" s="30">
        <f t="shared" si="15"/>
        <v>0.43846153846153846</v>
      </c>
      <c r="U39" s="30">
        <f t="shared" si="16"/>
        <v>0.69590643274853803</v>
      </c>
      <c r="V39" s="30">
        <f t="shared" si="17"/>
        <v>0.67749999999999999</v>
      </c>
      <c r="W39" s="30">
        <f t="shared" si="18"/>
        <v>0.76488095238095233</v>
      </c>
      <c r="X39" s="28" t="s">
        <v>28</v>
      </c>
      <c r="Y39" s="29">
        <v>13.73</v>
      </c>
      <c r="Z39" s="29">
        <v>1.5</v>
      </c>
      <c r="AA39" s="29">
        <v>2.7</v>
      </c>
      <c r="AB39" s="29">
        <v>22.5</v>
      </c>
      <c r="AC39" s="29">
        <v>101</v>
      </c>
      <c r="AD39" s="29">
        <v>3</v>
      </c>
      <c r="AE39" s="29">
        <v>3.25</v>
      </c>
      <c r="AF39" s="29">
        <v>0.28999999999999998</v>
      </c>
      <c r="AG39" s="29">
        <v>2.38</v>
      </c>
      <c r="AH39" s="29">
        <v>5.7</v>
      </c>
      <c r="AI39" s="29">
        <v>1.19</v>
      </c>
      <c r="AJ39" s="29">
        <v>2.71</v>
      </c>
      <c r="AK39" s="29">
        <v>1285</v>
      </c>
    </row>
    <row r="40" spans="1:37" x14ac:dyDescent="0.3">
      <c r="A40">
        <v>32</v>
      </c>
      <c r="B40" t="s">
        <v>28</v>
      </c>
      <c r="C40">
        <f t="shared" si="0"/>
        <v>3</v>
      </c>
      <c r="E40">
        <f t="shared" si="1"/>
        <v>0.80264053623623988</v>
      </c>
      <c r="F40">
        <f t="shared" si="2"/>
        <v>1.0109225815596781</v>
      </c>
      <c r="G40">
        <f t="shared" si="3"/>
        <v>0.32381365294120112</v>
      </c>
      <c r="H40">
        <f t="shared" si="5"/>
        <v>0.32381365294120112</v>
      </c>
      <c r="J40">
        <v>32</v>
      </c>
      <c r="K40" s="30">
        <f t="shared" si="6"/>
        <v>0.91571139581928518</v>
      </c>
      <c r="L40" s="30">
        <f t="shared" si="7"/>
        <v>0.28620689655172415</v>
      </c>
      <c r="M40" s="30">
        <f t="shared" si="8"/>
        <v>0.73065015479876161</v>
      </c>
      <c r="N40" s="30">
        <f t="shared" si="9"/>
        <v>0.63666666666666671</v>
      </c>
      <c r="O40" s="30">
        <f t="shared" si="10"/>
        <v>0.65432098765432101</v>
      </c>
      <c r="P40" s="30">
        <f t="shared" si="11"/>
        <v>0.7371134020618556</v>
      </c>
      <c r="Q40" s="30">
        <f t="shared" si="12"/>
        <v>0.62795275590551181</v>
      </c>
      <c r="R40" s="30">
        <f t="shared" si="13"/>
        <v>0.33333333333333331</v>
      </c>
      <c r="S40" s="30">
        <f t="shared" si="14"/>
        <v>0.54469273743016755</v>
      </c>
      <c r="T40" s="30">
        <f t="shared" si="15"/>
        <v>0.53076923076923077</v>
      </c>
      <c r="U40" s="30">
        <f t="shared" si="16"/>
        <v>0.63742690058479534</v>
      </c>
      <c r="V40" s="30">
        <f t="shared" si="17"/>
        <v>0.72</v>
      </c>
      <c r="W40" s="30">
        <f t="shared" si="18"/>
        <v>0.9017857142857143</v>
      </c>
      <c r="X40" s="28" t="s">
        <v>28</v>
      </c>
      <c r="Y40" s="29">
        <v>13.58</v>
      </c>
      <c r="Z40" s="29">
        <v>1.66</v>
      </c>
      <c r="AA40" s="29">
        <v>2.36</v>
      </c>
      <c r="AB40" s="29">
        <v>19.100000000000001</v>
      </c>
      <c r="AC40" s="29">
        <v>106</v>
      </c>
      <c r="AD40" s="29">
        <v>2.86</v>
      </c>
      <c r="AE40" s="29">
        <v>3.19</v>
      </c>
      <c r="AF40" s="29">
        <v>0.22</v>
      </c>
      <c r="AG40" s="29">
        <v>1.95</v>
      </c>
      <c r="AH40" s="29">
        <v>6.9</v>
      </c>
      <c r="AI40" s="29">
        <v>1.0900000000000001</v>
      </c>
      <c r="AJ40" s="29">
        <v>2.88</v>
      </c>
      <c r="AK40" s="29">
        <v>1515</v>
      </c>
    </row>
    <row r="41" spans="1:37" x14ac:dyDescent="0.3">
      <c r="A41">
        <v>33</v>
      </c>
      <c r="B41" t="s">
        <v>28</v>
      </c>
      <c r="C41">
        <f t="shared" ref="C41:C72" si="19">MATCH(H41,E41:G41,0)</f>
        <v>3</v>
      </c>
      <c r="E41">
        <f t="shared" ref="E41:E72" si="20">SQRT(SUMXMY2($K41:$W41,$K$2:$W$2))</f>
        <v>0.42294653689148787</v>
      </c>
      <c r="F41">
        <f t="shared" ref="F41:F72" si="21">SQRT(SUMXMY2($K41:$W41,$K$3:$W$3))</f>
        <v>0.79538525415338257</v>
      </c>
      <c r="G41">
        <f t="shared" ref="G41:G72" si="22">SQRT(SUMXMY2($K41:$W41,$K$4:$W$4))</f>
        <v>0.29948385438749398</v>
      </c>
      <c r="H41">
        <f t="shared" si="5"/>
        <v>0.29948385438749398</v>
      </c>
      <c r="J41">
        <v>33</v>
      </c>
      <c r="K41" s="30">
        <f t="shared" si="6"/>
        <v>0.92245448415374243</v>
      </c>
      <c r="L41" s="30">
        <f t="shared" si="7"/>
        <v>0.31551724137931036</v>
      </c>
      <c r="M41" s="30">
        <f t="shared" si="8"/>
        <v>0.73065015479876161</v>
      </c>
      <c r="N41" s="30">
        <f t="shared" si="9"/>
        <v>0.57333333333333336</v>
      </c>
      <c r="O41" s="30">
        <f t="shared" si="10"/>
        <v>0.64197530864197527</v>
      </c>
      <c r="P41" s="30">
        <f t="shared" si="11"/>
        <v>0.62371134020618557</v>
      </c>
      <c r="Q41" s="30">
        <f t="shared" si="12"/>
        <v>0.52952755905511806</v>
      </c>
      <c r="R41" s="30">
        <f t="shared" si="13"/>
        <v>0.63636363636363635</v>
      </c>
      <c r="S41" s="30">
        <f t="shared" si="14"/>
        <v>0.55027932960893855</v>
      </c>
      <c r="T41" s="30">
        <f t="shared" si="15"/>
        <v>0.29538461538461536</v>
      </c>
      <c r="U41" s="30">
        <f t="shared" si="16"/>
        <v>0.7192982456140351</v>
      </c>
      <c r="V41" s="30">
        <f t="shared" si="17"/>
        <v>0.71750000000000003</v>
      </c>
      <c r="W41" s="30">
        <f t="shared" si="18"/>
        <v>0.5892857142857143</v>
      </c>
      <c r="X41" s="28" t="s">
        <v>28</v>
      </c>
      <c r="Y41" s="29">
        <v>13.68</v>
      </c>
      <c r="Z41" s="29">
        <v>1.83</v>
      </c>
      <c r="AA41" s="29">
        <v>2.36</v>
      </c>
      <c r="AB41" s="29">
        <v>17.2</v>
      </c>
      <c r="AC41" s="29">
        <v>104</v>
      </c>
      <c r="AD41" s="29">
        <v>2.42</v>
      </c>
      <c r="AE41" s="29">
        <v>2.69</v>
      </c>
      <c r="AF41" s="29">
        <v>0.42</v>
      </c>
      <c r="AG41" s="29">
        <v>1.97</v>
      </c>
      <c r="AH41" s="29">
        <v>3.84</v>
      </c>
      <c r="AI41" s="29">
        <v>1.23</v>
      </c>
      <c r="AJ41" s="29">
        <v>2.87</v>
      </c>
      <c r="AK41" s="29">
        <v>990</v>
      </c>
    </row>
    <row r="42" spans="1:37" x14ac:dyDescent="0.3">
      <c r="A42">
        <v>34</v>
      </c>
      <c r="B42" t="s">
        <v>28</v>
      </c>
      <c r="C42">
        <f t="shared" si="19"/>
        <v>3</v>
      </c>
      <c r="E42">
        <f t="shared" si="20"/>
        <v>0.67476876375365347</v>
      </c>
      <c r="F42">
        <f t="shared" si="21"/>
        <v>0.88913520414457059</v>
      </c>
      <c r="G42">
        <f t="shared" si="22"/>
        <v>0.44693673611058204</v>
      </c>
      <c r="H42">
        <f t="shared" si="5"/>
        <v>0.44693673611058204</v>
      </c>
      <c r="J42">
        <v>34</v>
      </c>
      <c r="K42" s="30">
        <f t="shared" si="6"/>
        <v>0.92784895482130814</v>
      </c>
      <c r="L42" s="30">
        <f t="shared" si="7"/>
        <v>0.26379310344827589</v>
      </c>
      <c r="M42" s="30">
        <f t="shared" si="8"/>
        <v>0.83591331269349856</v>
      </c>
      <c r="N42" s="30">
        <f t="shared" si="9"/>
        <v>0.65</v>
      </c>
      <c r="O42" s="30">
        <f t="shared" si="10"/>
        <v>0.81481481481481477</v>
      </c>
      <c r="P42" s="30">
        <f t="shared" si="11"/>
        <v>0.76030927835051554</v>
      </c>
      <c r="Q42" s="30">
        <f t="shared" si="12"/>
        <v>0.53937007874015752</v>
      </c>
      <c r="R42" s="30">
        <f t="shared" si="13"/>
        <v>0.75757575757575757</v>
      </c>
      <c r="S42" s="30">
        <f t="shared" si="14"/>
        <v>0.37709497206703912</v>
      </c>
      <c r="T42" s="30">
        <f t="shared" si="15"/>
        <v>0.41538461538461541</v>
      </c>
      <c r="U42" s="30">
        <f t="shared" si="16"/>
        <v>0.73099415204678364</v>
      </c>
      <c r="V42" s="30">
        <f t="shared" si="17"/>
        <v>0.75</v>
      </c>
      <c r="W42" s="30">
        <f t="shared" si="18"/>
        <v>0.73511904761904767</v>
      </c>
      <c r="X42" s="28" t="s">
        <v>28</v>
      </c>
      <c r="Y42" s="29">
        <v>13.76</v>
      </c>
      <c r="Z42" s="29">
        <v>1.53</v>
      </c>
      <c r="AA42" s="29">
        <v>2.7</v>
      </c>
      <c r="AB42" s="29">
        <v>19.5</v>
      </c>
      <c r="AC42" s="29">
        <v>132</v>
      </c>
      <c r="AD42" s="29">
        <v>2.95</v>
      </c>
      <c r="AE42" s="29">
        <v>2.74</v>
      </c>
      <c r="AF42" s="29">
        <v>0.5</v>
      </c>
      <c r="AG42" s="29">
        <v>1.35</v>
      </c>
      <c r="AH42" s="29">
        <v>5.4</v>
      </c>
      <c r="AI42" s="29">
        <v>1.25</v>
      </c>
      <c r="AJ42" s="29">
        <v>3</v>
      </c>
      <c r="AK42" s="29">
        <v>1235</v>
      </c>
    </row>
    <row r="43" spans="1:37" x14ac:dyDescent="0.3">
      <c r="A43">
        <v>35</v>
      </c>
      <c r="B43" t="s">
        <v>28</v>
      </c>
      <c r="C43">
        <f t="shared" si="19"/>
        <v>3</v>
      </c>
      <c r="E43">
        <f t="shared" si="20"/>
        <v>0.45581715839714887</v>
      </c>
      <c r="F43">
        <f t="shared" si="21"/>
        <v>0.77241031826767148</v>
      </c>
      <c r="G43">
        <f t="shared" si="22"/>
        <v>0.23864232260401932</v>
      </c>
      <c r="H43">
        <f t="shared" si="5"/>
        <v>0.23864232260401932</v>
      </c>
      <c r="J43">
        <v>35</v>
      </c>
      <c r="K43" s="30">
        <f t="shared" si="6"/>
        <v>0.91099123398516524</v>
      </c>
      <c r="L43" s="30">
        <f t="shared" si="7"/>
        <v>0.31034482758620691</v>
      </c>
      <c r="M43" s="30">
        <f t="shared" si="8"/>
        <v>0.82043343653250767</v>
      </c>
      <c r="N43" s="30">
        <f t="shared" si="9"/>
        <v>0.6333333333333333</v>
      </c>
      <c r="O43" s="30">
        <f t="shared" si="10"/>
        <v>0.67901234567901236</v>
      </c>
      <c r="P43" s="30">
        <f t="shared" si="11"/>
        <v>0.60567010309278357</v>
      </c>
      <c r="Q43" s="30">
        <f t="shared" si="12"/>
        <v>0.49803149606299207</v>
      </c>
      <c r="R43" s="30">
        <f t="shared" si="13"/>
        <v>0.43939393939393934</v>
      </c>
      <c r="S43" s="30">
        <f t="shared" si="14"/>
        <v>0.43016759776536312</v>
      </c>
      <c r="T43" s="30">
        <f t="shared" si="15"/>
        <v>0.32307692307692309</v>
      </c>
      <c r="U43" s="30">
        <f t="shared" si="16"/>
        <v>0.64327485380116967</v>
      </c>
      <c r="V43" s="30">
        <f t="shared" si="17"/>
        <v>0.71750000000000003</v>
      </c>
      <c r="W43" s="30">
        <f t="shared" si="18"/>
        <v>0.6517857142857143</v>
      </c>
      <c r="X43" s="28" t="s">
        <v>28</v>
      </c>
      <c r="Y43" s="29">
        <v>13.51</v>
      </c>
      <c r="Z43" s="29">
        <v>1.8</v>
      </c>
      <c r="AA43" s="29">
        <v>2.65</v>
      </c>
      <c r="AB43" s="29">
        <v>19</v>
      </c>
      <c r="AC43" s="29">
        <v>110</v>
      </c>
      <c r="AD43" s="29">
        <v>2.35</v>
      </c>
      <c r="AE43" s="29">
        <v>2.5299999999999998</v>
      </c>
      <c r="AF43" s="29">
        <v>0.28999999999999998</v>
      </c>
      <c r="AG43" s="29">
        <v>1.54</v>
      </c>
      <c r="AH43" s="29">
        <v>4.2</v>
      </c>
      <c r="AI43" s="29">
        <v>1.1000000000000001</v>
      </c>
      <c r="AJ43" s="29">
        <v>2.87</v>
      </c>
      <c r="AK43" s="29">
        <v>1095</v>
      </c>
    </row>
    <row r="44" spans="1:37" x14ac:dyDescent="0.3">
      <c r="A44">
        <v>36</v>
      </c>
      <c r="B44" t="s">
        <v>28</v>
      </c>
      <c r="C44">
        <f t="shared" si="19"/>
        <v>3</v>
      </c>
      <c r="E44">
        <f t="shared" si="20"/>
        <v>0.48114981817068464</v>
      </c>
      <c r="F44">
        <f t="shared" si="21"/>
        <v>0.87176632701152335</v>
      </c>
      <c r="G44">
        <f t="shared" si="22"/>
        <v>0.17536653586599554</v>
      </c>
      <c r="H44">
        <f>MIN(E44:G44)</f>
        <v>0.17536653586599554</v>
      </c>
      <c r="J44">
        <v>36</v>
      </c>
      <c r="K44" s="30">
        <f t="shared" si="6"/>
        <v>0.90896830748482804</v>
      </c>
      <c r="L44" s="30">
        <f t="shared" si="7"/>
        <v>0.31206896551724139</v>
      </c>
      <c r="M44" s="30">
        <f t="shared" si="8"/>
        <v>0.74613003095975239</v>
      </c>
      <c r="N44" s="30">
        <f t="shared" si="9"/>
        <v>0.68333333333333335</v>
      </c>
      <c r="O44" s="30">
        <f t="shared" si="10"/>
        <v>0.61728395061728392</v>
      </c>
      <c r="P44" s="30">
        <f t="shared" si="11"/>
        <v>0.6958762886597939</v>
      </c>
      <c r="Q44" s="30">
        <f t="shared" si="12"/>
        <v>0.58661417322834641</v>
      </c>
      <c r="R44" s="30">
        <f t="shared" si="13"/>
        <v>0.39393939393939392</v>
      </c>
      <c r="S44" s="30">
        <f t="shared" si="14"/>
        <v>0.51955307262569839</v>
      </c>
      <c r="T44" s="30">
        <f t="shared" si="15"/>
        <v>0.3923076923076923</v>
      </c>
      <c r="U44" s="30">
        <f t="shared" si="16"/>
        <v>0.60818713450292405</v>
      </c>
      <c r="V44" s="30">
        <f t="shared" si="17"/>
        <v>0.86750000000000005</v>
      </c>
      <c r="W44" s="30">
        <f t="shared" si="18"/>
        <v>0.54761904761904767</v>
      </c>
      <c r="X44" s="28" t="s">
        <v>28</v>
      </c>
      <c r="Y44" s="29">
        <v>13.48</v>
      </c>
      <c r="Z44" s="29">
        <v>1.81</v>
      </c>
      <c r="AA44" s="29">
        <v>2.41</v>
      </c>
      <c r="AB44" s="29">
        <v>20.5</v>
      </c>
      <c r="AC44" s="29">
        <v>100</v>
      </c>
      <c r="AD44" s="29">
        <v>2.7</v>
      </c>
      <c r="AE44" s="29">
        <v>2.98</v>
      </c>
      <c r="AF44" s="29">
        <v>0.26</v>
      </c>
      <c r="AG44" s="29">
        <v>1.86</v>
      </c>
      <c r="AH44" s="29">
        <v>5.0999999999999996</v>
      </c>
      <c r="AI44" s="29">
        <v>1.04</v>
      </c>
      <c r="AJ44" s="29">
        <v>3.47</v>
      </c>
      <c r="AK44" s="29">
        <v>920</v>
      </c>
    </row>
    <row r="45" spans="1:37" x14ac:dyDescent="0.3">
      <c r="A45">
        <v>37</v>
      </c>
      <c r="B45" t="s">
        <v>28</v>
      </c>
      <c r="C45">
        <f t="shared" si="19"/>
        <v>3</v>
      </c>
      <c r="E45">
        <f t="shared" si="20"/>
        <v>0.43581433237930683</v>
      </c>
      <c r="F45">
        <f t="shared" si="21"/>
        <v>0.75935143278276163</v>
      </c>
      <c r="G45">
        <f t="shared" si="22"/>
        <v>0.29599076780986727</v>
      </c>
      <c r="H45">
        <f t="shared" si="5"/>
        <v>0.29599076780986727</v>
      </c>
      <c r="J45">
        <v>37</v>
      </c>
      <c r="K45" s="30">
        <f t="shared" si="6"/>
        <v>0.89548213081591366</v>
      </c>
      <c r="L45" s="30">
        <f t="shared" si="7"/>
        <v>0.28275862068965518</v>
      </c>
      <c r="M45" s="30">
        <f t="shared" si="8"/>
        <v>0.87925696594427238</v>
      </c>
      <c r="N45" s="30">
        <f t="shared" si="9"/>
        <v>0.51666666666666672</v>
      </c>
      <c r="O45" s="30">
        <f t="shared" si="10"/>
        <v>0.67901234567901236</v>
      </c>
      <c r="P45" s="30">
        <f t="shared" si="11"/>
        <v>0.67010309278350522</v>
      </c>
      <c r="Q45" s="30">
        <f t="shared" si="12"/>
        <v>0.5275590551181103</v>
      </c>
      <c r="R45" s="30">
        <f t="shared" si="13"/>
        <v>0.51515151515151514</v>
      </c>
      <c r="S45" s="30">
        <f t="shared" si="14"/>
        <v>0.37988826815642462</v>
      </c>
      <c r="T45" s="30">
        <f t="shared" si="15"/>
        <v>0.35384615384615381</v>
      </c>
      <c r="U45" s="30">
        <f t="shared" si="16"/>
        <v>0.63742690058479534</v>
      </c>
      <c r="V45" s="30">
        <f t="shared" si="17"/>
        <v>0.69499999999999995</v>
      </c>
      <c r="W45" s="30">
        <f t="shared" si="18"/>
        <v>0.52380952380952384</v>
      </c>
      <c r="X45" s="28" t="s">
        <v>28</v>
      </c>
      <c r="Y45" s="29">
        <v>13.28</v>
      </c>
      <c r="Z45" s="29">
        <v>1.64</v>
      </c>
      <c r="AA45" s="29">
        <v>2.84</v>
      </c>
      <c r="AB45" s="29">
        <v>15.5</v>
      </c>
      <c r="AC45" s="29">
        <v>110</v>
      </c>
      <c r="AD45" s="29">
        <v>2.6</v>
      </c>
      <c r="AE45" s="29">
        <v>2.68</v>
      </c>
      <c r="AF45" s="29">
        <v>0.34</v>
      </c>
      <c r="AG45" s="29">
        <v>1.36</v>
      </c>
      <c r="AH45" s="29">
        <v>4.5999999999999996</v>
      </c>
      <c r="AI45" s="29">
        <v>1.0900000000000001</v>
      </c>
      <c r="AJ45" s="29">
        <v>2.78</v>
      </c>
      <c r="AK45" s="29">
        <v>880</v>
      </c>
    </row>
    <row r="46" spans="1:37" x14ac:dyDescent="0.3">
      <c r="A46">
        <v>38</v>
      </c>
      <c r="B46" t="s">
        <v>28</v>
      </c>
      <c r="C46">
        <f t="shared" si="19"/>
        <v>3</v>
      </c>
      <c r="E46">
        <f t="shared" si="20"/>
        <v>0.44839564421002231</v>
      </c>
      <c r="F46">
        <f t="shared" si="21"/>
        <v>0.74960683892988822</v>
      </c>
      <c r="G46">
        <f t="shared" si="22"/>
        <v>0.2859340147377406</v>
      </c>
      <c r="H46">
        <f t="shared" si="5"/>
        <v>0.2859340147377406</v>
      </c>
      <c r="J46">
        <v>38</v>
      </c>
      <c r="K46" s="30">
        <f t="shared" si="6"/>
        <v>0.87997302764666219</v>
      </c>
      <c r="L46" s="30">
        <f t="shared" si="7"/>
        <v>0.28448275862068967</v>
      </c>
      <c r="M46" s="30">
        <f t="shared" si="8"/>
        <v>0.78947368421052622</v>
      </c>
      <c r="N46" s="30">
        <f t="shared" si="9"/>
        <v>0.6</v>
      </c>
      <c r="O46" s="30">
        <f t="shared" si="10"/>
        <v>0.60493827160493829</v>
      </c>
      <c r="P46" s="30">
        <f t="shared" si="11"/>
        <v>0.63144329896907225</v>
      </c>
      <c r="Q46" s="30">
        <f t="shared" si="12"/>
        <v>0.47834645669291342</v>
      </c>
      <c r="R46" s="30">
        <f t="shared" si="13"/>
        <v>0.43939393939393934</v>
      </c>
      <c r="S46" s="30">
        <f t="shared" si="14"/>
        <v>0.40223463687150834</v>
      </c>
      <c r="T46" s="30">
        <f t="shared" si="15"/>
        <v>0.32692307692307693</v>
      </c>
      <c r="U46" s="30">
        <f t="shared" si="16"/>
        <v>0.6549707602339182</v>
      </c>
      <c r="V46" s="30">
        <f t="shared" si="17"/>
        <v>0.62749999999999995</v>
      </c>
      <c r="W46" s="30">
        <f t="shared" si="18"/>
        <v>0.65773809523809523</v>
      </c>
      <c r="X46" s="28" t="s">
        <v>28</v>
      </c>
      <c r="Y46" s="29">
        <v>13.05</v>
      </c>
      <c r="Z46" s="29">
        <v>1.65</v>
      </c>
      <c r="AA46" s="29">
        <v>2.5499999999999998</v>
      </c>
      <c r="AB46" s="29">
        <v>18</v>
      </c>
      <c r="AC46" s="29">
        <v>98</v>
      </c>
      <c r="AD46" s="29">
        <v>2.4500000000000002</v>
      </c>
      <c r="AE46" s="29">
        <v>2.4300000000000002</v>
      </c>
      <c r="AF46" s="29">
        <v>0.28999999999999998</v>
      </c>
      <c r="AG46" s="29">
        <v>1.44</v>
      </c>
      <c r="AH46" s="29">
        <v>4.25</v>
      </c>
      <c r="AI46" s="29">
        <v>1.1200000000000001</v>
      </c>
      <c r="AJ46" s="29">
        <v>2.5099999999999998</v>
      </c>
      <c r="AK46" s="29">
        <v>1105</v>
      </c>
    </row>
    <row r="47" spans="1:37" x14ac:dyDescent="0.3">
      <c r="A47">
        <v>39</v>
      </c>
      <c r="B47" t="s">
        <v>28</v>
      </c>
      <c r="C47">
        <f t="shared" si="19"/>
        <v>3</v>
      </c>
      <c r="E47">
        <f t="shared" si="20"/>
        <v>0.43065056491237191</v>
      </c>
      <c r="F47">
        <f t="shared" si="21"/>
        <v>0.8202827007704353</v>
      </c>
      <c r="G47">
        <f t="shared" si="22"/>
        <v>0.31598024349620668</v>
      </c>
      <c r="H47">
        <f t="shared" si="5"/>
        <v>0.31598024349620668</v>
      </c>
      <c r="J47">
        <v>39</v>
      </c>
      <c r="K47" s="30">
        <f t="shared" si="6"/>
        <v>0.88132164531355361</v>
      </c>
      <c r="L47" s="30">
        <f t="shared" si="7"/>
        <v>0.25862068965517243</v>
      </c>
      <c r="M47" s="30">
        <f t="shared" si="8"/>
        <v>0.65015479876160998</v>
      </c>
      <c r="N47" s="30">
        <f t="shared" si="9"/>
        <v>0.51666666666666672</v>
      </c>
      <c r="O47" s="30">
        <f t="shared" si="10"/>
        <v>0.60493827160493829</v>
      </c>
      <c r="P47" s="30">
        <f t="shared" si="11"/>
        <v>0.61855670103092786</v>
      </c>
      <c r="Q47" s="30">
        <f t="shared" si="12"/>
        <v>0.51968503937007871</v>
      </c>
      <c r="R47" s="30">
        <f t="shared" si="13"/>
        <v>0.42424242424242425</v>
      </c>
      <c r="S47" s="30">
        <f t="shared" si="14"/>
        <v>0.38268156424581007</v>
      </c>
      <c r="T47" s="30">
        <f t="shared" si="15"/>
        <v>0.2846153846153846</v>
      </c>
      <c r="U47" s="30">
        <f t="shared" si="16"/>
        <v>0.6900584795321637</v>
      </c>
      <c r="V47" s="30">
        <f t="shared" si="17"/>
        <v>0.67249999999999999</v>
      </c>
      <c r="W47" s="30">
        <f t="shared" si="18"/>
        <v>0.6071428571428571</v>
      </c>
      <c r="X47" s="28" t="s">
        <v>28</v>
      </c>
      <c r="Y47" s="29">
        <v>13.07</v>
      </c>
      <c r="Z47" s="29">
        <v>1.5</v>
      </c>
      <c r="AA47" s="29">
        <v>2.1</v>
      </c>
      <c r="AB47" s="29">
        <v>15.5</v>
      </c>
      <c r="AC47" s="29">
        <v>98</v>
      </c>
      <c r="AD47" s="29">
        <v>2.4</v>
      </c>
      <c r="AE47" s="29">
        <v>2.64</v>
      </c>
      <c r="AF47" s="29">
        <v>0.28000000000000003</v>
      </c>
      <c r="AG47" s="29">
        <v>1.37</v>
      </c>
      <c r="AH47" s="29">
        <v>3.7</v>
      </c>
      <c r="AI47" s="29">
        <v>1.18</v>
      </c>
      <c r="AJ47" s="29">
        <v>2.69</v>
      </c>
      <c r="AK47" s="29">
        <v>1020</v>
      </c>
    </row>
    <row r="48" spans="1:37" x14ac:dyDescent="0.3">
      <c r="A48">
        <v>40</v>
      </c>
      <c r="B48" t="s">
        <v>28</v>
      </c>
      <c r="C48">
        <f t="shared" si="19"/>
        <v>3</v>
      </c>
      <c r="E48">
        <f t="shared" si="20"/>
        <v>0.74407552744675109</v>
      </c>
      <c r="F48">
        <f t="shared" si="21"/>
        <v>0.95798082387867256</v>
      </c>
      <c r="G48">
        <f t="shared" si="22"/>
        <v>0.4932703268813543</v>
      </c>
      <c r="H48">
        <f t="shared" si="5"/>
        <v>0.4932703268813543</v>
      </c>
      <c r="J48">
        <v>40</v>
      </c>
      <c r="K48" s="30">
        <f t="shared" si="6"/>
        <v>0.95886716115981119</v>
      </c>
      <c r="L48" s="30">
        <f t="shared" si="7"/>
        <v>0.68793103448275872</v>
      </c>
      <c r="M48" s="30">
        <f t="shared" si="8"/>
        <v>0.77708978328173373</v>
      </c>
      <c r="N48" s="30">
        <f t="shared" si="9"/>
        <v>0.44</v>
      </c>
      <c r="O48" s="30">
        <f t="shared" si="10"/>
        <v>0.79012345679012341</v>
      </c>
      <c r="P48" s="30">
        <f t="shared" si="11"/>
        <v>0.77319587628865982</v>
      </c>
      <c r="Q48" s="30">
        <f t="shared" si="12"/>
        <v>0.59842519685039375</v>
      </c>
      <c r="R48" s="30">
        <f t="shared" si="13"/>
        <v>0.30303030303030304</v>
      </c>
      <c r="S48" s="30">
        <f t="shared" si="14"/>
        <v>0.58100558659217882</v>
      </c>
      <c r="T48" s="30">
        <f t="shared" si="15"/>
        <v>0.3923076923076923</v>
      </c>
      <c r="U48" s="30">
        <f t="shared" si="16"/>
        <v>0.52046783625730997</v>
      </c>
      <c r="V48" s="30">
        <f t="shared" si="17"/>
        <v>0.88249999999999995</v>
      </c>
      <c r="W48" s="30">
        <f t="shared" si="18"/>
        <v>0.45238095238095238</v>
      </c>
      <c r="X48" s="28" t="s">
        <v>28</v>
      </c>
      <c r="Y48" s="29">
        <v>14.22</v>
      </c>
      <c r="Z48" s="29">
        <v>3.99</v>
      </c>
      <c r="AA48" s="29">
        <v>2.5099999999999998</v>
      </c>
      <c r="AB48" s="29">
        <v>13.2</v>
      </c>
      <c r="AC48" s="29">
        <v>128</v>
      </c>
      <c r="AD48" s="29">
        <v>3</v>
      </c>
      <c r="AE48" s="29">
        <v>3.04</v>
      </c>
      <c r="AF48" s="29">
        <v>0.2</v>
      </c>
      <c r="AG48" s="29">
        <v>2.08</v>
      </c>
      <c r="AH48" s="29">
        <v>5.0999999999999996</v>
      </c>
      <c r="AI48" s="29">
        <v>0.89</v>
      </c>
      <c r="AJ48" s="29">
        <v>3.53</v>
      </c>
      <c r="AK48" s="29">
        <v>760</v>
      </c>
    </row>
    <row r="49" spans="1:37" x14ac:dyDescent="0.3">
      <c r="A49">
        <v>41</v>
      </c>
      <c r="B49" t="s">
        <v>28</v>
      </c>
      <c r="C49">
        <f t="shared" si="19"/>
        <v>3</v>
      </c>
      <c r="E49">
        <f t="shared" si="20"/>
        <v>0.6035624540720852</v>
      </c>
      <c r="F49">
        <f t="shared" si="21"/>
        <v>0.93779472168083045</v>
      </c>
      <c r="G49">
        <f t="shared" si="22"/>
        <v>0.2811029470562319</v>
      </c>
      <c r="H49">
        <f t="shared" si="5"/>
        <v>0.2811029470562319</v>
      </c>
      <c r="J49">
        <v>41</v>
      </c>
      <c r="K49" s="30">
        <f t="shared" si="6"/>
        <v>0.91436277815239386</v>
      </c>
      <c r="L49" s="30">
        <f t="shared" si="7"/>
        <v>0.29482758620689653</v>
      </c>
      <c r="M49" s="30">
        <f t="shared" si="8"/>
        <v>0.71517027863777094</v>
      </c>
      <c r="N49" s="30">
        <f t="shared" si="9"/>
        <v>0.53999999999999992</v>
      </c>
      <c r="O49" s="30">
        <f t="shared" si="10"/>
        <v>0.72222222222222221</v>
      </c>
      <c r="P49" s="30">
        <f t="shared" si="11"/>
        <v>0.81185567010309279</v>
      </c>
      <c r="Q49" s="30">
        <f t="shared" si="12"/>
        <v>0.64763779527559051</v>
      </c>
      <c r="R49" s="30">
        <f t="shared" si="13"/>
        <v>0.51515151515151514</v>
      </c>
      <c r="S49" s="30">
        <f t="shared" si="14"/>
        <v>0.65363128491620104</v>
      </c>
      <c r="T49" s="30">
        <f t="shared" si="15"/>
        <v>0.47153846153846152</v>
      </c>
      <c r="U49" s="30">
        <f t="shared" si="16"/>
        <v>0.55555555555555558</v>
      </c>
      <c r="V49" s="30">
        <f t="shared" si="17"/>
        <v>0.84499999999999997</v>
      </c>
      <c r="W49" s="30">
        <f t="shared" si="18"/>
        <v>0.4732142857142857</v>
      </c>
      <c r="X49" s="28" t="s">
        <v>28</v>
      </c>
      <c r="Y49" s="29">
        <v>13.56</v>
      </c>
      <c r="Z49" s="29">
        <v>1.71</v>
      </c>
      <c r="AA49" s="29">
        <v>2.31</v>
      </c>
      <c r="AB49" s="29">
        <v>16.2</v>
      </c>
      <c r="AC49" s="29">
        <v>117</v>
      </c>
      <c r="AD49" s="29">
        <v>3.15</v>
      </c>
      <c r="AE49" s="29">
        <v>3.29</v>
      </c>
      <c r="AF49" s="29">
        <v>0.34</v>
      </c>
      <c r="AG49" s="29">
        <v>2.34</v>
      </c>
      <c r="AH49" s="29">
        <v>6.13</v>
      </c>
      <c r="AI49" s="29">
        <v>0.95</v>
      </c>
      <c r="AJ49" s="29">
        <v>3.38</v>
      </c>
      <c r="AK49" s="29">
        <v>795</v>
      </c>
    </row>
    <row r="50" spans="1:37" x14ac:dyDescent="0.3">
      <c r="A50">
        <v>42</v>
      </c>
      <c r="B50" t="s">
        <v>28</v>
      </c>
      <c r="C50">
        <f t="shared" si="19"/>
        <v>3</v>
      </c>
      <c r="E50">
        <f t="shared" si="20"/>
        <v>0.55262347559851366</v>
      </c>
      <c r="F50">
        <f t="shared" si="21"/>
        <v>0.72715417079879663</v>
      </c>
      <c r="G50">
        <f t="shared" si="22"/>
        <v>0.42172459892782882</v>
      </c>
      <c r="H50">
        <f t="shared" si="5"/>
        <v>0.42172459892782882</v>
      </c>
      <c r="J50">
        <v>42</v>
      </c>
      <c r="K50" s="30">
        <f t="shared" si="6"/>
        <v>0.90424814565070799</v>
      </c>
      <c r="L50" s="30">
        <f t="shared" si="7"/>
        <v>0.66206896551724137</v>
      </c>
      <c r="M50" s="30">
        <f t="shared" si="8"/>
        <v>0.65634674922600622</v>
      </c>
      <c r="N50" s="30">
        <f t="shared" si="9"/>
        <v>0.62666666666666671</v>
      </c>
      <c r="O50" s="30">
        <f t="shared" si="10"/>
        <v>0.55555555555555558</v>
      </c>
      <c r="P50" s="30">
        <f t="shared" si="11"/>
        <v>0.63144329896907225</v>
      </c>
      <c r="Q50" s="30">
        <f t="shared" si="12"/>
        <v>0.5275590551181103</v>
      </c>
      <c r="R50" s="30">
        <f t="shared" si="13"/>
        <v>0.40909090909090912</v>
      </c>
      <c r="S50" s="30">
        <f t="shared" si="14"/>
        <v>0.41340782122905029</v>
      </c>
      <c r="T50" s="30">
        <f t="shared" si="15"/>
        <v>0.32923076923076927</v>
      </c>
      <c r="U50" s="30">
        <f t="shared" si="16"/>
        <v>0.53216374269005851</v>
      </c>
      <c r="V50" s="30">
        <f t="shared" si="17"/>
        <v>0.75</v>
      </c>
      <c r="W50" s="30">
        <f t="shared" si="18"/>
        <v>0.6160714285714286</v>
      </c>
      <c r="X50" s="28" t="s">
        <v>28</v>
      </c>
      <c r="Y50" s="29">
        <v>13.41</v>
      </c>
      <c r="Z50" s="29">
        <v>3.84</v>
      </c>
      <c r="AA50" s="29">
        <v>2.12</v>
      </c>
      <c r="AB50" s="29">
        <v>18.8</v>
      </c>
      <c r="AC50" s="29">
        <v>90</v>
      </c>
      <c r="AD50" s="29">
        <v>2.4500000000000002</v>
      </c>
      <c r="AE50" s="29">
        <v>2.68</v>
      </c>
      <c r="AF50" s="29">
        <v>0.27</v>
      </c>
      <c r="AG50" s="29">
        <v>1.48</v>
      </c>
      <c r="AH50" s="29">
        <v>4.28</v>
      </c>
      <c r="AI50" s="29">
        <v>0.91</v>
      </c>
      <c r="AJ50" s="29">
        <v>3</v>
      </c>
      <c r="AK50" s="29">
        <v>1035</v>
      </c>
    </row>
    <row r="51" spans="1:37" x14ac:dyDescent="0.3">
      <c r="A51">
        <v>43</v>
      </c>
      <c r="B51" t="s">
        <v>28</v>
      </c>
      <c r="C51">
        <f t="shared" si="19"/>
        <v>3</v>
      </c>
      <c r="E51">
        <f t="shared" si="20"/>
        <v>0.74033598507382981</v>
      </c>
      <c r="F51">
        <f t="shared" si="21"/>
        <v>1.0592216817465017</v>
      </c>
      <c r="G51">
        <f t="shared" si="22"/>
        <v>0.29929101125970059</v>
      </c>
      <c r="H51">
        <f t="shared" si="5"/>
        <v>0.29929101125970059</v>
      </c>
      <c r="J51">
        <v>43</v>
      </c>
      <c r="K51" s="30">
        <f t="shared" si="6"/>
        <v>0.93594066082265681</v>
      </c>
      <c r="L51" s="30">
        <f t="shared" si="7"/>
        <v>0.32586206896551723</v>
      </c>
      <c r="M51" s="30">
        <f t="shared" si="8"/>
        <v>0.80185758513931882</v>
      </c>
      <c r="N51" s="30">
        <f t="shared" si="9"/>
        <v>0.5</v>
      </c>
      <c r="O51" s="30">
        <f t="shared" si="10"/>
        <v>0.62345679012345678</v>
      </c>
      <c r="P51" s="30">
        <f t="shared" si="11"/>
        <v>0.83762886597938147</v>
      </c>
      <c r="Q51" s="30">
        <f t="shared" si="12"/>
        <v>0.70078740157480313</v>
      </c>
      <c r="R51" s="30">
        <f t="shared" si="13"/>
        <v>0.25757575757575757</v>
      </c>
      <c r="S51" s="30">
        <f t="shared" si="14"/>
        <v>0.47486033519553073</v>
      </c>
      <c r="T51" s="30">
        <f t="shared" si="15"/>
        <v>0.4176923076923077</v>
      </c>
      <c r="U51" s="30">
        <f t="shared" si="16"/>
        <v>0.51461988304093564</v>
      </c>
      <c r="V51" s="30">
        <f t="shared" si="17"/>
        <v>0.89</v>
      </c>
      <c r="W51" s="30">
        <f t="shared" si="18"/>
        <v>0.6517857142857143</v>
      </c>
      <c r="X51" s="28" t="s">
        <v>28</v>
      </c>
      <c r="Y51" s="29">
        <v>13.88</v>
      </c>
      <c r="Z51" s="29">
        <v>1.89</v>
      </c>
      <c r="AA51" s="29">
        <v>2.59</v>
      </c>
      <c r="AB51" s="29">
        <v>15</v>
      </c>
      <c r="AC51" s="29">
        <v>101</v>
      </c>
      <c r="AD51" s="29">
        <v>3.25</v>
      </c>
      <c r="AE51" s="29">
        <v>3.56</v>
      </c>
      <c r="AF51" s="29">
        <v>0.17</v>
      </c>
      <c r="AG51" s="29">
        <v>1.7</v>
      </c>
      <c r="AH51" s="29">
        <v>5.43</v>
      </c>
      <c r="AI51" s="29">
        <v>0.88</v>
      </c>
      <c r="AJ51" s="29">
        <v>3.56</v>
      </c>
      <c r="AK51" s="29">
        <v>1095</v>
      </c>
    </row>
    <row r="52" spans="1:37" x14ac:dyDescent="0.3">
      <c r="A52">
        <v>44</v>
      </c>
      <c r="B52" t="s">
        <v>28</v>
      </c>
      <c r="C52">
        <f t="shared" si="19"/>
        <v>3</v>
      </c>
      <c r="E52">
        <f t="shared" si="20"/>
        <v>0.49622807160399901</v>
      </c>
      <c r="F52">
        <f t="shared" si="21"/>
        <v>0.67172066276696807</v>
      </c>
      <c r="G52">
        <f t="shared" si="22"/>
        <v>0.47769478711979707</v>
      </c>
      <c r="H52">
        <f t="shared" si="5"/>
        <v>0.47769478711979707</v>
      </c>
      <c r="J52">
        <v>44</v>
      </c>
      <c r="K52" s="30">
        <f t="shared" si="6"/>
        <v>0.8927848954821308</v>
      </c>
      <c r="L52" s="30">
        <f t="shared" si="7"/>
        <v>0.68620689655172418</v>
      </c>
      <c r="M52" s="30">
        <f t="shared" si="8"/>
        <v>0.70897832817337458</v>
      </c>
      <c r="N52" s="30">
        <f t="shared" si="9"/>
        <v>0.58333333333333337</v>
      </c>
      <c r="O52" s="30">
        <f t="shared" si="10"/>
        <v>0.63580246913580252</v>
      </c>
      <c r="P52" s="30">
        <f t="shared" si="11"/>
        <v>0.68041237113402064</v>
      </c>
      <c r="Q52" s="30">
        <f t="shared" si="12"/>
        <v>0.51771653543307083</v>
      </c>
      <c r="R52" s="30">
        <f t="shared" si="13"/>
        <v>0.48484848484848486</v>
      </c>
      <c r="S52" s="30">
        <f t="shared" si="14"/>
        <v>0.46368715083798878</v>
      </c>
      <c r="T52" s="30">
        <f t="shared" si="15"/>
        <v>0.33538461538461539</v>
      </c>
      <c r="U52" s="30">
        <f t="shared" si="16"/>
        <v>0.47953216374269003</v>
      </c>
      <c r="V52" s="30">
        <f t="shared" si="17"/>
        <v>0.75</v>
      </c>
      <c r="W52" s="30">
        <f t="shared" si="18"/>
        <v>0.40476190476190477</v>
      </c>
      <c r="X52" s="28" t="s">
        <v>28</v>
      </c>
      <c r="Y52" s="29">
        <v>13.24</v>
      </c>
      <c r="Z52" s="29">
        <v>3.98</v>
      </c>
      <c r="AA52" s="29">
        <v>2.29</v>
      </c>
      <c r="AB52" s="29">
        <v>17.5</v>
      </c>
      <c r="AC52" s="29">
        <v>103</v>
      </c>
      <c r="AD52" s="29">
        <v>2.64</v>
      </c>
      <c r="AE52" s="29">
        <v>2.63</v>
      </c>
      <c r="AF52" s="29">
        <v>0.32</v>
      </c>
      <c r="AG52" s="29">
        <v>1.66</v>
      </c>
      <c r="AH52" s="29">
        <v>4.3600000000000003</v>
      </c>
      <c r="AI52" s="29">
        <v>0.82</v>
      </c>
      <c r="AJ52" s="29">
        <v>3</v>
      </c>
      <c r="AK52" s="29">
        <v>680</v>
      </c>
    </row>
    <row r="53" spans="1:37" x14ac:dyDescent="0.3">
      <c r="A53">
        <v>45</v>
      </c>
      <c r="B53" t="s">
        <v>28</v>
      </c>
      <c r="C53">
        <f t="shared" si="19"/>
        <v>3</v>
      </c>
      <c r="E53">
        <f t="shared" si="20"/>
        <v>0.5177449654349906</v>
      </c>
      <c r="F53">
        <f t="shared" si="21"/>
        <v>0.8885424739235066</v>
      </c>
      <c r="G53">
        <f t="shared" si="22"/>
        <v>0.20623105669064812</v>
      </c>
      <c r="H53">
        <f t="shared" si="5"/>
        <v>0.20623105669064812</v>
      </c>
      <c r="J53">
        <v>45</v>
      </c>
      <c r="K53" s="30">
        <f t="shared" si="6"/>
        <v>0.87997302764666219</v>
      </c>
      <c r="L53" s="30">
        <f t="shared" si="7"/>
        <v>0.30517241379310345</v>
      </c>
      <c r="M53" s="30">
        <f t="shared" si="8"/>
        <v>0.65015479876160998</v>
      </c>
      <c r="N53" s="30">
        <f t="shared" si="9"/>
        <v>0.56666666666666665</v>
      </c>
      <c r="O53" s="30">
        <f t="shared" si="10"/>
        <v>0.66049382716049387</v>
      </c>
      <c r="P53" s="30">
        <f t="shared" si="11"/>
        <v>0.77319587628865982</v>
      </c>
      <c r="Q53" s="30">
        <f t="shared" si="12"/>
        <v>0.59055118110236215</v>
      </c>
      <c r="R53" s="30">
        <f t="shared" si="13"/>
        <v>0.42424242424242425</v>
      </c>
      <c r="S53" s="30">
        <f t="shared" si="14"/>
        <v>0.56703910614525133</v>
      </c>
      <c r="T53" s="30">
        <f t="shared" si="15"/>
        <v>0.38769230769230767</v>
      </c>
      <c r="U53" s="30">
        <f t="shared" si="16"/>
        <v>0.51461988304093564</v>
      </c>
      <c r="V53" s="30">
        <f t="shared" si="17"/>
        <v>0.83750000000000002</v>
      </c>
      <c r="W53" s="30">
        <f t="shared" si="18"/>
        <v>0.5267857142857143</v>
      </c>
      <c r="X53" s="28" t="s">
        <v>28</v>
      </c>
      <c r="Y53" s="29">
        <v>13.05</v>
      </c>
      <c r="Z53" s="29">
        <v>1.77</v>
      </c>
      <c r="AA53" s="29">
        <v>2.1</v>
      </c>
      <c r="AB53" s="29">
        <v>17</v>
      </c>
      <c r="AC53" s="29">
        <v>107</v>
      </c>
      <c r="AD53" s="29">
        <v>3</v>
      </c>
      <c r="AE53" s="29">
        <v>3</v>
      </c>
      <c r="AF53" s="29">
        <v>0.28000000000000003</v>
      </c>
      <c r="AG53" s="29">
        <v>2.0299999999999998</v>
      </c>
      <c r="AH53" s="29">
        <v>5.04</v>
      </c>
      <c r="AI53" s="29">
        <v>0.88</v>
      </c>
      <c r="AJ53" s="29">
        <v>3.35</v>
      </c>
      <c r="AK53" s="29">
        <v>885</v>
      </c>
    </row>
    <row r="54" spans="1:37" x14ac:dyDescent="0.3">
      <c r="A54">
        <v>46</v>
      </c>
      <c r="B54" t="s">
        <v>28</v>
      </c>
      <c r="C54">
        <f t="shared" si="19"/>
        <v>3</v>
      </c>
      <c r="E54">
        <f t="shared" si="20"/>
        <v>0.66192462288274467</v>
      </c>
      <c r="F54">
        <f t="shared" si="21"/>
        <v>0.76837413171696856</v>
      </c>
      <c r="G54">
        <f t="shared" si="22"/>
        <v>0.43982104772092806</v>
      </c>
      <c r="H54">
        <f t="shared" si="5"/>
        <v>0.43982104772092806</v>
      </c>
      <c r="J54">
        <v>46</v>
      </c>
      <c r="K54" s="30">
        <f t="shared" si="6"/>
        <v>0.95819285232636553</v>
      </c>
      <c r="L54" s="30">
        <f t="shared" si="7"/>
        <v>0.69655172413793109</v>
      </c>
      <c r="M54" s="30">
        <f t="shared" si="8"/>
        <v>0.7554179566563467</v>
      </c>
      <c r="N54" s="30">
        <f t="shared" si="9"/>
        <v>0.63</v>
      </c>
      <c r="O54" s="30">
        <f t="shared" si="10"/>
        <v>0.68518518518518523</v>
      </c>
      <c r="P54" s="30">
        <f t="shared" si="11"/>
        <v>0.73453608247422686</v>
      </c>
      <c r="Q54" s="30">
        <f t="shared" si="12"/>
        <v>0.52165354330708658</v>
      </c>
      <c r="R54" s="30">
        <f t="shared" si="13"/>
        <v>0.45454545454545453</v>
      </c>
      <c r="S54" s="30">
        <f t="shared" si="14"/>
        <v>0.34916201117318435</v>
      </c>
      <c r="T54" s="30">
        <f t="shared" si="15"/>
        <v>0.40307692307692311</v>
      </c>
      <c r="U54" s="30">
        <f t="shared" si="16"/>
        <v>0.50877192982456143</v>
      </c>
      <c r="V54" s="30">
        <f t="shared" si="17"/>
        <v>0.83250000000000002</v>
      </c>
      <c r="W54" s="30">
        <f t="shared" si="18"/>
        <v>0.6428571428571429</v>
      </c>
      <c r="X54" s="28" t="s">
        <v>28</v>
      </c>
      <c r="Y54" s="29">
        <v>14.21</v>
      </c>
      <c r="Z54" s="29">
        <v>4.04</v>
      </c>
      <c r="AA54" s="29">
        <v>2.44</v>
      </c>
      <c r="AB54" s="29">
        <v>18.899999999999999</v>
      </c>
      <c r="AC54" s="29">
        <v>111</v>
      </c>
      <c r="AD54" s="29">
        <v>2.85</v>
      </c>
      <c r="AE54" s="29">
        <v>2.65</v>
      </c>
      <c r="AF54" s="29">
        <v>0.3</v>
      </c>
      <c r="AG54" s="29">
        <v>1.25</v>
      </c>
      <c r="AH54" s="29">
        <v>5.24</v>
      </c>
      <c r="AI54" s="29">
        <v>0.87</v>
      </c>
      <c r="AJ54" s="29">
        <v>3.33</v>
      </c>
      <c r="AK54" s="29">
        <v>1080</v>
      </c>
    </row>
    <row r="55" spans="1:37" x14ac:dyDescent="0.3">
      <c r="A55">
        <v>47</v>
      </c>
      <c r="B55" t="s">
        <v>28</v>
      </c>
      <c r="C55">
        <f t="shared" si="19"/>
        <v>3</v>
      </c>
      <c r="E55">
        <f t="shared" si="20"/>
        <v>0.70781457873511433</v>
      </c>
      <c r="F55">
        <f t="shared" si="21"/>
        <v>0.96370958622320613</v>
      </c>
      <c r="G55">
        <f t="shared" si="22"/>
        <v>0.34186581389761889</v>
      </c>
      <c r="H55">
        <f t="shared" si="5"/>
        <v>0.34186581389761889</v>
      </c>
      <c r="J55">
        <v>47</v>
      </c>
      <c r="K55" s="30">
        <f t="shared" si="6"/>
        <v>0.96965610249494272</v>
      </c>
      <c r="L55" s="30">
        <f t="shared" si="7"/>
        <v>0.61896551724137927</v>
      </c>
      <c r="M55" s="30">
        <f t="shared" si="8"/>
        <v>0.70588235294117641</v>
      </c>
      <c r="N55" s="30">
        <f t="shared" si="9"/>
        <v>0.53333333333333333</v>
      </c>
      <c r="O55" s="30">
        <f t="shared" si="10"/>
        <v>0.62962962962962965</v>
      </c>
      <c r="P55" s="30">
        <f t="shared" si="11"/>
        <v>0.83762886597938147</v>
      </c>
      <c r="Q55" s="30">
        <f t="shared" si="12"/>
        <v>0.62401574803149606</v>
      </c>
      <c r="R55" s="30">
        <f t="shared" si="13"/>
        <v>0.40909090909090912</v>
      </c>
      <c r="S55" s="30">
        <f t="shared" si="14"/>
        <v>0.61173184357541899</v>
      </c>
      <c r="T55" s="30">
        <f t="shared" si="15"/>
        <v>0.37692307692307697</v>
      </c>
      <c r="U55" s="30">
        <f t="shared" si="16"/>
        <v>0.60818713450292405</v>
      </c>
      <c r="V55" s="30">
        <f t="shared" si="17"/>
        <v>0.86</v>
      </c>
      <c r="W55" s="30">
        <f t="shared" si="18"/>
        <v>0.6339285714285714</v>
      </c>
      <c r="X55" s="28" t="s">
        <v>28</v>
      </c>
      <c r="Y55" s="29">
        <v>14.38</v>
      </c>
      <c r="Z55" s="29">
        <v>3.59</v>
      </c>
      <c r="AA55" s="29">
        <v>2.2799999999999998</v>
      </c>
      <c r="AB55" s="29">
        <v>16</v>
      </c>
      <c r="AC55" s="29">
        <v>102</v>
      </c>
      <c r="AD55" s="29">
        <v>3.25</v>
      </c>
      <c r="AE55" s="29">
        <v>3.17</v>
      </c>
      <c r="AF55" s="29">
        <v>0.27</v>
      </c>
      <c r="AG55" s="29">
        <v>2.19</v>
      </c>
      <c r="AH55" s="29">
        <v>4.9000000000000004</v>
      </c>
      <c r="AI55" s="29">
        <v>1.04</v>
      </c>
      <c r="AJ55" s="29">
        <v>3.44</v>
      </c>
      <c r="AK55" s="29">
        <v>1065</v>
      </c>
    </row>
    <row r="56" spans="1:37" x14ac:dyDescent="0.3">
      <c r="A56">
        <v>48</v>
      </c>
      <c r="B56" t="s">
        <v>28</v>
      </c>
      <c r="C56">
        <f t="shared" si="19"/>
        <v>3</v>
      </c>
      <c r="E56">
        <f t="shared" si="20"/>
        <v>0.66279589622595336</v>
      </c>
      <c r="F56">
        <f t="shared" si="21"/>
        <v>0.99199782723723817</v>
      </c>
      <c r="G56">
        <f t="shared" si="22"/>
        <v>0.24084091759962808</v>
      </c>
      <c r="H56">
        <f t="shared" si="5"/>
        <v>0.24084091759962808</v>
      </c>
      <c r="J56">
        <v>48</v>
      </c>
      <c r="K56" s="30">
        <f t="shared" si="6"/>
        <v>0.93728927848954824</v>
      </c>
      <c r="L56" s="30">
        <f t="shared" si="7"/>
        <v>0.28965517241379313</v>
      </c>
      <c r="M56" s="30">
        <f t="shared" si="8"/>
        <v>0.65634674922600622</v>
      </c>
      <c r="N56" s="30">
        <f t="shared" si="9"/>
        <v>0.53333333333333333</v>
      </c>
      <c r="O56" s="30">
        <f t="shared" si="10"/>
        <v>0.62345679012345678</v>
      </c>
      <c r="P56" s="30">
        <f t="shared" si="11"/>
        <v>0.7989690721649485</v>
      </c>
      <c r="Q56" s="30">
        <f t="shared" si="12"/>
        <v>0.66732283464566933</v>
      </c>
      <c r="R56" s="30">
        <f t="shared" si="13"/>
        <v>0.31818181818181818</v>
      </c>
      <c r="S56" s="30">
        <f t="shared" si="14"/>
        <v>0.5977653631284916</v>
      </c>
      <c r="T56" s="30">
        <f t="shared" si="15"/>
        <v>0.46923076923076923</v>
      </c>
      <c r="U56" s="30">
        <f t="shared" si="16"/>
        <v>0.53216374269005851</v>
      </c>
      <c r="V56" s="30">
        <f t="shared" si="17"/>
        <v>0.83250000000000002</v>
      </c>
      <c r="W56" s="30">
        <f t="shared" si="18"/>
        <v>0.58630952380952384</v>
      </c>
      <c r="X56" s="28" t="s">
        <v>28</v>
      </c>
      <c r="Y56" s="29">
        <v>13.9</v>
      </c>
      <c r="Z56" s="29">
        <v>1.68</v>
      </c>
      <c r="AA56" s="29">
        <v>2.12</v>
      </c>
      <c r="AB56" s="29">
        <v>16</v>
      </c>
      <c r="AC56" s="29">
        <v>101</v>
      </c>
      <c r="AD56" s="29">
        <v>3.1</v>
      </c>
      <c r="AE56" s="29">
        <v>3.39</v>
      </c>
      <c r="AF56" s="29">
        <v>0.21</v>
      </c>
      <c r="AG56" s="29">
        <v>2.14</v>
      </c>
      <c r="AH56" s="29">
        <v>6.1</v>
      </c>
      <c r="AI56" s="29">
        <v>0.91</v>
      </c>
      <c r="AJ56" s="29">
        <v>3.33</v>
      </c>
      <c r="AK56" s="29">
        <v>985</v>
      </c>
    </row>
    <row r="57" spans="1:37" x14ac:dyDescent="0.3">
      <c r="A57">
        <v>49</v>
      </c>
      <c r="B57" t="s">
        <v>28</v>
      </c>
      <c r="C57">
        <f t="shared" si="19"/>
        <v>3</v>
      </c>
      <c r="E57">
        <f t="shared" si="20"/>
        <v>0.57463532946306706</v>
      </c>
      <c r="F57">
        <f t="shared" si="21"/>
        <v>0.82456761488393548</v>
      </c>
      <c r="G57">
        <f t="shared" si="22"/>
        <v>0.19780197198087796</v>
      </c>
      <c r="H57">
        <f t="shared" si="5"/>
        <v>0.19780197198087796</v>
      </c>
      <c r="J57">
        <v>49</v>
      </c>
      <c r="K57" s="30">
        <f t="shared" si="6"/>
        <v>0.95077545515846251</v>
      </c>
      <c r="L57" s="30">
        <f t="shared" si="7"/>
        <v>0.34827586206896555</v>
      </c>
      <c r="M57" s="30">
        <f t="shared" si="8"/>
        <v>0.74303405572755421</v>
      </c>
      <c r="N57" s="30">
        <f t="shared" si="9"/>
        <v>0.62666666666666671</v>
      </c>
      <c r="O57" s="30">
        <f t="shared" si="10"/>
        <v>0.63580246913580252</v>
      </c>
      <c r="P57" s="30">
        <f t="shared" si="11"/>
        <v>0.70876288659793818</v>
      </c>
      <c r="Q57" s="30">
        <f t="shared" si="12"/>
        <v>0.57480314960629919</v>
      </c>
      <c r="R57" s="30">
        <f t="shared" si="13"/>
        <v>0.48484848484848486</v>
      </c>
      <c r="S57" s="30">
        <f t="shared" si="14"/>
        <v>0.66480446927374293</v>
      </c>
      <c r="T57" s="30">
        <f t="shared" si="15"/>
        <v>0.47692307692307695</v>
      </c>
      <c r="U57" s="30">
        <f t="shared" si="16"/>
        <v>0.6257309941520468</v>
      </c>
      <c r="V57" s="30">
        <f t="shared" si="17"/>
        <v>0.6875</v>
      </c>
      <c r="W57" s="30">
        <f t="shared" si="18"/>
        <v>0.63095238095238093</v>
      </c>
      <c r="X57" s="28" t="s">
        <v>28</v>
      </c>
      <c r="Y57" s="29">
        <v>14.1</v>
      </c>
      <c r="Z57" s="29">
        <v>2.02</v>
      </c>
      <c r="AA57" s="29">
        <v>2.4</v>
      </c>
      <c r="AB57" s="29">
        <v>18.8</v>
      </c>
      <c r="AC57" s="29">
        <v>103</v>
      </c>
      <c r="AD57" s="29">
        <v>2.75</v>
      </c>
      <c r="AE57" s="29">
        <v>2.92</v>
      </c>
      <c r="AF57" s="29">
        <v>0.32</v>
      </c>
      <c r="AG57" s="29">
        <v>2.38</v>
      </c>
      <c r="AH57" s="29">
        <v>6.2</v>
      </c>
      <c r="AI57" s="29">
        <v>1.07</v>
      </c>
      <c r="AJ57" s="29">
        <v>2.75</v>
      </c>
      <c r="AK57" s="29">
        <v>1060</v>
      </c>
    </row>
    <row r="58" spans="1:37" x14ac:dyDescent="0.3">
      <c r="A58">
        <v>50</v>
      </c>
      <c r="B58" t="s">
        <v>28</v>
      </c>
      <c r="C58">
        <f t="shared" si="19"/>
        <v>3</v>
      </c>
      <c r="E58">
        <f t="shared" si="20"/>
        <v>0.79134950731950804</v>
      </c>
      <c r="F58">
        <f t="shared" si="21"/>
        <v>0.97770551283565144</v>
      </c>
      <c r="G58">
        <f t="shared" si="22"/>
        <v>0.3312746725618772</v>
      </c>
      <c r="H58">
        <f t="shared" si="5"/>
        <v>0.3312746725618772</v>
      </c>
      <c r="J58">
        <v>50</v>
      </c>
      <c r="K58" s="30">
        <f t="shared" si="6"/>
        <v>0.93998651382333109</v>
      </c>
      <c r="L58" s="30">
        <f t="shared" si="7"/>
        <v>0.2982758620689655</v>
      </c>
      <c r="M58" s="30">
        <f t="shared" si="8"/>
        <v>0.70278637770897834</v>
      </c>
      <c r="N58" s="30">
        <f t="shared" si="9"/>
        <v>0.57999999999999996</v>
      </c>
      <c r="O58" s="30">
        <f t="shared" si="10"/>
        <v>0.66666666666666663</v>
      </c>
      <c r="P58" s="30">
        <f t="shared" si="11"/>
        <v>0.74226804123711343</v>
      </c>
      <c r="Q58" s="30">
        <f t="shared" si="12"/>
        <v>0.69685039370078738</v>
      </c>
      <c r="R58" s="30">
        <f t="shared" si="13"/>
        <v>0.48484848484848486</v>
      </c>
      <c r="S58" s="30">
        <f t="shared" si="14"/>
        <v>0.58100558659217882</v>
      </c>
      <c r="T58" s="30">
        <f t="shared" si="15"/>
        <v>0.68461538461538463</v>
      </c>
      <c r="U58" s="30">
        <f t="shared" si="16"/>
        <v>0.6549707602339182</v>
      </c>
      <c r="V58" s="30">
        <f t="shared" si="17"/>
        <v>0.77500000000000002</v>
      </c>
      <c r="W58" s="30">
        <f t="shared" si="18"/>
        <v>0.75</v>
      </c>
      <c r="X58" s="28" t="s">
        <v>28</v>
      </c>
      <c r="Y58" s="29">
        <v>13.94</v>
      </c>
      <c r="Z58" s="29">
        <v>1.73</v>
      </c>
      <c r="AA58" s="29">
        <v>2.27</v>
      </c>
      <c r="AB58" s="29">
        <v>17.399999999999999</v>
      </c>
      <c r="AC58" s="29">
        <v>108</v>
      </c>
      <c r="AD58" s="29">
        <v>2.88</v>
      </c>
      <c r="AE58" s="29">
        <v>3.54</v>
      </c>
      <c r="AF58" s="29">
        <v>0.32</v>
      </c>
      <c r="AG58" s="29">
        <v>2.08</v>
      </c>
      <c r="AH58" s="29">
        <v>8.9</v>
      </c>
      <c r="AI58" s="29">
        <v>1.1200000000000001</v>
      </c>
      <c r="AJ58" s="29">
        <v>3.1</v>
      </c>
      <c r="AK58" s="29">
        <v>1260</v>
      </c>
    </row>
    <row r="59" spans="1:37" x14ac:dyDescent="0.3">
      <c r="A59">
        <v>51</v>
      </c>
      <c r="B59" t="s">
        <v>28</v>
      </c>
      <c r="C59">
        <f t="shared" si="19"/>
        <v>3</v>
      </c>
      <c r="E59">
        <f t="shared" si="20"/>
        <v>0.81918597670889526</v>
      </c>
      <c r="F59">
        <f t="shared" si="21"/>
        <v>1.088996825071606</v>
      </c>
      <c r="G59">
        <f t="shared" si="22"/>
        <v>0.43677337438071306</v>
      </c>
      <c r="H59">
        <f t="shared" si="5"/>
        <v>0.43677337438071306</v>
      </c>
      <c r="J59">
        <v>51</v>
      </c>
      <c r="K59" s="30">
        <f t="shared" si="6"/>
        <v>0.87997302764666219</v>
      </c>
      <c r="L59" s="30">
        <f t="shared" si="7"/>
        <v>0.2982758620689655</v>
      </c>
      <c r="M59" s="30">
        <f t="shared" si="8"/>
        <v>0.63157894736842102</v>
      </c>
      <c r="N59" s="30">
        <f t="shared" si="9"/>
        <v>0.41333333333333333</v>
      </c>
      <c r="O59" s="30">
        <f t="shared" si="10"/>
        <v>0.5679012345679012</v>
      </c>
      <c r="P59" s="30">
        <f t="shared" si="11"/>
        <v>0.70103092783505161</v>
      </c>
      <c r="Q59" s="30">
        <f t="shared" si="12"/>
        <v>0.64370078740157477</v>
      </c>
      <c r="R59" s="30">
        <f t="shared" si="13"/>
        <v>0.25757575757575757</v>
      </c>
      <c r="S59" s="30">
        <f t="shared" si="14"/>
        <v>0.81284916201117319</v>
      </c>
      <c r="T59" s="30">
        <f t="shared" si="15"/>
        <v>0.55384615384615388</v>
      </c>
      <c r="U59" s="30">
        <f t="shared" si="16"/>
        <v>0.6549707602339182</v>
      </c>
      <c r="V59" s="30">
        <f t="shared" si="17"/>
        <v>0.72750000000000004</v>
      </c>
      <c r="W59" s="30">
        <f t="shared" si="18"/>
        <v>0.68452380952380953</v>
      </c>
      <c r="X59" s="28" t="s">
        <v>28</v>
      </c>
      <c r="Y59" s="29">
        <v>13.05</v>
      </c>
      <c r="Z59" s="29">
        <v>1.73</v>
      </c>
      <c r="AA59" s="29">
        <v>2.04</v>
      </c>
      <c r="AB59" s="29">
        <v>12.4</v>
      </c>
      <c r="AC59" s="29">
        <v>92</v>
      </c>
      <c r="AD59" s="29">
        <v>2.72</v>
      </c>
      <c r="AE59" s="29">
        <v>3.27</v>
      </c>
      <c r="AF59" s="29">
        <v>0.17</v>
      </c>
      <c r="AG59" s="29">
        <v>2.91</v>
      </c>
      <c r="AH59" s="29">
        <v>7.2</v>
      </c>
      <c r="AI59" s="29">
        <v>1.1200000000000001</v>
      </c>
      <c r="AJ59" s="29">
        <v>2.91</v>
      </c>
      <c r="AK59" s="29">
        <v>1150</v>
      </c>
    </row>
    <row r="60" spans="1:37" x14ac:dyDescent="0.3">
      <c r="A60">
        <v>52</v>
      </c>
      <c r="B60" t="s">
        <v>28</v>
      </c>
      <c r="C60">
        <f t="shared" si="19"/>
        <v>3</v>
      </c>
      <c r="E60">
        <f t="shared" si="20"/>
        <v>0.68221589842027752</v>
      </c>
      <c r="F60">
        <f t="shared" si="21"/>
        <v>1.0084436748640271</v>
      </c>
      <c r="G60">
        <f t="shared" si="22"/>
        <v>0.26051970730461993</v>
      </c>
      <c r="H60">
        <f t="shared" si="5"/>
        <v>0.26051970730461993</v>
      </c>
      <c r="J60">
        <v>52</v>
      </c>
      <c r="K60" s="30">
        <f t="shared" si="6"/>
        <v>0.93256911665542819</v>
      </c>
      <c r="L60" s="30">
        <f t="shared" si="7"/>
        <v>0.28448275862068967</v>
      </c>
      <c r="M60" s="30">
        <f t="shared" si="8"/>
        <v>0.80495356037151711</v>
      </c>
      <c r="N60" s="30">
        <f t="shared" si="9"/>
        <v>0.57333333333333336</v>
      </c>
      <c r="O60" s="30">
        <f t="shared" si="10"/>
        <v>0.58024691358024694</v>
      </c>
      <c r="P60" s="30">
        <f t="shared" si="11"/>
        <v>0.63144329896907225</v>
      </c>
      <c r="Q60" s="30">
        <f t="shared" si="12"/>
        <v>0.5885826771653544</v>
      </c>
      <c r="R60" s="30">
        <f t="shared" si="13"/>
        <v>0.33333333333333331</v>
      </c>
      <c r="S60" s="30">
        <f t="shared" si="14"/>
        <v>0.63966480446927376</v>
      </c>
      <c r="T60" s="30">
        <f t="shared" si="15"/>
        <v>0.43076923076923074</v>
      </c>
      <c r="U60" s="30">
        <f t="shared" si="16"/>
        <v>0.72514619883040932</v>
      </c>
      <c r="V60" s="30">
        <f t="shared" si="17"/>
        <v>0.84250000000000003</v>
      </c>
      <c r="W60" s="30">
        <f t="shared" si="18"/>
        <v>0.75297619047619047</v>
      </c>
      <c r="X60" s="28" t="s">
        <v>28</v>
      </c>
      <c r="Y60" s="29">
        <v>13.83</v>
      </c>
      <c r="Z60" s="29">
        <v>1.65</v>
      </c>
      <c r="AA60" s="29">
        <v>2.6</v>
      </c>
      <c r="AB60" s="29">
        <v>17.2</v>
      </c>
      <c r="AC60" s="29">
        <v>94</v>
      </c>
      <c r="AD60" s="29">
        <v>2.4500000000000002</v>
      </c>
      <c r="AE60" s="29">
        <v>2.99</v>
      </c>
      <c r="AF60" s="29">
        <v>0.22</v>
      </c>
      <c r="AG60" s="29">
        <v>2.29</v>
      </c>
      <c r="AH60" s="29">
        <v>5.6</v>
      </c>
      <c r="AI60" s="29">
        <v>1.24</v>
      </c>
      <c r="AJ60" s="29">
        <v>3.37</v>
      </c>
      <c r="AK60" s="29">
        <v>1265</v>
      </c>
    </row>
    <row r="61" spans="1:37" x14ac:dyDescent="0.3">
      <c r="A61">
        <v>53</v>
      </c>
      <c r="B61" t="s">
        <v>28</v>
      </c>
      <c r="C61">
        <f t="shared" si="19"/>
        <v>3</v>
      </c>
      <c r="E61">
        <f t="shared" si="20"/>
        <v>0.8391981645193447</v>
      </c>
      <c r="F61">
        <f t="shared" si="21"/>
        <v>1.0935790501124618</v>
      </c>
      <c r="G61">
        <f t="shared" si="22"/>
        <v>0.36802992329352163</v>
      </c>
      <c r="H61">
        <f t="shared" si="5"/>
        <v>0.36802992329352163</v>
      </c>
      <c r="J61">
        <v>53</v>
      </c>
      <c r="K61" s="30">
        <f t="shared" si="6"/>
        <v>0.93189480782198253</v>
      </c>
      <c r="L61" s="30">
        <f t="shared" si="7"/>
        <v>0.30172413793103448</v>
      </c>
      <c r="M61" s="30">
        <f t="shared" si="8"/>
        <v>0.74922600619195046</v>
      </c>
      <c r="N61" s="30">
        <f t="shared" si="9"/>
        <v>0.46666666666666667</v>
      </c>
      <c r="O61" s="30">
        <f t="shared" si="10"/>
        <v>0.68518518518518523</v>
      </c>
      <c r="P61" s="30">
        <f t="shared" si="11"/>
        <v>1</v>
      </c>
      <c r="Q61" s="30">
        <f t="shared" si="12"/>
        <v>0.73622047244094491</v>
      </c>
      <c r="R61" s="30">
        <f t="shared" si="13"/>
        <v>0.48484848484848486</v>
      </c>
      <c r="S61" s="30">
        <f t="shared" si="14"/>
        <v>0.52234636871508378</v>
      </c>
      <c r="T61" s="30">
        <f t="shared" si="15"/>
        <v>0.54230769230769227</v>
      </c>
      <c r="U61" s="30">
        <f t="shared" si="16"/>
        <v>0.59064327485380119</v>
      </c>
      <c r="V61" s="30">
        <f t="shared" si="17"/>
        <v>0.81499999999999995</v>
      </c>
      <c r="W61" s="30">
        <f t="shared" si="18"/>
        <v>0.70833333333333337</v>
      </c>
      <c r="X61" s="28" t="s">
        <v>28</v>
      </c>
      <c r="Y61" s="29">
        <v>13.82</v>
      </c>
      <c r="Z61" s="29">
        <v>1.75</v>
      </c>
      <c r="AA61" s="29">
        <v>2.42</v>
      </c>
      <c r="AB61" s="29">
        <v>14</v>
      </c>
      <c r="AC61" s="29">
        <v>111</v>
      </c>
      <c r="AD61" s="29">
        <v>3.88</v>
      </c>
      <c r="AE61" s="29">
        <v>3.74</v>
      </c>
      <c r="AF61" s="29">
        <v>0.32</v>
      </c>
      <c r="AG61" s="29">
        <v>1.87</v>
      </c>
      <c r="AH61" s="29">
        <v>7.05</v>
      </c>
      <c r="AI61" s="29">
        <v>1.01</v>
      </c>
      <c r="AJ61" s="29">
        <v>3.26</v>
      </c>
      <c r="AK61" s="29">
        <v>1190</v>
      </c>
    </row>
    <row r="62" spans="1:37" x14ac:dyDescent="0.3">
      <c r="A62">
        <v>54</v>
      </c>
      <c r="B62" t="s">
        <v>28</v>
      </c>
      <c r="C62">
        <f t="shared" si="19"/>
        <v>3</v>
      </c>
      <c r="E62">
        <f t="shared" si="20"/>
        <v>0.69991624485331394</v>
      </c>
      <c r="F62">
        <f t="shared" si="21"/>
        <v>0.88201645507921034</v>
      </c>
      <c r="G62">
        <f t="shared" si="22"/>
        <v>0.28969501295620326</v>
      </c>
      <c r="H62">
        <f t="shared" si="5"/>
        <v>0.28969501295620326</v>
      </c>
      <c r="J62">
        <v>54</v>
      </c>
      <c r="K62" s="30">
        <f t="shared" si="6"/>
        <v>0.92852326365475379</v>
      </c>
      <c r="L62" s="30">
        <f t="shared" si="7"/>
        <v>0.32758620689655171</v>
      </c>
      <c r="M62" s="30">
        <f t="shared" si="8"/>
        <v>0.8297213622291022</v>
      </c>
      <c r="N62" s="30">
        <f t="shared" si="9"/>
        <v>0.57000000000000006</v>
      </c>
      <c r="O62" s="30">
        <f t="shared" si="10"/>
        <v>0.70987654320987659</v>
      </c>
      <c r="P62" s="30">
        <f t="shared" si="11"/>
        <v>0.77319587628865982</v>
      </c>
      <c r="Q62" s="30">
        <f t="shared" si="12"/>
        <v>0.54921259842519687</v>
      </c>
      <c r="R62" s="30">
        <f t="shared" si="13"/>
        <v>0.59090909090909094</v>
      </c>
      <c r="S62" s="30">
        <f t="shared" si="14"/>
        <v>0.46927374301675973</v>
      </c>
      <c r="T62" s="30">
        <f t="shared" si="15"/>
        <v>0.48461538461538461</v>
      </c>
      <c r="U62" s="30">
        <f t="shared" si="16"/>
        <v>0.66081871345029231</v>
      </c>
      <c r="V62" s="30">
        <f t="shared" si="17"/>
        <v>0.73250000000000004</v>
      </c>
      <c r="W62" s="30">
        <f t="shared" si="18"/>
        <v>0.81845238095238093</v>
      </c>
      <c r="X62" s="28" t="s">
        <v>28</v>
      </c>
      <c r="Y62" s="29">
        <v>13.77</v>
      </c>
      <c r="Z62" s="29">
        <v>1.9</v>
      </c>
      <c r="AA62" s="29">
        <v>2.68</v>
      </c>
      <c r="AB62" s="29">
        <v>17.100000000000001</v>
      </c>
      <c r="AC62" s="29">
        <v>115</v>
      </c>
      <c r="AD62" s="29">
        <v>3</v>
      </c>
      <c r="AE62" s="29">
        <v>2.79</v>
      </c>
      <c r="AF62" s="29">
        <v>0.39</v>
      </c>
      <c r="AG62" s="29">
        <v>1.68</v>
      </c>
      <c r="AH62" s="29">
        <v>6.3</v>
      </c>
      <c r="AI62" s="29">
        <v>1.1299999999999999</v>
      </c>
      <c r="AJ62" s="29">
        <v>2.93</v>
      </c>
      <c r="AK62" s="29">
        <v>1375</v>
      </c>
    </row>
    <row r="63" spans="1:37" x14ac:dyDescent="0.3">
      <c r="A63">
        <v>55</v>
      </c>
      <c r="B63" t="s">
        <v>28</v>
      </c>
      <c r="C63">
        <f t="shared" si="19"/>
        <v>3</v>
      </c>
      <c r="E63">
        <f t="shared" si="20"/>
        <v>0.58627200110641831</v>
      </c>
      <c r="F63">
        <f t="shared" si="21"/>
        <v>0.87251236683632649</v>
      </c>
      <c r="G63">
        <f t="shared" si="22"/>
        <v>0.20877599626913385</v>
      </c>
      <c r="H63">
        <f t="shared" si="5"/>
        <v>0.20877599626913385</v>
      </c>
      <c r="J63">
        <v>55</v>
      </c>
      <c r="K63" s="30">
        <f t="shared" si="6"/>
        <v>0.92650033715441671</v>
      </c>
      <c r="L63" s="30">
        <f t="shared" si="7"/>
        <v>0.28793103448275864</v>
      </c>
      <c r="M63" s="30">
        <f t="shared" si="8"/>
        <v>0.69659442724458209</v>
      </c>
      <c r="N63" s="30">
        <f t="shared" si="9"/>
        <v>0.54666666666666663</v>
      </c>
      <c r="O63" s="30">
        <f t="shared" si="10"/>
        <v>0.72839506172839508</v>
      </c>
      <c r="P63" s="30">
        <f t="shared" si="11"/>
        <v>0.67010309278350522</v>
      </c>
      <c r="Q63" s="30">
        <f t="shared" si="12"/>
        <v>0.57086614173228345</v>
      </c>
      <c r="R63" s="30">
        <f t="shared" si="13"/>
        <v>0.31818181818181818</v>
      </c>
      <c r="S63" s="30">
        <f t="shared" si="14"/>
        <v>0.45251396648044695</v>
      </c>
      <c r="T63" s="30">
        <f t="shared" si="15"/>
        <v>0.44999999999999996</v>
      </c>
      <c r="U63" s="30">
        <f t="shared" si="16"/>
        <v>0.53801169590643283</v>
      </c>
      <c r="V63" s="30">
        <f t="shared" si="17"/>
        <v>0.8</v>
      </c>
      <c r="W63" s="30">
        <f t="shared" si="18"/>
        <v>0.63095238095238093</v>
      </c>
      <c r="X63" s="28" t="s">
        <v>28</v>
      </c>
      <c r="Y63" s="29">
        <v>13.74</v>
      </c>
      <c r="Z63" s="29">
        <v>1.67</v>
      </c>
      <c r="AA63" s="29">
        <v>2.25</v>
      </c>
      <c r="AB63" s="29">
        <v>16.399999999999999</v>
      </c>
      <c r="AC63" s="29">
        <v>118</v>
      </c>
      <c r="AD63" s="29">
        <v>2.6</v>
      </c>
      <c r="AE63" s="29">
        <v>2.9</v>
      </c>
      <c r="AF63" s="29">
        <v>0.21</v>
      </c>
      <c r="AG63" s="29">
        <v>1.62</v>
      </c>
      <c r="AH63" s="29">
        <v>5.85</v>
      </c>
      <c r="AI63" s="29">
        <v>0.92</v>
      </c>
      <c r="AJ63" s="29">
        <v>3.2</v>
      </c>
      <c r="AK63" s="29">
        <v>1060</v>
      </c>
    </row>
    <row r="64" spans="1:37" x14ac:dyDescent="0.3">
      <c r="A64">
        <v>56</v>
      </c>
      <c r="B64" t="s">
        <v>28</v>
      </c>
      <c r="C64">
        <f t="shared" si="19"/>
        <v>3</v>
      </c>
      <c r="E64">
        <f t="shared" si="20"/>
        <v>0.67155465813369553</v>
      </c>
      <c r="F64">
        <f t="shared" si="21"/>
        <v>0.93920414629652216</v>
      </c>
      <c r="G64">
        <f t="shared" si="22"/>
        <v>0.25495922683762851</v>
      </c>
      <c r="H64">
        <f t="shared" si="5"/>
        <v>0.25495922683762851</v>
      </c>
      <c r="J64">
        <v>56</v>
      </c>
      <c r="K64" s="30">
        <f t="shared" si="6"/>
        <v>0.91436277815239386</v>
      </c>
      <c r="L64" s="30">
        <f t="shared" si="7"/>
        <v>0.2982758620689655</v>
      </c>
      <c r="M64" s="30">
        <f t="shared" si="8"/>
        <v>0.76160990712074306</v>
      </c>
      <c r="N64" s="30">
        <f t="shared" si="9"/>
        <v>0.68333333333333335</v>
      </c>
      <c r="O64" s="30">
        <f t="shared" si="10"/>
        <v>0.71604938271604934</v>
      </c>
      <c r="P64" s="30">
        <f t="shared" si="11"/>
        <v>0.7628865979381444</v>
      </c>
      <c r="Q64" s="30">
        <f t="shared" si="12"/>
        <v>0.54724409448818889</v>
      </c>
      <c r="R64" s="30">
        <f t="shared" si="13"/>
        <v>0.30303030303030304</v>
      </c>
      <c r="S64" s="30">
        <f t="shared" si="14"/>
        <v>0.68435754189944142</v>
      </c>
      <c r="T64" s="30">
        <f t="shared" si="15"/>
        <v>0.48076923076923078</v>
      </c>
      <c r="U64" s="30">
        <f t="shared" si="16"/>
        <v>0.57309941520467833</v>
      </c>
      <c r="V64" s="30">
        <f t="shared" si="17"/>
        <v>0.75749999999999995</v>
      </c>
      <c r="W64" s="30">
        <f t="shared" si="18"/>
        <v>0.66666666666666663</v>
      </c>
      <c r="X64" s="28" t="s">
        <v>28</v>
      </c>
      <c r="Y64" s="29">
        <v>13.56</v>
      </c>
      <c r="Z64" s="29">
        <v>1.73</v>
      </c>
      <c r="AA64" s="29">
        <v>2.46</v>
      </c>
      <c r="AB64" s="29">
        <v>20.5</v>
      </c>
      <c r="AC64" s="29">
        <v>116</v>
      </c>
      <c r="AD64" s="29">
        <v>2.96</v>
      </c>
      <c r="AE64" s="29">
        <v>2.78</v>
      </c>
      <c r="AF64" s="29">
        <v>0.2</v>
      </c>
      <c r="AG64" s="29">
        <v>2.4500000000000002</v>
      </c>
      <c r="AH64" s="29">
        <v>6.25</v>
      </c>
      <c r="AI64" s="29">
        <v>0.98</v>
      </c>
      <c r="AJ64" s="29">
        <v>3.03</v>
      </c>
      <c r="AK64" s="29">
        <v>1120</v>
      </c>
    </row>
    <row r="65" spans="1:37" x14ac:dyDescent="0.3">
      <c r="A65">
        <v>57</v>
      </c>
      <c r="B65" t="s">
        <v>28</v>
      </c>
      <c r="C65">
        <f t="shared" si="19"/>
        <v>3</v>
      </c>
      <c r="E65">
        <f t="shared" si="20"/>
        <v>0.63414697749963389</v>
      </c>
      <c r="F65">
        <f t="shared" si="21"/>
        <v>0.92844377031719372</v>
      </c>
      <c r="G65">
        <f t="shared" si="22"/>
        <v>0.19688412120716153</v>
      </c>
      <c r="H65">
        <f t="shared" si="5"/>
        <v>0.19688412120716153</v>
      </c>
      <c r="J65">
        <v>57</v>
      </c>
      <c r="K65" s="30">
        <f t="shared" si="6"/>
        <v>0.95886716115981119</v>
      </c>
      <c r="L65" s="30">
        <f t="shared" si="7"/>
        <v>0.29310344827586204</v>
      </c>
      <c r="M65" s="30">
        <f t="shared" si="8"/>
        <v>0.71207430340557265</v>
      </c>
      <c r="N65" s="30">
        <f t="shared" si="9"/>
        <v>0.54333333333333333</v>
      </c>
      <c r="O65" s="30">
        <f t="shared" si="10"/>
        <v>0.72839506172839508</v>
      </c>
      <c r="P65" s="30">
        <f t="shared" si="11"/>
        <v>0.82474226804123718</v>
      </c>
      <c r="Q65" s="30">
        <f t="shared" si="12"/>
        <v>0.59055118110236215</v>
      </c>
      <c r="R65" s="30">
        <f t="shared" si="13"/>
        <v>0.39393939393939392</v>
      </c>
      <c r="S65" s="30">
        <f t="shared" si="14"/>
        <v>0.56703910614525133</v>
      </c>
      <c r="T65" s="30">
        <f t="shared" si="15"/>
        <v>0.49076923076923074</v>
      </c>
      <c r="U65" s="30">
        <f t="shared" si="16"/>
        <v>0.54970760233918126</v>
      </c>
      <c r="V65" s="30">
        <f t="shared" si="17"/>
        <v>0.82750000000000001</v>
      </c>
      <c r="W65" s="30">
        <f t="shared" si="18"/>
        <v>0.57738095238095233</v>
      </c>
      <c r="X65" s="28" t="s">
        <v>28</v>
      </c>
      <c r="Y65" s="29">
        <v>14.22</v>
      </c>
      <c r="Z65" s="29">
        <v>1.7</v>
      </c>
      <c r="AA65" s="29">
        <v>2.2999999999999998</v>
      </c>
      <c r="AB65" s="29">
        <v>16.3</v>
      </c>
      <c r="AC65" s="29">
        <v>118</v>
      </c>
      <c r="AD65" s="29">
        <v>3.2</v>
      </c>
      <c r="AE65" s="29">
        <v>3</v>
      </c>
      <c r="AF65" s="29">
        <v>0.26</v>
      </c>
      <c r="AG65" s="29">
        <v>2.0299999999999998</v>
      </c>
      <c r="AH65" s="29">
        <v>6.38</v>
      </c>
      <c r="AI65" s="29">
        <v>0.94</v>
      </c>
      <c r="AJ65" s="29">
        <v>3.31</v>
      </c>
      <c r="AK65" s="29">
        <v>970</v>
      </c>
    </row>
    <row r="66" spans="1:37" x14ac:dyDescent="0.3">
      <c r="A66">
        <v>58</v>
      </c>
      <c r="B66" t="s">
        <v>28</v>
      </c>
      <c r="C66">
        <f t="shared" si="19"/>
        <v>3</v>
      </c>
      <c r="E66">
        <f t="shared" si="20"/>
        <v>0.66067839959861863</v>
      </c>
      <c r="F66">
        <f t="shared" si="21"/>
        <v>0.89373986488081814</v>
      </c>
      <c r="G66">
        <f t="shared" si="22"/>
        <v>0.20149510436312537</v>
      </c>
      <c r="H66">
        <f t="shared" si="5"/>
        <v>0.20149510436312537</v>
      </c>
      <c r="J66">
        <v>58</v>
      </c>
      <c r="K66" s="30">
        <f t="shared" si="6"/>
        <v>0.89615643964935932</v>
      </c>
      <c r="L66" s="30">
        <f t="shared" si="7"/>
        <v>0.33965517241379312</v>
      </c>
      <c r="M66" s="30">
        <f t="shared" si="8"/>
        <v>0.8297213622291022</v>
      </c>
      <c r="N66" s="30">
        <f t="shared" si="9"/>
        <v>0.56000000000000005</v>
      </c>
      <c r="O66" s="30">
        <f t="shared" si="10"/>
        <v>0.62962962962962965</v>
      </c>
      <c r="P66" s="30">
        <f t="shared" si="11"/>
        <v>0.77319587628865982</v>
      </c>
      <c r="Q66" s="30">
        <f t="shared" si="12"/>
        <v>0.63582677165354329</v>
      </c>
      <c r="R66" s="30">
        <f t="shared" si="13"/>
        <v>0.46969696969696967</v>
      </c>
      <c r="S66" s="30">
        <f t="shared" si="14"/>
        <v>0.46368715083798878</v>
      </c>
      <c r="T66" s="30">
        <f t="shared" si="15"/>
        <v>0.46153846153846156</v>
      </c>
      <c r="U66" s="30">
        <f t="shared" si="16"/>
        <v>0.6257309941520468</v>
      </c>
      <c r="V66" s="30">
        <f t="shared" si="17"/>
        <v>0.71</v>
      </c>
      <c r="W66" s="30">
        <f t="shared" si="18"/>
        <v>0.75595238095238093</v>
      </c>
      <c r="X66" s="28" t="s">
        <v>28</v>
      </c>
      <c r="Y66" s="29">
        <v>13.29</v>
      </c>
      <c r="Z66" s="29">
        <v>1.97</v>
      </c>
      <c r="AA66" s="29">
        <v>2.68</v>
      </c>
      <c r="AB66" s="29">
        <v>16.8</v>
      </c>
      <c r="AC66" s="29">
        <v>102</v>
      </c>
      <c r="AD66" s="29">
        <v>3</v>
      </c>
      <c r="AE66" s="29">
        <v>3.23</v>
      </c>
      <c r="AF66" s="29">
        <v>0.31</v>
      </c>
      <c r="AG66" s="29">
        <v>1.66</v>
      </c>
      <c r="AH66" s="29">
        <v>6</v>
      </c>
      <c r="AI66" s="29">
        <v>1.07</v>
      </c>
      <c r="AJ66" s="29">
        <v>2.84</v>
      </c>
      <c r="AK66" s="29">
        <v>1270</v>
      </c>
    </row>
    <row r="67" spans="1:37" x14ac:dyDescent="0.3">
      <c r="A67">
        <v>59</v>
      </c>
      <c r="B67" t="s">
        <v>28</v>
      </c>
      <c r="C67">
        <f t="shared" si="19"/>
        <v>3</v>
      </c>
      <c r="E67">
        <f t="shared" si="20"/>
        <v>0.82696926856894581</v>
      </c>
      <c r="F67">
        <f t="shared" si="21"/>
        <v>1.0720927755604539</v>
      </c>
      <c r="G67">
        <f t="shared" si="22"/>
        <v>0.33520482558219794</v>
      </c>
      <c r="H67">
        <f t="shared" si="5"/>
        <v>0.33520482558219794</v>
      </c>
      <c r="J67">
        <v>59</v>
      </c>
      <c r="K67" s="30">
        <f t="shared" si="6"/>
        <v>0.92515171948752528</v>
      </c>
      <c r="L67" s="30">
        <f t="shared" si="7"/>
        <v>0.24655172413793103</v>
      </c>
      <c r="M67" s="30">
        <f t="shared" si="8"/>
        <v>0.77399380804953566</v>
      </c>
      <c r="N67" s="30">
        <f t="shared" si="9"/>
        <v>0.55666666666666664</v>
      </c>
      <c r="O67" s="30">
        <f t="shared" si="10"/>
        <v>0.66666666666666663</v>
      </c>
      <c r="P67" s="30">
        <f t="shared" si="11"/>
        <v>0.87628865979381443</v>
      </c>
      <c r="Q67" s="30">
        <f t="shared" si="12"/>
        <v>0.7224409448818897</v>
      </c>
      <c r="R67" s="30">
        <f t="shared" si="13"/>
        <v>0.28787878787878785</v>
      </c>
      <c r="S67" s="30">
        <f t="shared" si="14"/>
        <v>0.56983240223463683</v>
      </c>
      <c r="T67" s="30">
        <f t="shared" si="15"/>
        <v>0.52307692307692311</v>
      </c>
      <c r="U67" s="30">
        <f t="shared" si="16"/>
        <v>0.52046783625730997</v>
      </c>
      <c r="V67" s="30">
        <f t="shared" si="17"/>
        <v>0.71750000000000003</v>
      </c>
      <c r="W67" s="30">
        <f t="shared" si="18"/>
        <v>0.76488095238095233</v>
      </c>
      <c r="X67" s="28" t="s">
        <v>28</v>
      </c>
      <c r="Y67" s="29">
        <v>13.72</v>
      </c>
      <c r="Z67" s="29">
        <v>1.43</v>
      </c>
      <c r="AA67" s="29">
        <v>2.5</v>
      </c>
      <c r="AB67" s="29">
        <v>16.7</v>
      </c>
      <c r="AC67" s="29">
        <v>108</v>
      </c>
      <c r="AD67" s="29">
        <v>3.4</v>
      </c>
      <c r="AE67" s="29">
        <v>3.67</v>
      </c>
      <c r="AF67" s="29">
        <v>0.19</v>
      </c>
      <c r="AG67" s="29">
        <v>2.04</v>
      </c>
      <c r="AH67" s="29">
        <v>6.8</v>
      </c>
      <c r="AI67" s="29">
        <v>0.89</v>
      </c>
      <c r="AJ67" s="29">
        <v>2.87</v>
      </c>
      <c r="AK67" s="29">
        <v>1285</v>
      </c>
    </row>
    <row r="68" spans="1:37" x14ac:dyDescent="0.3">
      <c r="A68">
        <v>60</v>
      </c>
      <c r="B68" t="s">
        <v>29</v>
      </c>
      <c r="C68">
        <f t="shared" si="19"/>
        <v>1</v>
      </c>
      <c r="E68">
        <f t="shared" si="20"/>
        <v>0.67533560447533081</v>
      </c>
      <c r="F68">
        <f t="shared" si="21"/>
        <v>0.86827452007225259</v>
      </c>
      <c r="G68">
        <f t="shared" si="22"/>
        <v>0.97204819683299892</v>
      </c>
      <c r="H68">
        <f t="shared" si="5"/>
        <v>0.67533560447533081</v>
      </c>
      <c r="J68">
        <v>60</v>
      </c>
      <c r="K68" s="30">
        <f t="shared" si="6"/>
        <v>0.83412002697235332</v>
      </c>
      <c r="L68" s="30">
        <f t="shared" si="7"/>
        <v>0.16206896551724137</v>
      </c>
      <c r="M68" s="30">
        <f t="shared" si="8"/>
        <v>0.4210526315789474</v>
      </c>
      <c r="N68" s="30">
        <f t="shared" si="9"/>
        <v>0.35333333333333333</v>
      </c>
      <c r="O68" s="30">
        <f t="shared" si="10"/>
        <v>0.54320987654320985</v>
      </c>
      <c r="P68" s="30">
        <f t="shared" si="11"/>
        <v>0.51030927835051543</v>
      </c>
      <c r="Q68" s="30">
        <f t="shared" si="12"/>
        <v>0.11220472440944881</v>
      </c>
      <c r="R68" s="30">
        <f t="shared" si="13"/>
        <v>0.42424242424242425</v>
      </c>
      <c r="S68" s="30">
        <f t="shared" si="14"/>
        <v>0.11731843575418993</v>
      </c>
      <c r="T68" s="30">
        <f t="shared" si="15"/>
        <v>0.15</v>
      </c>
      <c r="U68" s="30">
        <f t="shared" si="16"/>
        <v>0.61403508771929827</v>
      </c>
      <c r="V68" s="30">
        <f t="shared" si="17"/>
        <v>0.45500000000000002</v>
      </c>
      <c r="W68" s="30">
        <f t="shared" si="18"/>
        <v>0.30952380952380953</v>
      </c>
      <c r="X68" s="28" t="s">
        <v>29</v>
      </c>
      <c r="Y68" s="29">
        <v>12.37</v>
      </c>
      <c r="Z68" s="29">
        <v>0.94</v>
      </c>
      <c r="AA68" s="29">
        <v>1.36</v>
      </c>
      <c r="AB68" s="29">
        <v>10.6</v>
      </c>
      <c r="AC68" s="29">
        <v>88</v>
      </c>
      <c r="AD68" s="29">
        <v>1.98</v>
      </c>
      <c r="AE68" s="29">
        <v>0.56999999999999995</v>
      </c>
      <c r="AF68" s="29">
        <v>0.28000000000000003</v>
      </c>
      <c r="AG68" s="29">
        <v>0.42</v>
      </c>
      <c r="AH68" s="29">
        <v>1.95</v>
      </c>
      <c r="AI68" s="29">
        <v>1.05</v>
      </c>
      <c r="AJ68" s="29">
        <v>1.82</v>
      </c>
      <c r="AK68" s="29">
        <v>520</v>
      </c>
    </row>
    <row r="69" spans="1:37" x14ac:dyDescent="0.3">
      <c r="A69">
        <v>61</v>
      </c>
      <c r="B69" t="s">
        <v>29</v>
      </c>
      <c r="C69">
        <f t="shared" si="19"/>
        <v>1</v>
      </c>
      <c r="E69">
        <f t="shared" si="20"/>
        <v>0.65616663678841758</v>
      </c>
      <c r="F69">
        <f t="shared" si="21"/>
        <v>0.71912063743021781</v>
      </c>
      <c r="G69">
        <f t="shared" si="22"/>
        <v>0.94531243119028774</v>
      </c>
      <c r="H69">
        <f t="shared" si="5"/>
        <v>0.65616663678841758</v>
      </c>
      <c r="J69">
        <v>61</v>
      </c>
      <c r="K69" s="30">
        <f t="shared" si="6"/>
        <v>0.83142279163857047</v>
      </c>
      <c r="L69" s="30">
        <f t="shared" si="7"/>
        <v>0.18965517241379312</v>
      </c>
      <c r="M69" s="30">
        <f t="shared" si="8"/>
        <v>0.70588235294117641</v>
      </c>
      <c r="N69" s="30">
        <f t="shared" si="9"/>
        <v>0.53333333333333333</v>
      </c>
      <c r="O69" s="30">
        <f t="shared" si="10"/>
        <v>0.62345679012345678</v>
      </c>
      <c r="P69" s="30">
        <f t="shared" si="11"/>
        <v>0.52835051546391754</v>
      </c>
      <c r="Q69" s="30">
        <f t="shared" si="12"/>
        <v>0.21456692913385828</v>
      </c>
      <c r="R69" s="30">
        <f t="shared" si="13"/>
        <v>0.95454545454545447</v>
      </c>
      <c r="S69" s="30">
        <f t="shared" si="14"/>
        <v>0.11452513966480446</v>
      </c>
      <c r="T69" s="30">
        <f t="shared" si="15"/>
        <v>0.25153846153846154</v>
      </c>
      <c r="U69" s="30">
        <f t="shared" si="16"/>
        <v>0.73099415204678364</v>
      </c>
      <c r="V69" s="30">
        <f t="shared" si="17"/>
        <v>0.41749999999999998</v>
      </c>
      <c r="W69" s="30">
        <f t="shared" si="18"/>
        <v>0.40476190476190477</v>
      </c>
      <c r="X69" s="28" t="s">
        <v>29</v>
      </c>
      <c r="Y69" s="29">
        <v>12.33</v>
      </c>
      <c r="Z69" s="29">
        <v>1.1000000000000001</v>
      </c>
      <c r="AA69" s="29">
        <v>2.2799999999999998</v>
      </c>
      <c r="AB69" s="29">
        <v>16</v>
      </c>
      <c r="AC69" s="29">
        <v>101</v>
      </c>
      <c r="AD69" s="29">
        <v>2.0499999999999998</v>
      </c>
      <c r="AE69" s="29">
        <v>1.0900000000000001</v>
      </c>
      <c r="AF69" s="29">
        <v>0.63</v>
      </c>
      <c r="AG69" s="29">
        <v>0.41</v>
      </c>
      <c r="AH69" s="29">
        <v>3.27</v>
      </c>
      <c r="AI69" s="29">
        <v>1.25</v>
      </c>
      <c r="AJ69" s="29">
        <v>1.67</v>
      </c>
      <c r="AK69" s="29">
        <v>680</v>
      </c>
    </row>
    <row r="70" spans="1:37" x14ac:dyDescent="0.3">
      <c r="A70">
        <v>62</v>
      </c>
      <c r="B70" t="s">
        <v>29</v>
      </c>
      <c r="C70">
        <f t="shared" si="19"/>
        <v>2</v>
      </c>
      <c r="E70">
        <f t="shared" si="20"/>
        <v>0.55558207445425023</v>
      </c>
      <c r="F70">
        <f t="shared" si="21"/>
        <v>0.51994281703412015</v>
      </c>
      <c r="G70">
        <f t="shared" si="22"/>
        <v>0.8573314610812095</v>
      </c>
      <c r="H70">
        <f t="shared" si="5"/>
        <v>0.51994281703412015</v>
      </c>
      <c r="J70">
        <v>62</v>
      </c>
      <c r="K70" s="30">
        <f t="shared" si="6"/>
        <v>0.85232636547538776</v>
      </c>
      <c r="L70" s="30">
        <f t="shared" si="7"/>
        <v>0.23448275862068968</v>
      </c>
      <c r="M70" s="30">
        <f t="shared" si="8"/>
        <v>0.62538699690402477</v>
      </c>
      <c r="N70" s="30">
        <f t="shared" si="9"/>
        <v>0.56000000000000005</v>
      </c>
      <c r="O70" s="30">
        <f t="shared" si="10"/>
        <v>0.61728395061728392</v>
      </c>
      <c r="P70" s="30">
        <f t="shared" si="11"/>
        <v>0.52061855670103097</v>
      </c>
      <c r="Q70" s="30">
        <f t="shared" si="12"/>
        <v>0.27755905511811024</v>
      </c>
      <c r="R70" s="30">
        <f t="shared" si="13"/>
        <v>0.80303030303030298</v>
      </c>
      <c r="S70" s="30">
        <f t="shared" si="14"/>
        <v>0.17318435754189943</v>
      </c>
      <c r="T70" s="30">
        <f t="shared" si="15"/>
        <v>0.44230769230769229</v>
      </c>
      <c r="U70" s="30">
        <f t="shared" si="16"/>
        <v>0.57309941520467833</v>
      </c>
      <c r="V70" s="30">
        <f t="shared" si="17"/>
        <v>0.39750000000000002</v>
      </c>
      <c r="W70" s="30">
        <f t="shared" si="18"/>
        <v>0.26785714285714285</v>
      </c>
      <c r="X70" s="28" t="s">
        <v>29</v>
      </c>
      <c r="Y70" s="29">
        <v>12.64</v>
      </c>
      <c r="Z70" s="29">
        <v>1.36</v>
      </c>
      <c r="AA70" s="29">
        <v>2.02</v>
      </c>
      <c r="AB70" s="29">
        <v>16.8</v>
      </c>
      <c r="AC70" s="29">
        <v>100</v>
      </c>
      <c r="AD70" s="29">
        <v>2.02</v>
      </c>
      <c r="AE70" s="29">
        <v>1.41</v>
      </c>
      <c r="AF70" s="29">
        <v>0.53</v>
      </c>
      <c r="AG70" s="29">
        <v>0.62</v>
      </c>
      <c r="AH70" s="29">
        <v>5.75</v>
      </c>
      <c r="AI70" s="29">
        <v>0.98</v>
      </c>
      <c r="AJ70" s="29">
        <v>1.59</v>
      </c>
      <c r="AK70" s="29">
        <v>450</v>
      </c>
    </row>
    <row r="71" spans="1:37" x14ac:dyDescent="0.3">
      <c r="A71">
        <v>63</v>
      </c>
      <c r="B71" t="s">
        <v>29</v>
      </c>
      <c r="C71">
        <f t="shared" si="19"/>
        <v>1</v>
      </c>
      <c r="E71">
        <f t="shared" si="20"/>
        <v>0.34418246325251806</v>
      </c>
      <c r="F71">
        <f t="shared" si="21"/>
        <v>0.69810987242506506</v>
      </c>
      <c r="G71">
        <f t="shared" si="22"/>
        <v>0.60976816670622858</v>
      </c>
      <c r="H71">
        <f t="shared" si="5"/>
        <v>0.34418246325251806</v>
      </c>
      <c r="J71">
        <v>63</v>
      </c>
      <c r="K71" s="30">
        <f t="shared" si="6"/>
        <v>0.92178017532029666</v>
      </c>
      <c r="L71" s="30">
        <f t="shared" si="7"/>
        <v>0.21551724137931036</v>
      </c>
      <c r="M71" s="30">
        <f t="shared" si="8"/>
        <v>0.59442724458204332</v>
      </c>
      <c r="N71" s="30">
        <f t="shared" si="9"/>
        <v>0.6</v>
      </c>
      <c r="O71" s="30">
        <f t="shared" si="10"/>
        <v>0.58024691358024694</v>
      </c>
      <c r="P71" s="30">
        <f t="shared" si="11"/>
        <v>0.54123711340206193</v>
      </c>
      <c r="Q71" s="30">
        <f t="shared" si="12"/>
        <v>0.35236220472440943</v>
      </c>
      <c r="R71" s="30">
        <f t="shared" si="13"/>
        <v>0.48484848484848486</v>
      </c>
      <c r="S71" s="30">
        <f t="shared" si="14"/>
        <v>0.20391061452513964</v>
      </c>
      <c r="T71" s="30">
        <f t="shared" si="15"/>
        <v>0.29230769230769227</v>
      </c>
      <c r="U71" s="30">
        <f t="shared" si="16"/>
        <v>0.7192982456140351</v>
      </c>
      <c r="V71" s="30">
        <f t="shared" si="17"/>
        <v>0.61499999999999999</v>
      </c>
      <c r="W71" s="30">
        <f t="shared" si="18"/>
        <v>0.375</v>
      </c>
      <c r="X71" s="28" t="s">
        <v>29</v>
      </c>
      <c r="Y71" s="29">
        <v>13.67</v>
      </c>
      <c r="Z71" s="29">
        <v>1.25</v>
      </c>
      <c r="AA71" s="29">
        <v>1.92</v>
      </c>
      <c r="AB71" s="29">
        <v>18</v>
      </c>
      <c r="AC71" s="29">
        <v>94</v>
      </c>
      <c r="AD71" s="29">
        <v>2.1</v>
      </c>
      <c r="AE71" s="29">
        <v>1.79</v>
      </c>
      <c r="AF71" s="29">
        <v>0.32</v>
      </c>
      <c r="AG71" s="29">
        <v>0.73</v>
      </c>
      <c r="AH71" s="29">
        <v>3.8</v>
      </c>
      <c r="AI71" s="29">
        <v>1.23</v>
      </c>
      <c r="AJ71" s="29">
        <v>2.46</v>
      </c>
      <c r="AK71" s="29">
        <v>630</v>
      </c>
    </row>
    <row r="72" spans="1:37" x14ac:dyDescent="0.3">
      <c r="A72">
        <v>64</v>
      </c>
      <c r="B72" t="s">
        <v>29</v>
      </c>
      <c r="C72">
        <f t="shared" si="19"/>
        <v>3</v>
      </c>
      <c r="E72">
        <f t="shared" si="20"/>
        <v>0.54862602480239575</v>
      </c>
      <c r="F72">
        <f t="shared" si="21"/>
        <v>1.0258673451363347</v>
      </c>
      <c r="G72">
        <f t="shared" si="22"/>
        <v>0.51924401150172517</v>
      </c>
      <c r="H72">
        <f t="shared" si="5"/>
        <v>0.51924401150172517</v>
      </c>
      <c r="J72">
        <v>64</v>
      </c>
      <c r="K72" s="30">
        <f t="shared" si="6"/>
        <v>0.83412002697235332</v>
      </c>
      <c r="L72" s="30">
        <f t="shared" si="7"/>
        <v>0.19482758620689655</v>
      </c>
      <c r="M72" s="30">
        <f t="shared" si="8"/>
        <v>0.66873065015479882</v>
      </c>
      <c r="N72" s="30">
        <f t="shared" si="9"/>
        <v>0.6333333333333333</v>
      </c>
      <c r="O72" s="30">
        <f t="shared" si="10"/>
        <v>0.53703703703703709</v>
      </c>
      <c r="P72" s="30">
        <f t="shared" si="11"/>
        <v>0.90206185567010311</v>
      </c>
      <c r="Q72" s="30">
        <f t="shared" si="12"/>
        <v>0.61023622047244097</v>
      </c>
      <c r="R72" s="30">
        <f t="shared" si="13"/>
        <v>0.28787878787878785</v>
      </c>
      <c r="S72" s="30">
        <f t="shared" si="14"/>
        <v>0.52234636871508378</v>
      </c>
      <c r="T72" s="30">
        <f t="shared" si="15"/>
        <v>0.34230769230769231</v>
      </c>
      <c r="U72" s="30">
        <f t="shared" si="16"/>
        <v>0.71345029239766078</v>
      </c>
      <c r="V72" s="30">
        <f t="shared" si="17"/>
        <v>0.71750000000000003</v>
      </c>
      <c r="W72" s="30">
        <f t="shared" si="18"/>
        <v>0.25</v>
      </c>
      <c r="X72" s="28" t="s">
        <v>29</v>
      </c>
      <c r="Y72" s="29">
        <v>12.37</v>
      </c>
      <c r="Z72" s="29">
        <v>1.1299999999999999</v>
      </c>
      <c r="AA72" s="29">
        <v>2.16</v>
      </c>
      <c r="AB72" s="29">
        <v>19</v>
      </c>
      <c r="AC72" s="29">
        <v>87</v>
      </c>
      <c r="AD72" s="29">
        <v>3.5</v>
      </c>
      <c r="AE72" s="29">
        <v>3.1</v>
      </c>
      <c r="AF72" s="29">
        <v>0.19</v>
      </c>
      <c r="AG72" s="29">
        <v>1.87</v>
      </c>
      <c r="AH72" s="29">
        <v>4.45</v>
      </c>
      <c r="AI72" s="29">
        <v>1.22</v>
      </c>
      <c r="AJ72" s="29">
        <v>2.87</v>
      </c>
      <c r="AK72" s="29">
        <v>420</v>
      </c>
    </row>
    <row r="73" spans="1:37" x14ac:dyDescent="0.3">
      <c r="A73">
        <v>65</v>
      </c>
      <c r="B73" t="s">
        <v>29</v>
      </c>
      <c r="C73">
        <f t="shared" ref="C73:C104" si="23">MATCH(H73,E73:G73,0)</f>
        <v>1</v>
      </c>
      <c r="E73">
        <f t="shared" ref="E73:E104" si="24">SQRT(SUMXMY2($K73:$W73,$K$2:$W$2))</f>
        <v>0.37432985210888836</v>
      </c>
      <c r="F73">
        <f t="shared" ref="F73:F104" si="25">SQRT(SUMXMY2($K73:$W73,$K$3:$W$3))</f>
        <v>0.71914325601509632</v>
      </c>
      <c r="G73">
        <f t="shared" ref="G73:G104" si="26">SQRT(SUMXMY2($K73:$W73,$K$4:$W$4))</f>
        <v>0.76529984426585285</v>
      </c>
      <c r="H73">
        <f t="shared" si="5"/>
        <v>0.37432985210888836</v>
      </c>
      <c r="J73">
        <v>65</v>
      </c>
      <c r="K73" s="30">
        <f t="shared" si="6"/>
        <v>0.82063385030343894</v>
      </c>
      <c r="L73" s="30">
        <f t="shared" si="7"/>
        <v>0.25</v>
      </c>
      <c r="M73" s="30">
        <f t="shared" si="8"/>
        <v>0.78328173374612997</v>
      </c>
      <c r="N73" s="30">
        <f t="shared" si="9"/>
        <v>0.6333333333333333</v>
      </c>
      <c r="O73" s="30">
        <f t="shared" si="10"/>
        <v>0.64197530864197527</v>
      </c>
      <c r="P73" s="30">
        <f t="shared" si="11"/>
        <v>0.48711340206185566</v>
      </c>
      <c r="Q73" s="30">
        <f t="shared" si="12"/>
        <v>0.34448818897637795</v>
      </c>
      <c r="R73" s="30">
        <f t="shared" si="13"/>
        <v>0.68181818181818177</v>
      </c>
      <c r="S73" s="30">
        <f t="shared" si="14"/>
        <v>0.28770949720670391</v>
      </c>
      <c r="T73" s="30">
        <f t="shared" si="15"/>
        <v>0.22692307692307695</v>
      </c>
      <c r="U73" s="30">
        <f t="shared" si="16"/>
        <v>0.84795321637426901</v>
      </c>
      <c r="V73" s="30">
        <f t="shared" si="17"/>
        <v>0.5575</v>
      </c>
      <c r="W73" s="30">
        <f t="shared" si="18"/>
        <v>0.21130952380952381</v>
      </c>
      <c r="X73" s="28" t="s">
        <v>29</v>
      </c>
      <c r="Y73" s="29">
        <v>12.17</v>
      </c>
      <c r="Z73" s="29">
        <v>1.45</v>
      </c>
      <c r="AA73" s="29">
        <v>2.5299999999999998</v>
      </c>
      <c r="AB73" s="29">
        <v>19</v>
      </c>
      <c r="AC73" s="29">
        <v>104</v>
      </c>
      <c r="AD73" s="29">
        <v>1.89</v>
      </c>
      <c r="AE73" s="29">
        <v>1.75</v>
      </c>
      <c r="AF73" s="29">
        <v>0.45</v>
      </c>
      <c r="AG73" s="29">
        <v>1.03</v>
      </c>
      <c r="AH73" s="29">
        <v>2.95</v>
      </c>
      <c r="AI73" s="29">
        <v>1.45</v>
      </c>
      <c r="AJ73" s="29">
        <v>2.23</v>
      </c>
      <c r="AK73" s="29">
        <v>355</v>
      </c>
    </row>
    <row r="74" spans="1:37" x14ac:dyDescent="0.3">
      <c r="A74">
        <v>66</v>
      </c>
      <c r="B74" t="s">
        <v>29</v>
      </c>
      <c r="C74">
        <f t="shared" si="23"/>
        <v>1</v>
      </c>
      <c r="E74">
        <f t="shared" si="24"/>
        <v>0.35880969976070798</v>
      </c>
      <c r="F74">
        <f t="shared" si="25"/>
        <v>0.75499603305436691</v>
      </c>
      <c r="G74">
        <f t="shared" si="26"/>
        <v>0.41472903498552471</v>
      </c>
      <c r="H74">
        <f t="shared" ref="H74:H137" si="27">MIN(E74:G74)</f>
        <v>0.35880969976070798</v>
      </c>
      <c r="J74">
        <v>66</v>
      </c>
      <c r="K74" s="30">
        <f t="shared" ref="K74:K137" si="28">Y74/MAX(Y:Y)</f>
        <v>0.83412002697235332</v>
      </c>
      <c r="L74" s="30">
        <f t="shared" ref="L74:L137" si="29">Z74/MAX(Z:Z)</f>
        <v>0.20862068965517241</v>
      </c>
      <c r="M74" s="30">
        <f t="shared" ref="M74:M137" si="30">AA74/MAX(AA:AA)</f>
        <v>0.79256965944272451</v>
      </c>
      <c r="N74" s="30">
        <f t="shared" ref="N74:N137" si="31">AB74/MAX(AB:AB)</f>
        <v>0.60333333333333339</v>
      </c>
      <c r="O74" s="30">
        <f t="shared" ref="O74:O137" si="32">AC74/MAX(AC:AC)</f>
        <v>0.60493827160493829</v>
      </c>
      <c r="P74" s="30">
        <f t="shared" ref="P74:P137" si="33">AD74/MAX(AD:AD)</f>
        <v>0.62371134020618557</v>
      </c>
      <c r="Q74" s="30">
        <f t="shared" ref="Q74:Q137" si="34">AE74/MAX(AE:AE)</f>
        <v>0.52165354330708658</v>
      </c>
      <c r="R74" s="30">
        <f t="shared" ref="R74:R137" si="35">AF74/MAX(AF:AF)</f>
        <v>0.56060606060606055</v>
      </c>
      <c r="S74" s="30">
        <f t="shared" ref="S74:S137" si="36">AG74/MAX(AG:AG)</f>
        <v>0.58100558659217882</v>
      </c>
      <c r="T74" s="30">
        <f t="shared" ref="T74:T137" si="37">AH74/MAX(AH:AH)</f>
        <v>0.35384615384615381</v>
      </c>
      <c r="U74" s="30">
        <f t="shared" ref="U74:U137" si="38">AI74/MAX(AI:AI)</f>
        <v>0.69590643274853803</v>
      </c>
      <c r="V74" s="30">
        <f t="shared" ref="V74:V137" si="39">AJ74/MAX(AJ:AJ)</f>
        <v>0.57499999999999996</v>
      </c>
      <c r="W74" s="30">
        <f t="shared" ref="W74:W137" si="40">AK74/MAX(AK:AK)</f>
        <v>0.40357142857142858</v>
      </c>
      <c r="X74" s="28" t="s">
        <v>29</v>
      </c>
      <c r="Y74" s="29">
        <v>12.37</v>
      </c>
      <c r="Z74" s="29">
        <v>1.21</v>
      </c>
      <c r="AA74" s="29">
        <v>2.56</v>
      </c>
      <c r="AB74" s="29">
        <v>18.100000000000001</v>
      </c>
      <c r="AC74" s="29">
        <v>98</v>
      </c>
      <c r="AD74" s="29">
        <v>2.42</v>
      </c>
      <c r="AE74" s="29">
        <v>2.65</v>
      </c>
      <c r="AF74" s="29">
        <v>0.37</v>
      </c>
      <c r="AG74" s="29">
        <v>2.08</v>
      </c>
      <c r="AH74" s="29">
        <v>4.5999999999999996</v>
      </c>
      <c r="AI74" s="29">
        <v>1.19</v>
      </c>
      <c r="AJ74" s="29">
        <v>2.2999999999999998</v>
      </c>
      <c r="AK74" s="29">
        <v>678</v>
      </c>
    </row>
    <row r="75" spans="1:37" x14ac:dyDescent="0.3">
      <c r="A75">
        <v>67</v>
      </c>
      <c r="B75" t="s">
        <v>29</v>
      </c>
      <c r="C75">
        <f t="shared" si="23"/>
        <v>3</v>
      </c>
      <c r="E75">
        <f t="shared" si="24"/>
        <v>0.55764447880617685</v>
      </c>
      <c r="F75">
        <f t="shared" si="25"/>
        <v>1.0160457510222318</v>
      </c>
      <c r="G75">
        <f t="shared" si="26"/>
        <v>0.49510440619593832</v>
      </c>
      <c r="H75">
        <f t="shared" si="27"/>
        <v>0.49510440619593832</v>
      </c>
      <c r="J75">
        <v>67</v>
      </c>
      <c r="K75" s="30">
        <f t="shared" si="28"/>
        <v>0.88401888064733647</v>
      </c>
      <c r="L75" s="30">
        <f t="shared" si="29"/>
        <v>0.17413793103448277</v>
      </c>
      <c r="M75" s="30">
        <f t="shared" si="30"/>
        <v>0.52631578947368418</v>
      </c>
      <c r="N75" s="30">
        <f t="shared" si="31"/>
        <v>0.5</v>
      </c>
      <c r="O75" s="30">
        <f t="shared" si="32"/>
        <v>0.48148148148148145</v>
      </c>
      <c r="P75" s="30">
        <f t="shared" si="33"/>
        <v>0.76804123711340211</v>
      </c>
      <c r="Q75" s="30">
        <f t="shared" si="34"/>
        <v>0.62598425196850394</v>
      </c>
      <c r="R75" s="30">
        <f t="shared" si="35"/>
        <v>0.39393939393939392</v>
      </c>
      <c r="S75" s="30">
        <f t="shared" si="36"/>
        <v>0.63687150837988815</v>
      </c>
      <c r="T75" s="30">
        <f t="shared" si="37"/>
        <v>0.40769230769230769</v>
      </c>
      <c r="U75" s="30">
        <f t="shared" si="38"/>
        <v>0.6549707602339182</v>
      </c>
      <c r="V75" s="30">
        <f t="shared" si="39"/>
        <v>0.79500000000000004</v>
      </c>
      <c r="W75" s="30">
        <f t="shared" si="40"/>
        <v>0.2988095238095238</v>
      </c>
      <c r="X75" s="28" t="s">
        <v>29</v>
      </c>
      <c r="Y75" s="29">
        <v>13.11</v>
      </c>
      <c r="Z75" s="29">
        <v>1.01</v>
      </c>
      <c r="AA75" s="29">
        <v>1.7</v>
      </c>
      <c r="AB75" s="29">
        <v>15</v>
      </c>
      <c r="AC75" s="29">
        <v>78</v>
      </c>
      <c r="AD75" s="29">
        <v>2.98</v>
      </c>
      <c r="AE75" s="29">
        <v>3.18</v>
      </c>
      <c r="AF75" s="29">
        <v>0.26</v>
      </c>
      <c r="AG75" s="29">
        <v>2.2799999999999998</v>
      </c>
      <c r="AH75" s="29">
        <v>5.3</v>
      </c>
      <c r="AI75" s="29">
        <v>1.1200000000000001</v>
      </c>
      <c r="AJ75" s="29">
        <v>3.18</v>
      </c>
      <c r="AK75" s="29">
        <v>502</v>
      </c>
    </row>
    <row r="76" spans="1:37" x14ac:dyDescent="0.3">
      <c r="A76">
        <v>68</v>
      </c>
      <c r="B76" t="s">
        <v>29</v>
      </c>
      <c r="C76">
        <f t="shared" si="23"/>
        <v>1</v>
      </c>
      <c r="E76">
        <f t="shared" si="24"/>
        <v>0.34366532076303702</v>
      </c>
      <c r="F76">
        <f t="shared" si="25"/>
        <v>0.80357764839081636</v>
      </c>
      <c r="G76">
        <f t="shared" si="26"/>
        <v>0.58260114696662568</v>
      </c>
      <c r="H76">
        <f t="shared" si="27"/>
        <v>0.34366532076303702</v>
      </c>
      <c r="J76">
        <v>68</v>
      </c>
      <c r="K76" s="30">
        <f t="shared" si="28"/>
        <v>0.83412002697235332</v>
      </c>
      <c r="L76" s="30">
        <f t="shared" si="29"/>
        <v>0.20172413793103447</v>
      </c>
      <c r="M76" s="30">
        <f t="shared" si="30"/>
        <v>0.59442724458204332</v>
      </c>
      <c r="N76" s="30">
        <f t="shared" si="31"/>
        <v>0.65333333333333343</v>
      </c>
      <c r="O76" s="30">
        <f t="shared" si="32"/>
        <v>0.48148148148148145</v>
      </c>
      <c r="P76" s="30">
        <f t="shared" si="33"/>
        <v>0.54381443298969068</v>
      </c>
      <c r="Q76" s="30">
        <f t="shared" si="34"/>
        <v>0.39370078740157477</v>
      </c>
      <c r="R76" s="30">
        <f t="shared" si="35"/>
        <v>0.40909090909090912</v>
      </c>
      <c r="S76" s="30">
        <f t="shared" si="36"/>
        <v>0.29050279329608941</v>
      </c>
      <c r="T76" s="30">
        <f t="shared" si="37"/>
        <v>0.36</v>
      </c>
      <c r="U76" s="30">
        <f t="shared" si="38"/>
        <v>0.6549707602339182</v>
      </c>
      <c r="V76" s="30">
        <f t="shared" si="39"/>
        <v>0.87</v>
      </c>
      <c r="W76" s="30">
        <f t="shared" si="40"/>
        <v>0.30357142857142855</v>
      </c>
      <c r="X76" s="28" t="s">
        <v>29</v>
      </c>
      <c r="Y76" s="29">
        <v>12.37</v>
      </c>
      <c r="Z76" s="29">
        <v>1.17</v>
      </c>
      <c r="AA76" s="29">
        <v>1.92</v>
      </c>
      <c r="AB76" s="29">
        <v>19.600000000000001</v>
      </c>
      <c r="AC76" s="29">
        <v>78</v>
      </c>
      <c r="AD76" s="29">
        <v>2.11</v>
      </c>
      <c r="AE76" s="29">
        <v>2</v>
      </c>
      <c r="AF76" s="29">
        <v>0.27</v>
      </c>
      <c r="AG76" s="29">
        <v>1.04</v>
      </c>
      <c r="AH76" s="29">
        <v>4.68</v>
      </c>
      <c r="AI76" s="29">
        <v>1.1200000000000001</v>
      </c>
      <c r="AJ76" s="29">
        <v>3.48</v>
      </c>
      <c r="AK76" s="29">
        <v>510</v>
      </c>
    </row>
    <row r="77" spans="1:37" x14ac:dyDescent="0.3">
      <c r="A77">
        <v>69</v>
      </c>
      <c r="B77" t="s">
        <v>29</v>
      </c>
      <c r="C77">
        <f t="shared" si="23"/>
        <v>1</v>
      </c>
      <c r="E77">
        <f t="shared" si="24"/>
        <v>0.57162407679209226</v>
      </c>
      <c r="F77">
        <f t="shared" si="25"/>
        <v>0.68478137891843993</v>
      </c>
      <c r="G77">
        <f t="shared" si="26"/>
        <v>0.80056783751432525</v>
      </c>
      <c r="H77">
        <f t="shared" si="27"/>
        <v>0.57162407679209226</v>
      </c>
      <c r="J77">
        <v>69</v>
      </c>
      <c r="K77" s="30">
        <f t="shared" si="28"/>
        <v>0.89952798381658794</v>
      </c>
      <c r="L77" s="30">
        <f t="shared" si="29"/>
        <v>0.16206896551724137</v>
      </c>
      <c r="M77" s="30">
        <f t="shared" si="30"/>
        <v>0.73065015479876161</v>
      </c>
      <c r="N77" s="30">
        <f t="shared" si="31"/>
        <v>0.56666666666666665</v>
      </c>
      <c r="O77" s="30">
        <f t="shared" si="32"/>
        <v>0.67901234567901236</v>
      </c>
      <c r="P77" s="30">
        <f t="shared" si="33"/>
        <v>0.65206185567010311</v>
      </c>
      <c r="Q77" s="30">
        <f t="shared" si="34"/>
        <v>0.25590551181102361</v>
      </c>
      <c r="R77" s="30">
        <f t="shared" si="35"/>
        <v>0.83333333333333337</v>
      </c>
      <c r="S77" s="30">
        <f t="shared" si="36"/>
        <v>0.11731843575418993</v>
      </c>
      <c r="T77" s="30">
        <f t="shared" si="37"/>
        <v>0.24384615384615385</v>
      </c>
      <c r="U77" s="30">
        <f t="shared" si="38"/>
        <v>0.59649122807017552</v>
      </c>
      <c r="V77" s="30">
        <f t="shared" si="39"/>
        <v>0.48249999999999998</v>
      </c>
      <c r="W77" s="30">
        <f t="shared" si="40"/>
        <v>0.44642857142857145</v>
      </c>
      <c r="X77" s="28" t="s">
        <v>29</v>
      </c>
      <c r="Y77" s="29">
        <v>13.34</v>
      </c>
      <c r="Z77" s="29">
        <v>0.94</v>
      </c>
      <c r="AA77" s="29">
        <v>2.36</v>
      </c>
      <c r="AB77" s="29">
        <v>17</v>
      </c>
      <c r="AC77" s="29">
        <v>110</v>
      </c>
      <c r="AD77" s="29">
        <v>2.5299999999999998</v>
      </c>
      <c r="AE77" s="29">
        <v>1.3</v>
      </c>
      <c r="AF77" s="29">
        <v>0.55000000000000004</v>
      </c>
      <c r="AG77" s="29">
        <v>0.42</v>
      </c>
      <c r="AH77" s="29">
        <v>3.17</v>
      </c>
      <c r="AI77" s="29">
        <v>1.02</v>
      </c>
      <c r="AJ77" s="29">
        <v>1.93</v>
      </c>
      <c r="AK77" s="29">
        <v>750</v>
      </c>
    </row>
    <row r="78" spans="1:37" x14ac:dyDescent="0.3">
      <c r="A78">
        <v>70</v>
      </c>
      <c r="B78" t="s">
        <v>29</v>
      </c>
      <c r="C78">
        <f t="shared" si="23"/>
        <v>1</v>
      </c>
      <c r="E78">
        <f t="shared" si="24"/>
        <v>0.66108457096509121</v>
      </c>
      <c r="F78">
        <f t="shared" si="25"/>
        <v>1.0320508163504436</v>
      </c>
      <c r="G78">
        <f t="shared" si="26"/>
        <v>0.70454560293636903</v>
      </c>
      <c r="H78">
        <f t="shared" si="27"/>
        <v>0.66108457096509121</v>
      </c>
      <c r="J78">
        <v>70</v>
      </c>
      <c r="K78" s="30">
        <f t="shared" si="28"/>
        <v>0.8233310856372219</v>
      </c>
      <c r="L78" s="30">
        <f t="shared" si="29"/>
        <v>0.20517241379310344</v>
      </c>
      <c r="M78" s="30">
        <f t="shared" si="30"/>
        <v>0.54179566563467496</v>
      </c>
      <c r="N78" s="30">
        <f t="shared" si="31"/>
        <v>0.56000000000000005</v>
      </c>
      <c r="O78" s="30">
        <f t="shared" si="32"/>
        <v>0.9320987654320988</v>
      </c>
      <c r="P78" s="30">
        <f t="shared" si="33"/>
        <v>0.47680412371134023</v>
      </c>
      <c r="Q78" s="30">
        <f t="shared" si="34"/>
        <v>0.25196850393700787</v>
      </c>
      <c r="R78" s="30">
        <f t="shared" si="35"/>
        <v>0.21212121212121213</v>
      </c>
      <c r="S78" s="30">
        <f t="shared" si="36"/>
        <v>0.6983240223463687</v>
      </c>
      <c r="T78" s="30">
        <f t="shared" si="37"/>
        <v>0.21923076923076923</v>
      </c>
      <c r="U78" s="30">
        <f t="shared" si="38"/>
        <v>0.7485380116959065</v>
      </c>
      <c r="V78" s="30">
        <f t="shared" si="39"/>
        <v>0.76749999999999996</v>
      </c>
      <c r="W78" s="30">
        <f t="shared" si="40"/>
        <v>0.42738095238095236</v>
      </c>
      <c r="X78" s="28" t="s">
        <v>29</v>
      </c>
      <c r="Y78" s="29">
        <v>12.21</v>
      </c>
      <c r="Z78" s="29">
        <v>1.19</v>
      </c>
      <c r="AA78" s="29">
        <v>1.75</v>
      </c>
      <c r="AB78" s="29">
        <v>16.8</v>
      </c>
      <c r="AC78" s="29">
        <v>151</v>
      </c>
      <c r="AD78" s="29">
        <v>1.85</v>
      </c>
      <c r="AE78" s="29">
        <v>1.28</v>
      </c>
      <c r="AF78" s="29">
        <v>0.14000000000000001</v>
      </c>
      <c r="AG78" s="29">
        <v>2.5</v>
      </c>
      <c r="AH78" s="29">
        <v>2.85</v>
      </c>
      <c r="AI78" s="29">
        <v>1.28</v>
      </c>
      <c r="AJ78" s="29">
        <v>3.07</v>
      </c>
      <c r="AK78" s="29">
        <v>718</v>
      </c>
    </row>
    <row r="79" spans="1:37" x14ac:dyDescent="0.3">
      <c r="A79">
        <v>71</v>
      </c>
      <c r="B79" t="s">
        <v>29</v>
      </c>
      <c r="C79">
        <f t="shared" si="23"/>
        <v>1</v>
      </c>
      <c r="E79">
        <f t="shared" si="24"/>
        <v>0.47925937916328065</v>
      </c>
      <c r="F79">
        <f t="shared" si="25"/>
        <v>0.54645074006326044</v>
      </c>
      <c r="G79">
        <f t="shared" si="26"/>
        <v>0.75765743463839719</v>
      </c>
      <c r="H79">
        <f t="shared" si="27"/>
        <v>0.47925937916328065</v>
      </c>
      <c r="J79">
        <v>71</v>
      </c>
      <c r="K79" s="30">
        <f t="shared" si="28"/>
        <v>0.8287255563047875</v>
      </c>
      <c r="L79" s="30">
        <f t="shared" si="29"/>
        <v>0.27758620689655172</v>
      </c>
      <c r="M79" s="30">
        <f t="shared" si="30"/>
        <v>0.68421052631578949</v>
      </c>
      <c r="N79" s="30">
        <f t="shared" si="31"/>
        <v>0.67999999999999994</v>
      </c>
      <c r="O79" s="30">
        <f t="shared" si="32"/>
        <v>0.63580246913580252</v>
      </c>
      <c r="P79" s="30">
        <f t="shared" si="33"/>
        <v>0.28350515463917531</v>
      </c>
      <c r="Q79" s="30">
        <f t="shared" si="34"/>
        <v>0.20078740157480315</v>
      </c>
      <c r="R79" s="30">
        <f t="shared" si="35"/>
        <v>0.56060606060606055</v>
      </c>
      <c r="S79" s="30">
        <f t="shared" si="36"/>
        <v>0.40782122905027929</v>
      </c>
      <c r="T79" s="30">
        <f t="shared" si="37"/>
        <v>0.23461538461538461</v>
      </c>
      <c r="U79" s="30">
        <f t="shared" si="38"/>
        <v>0.52982456140350875</v>
      </c>
      <c r="V79" s="30">
        <f t="shared" si="39"/>
        <v>0.45500000000000002</v>
      </c>
      <c r="W79" s="30">
        <f t="shared" si="40"/>
        <v>0.5178571428571429</v>
      </c>
      <c r="X79" s="28" t="s">
        <v>29</v>
      </c>
      <c r="Y79" s="29">
        <v>12.29</v>
      </c>
      <c r="Z79" s="29">
        <v>1.61</v>
      </c>
      <c r="AA79" s="29">
        <v>2.21</v>
      </c>
      <c r="AB79" s="29">
        <v>20.399999999999999</v>
      </c>
      <c r="AC79" s="29">
        <v>103</v>
      </c>
      <c r="AD79" s="29">
        <v>1.1000000000000001</v>
      </c>
      <c r="AE79" s="29">
        <v>1.02</v>
      </c>
      <c r="AF79" s="29">
        <v>0.37</v>
      </c>
      <c r="AG79" s="29">
        <v>1.46</v>
      </c>
      <c r="AH79" s="29">
        <v>3.05</v>
      </c>
      <c r="AI79" s="29">
        <v>0.90600000000000003</v>
      </c>
      <c r="AJ79" s="29">
        <v>1.82</v>
      </c>
      <c r="AK79" s="29">
        <v>870</v>
      </c>
    </row>
    <row r="80" spans="1:37" x14ac:dyDescent="0.3">
      <c r="A80">
        <v>72</v>
      </c>
      <c r="B80" t="s">
        <v>29</v>
      </c>
      <c r="C80">
        <f t="shared" si="23"/>
        <v>1</v>
      </c>
      <c r="E80">
        <f t="shared" si="24"/>
        <v>0.49394535259965355</v>
      </c>
      <c r="F80">
        <f t="shared" si="25"/>
        <v>0.99367774988176838</v>
      </c>
      <c r="G80">
        <f t="shared" si="26"/>
        <v>0.56098835910147926</v>
      </c>
      <c r="H80">
        <f t="shared" si="27"/>
        <v>0.49394535259965355</v>
      </c>
      <c r="J80">
        <v>72</v>
      </c>
      <c r="K80" s="30">
        <f t="shared" si="28"/>
        <v>0.93459204315576527</v>
      </c>
      <c r="L80" s="30">
        <f t="shared" si="29"/>
        <v>0.26034482758620692</v>
      </c>
      <c r="M80" s="30">
        <f t="shared" si="30"/>
        <v>0.82662538699690402</v>
      </c>
      <c r="N80" s="30">
        <f t="shared" si="31"/>
        <v>0.83333333333333337</v>
      </c>
      <c r="O80" s="30">
        <f t="shared" si="32"/>
        <v>0.53086419753086422</v>
      </c>
      <c r="P80" s="30">
        <f t="shared" si="33"/>
        <v>0.76030927835051554</v>
      </c>
      <c r="Q80" s="30">
        <f t="shared" si="34"/>
        <v>0.56299212598425197</v>
      </c>
      <c r="R80" s="30">
        <f t="shared" si="35"/>
        <v>0.31818181818181818</v>
      </c>
      <c r="S80" s="30">
        <f t="shared" si="36"/>
        <v>0.52234636871508378</v>
      </c>
      <c r="T80" s="30">
        <f t="shared" si="37"/>
        <v>0.26</v>
      </c>
      <c r="U80" s="30">
        <f t="shared" si="38"/>
        <v>0.79532163742690065</v>
      </c>
      <c r="V80" s="30">
        <f t="shared" si="39"/>
        <v>0.79</v>
      </c>
      <c r="W80" s="30">
        <f t="shared" si="40"/>
        <v>0.24404761904761904</v>
      </c>
      <c r="X80" s="28" t="s">
        <v>29</v>
      </c>
      <c r="Y80" s="29">
        <v>13.86</v>
      </c>
      <c r="Z80" s="29">
        <v>1.51</v>
      </c>
      <c r="AA80" s="29">
        <v>2.67</v>
      </c>
      <c r="AB80" s="29">
        <v>25</v>
      </c>
      <c r="AC80" s="29">
        <v>86</v>
      </c>
      <c r="AD80" s="29">
        <v>2.95</v>
      </c>
      <c r="AE80" s="29">
        <v>2.86</v>
      </c>
      <c r="AF80" s="29">
        <v>0.21</v>
      </c>
      <c r="AG80" s="29">
        <v>1.87</v>
      </c>
      <c r="AH80" s="29">
        <v>3.38</v>
      </c>
      <c r="AI80" s="29">
        <v>1.36</v>
      </c>
      <c r="AJ80" s="29">
        <v>3.16</v>
      </c>
      <c r="AK80" s="29">
        <v>410</v>
      </c>
    </row>
    <row r="81" spans="1:37" x14ac:dyDescent="0.3">
      <c r="A81">
        <v>73</v>
      </c>
      <c r="B81" t="s">
        <v>29</v>
      </c>
      <c r="C81">
        <f t="shared" si="23"/>
        <v>1</v>
      </c>
      <c r="E81">
        <f t="shared" si="24"/>
        <v>0.27459852937618207</v>
      </c>
      <c r="F81">
        <f t="shared" si="25"/>
        <v>0.64549450345546544</v>
      </c>
      <c r="G81">
        <f t="shared" si="26"/>
        <v>0.62913397431490736</v>
      </c>
      <c r="H81">
        <f t="shared" si="27"/>
        <v>0.27459852937618207</v>
      </c>
      <c r="J81">
        <v>73</v>
      </c>
      <c r="K81" s="30">
        <f t="shared" si="28"/>
        <v>0.90964261631827381</v>
      </c>
      <c r="L81" s="30">
        <f t="shared" si="29"/>
        <v>0.28620689655172415</v>
      </c>
      <c r="M81" s="30">
        <f t="shared" si="30"/>
        <v>0.69349845201238403</v>
      </c>
      <c r="N81" s="30">
        <f t="shared" si="31"/>
        <v>0.8</v>
      </c>
      <c r="O81" s="30">
        <f t="shared" si="32"/>
        <v>0.53703703703703709</v>
      </c>
      <c r="P81" s="30">
        <f t="shared" si="33"/>
        <v>0.4845360824742268</v>
      </c>
      <c r="Q81" s="30">
        <f t="shared" si="34"/>
        <v>0.36220472440944884</v>
      </c>
      <c r="R81" s="30">
        <f t="shared" si="35"/>
        <v>0.40909090909090912</v>
      </c>
      <c r="S81" s="30">
        <f t="shared" si="36"/>
        <v>0.28770949720670391</v>
      </c>
      <c r="T81" s="30">
        <f t="shared" si="37"/>
        <v>0.28769230769230769</v>
      </c>
      <c r="U81" s="30">
        <f t="shared" si="38"/>
        <v>0.57309941520467833</v>
      </c>
      <c r="V81" s="30">
        <f t="shared" si="39"/>
        <v>0.69499999999999995</v>
      </c>
      <c r="W81" s="30">
        <f t="shared" si="40"/>
        <v>0.28095238095238095</v>
      </c>
      <c r="X81" s="28" t="s">
        <v>29</v>
      </c>
      <c r="Y81" s="29">
        <v>13.49</v>
      </c>
      <c r="Z81" s="29">
        <v>1.66</v>
      </c>
      <c r="AA81" s="29">
        <v>2.2400000000000002</v>
      </c>
      <c r="AB81" s="29">
        <v>24</v>
      </c>
      <c r="AC81" s="29">
        <v>87</v>
      </c>
      <c r="AD81" s="29">
        <v>1.88</v>
      </c>
      <c r="AE81" s="29">
        <v>1.84</v>
      </c>
      <c r="AF81" s="29">
        <v>0.27</v>
      </c>
      <c r="AG81" s="29">
        <v>1.03</v>
      </c>
      <c r="AH81" s="29">
        <v>3.74</v>
      </c>
      <c r="AI81" s="29">
        <v>0.98</v>
      </c>
      <c r="AJ81" s="29">
        <v>2.78</v>
      </c>
      <c r="AK81" s="29">
        <v>472</v>
      </c>
    </row>
    <row r="82" spans="1:37" x14ac:dyDescent="0.3">
      <c r="A82">
        <v>74</v>
      </c>
      <c r="B82" t="s">
        <v>29</v>
      </c>
      <c r="C82">
        <f t="shared" si="23"/>
        <v>3</v>
      </c>
      <c r="E82">
        <f t="shared" si="24"/>
        <v>0.73554708652330758</v>
      </c>
      <c r="F82">
        <f t="shared" si="25"/>
        <v>1.1208785712514808</v>
      </c>
      <c r="G82">
        <f t="shared" si="26"/>
        <v>0.55440006416836918</v>
      </c>
      <c r="H82">
        <f t="shared" si="27"/>
        <v>0.55440006416836918</v>
      </c>
      <c r="J82">
        <v>74</v>
      </c>
      <c r="K82" s="30">
        <f t="shared" si="28"/>
        <v>0.8759271746459879</v>
      </c>
      <c r="L82" s="30">
        <f t="shared" si="29"/>
        <v>0.28793103448275864</v>
      </c>
      <c r="M82" s="30">
        <f t="shared" si="30"/>
        <v>0.80495356037151711</v>
      </c>
      <c r="N82" s="30">
        <f t="shared" si="31"/>
        <v>1</v>
      </c>
      <c r="O82" s="30">
        <f t="shared" si="32"/>
        <v>0.85802469135802473</v>
      </c>
      <c r="P82" s="30">
        <f t="shared" si="33"/>
        <v>0.85051546391752575</v>
      </c>
      <c r="Q82" s="30">
        <f t="shared" si="34"/>
        <v>0.56889763779527558</v>
      </c>
      <c r="R82" s="30">
        <f t="shared" si="35"/>
        <v>0.31818181818181818</v>
      </c>
      <c r="S82" s="30">
        <f t="shared" si="36"/>
        <v>0.54748603351955305</v>
      </c>
      <c r="T82" s="30">
        <f t="shared" si="37"/>
        <v>0.25769230769230772</v>
      </c>
      <c r="U82" s="30">
        <f t="shared" si="38"/>
        <v>0.76608187134502925</v>
      </c>
      <c r="V82" s="30">
        <f t="shared" si="39"/>
        <v>0.875</v>
      </c>
      <c r="W82" s="30">
        <f t="shared" si="40"/>
        <v>0.58630952380952384</v>
      </c>
      <c r="X82" s="28" t="s">
        <v>29</v>
      </c>
      <c r="Y82" s="29">
        <v>12.99</v>
      </c>
      <c r="Z82" s="29">
        <v>1.67</v>
      </c>
      <c r="AA82" s="29">
        <v>2.6</v>
      </c>
      <c r="AB82" s="29">
        <v>30</v>
      </c>
      <c r="AC82" s="29">
        <v>139</v>
      </c>
      <c r="AD82" s="29">
        <v>3.3</v>
      </c>
      <c r="AE82" s="29">
        <v>2.89</v>
      </c>
      <c r="AF82" s="29">
        <v>0.21</v>
      </c>
      <c r="AG82" s="29">
        <v>1.96</v>
      </c>
      <c r="AH82" s="29">
        <v>3.35</v>
      </c>
      <c r="AI82" s="29">
        <v>1.31</v>
      </c>
      <c r="AJ82" s="29">
        <v>3.5</v>
      </c>
      <c r="AK82" s="29">
        <v>985</v>
      </c>
    </row>
    <row r="83" spans="1:37" x14ac:dyDescent="0.3">
      <c r="A83">
        <v>75</v>
      </c>
      <c r="B83" t="s">
        <v>29</v>
      </c>
      <c r="C83">
        <f t="shared" si="23"/>
        <v>3</v>
      </c>
      <c r="E83">
        <f t="shared" si="24"/>
        <v>0.56597893906539321</v>
      </c>
      <c r="F83">
        <f t="shared" si="25"/>
        <v>0.9895851565251973</v>
      </c>
      <c r="G83">
        <f t="shared" si="26"/>
        <v>0.44368258579766451</v>
      </c>
      <c r="H83">
        <f t="shared" si="27"/>
        <v>0.44368258579766451</v>
      </c>
      <c r="J83">
        <v>75</v>
      </c>
      <c r="K83" s="30">
        <f t="shared" si="28"/>
        <v>0.8064733648010789</v>
      </c>
      <c r="L83" s="30">
        <f t="shared" si="29"/>
        <v>0.18793103448275864</v>
      </c>
      <c r="M83" s="30">
        <f t="shared" si="30"/>
        <v>0.71207430340557265</v>
      </c>
      <c r="N83" s="30">
        <f t="shared" si="31"/>
        <v>0.7</v>
      </c>
      <c r="O83" s="30">
        <f t="shared" si="32"/>
        <v>0.62345679012345678</v>
      </c>
      <c r="P83" s="30">
        <f t="shared" si="33"/>
        <v>0.87113402061855671</v>
      </c>
      <c r="Q83" s="30">
        <f t="shared" si="34"/>
        <v>0.42125984251968507</v>
      </c>
      <c r="R83" s="30">
        <f t="shared" si="35"/>
        <v>0.19696969696969696</v>
      </c>
      <c r="S83" s="30">
        <f t="shared" si="36"/>
        <v>0.46089385474860334</v>
      </c>
      <c r="T83" s="30">
        <f t="shared" si="37"/>
        <v>0.24692307692307691</v>
      </c>
      <c r="U83" s="30">
        <f t="shared" si="38"/>
        <v>0.57894736842105265</v>
      </c>
      <c r="V83" s="30">
        <f t="shared" si="39"/>
        <v>0.78249999999999997</v>
      </c>
      <c r="W83" s="30">
        <f t="shared" si="40"/>
        <v>0.52738095238095239</v>
      </c>
      <c r="X83" s="28" t="s">
        <v>29</v>
      </c>
      <c r="Y83" s="29">
        <v>11.96</v>
      </c>
      <c r="Z83" s="29">
        <v>1.0900000000000001</v>
      </c>
      <c r="AA83" s="29">
        <v>2.2999999999999998</v>
      </c>
      <c r="AB83" s="29">
        <v>21</v>
      </c>
      <c r="AC83" s="29">
        <v>101</v>
      </c>
      <c r="AD83" s="29">
        <v>3.38</v>
      </c>
      <c r="AE83" s="29">
        <v>2.14</v>
      </c>
      <c r="AF83" s="29">
        <v>0.13</v>
      </c>
      <c r="AG83" s="29">
        <v>1.65</v>
      </c>
      <c r="AH83" s="29">
        <v>3.21</v>
      </c>
      <c r="AI83" s="29">
        <v>0.99</v>
      </c>
      <c r="AJ83" s="29">
        <v>3.13</v>
      </c>
      <c r="AK83" s="29">
        <v>886</v>
      </c>
    </row>
    <row r="84" spans="1:37" x14ac:dyDescent="0.3">
      <c r="A84">
        <v>76</v>
      </c>
      <c r="B84" t="s">
        <v>29</v>
      </c>
      <c r="C84">
        <f t="shared" si="23"/>
        <v>1</v>
      </c>
      <c r="E84">
        <f t="shared" si="24"/>
        <v>0.3362657254430016</v>
      </c>
      <c r="F84">
        <f t="shared" si="25"/>
        <v>0.62064593799324708</v>
      </c>
      <c r="G84">
        <f t="shared" si="26"/>
        <v>0.71741475655885723</v>
      </c>
      <c r="H84">
        <f t="shared" si="27"/>
        <v>0.3362657254430016</v>
      </c>
      <c r="J84">
        <v>76</v>
      </c>
      <c r="K84" s="30">
        <f t="shared" si="28"/>
        <v>0.78624409979770737</v>
      </c>
      <c r="L84" s="30">
        <f t="shared" si="29"/>
        <v>0.32413793103448274</v>
      </c>
      <c r="M84" s="30">
        <f t="shared" si="30"/>
        <v>0.59442724458204332</v>
      </c>
      <c r="N84" s="30">
        <f t="shared" si="31"/>
        <v>0.53333333333333333</v>
      </c>
      <c r="O84" s="30">
        <f t="shared" si="32"/>
        <v>0.59876543209876543</v>
      </c>
      <c r="P84" s="30">
        <f t="shared" si="33"/>
        <v>0.41494845360824745</v>
      </c>
      <c r="Q84" s="30">
        <f t="shared" si="34"/>
        <v>0.30905511811023623</v>
      </c>
      <c r="R84" s="30">
        <f t="shared" si="35"/>
        <v>0.51515151515151514</v>
      </c>
      <c r="S84" s="30">
        <f t="shared" si="36"/>
        <v>0.32122905027932958</v>
      </c>
      <c r="T84" s="30">
        <f t="shared" si="37"/>
        <v>0.29230769230769227</v>
      </c>
      <c r="U84" s="30">
        <f t="shared" si="38"/>
        <v>0.7192982456140351</v>
      </c>
      <c r="V84" s="30">
        <f t="shared" si="39"/>
        <v>0.53500000000000003</v>
      </c>
      <c r="W84" s="30">
        <f t="shared" si="40"/>
        <v>0.25476190476190474</v>
      </c>
      <c r="X84" s="28" t="s">
        <v>29</v>
      </c>
      <c r="Y84" s="29">
        <v>11.66</v>
      </c>
      <c r="Z84" s="29">
        <v>1.88</v>
      </c>
      <c r="AA84" s="29">
        <v>1.92</v>
      </c>
      <c r="AB84" s="29">
        <v>16</v>
      </c>
      <c r="AC84" s="29">
        <v>97</v>
      </c>
      <c r="AD84" s="29">
        <v>1.61</v>
      </c>
      <c r="AE84" s="29">
        <v>1.57</v>
      </c>
      <c r="AF84" s="29">
        <v>0.34</v>
      </c>
      <c r="AG84" s="29">
        <v>1.1499999999999999</v>
      </c>
      <c r="AH84" s="29">
        <v>3.8</v>
      </c>
      <c r="AI84" s="29">
        <v>1.23</v>
      </c>
      <c r="AJ84" s="29">
        <v>2.14</v>
      </c>
      <c r="AK84" s="29">
        <v>428</v>
      </c>
    </row>
    <row r="85" spans="1:37" x14ac:dyDescent="0.3">
      <c r="A85">
        <v>77</v>
      </c>
      <c r="B85" t="s">
        <v>29</v>
      </c>
      <c r="C85">
        <f t="shared" si="23"/>
        <v>1</v>
      </c>
      <c r="E85">
        <f t="shared" si="24"/>
        <v>0.38657315924789659</v>
      </c>
      <c r="F85">
        <f t="shared" si="25"/>
        <v>0.79683555300628628</v>
      </c>
      <c r="G85">
        <f t="shared" si="26"/>
        <v>0.64035442807596554</v>
      </c>
      <c r="H85">
        <f t="shared" si="27"/>
        <v>0.38657315924789659</v>
      </c>
      <c r="J85">
        <v>77</v>
      </c>
      <c r="K85" s="30">
        <f t="shared" si="28"/>
        <v>0.87862440997977065</v>
      </c>
      <c r="L85" s="30">
        <f t="shared" si="29"/>
        <v>0.15517241379310345</v>
      </c>
      <c r="M85" s="30">
        <f t="shared" si="30"/>
        <v>0.52941176470588236</v>
      </c>
      <c r="N85" s="30">
        <f t="shared" si="31"/>
        <v>0.53333333333333333</v>
      </c>
      <c r="O85" s="30">
        <f t="shared" si="32"/>
        <v>0.53086419753086422</v>
      </c>
      <c r="P85" s="30">
        <f t="shared" si="33"/>
        <v>0.50257731958762886</v>
      </c>
      <c r="Q85" s="30">
        <f t="shared" si="34"/>
        <v>0.39960629921259838</v>
      </c>
      <c r="R85" s="30">
        <f t="shared" si="35"/>
        <v>0.36363636363636359</v>
      </c>
      <c r="S85" s="30">
        <f t="shared" si="36"/>
        <v>0.40782122905027929</v>
      </c>
      <c r="T85" s="30">
        <f t="shared" si="37"/>
        <v>0.35384615384615381</v>
      </c>
      <c r="U85" s="30">
        <f t="shared" si="38"/>
        <v>0.69590643274853803</v>
      </c>
      <c r="V85" s="30">
        <f t="shared" si="39"/>
        <v>0.62</v>
      </c>
      <c r="W85" s="30">
        <f t="shared" si="40"/>
        <v>0.23333333333333334</v>
      </c>
      <c r="X85" s="28" t="s">
        <v>29</v>
      </c>
      <c r="Y85" s="29">
        <v>13.03</v>
      </c>
      <c r="Z85" s="29">
        <v>0.9</v>
      </c>
      <c r="AA85" s="29">
        <v>1.71</v>
      </c>
      <c r="AB85" s="29">
        <v>16</v>
      </c>
      <c r="AC85" s="29">
        <v>86</v>
      </c>
      <c r="AD85" s="29">
        <v>1.95</v>
      </c>
      <c r="AE85" s="29">
        <v>2.0299999999999998</v>
      </c>
      <c r="AF85" s="29">
        <v>0.24</v>
      </c>
      <c r="AG85" s="29">
        <v>1.46</v>
      </c>
      <c r="AH85" s="29">
        <v>4.5999999999999996</v>
      </c>
      <c r="AI85" s="29">
        <v>1.19</v>
      </c>
      <c r="AJ85" s="29">
        <v>2.48</v>
      </c>
      <c r="AK85" s="29">
        <v>392</v>
      </c>
    </row>
    <row r="86" spans="1:37" x14ac:dyDescent="0.3">
      <c r="A86">
        <v>78</v>
      </c>
      <c r="B86" t="s">
        <v>29</v>
      </c>
      <c r="C86">
        <f t="shared" si="23"/>
        <v>1</v>
      </c>
      <c r="E86">
        <f t="shared" si="24"/>
        <v>0.35606589561967389</v>
      </c>
      <c r="F86">
        <f t="shared" si="25"/>
        <v>0.50259256766569194</v>
      </c>
      <c r="G86">
        <f t="shared" si="26"/>
        <v>0.74073867124498505</v>
      </c>
      <c r="H86">
        <f t="shared" si="27"/>
        <v>0.35606589561967389</v>
      </c>
      <c r="J86">
        <v>78</v>
      </c>
      <c r="K86" s="30">
        <f t="shared" si="28"/>
        <v>0.79838165879973022</v>
      </c>
      <c r="L86" s="30">
        <f t="shared" si="29"/>
        <v>0.49827586206896557</v>
      </c>
      <c r="M86" s="30">
        <f t="shared" si="30"/>
        <v>0.69040247678018574</v>
      </c>
      <c r="N86" s="30">
        <f t="shared" si="31"/>
        <v>0.6</v>
      </c>
      <c r="O86" s="30">
        <f t="shared" si="32"/>
        <v>0.69135802469135799</v>
      </c>
      <c r="P86" s="30">
        <f t="shared" si="33"/>
        <v>0.44329896907216493</v>
      </c>
      <c r="Q86" s="30">
        <f t="shared" si="34"/>
        <v>0.25984251968503935</v>
      </c>
      <c r="R86" s="30">
        <f t="shared" si="35"/>
        <v>0.65151515151515149</v>
      </c>
      <c r="S86" s="30">
        <f t="shared" si="36"/>
        <v>0.26536312849162008</v>
      </c>
      <c r="T86" s="30">
        <f t="shared" si="37"/>
        <v>0.20384615384615384</v>
      </c>
      <c r="U86" s="30">
        <f t="shared" si="38"/>
        <v>0.56140350877192979</v>
      </c>
      <c r="V86" s="30">
        <f t="shared" si="39"/>
        <v>0.63</v>
      </c>
      <c r="W86" s="30">
        <f t="shared" si="40"/>
        <v>0.29761904761904762</v>
      </c>
      <c r="X86" s="28" t="s">
        <v>29</v>
      </c>
      <c r="Y86" s="29">
        <v>11.84</v>
      </c>
      <c r="Z86" s="29">
        <v>2.89</v>
      </c>
      <c r="AA86" s="29">
        <v>2.23</v>
      </c>
      <c r="AB86" s="29">
        <v>18</v>
      </c>
      <c r="AC86" s="29">
        <v>112</v>
      </c>
      <c r="AD86" s="29">
        <v>1.72</v>
      </c>
      <c r="AE86" s="29">
        <v>1.32</v>
      </c>
      <c r="AF86" s="29">
        <v>0.43</v>
      </c>
      <c r="AG86" s="29">
        <v>0.95</v>
      </c>
      <c r="AH86" s="29">
        <v>2.65</v>
      </c>
      <c r="AI86" s="29">
        <v>0.96</v>
      </c>
      <c r="AJ86" s="29">
        <v>2.52</v>
      </c>
      <c r="AK86" s="29">
        <v>500</v>
      </c>
    </row>
    <row r="87" spans="1:37" x14ac:dyDescent="0.3">
      <c r="A87">
        <v>79</v>
      </c>
      <c r="B87" t="s">
        <v>29</v>
      </c>
      <c r="C87">
        <f t="shared" si="23"/>
        <v>1</v>
      </c>
      <c r="E87">
        <f t="shared" si="24"/>
        <v>0.54942183218744023</v>
      </c>
      <c r="F87">
        <f t="shared" si="25"/>
        <v>0.86247912397649773</v>
      </c>
      <c r="G87">
        <f t="shared" si="26"/>
        <v>0.61238380334380704</v>
      </c>
      <c r="H87">
        <f t="shared" si="27"/>
        <v>0.54942183218744023</v>
      </c>
      <c r="J87">
        <v>79</v>
      </c>
      <c r="K87" s="30">
        <f t="shared" si="28"/>
        <v>0.83142279163857047</v>
      </c>
      <c r="L87" s="30">
        <f t="shared" si="29"/>
        <v>0.1706896551724138</v>
      </c>
      <c r="M87" s="30">
        <f t="shared" si="30"/>
        <v>0.60371517027863775</v>
      </c>
      <c r="N87" s="30">
        <f t="shared" si="31"/>
        <v>0.49333333333333335</v>
      </c>
      <c r="O87" s="30">
        <f t="shared" si="32"/>
        <v>0.83950617283950613</v>
      </c>
      <c r="P87" s="30">
        <f t="shared" si="33"/>
        <v>0.48969072164948452</v>
      </c>
      <c r="Q87" s="30">
        <f t="shared" si="34"/>
        <v>0.36417322834645671</v>
      </c>
      <c r="R87" s="30">
        <f t="shared" si="35"/>
        <v>0.53030303030303028</v>
      </c>
      <c r="S87" s="30">
        <f t="shared" si="36"/>
        <v>0.77094972067039103</v>
      </c>
      <c r="T87" s="30">
        <f t="shared" si="37"/>
        <v>0.26153846153846155</v>
      </c>
      <c r="U87" s="30">
        <f t="shared" si="38"/>
        <v>0.61988304093567259</v>
      </c>
      <c r="V87" s="30">
        <f t="shared" si="39"/>
        <v>0.57750000000000001</v>
      </c>
      <c r="W87" s="30">
        <f t="shared" si="40"/>
        <v>0.44642857142857145</v>
      </c>
      <c r="X87" s="28" t="s">
        <v>29</v>
      </c>
      <c r="Y87" s="29">
        <v>12.33</v>
      </c>
      <c r="Z87" s="29">
        <v>0.99</v>
      </c>
      <c r="AA87" s="29">
        <v>1.95</v>
      </c>
      <c r="AB87" s="29">
        <v>14.8</v>
      </c>
      <c r="AC87" s="29">
        <v>136</v>
      </c>
      <c r="AD87" s="29">
        <v>1.9</v>
      </c>
      <c r="AE87" s="29">
        <v>1.85</v>
      </c>
      <c r="AF87" s="29">
        <v>0.35</v>
      </c>
      <c r="AG87" s="29">
        <v>2.76</v>
      </c>
      <c r="AH87" s="29">
        <v>3.4</v>
      </c>
      <c r="AI87" s="29">
        <v>1.06</v>
      </c>
      <c r="AJ87" s="29">
        <v>2.31</v>
      </c>
      <c r="AK87" s="29">
        <v>750</v>
      </c>
    </row>
    <row r="88" spans="1:37" x14ac:dyDescent="0.3">
      <c r="A88">
        <v>80</v>
      </c>
      <c r="B88" t="s">
        <v>29</v>
      </c>
      <c r="C88">
        <f t="shared" si="23"/>
        <v>1</v>
      </c>
      <c r="E88">
        <f t="shared" si="24"/>
        <v>0.47192296301000208</v>
      </c>
      <c r="F88">
        <f t="shared" si="25"/>
        <v>0.79394203764044879</v>
      </c>
      <c r="G88">
        <f t="shared" si="26"/>
        <v>0.6281964157569031</v>
      </c>
      <c r="H88">
        <f t="shared" si="27"/>
        <v>0.47192296301000208</v>
      </c>
      <c r="J88">
        <v>80</v>
      </c>
      <c r="K88" s="30">
        <f t="shared" si="28"/>
        <v>0.85637221847606193</v>
      </c>
      <c r="L88" s="30">
        <f t="shared" si="29"/>
        <v>0.66724137931034488</v>
      </c>
      <c r="M88" s="30">
        <f t="shared" si="30"/>
        <v>0.74303405572755421</v>
      </c>
      <c r="N88" s="30">
        <f t="shared" si="31"/>
        <v>0.76666666666666672</v>
      </c>
      <c r="O88" s="30">
        <f t="shared" si="32"/>
        <v>0.62345679012345678</v>
      </c>
      <c r="P88" s="30">
        <f t="shared" si="33"/>
        <v>0.72938144329896915</v>
      </c>
      <c r="Q88" s="30">
        <f t="shared" si="34"/>
        <v>0.50196850393700787</v>
      </c>
      <c r="R88" s="30">
        <f t="shared" si="35"/>
        <v>0.65151515151515149</v>
      </c>
      <c r="S88" s="30">
        <f t="shared" si="36"/>
        <v>0.54469273743016755</v>
      </c>
      <c r="T88" s="30">
        <f t="shared" si="37"/>
        <v>0.19769230769230767</v>
      </c>
      <c r="U88" s="30">
        <f t="shared" si="38"/>
        <v>0.69590643274853803</v>
      </c>
      <c r="V88" s="30">
        <f t="shared" si="39"/>
        <v>0.78249999999999997</v>
      </c>
      <c r="W88" s="30">
        <f t="shared" si="40"/>
        <v>0.27559523809523812</v>
      </c>
      <c r="X88" s="28" t="s">
        <v>29</v>
      </c>
      <c r="Y88" s="29">
        <v>12.7</v>
      </c>
      <c r="Z88" s="29">
        <v>3.87</v>
      </c>
      <c r="AA88" s="29">
        <v>2.4</v>
      </c>
      <c r="AB88" s="29">
        <v>23</v>
      </c>
      <c r="AC88" s="29">
        <v>101</v>
      </c>
      <c r="AD88" s="29">
        <v>2.83</v>
      </c>
      <c r="AE88" s="29">
        <v>2.5499999999999998</v>
      </c>
      <c r="AF88" s="29">
        <v>0.43</v>
      </c>
      <c r="AG88" s="29">
        <v>1.95</v>
      </c>
      <c r="AH88" s="29">
        <v>2.57</v>
      </c>
      <c r="AI88" s="29">
        <v>1.19</v>
      </c>
      <c r="AJ88" s="29">
        <v>3.13</v>
      </c>
      <c r="AK88" s="29">
        <v>463</v>
      </c>
    </row>
    <row r="89" spans="1:37" x14ac:dyDescent="0.3">
      <c r="A89">
        <v>81</v>
      </c>
      <c r="B89" t="s">
        <v>29</v>
      </c>
      <c r="C89">
        <f t="shared" si="23"/>
        <v>1</v>
      </c>
      <c r="E89">
        <f t="shared" si="24"/>
        <v>0.3341188794247828</v>
      </c>
      <c r="F89">
        <f t="shared" si="25"/>
        <v>0.93080774699328717</v>
      </c>
      <c r="G89">
        <f t="shared" si="26"/>
        <v>0.66022532930887023</v>
      </c>
      <c r="H89">
        <f t="shared" si="27"/>
        <v>0.3341188794247828</v>
      </c>
      <c r="J89">
        <v>81</v>
      </c>
      <c r="K89" s="30">
        <f t="shared" si="28"/>
        <v>0.80917060013486175</v>
      </c>
      <c r="L89" s="30">
        <f t="shared" si="29"/>
        <v>0.15862068965517243</v>
      </c>
      <c r="M89" s="30">
        <f t="shared" si="30"/>
        <v>0.61919504643962853</v>
      </c>
      <c r="N89" s="30">
        <f t="shared" si="31"/>
        <v>0.6333333333333333</v>
      </c>
      <c r="O89" s="30">
        <f t="shared" si="32"/>
        <v>0.53086419753086422</v>
      </c>
      <c r="P89" s="30">
        <f t="shared" si="33"/>
        <v>0.62371134020618557</v>
      </c>
      <c r="Q89" s="30">
        <f t="shared" si="34"/>
        <v>0.44488188976377946</v>
      </c>
      <c r="R89" s="30">
        <f t="shared" si="35"/>
        <v>0.45454545454545453</v>
      </c>
      <c r="S89" s="30">
        <f t="shared" si="36"/>
        <v>0.3994413407821229</v>
      </c>
      <c r="T89" s="30">
        <f t="shared" si="37"/>
        <v>0.19230769230769232</v>
      </c>
      <c r="U89" s="30">
        <f t="shared" si="38"/>
        <v>0.80701754385964908</v>
      </c>
      <c r="V89" s="30">
        <f t="shared" si="39"/>
        <v>0.78</v>
      </c>
      <c r="W89" s="30">
        <f t="shared" si="40"/>
        <v>0.16547619047619047</v>
      </c>
      <c r="X89" s="28" t="s">
        <v>29</v>
      </c>
      <c r="Y89" s="29">
        <v>12</v>
      </c>
      <c r="Z89" s="29">
        <v>0.92</v>
      </c>
      <c r="AA89" s="29">
        <v>2</v>
      </c>
      <c r="AB89" s="29">
        <v>19</v>
      </c>
      <c r="AC89" s="29">
        <v>86</v>
      </c>
      <c r="AD89" s="29">
        <v>2.42</v>
      </c>
      <c r="AE89" s="29">
        <v>2.2599999999999998</v>
      </c>
      <c r="AF89" s="29">
        <v>0.3</v>
      </c>
      <c r="AG89" s="29">
        <v>1.43</v>
      </c>
      <c r="AH89" s="29">
        <v>2.5</v>
      </c>
      <c r="AI89" s="29">
        <v>1.38</v>
      </c>
      <c r="AJ89" s="29">
        <v>3.12</v>
      </c>
      <c r="AK89" s="29">
        <v>278</v>
      </c>
    </row>
    <row r="90" spans="1:37" x14ac:dyDescent="0.3">
      <c r="A90">
        <v>82</v>
      </c>
      <c r="B90" t="s">
        <v>29</v>
      </c>
      <c r="C90">
        <f t="shared" si="23"/>
        <v>1</v>
      </c>
      <c r="E90">
        <f t="shared" si="24"/>
        <v>0.28763107026028911</v>
      </c>
      <c r="F90">
        <f t="shared" si="25"/>
        <v>0.790505061928785</v>
      </c>
      <c r="G90">
        <f t="shared" si="26"/>
        <v>0.35590527681515394</v>
      </c>
      <c r="H90">
        <f t="shared" si="27"/>
        <v>0.28763107026028911</v>
      </c>
      <c r="J90">
        <v>82</v>
      </c>
      <c r="K90" s="30">
        <f t="shared" si="28"/>
        <v>0.85772083614295347</v>
      </c>
      <c r="L90" s="30">
        <f t="shared" si="29"/>
        <v>0.31206896551724139</v>
      </c>
      <c r="M90" s="30">
        <f t="shared" si="30"/>
        <v>0.68111455108359142</v>
      </c>
      <c r="N90" s="30">
        <f t="shared" si="31"/>
        <v>0.62666666666666671</v>
      </c>
      <c r="O90" s="30">
        <f t="shared" si="32"/>
        <v>0.53086419753086422</v>
      </c>
      <c r="P90" s="30">
        <f t="shared" si="33"/>
        <v>0.56701030927835061</v>
      </c>
      <c r="Q90" s="30">
        <f t="shared" si="34"/>
        <v>0.49803149606299207</v>
      </c>
      <c r="R90" s="30">
        <f t="shared" si="35"/>
        <v>0.39393939393939392</v>
      </c>
      <c r="S90" s="30">
        <f t="shared" si="36"/>
        <v>0.49441340782122906</v>
      </c>
      <c r="T90" s="30">
        <f t="shared" si="37"/>
        <v>0.3</v>
      </c>
      <c r="U90" s="30">
        <f t="shared" si="38"/>
        <v>0.67836257309941517</v>
      </c>
      <c r="V90" s="30">
        <f t="shared" si="39"/>
        <v>0.78500000000000003</v>
      </c>
      <c r="W90" s="30">
        <f t="shared" si="40"/>
        <v>0.42499999999999999</v>
      </c>
      <c r="X90" s="28" t="s">
        <v>29</v>
      </c>
      <c r="Y90" s="29">
        <v>12.72</v>
      </c>
      <c r="Z90" s="29">
        <v>1.81</v>
      </c>
      <c r="AA90" s="29">
        <v>2.2000000000000002</v>
      </c>
      <c r="AB90" s="29">
        <v>18.8</v>
      </c>
      <c r="AC90" s="29">
        <v>86</v>
      </c>
      <c r="AD90" s="29">
        <v>2.2000000000000002</v>
      </c>
      <c r="AE90" s="29">
        <v>2.5299999999999998</v>
      </c>
      <c r="AF90" s="29">
        <v>0.26</v>
      </c>
      <c r="AG90" s="29">
        <v>1.77</v>
      </c>
      <c r="AH90" s="29">
        <v>3.9</v>
      </c>
      <c r="AI90" s="29">
        <v>1.1599999999999999</v>
      </c>
      <c r="AJ90" s="29">
        <v>3.14</v>
      </c>
      <c r="AK90" s="29">
        <v>714</v>
      </c>
    </row>
    <row r="91" spans="1:37" x14ac:dyDescent="0.3">
      <c r="A91">
        <v>83</v>
      </c>
      <c r="B91" t="s">
        <v>29</v>
      </c>
      <c r="C91">
        <f t="shared" si="23"/>
        <v>1</v>
      </c>
      <c r="E91">
        <f t="shared" si="24"/>
        <v>0.29109792284089908</v>
      </c>
      <c r="F91">
        <f t="shared" si="25"/>
        <v>0.75881546927624088</v>
      </c>
      <c r="G91">
        <f t="shared" si="26"/>
        <v>0.66594032803162129</v>
      </c>
      <c r="H91">
        <f t="shared" si="27"/>
        <v>0.29109792284089908</v>
      </c>
      <c r="J91">
        <v>83</v>
      </c>
      <c r="K91" s="30">
        <f t="shared" si="28"/>
        <v>0.81456507080242746</v>
      </c>
      <c r="L91" s="30">
        <f t="shared" si="29"/>
        <v>0.19482758620689655</v>
      </c>
      <c r="M91" s="30">
        <f t="shared" si="30"/>
        <v>0.77708978328173373</v>
      </c>
      <c r="N91" s="30">
        <f t="shared" si="31"/>
        <v>0.8</v>
      </c>
      <c r="O91" s="30">
        <f t="shared" si="32"/>
        <v>0.48148148148148145</v>
      </c>
      <c r="P91" s="30">
        <f t="shared" si="33"/>
        <v>0.51546391752577325</v>
      </c>
      <c r="Q91" s="30">
        <f t="shared" si="34"/>
        <v>0.3110236220472441</v>
      </c>
      <c r="R91" s="30">
        <f t="shared" si="35"/>
        <v>0.60606060606060608</v>
      </c>
      <c r="S91" s="30">
        <f t="shared" si="36"/>
        <v>0.39106145251396646</v>
      </c>
      <c r="T91" s="30">
        <f t="shared" si="37"/>
        <v>0.16923076923076924</v>
      </c>
      <c r="U91" s="30">
        <f t="shared" si="38"/>
        <v>0.76608187134502925</v>
      </c>
      <c r="V91" s="30">
        <f t="shared" si="39"/>
        <v>0.68</v>
      </c>
      <c r="W91" s="30">
        <f t="shared" si="40"/>
        <v>0.375</v>
      </c>
      <c r="X91" s="28" t="s">
        <v>29</v>
      </c>
      <c r="Y91" s="29">
        <v>12.08</v>
      </c>
      <c r="Z91" s="29">
        <v>1.1299999999999999</v>
      </c>
      <c r="AA91" s="29">
        <v>2.5099999999999998</v>
      </c>
      <c r="AB91" s="29">
        <v>24</v>
      </c>
      <c r="AC91" s="29">
        <v>78</v>
      </c>
      <c r="AD91" s="29">
        <v>2</v>
      </c>
      <c r="AE91" s="29">
        <v>1.58</v>
      </c>
      <c r="AF91" s="29">
        <v>0.4</v>
      </c>
      <c r="AG91" s="29">
        <v>1.4</v>
      </c>
      <c r="AH91" s="29">
        <v>2.2000000000000002</v>
      </c>
      <c r="AI91" s="29">
        <v>1.31</v>
      </c>
      <c r="AJ91" s="29">
        <v>2.72</v>
      </c>
      <c r="AK91" s="29">
        <v>630</v>
      </c>
    </row>
    <row r="92" spans="1:37" x14ac:dyDescent="0.3">
      <c r="A92">
        <v>84</v>
      </c>
      <c r="B92" t="s">
        <v>29</v>
      </c>
      <c r="C92">
        <f t="shared" si="23"/>
        <v>2</v>
      </c>
      <c r="E92">
        <f t="shared" si="24"/>
        <v>0.60680389117273503</v>
      </c>
      <c r="F92">
        <f t="shared" si="25"/>
        <v>0.40944641126771164</v>
      </c>
      <c r="G92">
        <f t="shared" si="26"/>
        <v>0.88992298632099853</v>
      </c>
      <c r="H92">
        <f t="shared" si="27"/>
        <v>0.40944641126771164</v>
      </c>
      <c r="J92">
        <v>84</v>
      </c>
      <c r="K92" s="30">
        <f t="shared" si="28"/>
        <v>0.87997302764666219</v>
      </c>
      <c r="L92" s="30">
        <f t="shared" si="29"/>
        <v>0.66551724137931034</v>
      </c>
      <c r="M92" s="30">
        <f t="shared" si="30"/>
        <v>0.71826625386996901</v>
      </c>
      <c r="N92" s="30">
        <f t="shared" si="31"/>
        <v>0.75</v>
      </c>
      <c r="O92" s="30">
        <f t="shared" si="32"/>
        <v>0.52469135802469136</v>
      </c>
      <c r="P92" s="30">
        <f t="shared" si="33"/>
        <v>0.42525773195876287</v>
      </c>
      <c r="Q92" s="30">
        <f t="shared" si="34"/>
        <v>0.31299212598425197</v>
      </c>
      <c r="R92" s="30">
        <f t="shared" si="35"/>
        <v>0.9242424242424242</v>
      </c>
      <c r="S92" s="30">
        <f t="shared" si="36"/>
        <v>0.45251396648044695</v>
      </c>
      <c r="T92" s="30">
        <f t="shared" si="37"/>
        <v>0.3692307692307692</v>
      </c>
      <c r="U92" s="30">
        <f t="shared" si="38"/>
        <v>0.49122807017543857</v>
      </c>
      <c r="V92" s="30">
        <f t="shared" si="39"/>
        <v>0.50249999999999995</v>
      </c>
      <c r="W92" s="30">
        <f t="shared" si="40"/>
        <v>0.30654761904761907</v>
      </c>
      <c r="X92" s="28" t="s">
        <v>29</v>
      </c>
      <c r="Y92" s="29">
        <v>13.05</v>
      </c>
      <c r="Z92" s="29">
        <v>3.86</v>
      </c>
      <c r="AA92" s="29">
        <v>2.3199999999999998</v>
      </c>
      <c r="AB92" s="29">
        <v>22.5</v>
      </c>
      <c r="AC92" s="29">
        <v>85</v>
      </c>
      <c r="AD92" s="29">
        <v>1.65</v>
      </c>
      <c r="AE92" s="29">
        <v>1.59</v>
      </c>
      <c r="AF92" s="29">
        <v>0.61</v>
      </c>
      <c r="AG92" s="29">
        <v>1.62</v>
      </c>
      <c r="AH92" s="29">
        <v>4.8</v>
      </c>
      <c r="AI92" s="29">
        <v>0.84</v>
      </c>
      <c r="AJ92" s="29">
        <v>2.0099999999999998</v>
      </c>
      <c r="AK92" s="29">
        <v>515</v>
      </c>
    </row>
    <row r="93" spans="1:37" x14ac:dyDescent="0.3">
      <c r="A93">
        <v>85</v>
      </c>
      <c r="B93" t="s">
        <v>29</v>
      </c>
      <c r="C93">
        <f t="shared" si="23"/>
        <v>1</v>
      </c>
      <c r="E93">
        <f t="shared" si="24"/>
        <v>0.4253347815811368</v>
      </c>
      <c r="F93">
        <f t="shared" si="25"/>
        <v>0.88538704021726577</v>
      </c>
      <c r="G93">
        <f t="shared" si="26"/>
        <v>0.54132163508835274</v>
      </c>
      <c r="H93">
        <f t="shared" si="27"/>
        <v>0.4253347815811368</v>
      </c>
      <c r="J93">
        <v>85</v>
      </c>
      <c r="K93" s="30">
        <f t="shared" si="28"/>
        <v>0.79838165879973022</v>
      </c>
      <c r="L93" s="30">
        <f t="shared" si="29"/>
        <v>0.15344827586206897</v>
      </c>
      <c r="M93" s="30">
        <f t="shared" si="30"/>
        <v>0.79876160990712075</v>
      </c>
      <c r="N93" s="30">
        <f t="shared" si="31"/>
        <v>0.6</v>
      </c>
      <c r="O93" s="30">
        <f t="shared" si="32"/>
        <v>0.58024691358024694</v>
      </c>
      <c r="P93" s="30">
        <f t="shared" si="33"/>
        <v>0.56701030927835061</v>
      </c>
      <c r="Q93" s="30">
        <f t="shared" si="34"/>
        <v>0.43503937007874016</v>
      </c>
      <c r="R93" s="30">
        <f t="shared" si="35"/>
        <v>0.33333333333333331</v>
      </c>
      <c r="S93" s="30">
        <f t="shared" si="36"/>
        <v>0.65642458100558665</v>
      </c>
      <c r="T93" s="30">
        <f t="shared" si="37"/>
        <v>0.23461538461538461</v>
      </c>
      <c r="U93" s="30">
        <f t="shared" si="38"/>
        <v>0.46198830409356728</v>
      </c>
      <c r="V93" s="30">
        <f t="shared" si="39"/>
        <v>0.77</v>
      </c>
      <c r="W93" s="30">
        <f t="shared" si="40"/>
        <v>0.30952380952380953</v>
      </c>
      <c r="X93" s="28" t="s">
        <v>29</v>
      </c>
      <c r="Y93" s="29">
        <v>11.84</v>
      </c>
      <c r="Z93" s="29">
        <v>0.89</v>
      </c>
      <c r="AA93" s="29">
        <v>2.58</v>
      </c>
      <c r="AB93" s="29">
        <v>18</v>
      </c>
      <c r="AC93" s="29">
        <v>94</v>
      </c>
      <c r="AD93" s="29">
        <v>2.2000000000000002</v>
      </c>
      <c r="AE93" s="29">
        <v>2.21</v>
      </c>
      <c r="AF93" s="29">
        <v>0.22</v>
      </c>
      <c r="AG93" s="29">
        <v>2.35</v>
      </c>
      <c r="AH93" s="29">
        <v>3.05</v>
      </c>
      <c r="AI93" s="29">
        <v>0.79</v>
      </c>
      <c r="AJ93" s="29">
        <v>3.08</v>
      </c>
      <c r="AK93" s="29">
        <v>520</v>
      </c>
    </row>
    <row r="94" spans="1:37" x14ac:dyDescent="0.3">
      <c r="A94">
        <v>86</v>
      </c>
      <c r="B94" t="s">
        <v>29</v>
      </c>
      <c r="C94">
        <f t="shared" si="23"/>
        <v>1</v>
      </c>
      <c r="E94">
        <f t="shared" si="24"/>
        <v>0.24458287349328156</v>
      </c>
      <c r="F94">
        <f t="shared" si="25"/>
        <v>0.8340346276114321</v>
      </c>
      <c r="G94">
        <f t="shared" si="26"/>
        <v>0.55979940813386253</v>
      </c>
      <c r="H94">
        <f t="shared" si="27"/>
        <v>0.24458287349328156</v>
      </c>
      <c r="J94">
        <v>86</v>
      </c>
      <c r="K94" s="30">
        <f t="shared" si="28"/>
        <v>0.85434929197572484</v>
      </c>
      <c r="L94" s="30">
        <f t="shared" si="29"/>
        <v>0.16896551724137931</v>
      </c>
      <c r="M94" s="30">
        <f t="shared" si="30"/>
        <v>0.69349845201238403</v>
      </c>
      <c r="N94" s="30">
        <f t="shared" si="31"/>
        <v>0.6</v>
      </c>
      <c r="O94" s="30">
        <f t="shared" si="32"/>
        <v>0.61111111111111116</v>
      </c>
      <c r="P94" s="30">
        <f t="shared" si="33"/>
        <v>0.56701030927835061</v>
      </c>
      <c r="Q94" s="30">
        <f t="shared" si="34"/>
        <v>0.38188976377952755</v>
      </c>
      <c r="R94" s="30">
        <f t="shared" si="35"/>
        <v>0.45454545454545453</v>
      </c>
      <c r="S94" s="30">
        <f t="shared" si="36"/>
        <v>0.40782122905027929</v>
      </c>
      <c r="T94" s="30">
        <f t="shared" si="37"/>
        <v>0.20153846153846156</v>
      </c>
      <c r="U94" s="30">
        <f t="shared" si="38"/>
        <v>0.7192982456140351</v>
      </c>
      <c r="V94" s="30">
        <f t="shared" si="39"/>
        <v>0.79</v>
      </c>
      <c r="W94" s="30">
        <f t="shared" si="40"/>
        <v>0.26785714285714285</v>
      </c>
      <c r="X94" s="28" t="s">
        <v>29</v>
      </c>
      <c r="Y94" s="29">
        <v>12.67</v>
      </c>
      <c r="Z94" s="29">
        <v>0.98</v>
      </c>
      <c r="AA94" s="29">
        <v>2.2400000000000002</v>
      </c>
      <c r="AB94" s="29">
        <v>18</v>
      </c>
      <c r="AC94" s="29">
        <v>99</v>
      </c>
      <c r="AD94" s="29">
        <v>2.2000000000000002</v>
      </c>
      <c r="AE94" s="29">
        <v>1.94</v>
      </c>
      <c r="AF94" s="29">
        <v>0.3</v>
      </c>
      <c r="AG94" s="29">
        <v>1.46</v>
      </c>
      <c r="AH94" s="29">
        <v>2.62</v>
      </c>
      <c r="AI94" s="29">
        <v>1.23</v>
      </c>
      <c r="AJ94" s="29">
        <v>3.16</v>
      </c>
      <c r="AK94" s="29">
        <v>450</v>
      </c>
    </row>
    <row r="95" spans="1:37" x14ac:dyDescent="0.3">
      <c r="A95">
        <v>87</v>
      </c>
      <c r="B95" t="s">
        <v>29</v>
      </c>
      <c r="C95">
        <f t="shared" si="23"/>
        <v>1</v>
      </c>
      <c r="E95">
        <f t="shared" si="24"/>
        <v>0.27053100962554877</v>
      </c>
      <c r="F95">
        <f t="shared" si="25"/>
        <v>0.67689774628377064</v>
      </c>
      <c r="G95">
        <f t="shared" si="26"/>
        <v>0.70541719143540638</v>
      </c>
      <c r="H95">
        <f t="shared" si="27"/>
        <v>0.27053100962554877</v>
      </c>
      <c r="J95">
        <v>87</v>
      </c>
      <c r="K95" s="30">
        <f t="shared" si="28"/>
        <v>0.81995954146999328</v>
      </c>
      <c r="L95" s="30">
        <f t="shared" si="29"/>
        <v>0.27758620689655172</v>
      </c>
      <c r="M95" s="30">
        <f t="shared" si="30"/>
        <v>0.71517027863777094</v>
      </c>
      <c r="N95" s="30">
        <f t="shared" si="31"/>
        <v>0.76</v>
      </c>
      <c r="O95" s="30">
        <f t="shared" si="32"/>
        <v>0.55555555555555558</v>
      </c>
      <c r="P95" s="30">
        <f t="shared" si="33"/>
        <v>0.45876288659793818</v>
      </c>
      <c r="Q95" s="30">
        <f t="shared" si="34"/>
        <v>0.33267716535433067</v>
      </c>
      <c r="R95" s="30">
        <f t="shared" si="35"/>
        <v>0.65151515151515149</v>
      </c>
      <c r="S95" s="30">
        <f t="shared" si="36"/>
        <v>0.43575418994413406</v>
      </c>
      <c r="T95" s="30">
        <f t="shared" si="37"/>
        <v>0.18846153846153849</v>
      </c>
      <c r="U95" s="30">
        <f t="shared" si="38"/>
        <v>0.77777777777777779</v>
      </c>
      <c r="V95" s="30">
        <f t="shared" si="39"/>
        <v>0.56499999999999995</v>
      </c>
      <c r="W95" s="30">
        <f t="shared" si="40"/>
        <v>0.29464285714285715</v>
      </c>
      <c r="X95" s="28" t="s">
        <v>29</v>
      </c>
      <c r="Y95" s="29">
        <v>12.16</v>
      </c>
      <c r="Z95" s="29">
        <v>1.61</v>
      </c>
      <c r="AA95" s="29">
        <v>2.31</v>
      </c>
      <c r="AB95" s="29">
        <v>22.8</v>
      </c>
      <c r="AC95" s="29">
        <v>90</v>
      </c>
      <c r="AD95" s="29">
        <v>1.78</v>
      </c>
      <c r="AE95" s="29">
        <v>1.69</v>
      </c>
      <c r="AF95" s="29">
        <v>0.43</v>
      </c>
      <c r="AG95" s="29">
        <v>1.56</v>
      </c>
      <c r="AH95" s="29">
        <v>2.4500000000000002</v>
      </c>
      <c r="AI95" s="29">
        <v>1.33</v>
      </c>
      <c r="AJ95" s="29">
        <v>2.2599999999999998</v>
      </c>
      <c r="AK95" s="29">
        <v>495</v>
      </c>
    </row>
    <row r="96" spans="1:37" x14ac:dyDescent="0.3">
      <c r="A96">
        <v>88</v>
      </c>
      <c r="B96" t="s">
        <v>29</v>
      </c>
      <c r="C96">
        <f t="shared" si="23"/>
        <v>1</v>
      </c>
      <c r="E96">
        <f t="shared" si="24"/>
        <v>0.3288379608284358</v>
      </c>
      <c r="F96">
        <f t="shared" si="25"/>
        <v>0.7740810100704768</v>
      </c>
      <c r="G96">
        <f t="shared" si="26"/>
        <v>0.68642360827431559</v>
      </c>
      <c r="H96">
        <f t="shared" si="27"/>
        <v>0.3288379608284358</v>
      </c>
      <c r="J96">
        <v>88</v>
      </c>
      <c r="K96" s="30">
        <f t="shared" si="28"/>
        <v>0.78556979096426161</v>
      </c>
      <c r="L96" s="30">
        <f t="shared" si="29"/>
        <v>0.28793103448275864</v>
      </c>
      <c r="M96" s="30">
        <f t="shared" si="30"/>
        <v>0.81114551083591335</v>
      </c>
      <c r="N96" s="30">
        <f t="shared" si="31"/>
        <v>0.8666666666666667</v>
      </c>
      <c r="O96" s="30">
        <f t="shared" si="32"/>
        <v>0.54320987654320985</v>
      </c>
      <c r="P96" s="30">
        <f t="shared" si="33"/>
        <v>0.49484536082474229</v>
      </c>
      <c r="Q96" s="30">
        <f t="shared" si="34"/>
        <v>0.31692913385826771</v>
      </c>
      <c r="R96" s="30">
        <f t="shared" si="35"/>
        <v>0.60606060606060608</v>
      </c>
      <c r="S96" s="30">
        <f t="shared" si="36"/>
        <v>0.37430167597765363</v>
      </c>
      <c r="T96" s="30">
        <f t="shared" si="37"/>
        <v>0.2</v>
      </c>
      <c r="U96" s="30">
        <f t="shared" si="38"/>
        <v>0.79532163742690065</v>
      </c>
      <c r="V96" s="30">
        <f t="shared" si="39"/>
        <v>0.80249999999999999</v>
      </c>
      <c r="W96" s="30">
        <f t="shared" si="40"/>
        <v>0.3345238095238095</v>
      </c>
      <c r="X96" s="28" t="s">
        <v>29</v>
      </c>
      <c r="Y96" s="29">
        <v>11.65</v>
      </c>
      <c r="Z96" s="29">
        <v>1.67</v>
      </c>
      <c r="AA96" s="29">
        <v>2.62</v>
      </c>
      <c r="AB96" s="29">
        <v>26</v>
      </c>
      <c r="AC96" s="29">
        <v>88</v>
      </c>
      <c r="AD96" s="29">
        <v>1.92</v>
      </c>
      <c r="AE96" s="29">
        <v>1.61</v>
      </c>
      <c r="AF96" s="29">
        <v>0.4</v>
      </c>
      <c r="AG96" s="29">
        <v>1.34</v>
      </c>
      <c r="AH96" s="29">
        <v>2.6</v>
      </c>
      <c r="AI96" s="29">
        <v>1.36</v>
      </c>
      <c r="AJ96" s="29">
        <v>3.21</v>
      </c>
      <c r="AK96" s="29">
        <v>562</v>
      </c>
    </row>
    <row r="97" spans="1:37" x14ac:dyDescent="0.3">
      <c r="A97">
        <v>89</v>
      </c>
      <c r="B97" t="s">
        <v>29</v>
      </c>
      <c r="C97">
        <f t="shared" si="23"/>
        <v>1</v>
      </c>
      <c r="E97">
        <f t="shared" si="24"/>
        <v>0.24946835976563389</v>
      </c>
      <c r="F97">
        <f t="shared" si="25"/>
        <v>0.57790913173193037</v>
      </c>
      <c r="G97">
        <f t="shared" si="26"/>
        <v>0.62563026217574225</v>
      </c>
      <c r="H97">
        <f t="shared" si="27"/>
        <v>0.24946835976563389</v>
      </c>
      <c r="J97">
        <v>89</v>
      </c>
      <c r="K97" s="30">
        <f t="shared" si="28"/>
        <v>0.78489548213081595</v>
      </c>
      <c r="L97" s="30">
        <f t="shared" si="29"/>
        <v>0.35517241379310349</v>
      </c>
      <c r="M97" s="30">
        <f t="shared" si="30"/>
        <v>0.76160990712074306</v>
      </c>
      <c r="N97" s="30">
        <f t="shared" si="31"/>
        <v>0.72000000000000008</v>
      </c>
      <c r="O97" s="30">
        <f t="shared" si="32"/>
        <v>0.51851851851851849</v>
      </c>
      <c r="P97" s="30">
        <f t="shared" si="33"/>
        <v>0.50257731958762886</v>
      </c>
      <c r="Q97" s="30">
        <f t="shared" si="34"/>
        <v>0.33267716535433067</v>
      </c>
      <c r="R97" s="30">
        <f t="shared" si="35"/>
        <v>0.72727272727272718</v>
      </c>
      <c r="S97" s="30">
        <f t="shared" si="36"/>
        <v>0.37709497206703912</v>
      </c>
      <c r="T97" s="30">
        <f t="shared" si="37"/>
        <v>0.21538461538461537</v>
      </c>
      <c r="U97" s="30">
        <f t="shared" si="38"/>
        <v>0.58479532163742687</v>
      </c>
      <c r="V97" s="30">
        <f t="shared" si="39"/>
        <v>0.6875</v>
      </c>
      <c r="W97" s="30">
        <f t="shared" si="40"/>
        <v>0.40476190476190477</v>
      </c>
      <c r="X97" s="28" t="s">
        <v>29</v>
      </c>
      <c r="Y97" s="29">
        <v>11.64</v>
      </c>
      <c r="Z97" s="29">
        <v>2.06</v>
      </c>
      <c r="AA97" s="29">
        <v>2.46</v>
      </c>
      <c r="AB97" s="29">
        <v>21.6</v>
      </c>
      <c r="AC97" s="29">
        <v>84</v>
      </c>
      <c r="AD97" s="29">
        <v>1.95</v>
      </c>
      <c r="AE97" s="29">
        <v>1.69</v>
      </c>
      <c r="AF97" s="29">
        <v>0.48</v>
      </c>
      <c r="AG97" s="29">
        <v>1.35</v>
      </c>
      <c r="AH97" s="29">
        <v>2.8</v>
      </c>
      <c r="AI97" s="29">
        <v>1</v>
      </c>
      <c r="AJ97" s="29">
        <v>2.75</v>
      </c>
      <c r="AK97" s="29">
        <v>680</v>
      </c>
    </row>
    <row r="98" spans="1:37" x14ac:dyDescent="0.3">
      <c r="A98">
        <v>90</v>
      </c>
      <c r="B98" t="s">
        <v>29</v>
      </c>
      <c r="C98">
        <f t="shared" si="23"/>
        <v>1</v>
      </c>
      <c r="E98">
        <f t="shared" si="24"/>
        <v>0.27312993789095774</v>
      </c>
      <c r="F98">
        <f t="shared" si="25"/>
        <v>0.76994490834724616</v>
      </c>
      <c r="G98">
        <f t="shared" si="26"/>
        <v>0.65542352886524524</v>
      </c>
      <c r="H98">
        <f t="shared" si="27"/>
        <v>0.27312993789095774</v>
      </c>
      <c r="J98">
        <v>90</v>
      </c>
      <c r="K98" s="30">
        <f t="shared" si="28"/>
        <v>0.81456507080242746</v>
      </c>
      <c r="L98" s="30">
        <f t="shared" si="29"/>
        <v>0.22931034482758622</v>
      </c>
      <c r="M98" s="30">
        <f t="shared" si="30"/>
        <v>0.71207430340557265</v>
      </c>
      <c r="N98" s="30">
        <f t="shared" si="31"/>
        <v>0.78666666666666674</v>
      </c>
      <c r="O98" s="30">
        <f t="shared" si="32"/>
        <v>0.43209876543209874</v>
      </c>
      <c r="P98" s="30">
        <f t="shared" si="33"/>
        <v>0.56701030927835061</v>
      </c>
      <c r="Q98" s="30">
        <f t="shared" si="34"/>
        <v>0.31299212598425197</v>
      </c>
      <c r="R98" s="30">
        <f t="shared" si="35"/>
        <v>0.63636363636363635</v>
      </c>
      <c r="S98" s="30">
        <f t="shared" si="36"/>
        <v>0.38547486033519551</v>
      </c>
      <c r="T98" s="30">
        <f t="shared" si="37"/>
        <v>0.13384615384615384</v>
      </c>
      <c r="U98" s="30">
        <f t="shared" si="38"/>
        <v>0.6257309941520468</v>
      </c>
      <c r="V98" s="30">
        <f t="shared" si="39"/>
        <v>0.80249999999999999</v>
      </c>
      <c r="W98" s="30">
        <f t="shared" si="40"/>
        <v>0.37202380952380953</v>
      </c>
      <c r="X98" s="28" t="s">
        <v>29</v>
      </c>
      <c r="Y98" s="29">
        <v>12.08</v>
      </c>
      <c r="Z98" s="29">
        <v>1.33</v>
      </c>
      <c r="AA98" s="29">
        <v>2.2999999999999998</v>
      </c>
      <c r="AB98" s="29">
        <v>23.6</v>
      </c>
      <c r="AC98" s="29">
        <v>70</v>
      </c>
      <c r="AD98" s="29">
        <v>2.2000000000000002</v>
      </c>
      <c r="AE98" s="29">
        <v>1.59</v>
      </c>
      <c r="AF98" s="29">
        <v>0.42</v>
      </c>
      <c r="AG98" s="29">
        <v>1.38</v>
      </c>
      <c r="AH98" s="29">
        <v>1.74</v>
      </c>
      <c r="AI98" s="29">
        <v>1.07</v>
      </c>
      <c r="AJ98" s="29">
        <v>3.21</v>
      </c>
      <c r="AK98" s="29">
        <v>625</v>
      </c>
    </row>
    <row r="99" spans="1:37" x14ac:dyDescent="0.3">
      <c r="A99">
        <v>91</v>
      </c>
      <c r="B99" t="s">
        <v>29</v>
      </c>
      <c r="C99">
        <f t="shared" si="23"/>
        <v>1</v>
      </c>
      <c r="E99">
        <f t="shared" si="24"/>
        <v>0.33074354093094349</v>
      </c>
      <c r="F99">
        <f t="shared" si="25"/>
        <v>0.60660161198784557</v>
      </c>
      <c r="G99">
        <f t="shared" si="26"/>
        <v>0.76384376678520527</v>
      </c>
      <c r="H99">
        <f t="shared" si="27"/>
        <v>0.33074354093094349</v>
      </c>
      <c r="J99">
        <v>91</v>
      </c>
      <c r="K99" s="30">
        <f t="shared" si="28"/>
        <v>0.81456507080242746</v>
      </c>
      <c r="L99" s="30">
        <f t="shared" si="29"/>
        <v>0.31551724137931036</v>
      </c>
      <c r="M99" s="30">
        <f t="shared" si="30"/>
        <v>0.71826625386996901</v>
      </c>
      <c r="N99" s="30">
        <f t="shared" si="31"/>
        <v>0.6166666666666667</v>
      </c>
      <c r="O99" s="30">
        <f t="shared" si="32"/>
        <v>0.5</v>
      </c>
      <c r="P99" s="30">
        <f t="shared" si="33"/>
        <v>0.41237113402061859</v>
      </c>
      <c r="Q99" s="30">
        <f t="shared" si="34"/>
        <v>0.29527559055118108</v>
      </c>
      <c r="R99" s="30">
        <f t="shared" si="35"/>
        <v>0.78787878787878785</v>
      </c>
      <c r="S99" s="30">
        <f t="shared" si="36"/>
        <v>0.45810055865921784</v>
      </c>
      <c r="T99" s="30">
        <f t="shared" si="37"/>
        <v>0.1846153846153846</v>
      </c>
      <c r="U99" s="30">
        <f t="shared" si="38"/>
        <v>0.63157894736842113</v>
      </c>
      <c r="V99" s="30">
        <f t="shared" si="39"/>
        <v>0.5675</v>
      </c>
      <c r="W99" s="30">
        <f t="shared" si="40"/>
        <v>0.2857142857142857</v>
      </c>
      <c r="X99" s="28" t="s">
        <v>29</v>
      </c>
      <c r="Y99" s="29">
        <v>12.08</v>
      </c>
      <c r="Z99" s="29">
        <v>1.83</v>
      </c>
      <c r="AA99" s="29">
        <v>2.3199999999999998</v>
      </c>
      <c r="AB99" s="29">
        <v>18.5</v>
      </c>
      <c r="AC99" s="29">
        <v>81</v>
      </c>
      <c r="AD99" s="29">
        <v>1.6</v>
      </c>
      <c r="AE99" s="29">
        <v>1.5</v>
      </c>
      <c r="AF99" s="29">
        <v>0.52</v>
      </c>
      <c r="AG99" s="29">
        <v>1.64</v>
      </c>
      <c r="AH99" s="29">
        <v>2.4</v>
      </c>
      <c r="AI99" s="29">
        <v>1.08</v>
      </c>
      <c r="AJ99" s="29">
        <v>2.27</v>
      </c>
      <c r="AK99" s="29">
        <v>480</v>
      </c>
    </row>
    <row r="100" spans="1:37" x14ac:dyDescent="0.3">
      <c r="A100">
        <v>92</v>
      </c>
      <c r="B100" t="s">
        <v>29</v>
      </c>
      <c r="C100">
        <f t="shared" si="23"/>
        <v>1</v>
      </c>
      <c r="E100">
        <f t="shared" si="24"/>
        <v>0.32699244563199675</v>
      </c>
      <c r="F100">
        <f t="shared" si="25"/>
        <v>0.58599142831945761</v>
      </c>
      <c r="G100">
        <f t="shared" si="26"/>
        <v>0.76460397906245259</v>
      </c>
      <c r="H100">
        <f t="shared" si="27"/>
        <v>0.32699244563199675</v>
      </c>
      <c r="J100">
        <v>92</v>
      </c>
      <c r="K100" s="30">
        <f t="shared" si="28"/>
        <v>0.80917060013486175</v>
      </c>
      <c r="L100" s="30">
        <f t="shared" si="29"/>
        <v>0.26034482758620692</v>
      </c>
      <c r="M100" s="30">
        <f t="shared" si="30"/>
        <v>0.74922600619195046</v>
      </c>
      <c r="N100" s="30">
        <f t="shared" si="31"/>
        <v>0.73333333333333328</v>
      </c>
      <c r="O100" s="30">
        <f t="shared" si="32"/>
        <v>0.53086419753086422</v>
      </c>
      <c r="P100" s="30">
        <f t="shared" si="33"/>
        <v>0.37371134020618557</v>
      </c>
      <c r="Q100" s="30">
        <f t="shared" si="34"/>
        <v>0.24606299212598426</v>
      </c>
      <c r="R100" s="30">
        <f t="shared" si="35"/>
        <v>0.75757575757575757</v>
      </c>
      <c r="S100" s="30">
        <f t="shared" si="36"/>
        <v>0.45530726256983234</v>
      </c>
      <c r="T100" s="30">
        <f t="shared" si="37"/>
        <v>0.27692307692307694</v>
      </c>
      <c r="U100" s="30">
        <f t="shared" si="38"/>
        <v>0.61403508771929827</v>
      </c>
      <c r="V100" s="30">
        <f t="shared" si="39"/>
        <v>0.66249999999999998</v>
      </c>
      <c r="W100" s="30">
        <f t="shared" si="40"/>
        <v>0.26785714285714285</v>
      </c>
      <c r="X100" s="28" t="s">
        <v>29</v>
      </c>
      <c r="Y100" s="29">
        <v>12</v>
      </c>
      <c r="Z100" s="29">
        <v>1.51</v>
      </c>
      <c r="AA100" s="29">
        <v>2.42</v>
      </c>
      <c r="AB100" s="29">
        <v>22</v>
      </c>
      <c r="AC100" s="29">
        <v>86</v>
      </c>
      <c r="AD100" s="29">
        <v>1.45</v>
      </c>
      <c r="AE100" s="29">
        <v>1.25</v>
      </c>
      <c r="AF100" s="29">
        <v>0.5</v>
      </c>
      <c r="AG100" s="29">
        <v>1.63</v>
      </c>
      <c r="AH100" s="29">
        <v>3.6</v>
      </c>
      <c r="AI100" s="29">
        <v>1.05</v>
      </c>
      <c r="AJ100" s="29">
        <v>2.65</v>
      </c>
      <c r="AK100" s="29">
        <v>450</v>
      </c>
    </row>
    <row r="101" spans="1:37" x14ac:dyDescent="0.3">
      <c r="A101">
        <v>93</v>
      </c>
      <c r="B101" t="s">
        <v>29</v>
      </c>
      <c r="C101">
        <f t="shared" si="23"/>
        <v>1</v>
      </c>
      <c r="E101">
        <f t="shared" si="24"/>
        <v>0.44519490461756511</v>
      </c>
      <c r="F101">
        <f t="shared" si="25"/>
        <v>0.58324738909571328</v>
      </c>
      <c r="G101">
        <f t="shared" si="26"/>
        <v>0.84634602969331996</v>
      </c>
      <c r="H101">
        <f t="shared" si="27"/>
        <v>0.44519490461756511</v>
      </c>
      <c r="J101">
        <v>93</v>
      </c>
      <c r="K101" s="30">
        <f t="shared" si="28"/>
        <v>0.85569790964261627</v>
      </c>
      <c r="L101" s="30">
        <f t="shared" si="29"/>
        <v>0.26379310344827589</v>
      </c>
      <c r="M101" s="30">
        <f t="shared" si="30"/>
        <v>0.69969040247678016</v>
      </c>
      <c r="N101" s="30">
        <f t="shared" si="31"/>
        <v>0.69</v>
      </c>
      <c r="O101" s="30">
        <f t="shared" si="32"/>
        <v>0.49382716049382713</v>
      </c>
      <c r="P101" s="30">
        <f t="shared" si="33"/>
        <v>0.35567010309278346</v>
      </c>
      <c r="Q101" s="30">
        <f t="shared" si="34"/>
        <v>0.2874015748031496</v>
      </c>
      <c r="R101" s="30">
        <f t="shared" si="35"/>
        <v>0.87878787878787867</v>
      </c>
      <c r="S101" s="30">
        <f t="shared" si="36"/>
        <v>0.45251396648044695</v>
      </c>
      <c r="T101" s="30">
        <f t="shared" si="37"/>
        <v>0.23461538461538461</v>
      </c>
      <c r="U101" s="30">
        <f t="shared" si="38"/>
        <v>0.56140350877192979</v>
      </c>
      <c r="V101" s="30">
        <f t="shared" si="39"/>
        <v>0.51500000000000001</v>
      </c>
      <c r="W101" s="30">
        <f t="shared" si="40"/>
        <v>0.29464285714285715</v>
      </c>
      <c r="X101" s="28" t="s">
        <v>29</v>
      </c>
      <c r="Y101" s="29">
        <v>12.69</v>
      </c>
      <c r="Z101" s="29">
        <v>1.53</v>
      </c>
      <c r="AA101" s="29">
        <v>2.2599999999999998</v>
      </c>
      <c r="AB101" s="29">
        <v>20.7</v>
      </c>
      <c r="AC101" s="29">
        <v>80</v>
      </c>
      <c r="AD101" s="29">
        <v>1.38</v>
      </c>
      <c r="AE101" s="29">
        <v>1.46</v>
      </c>
      <c r="AF101" s="29">
        <v>0.57999999999999996</v>
      </c>
      <c r="AG101" s="29">
        <v>1.62</v>
      </c>
      <c r="AH101" s="29">
        <v>3.05</v>
      </c>
      <c r="AI101" s="29">
        <v>0.96</v>
      </c>
      <c r="AJ101" s="29">
        <v>2.06</v>
      </c>
      <c r="AK101" s="29">
        <v>495</v>
      </c>
    </row>
    <row r="102" spans="1:37" x14ac:dyDescent="0.3">
      <c r="A102">
        <v>94</v>
      </c>
      <c r="B102" t="s">
        <v>29</v>
      </c>
      <c r="C102">
        <f t="shared" si="23"/>
        <v>1</v>
      </c>
      <c r="E102">
        <f t="shared" si="24"/>
        <v>0.36276979798261394</v>
      </c>
      <c r="F102">
        <f t="shared" si="25"/>
        <v>0.85991221610736235</v>
      </c>
      <c r="G102">
        <f t="shared" si="26"/>
        <v>0.60571869789436539</v>
      </c>
      <c r="H102">
        <f t="shared" si="27"/>
        <v>0.36276979798261394</v>
      </c>
      <c r="J102">
        <v>94</v>
      </c>
      <c r="K102" s="30">
        <f t="shared" si="28"/>
        <v>0.8287255563047875</v>
      </c>
      <c r="L102" s="30">
        <f t="shared" si="29"/>
        <v>0.48793103448275865</v>
      </c>
      <c r="M102" s="30">
        <f t="shared" si="30"/>
        <v>0.68730650154798767</v>
      </c>
      <c r="N102" s="30">
        <f t="shared" si="31"/>
        <v>0.6</v>
      </c>
      <c r="O102" s="30">
        <f t="shared" si="32"/>
        <v>0.54320987654320985</v>
      </c>
      <c r="P102" s="30">
        <f t="shared" si="33"/>
        <v>0.63144329896907225</v>
      </c>
      <c r="Q102" s="30">
        <f t="shared" si="34"/>
        <v>0.44291338582677164</v>
      </c>
      <c r="R102" s="30">
        <f t="shared" si="35"/>
        <v>0.37878787878787878</v>
      </c>
      <c r="S102" s="30">
        <f t="shared" si="36"/>
        <v>0.55586592178770944</v>
      </c>
      <c r="T102" s="30">
        <f t="shared" si="37"/>
        <v>0.16538461538461538</v>
      </c>
      <c r="U102" s="30">
        <f t="shared" si="38"/>
        <v>0.67251461988304084</v>
      </c>
      <c r="V102" s="30">
        <f t="shared" si="39"/>
        <v>0.82499999999999996</v>
      </c>
      <c r="W102" s="30">
        <f t="shared" si="40"/>
        <v>0.17261904761904762</v>
      </c>
      <c r="X102" s="28" t="s">
        <v>29</v>
      </c>
      <c r="Y102" s="29">
        <v>12.29</v>
      </c>
      <c r="Z102" s="29">
        <v>2.83</v>
      </c>
      <c r="AA102" s="29">
        <v>2.2200000000000002</v>
      </c>
      <c r="AB102" s="29">
        <v>18</v>
      </c>
      <c r="AC102" s="29">
        <v>88</v>
      </c>
      <c r="AD102" s="29">
        <v>2.4500000000000002</v>
      </c>
      <c r="AE102" s="29">
        <v>2.25</v>
      </c>
      <c r="AF102" s="29">
        <v>0.25</v>
      </c>
      <c r="AG102" s="29">
        <v>1.99</v>
      </c>
      <c r="AH102" s="29">
        <v>2.15</v>
      </c>
      <c r="AI102" s="29">
        <v>1.1499999999999999</v>
      </c>
      <c r="AJ102" s="29">
        <v>3.3</v>
      </c>
      <c r="AK102" s="29">
        <v>290</v>
      </c>
    </row>
    <row r="103" spans="1:37" x14ac:dyDescent="0.3">
      <c r="A103">
        <v>95</v>
      </c>
      <c r="B103" t="s">
        <v>29</v>
      </c>
      <c r="C103">
        <f t="shared" si="23"/>
        <v>1</v>
      </c>
      <c r="E103">
        <f t="shared" si="24"/>
        <v>0.41543180018593134</v>
      </c>
      <c r="F103">
        <f t="shared" si="25"/>
        <v>0.88318261431218259</v>
      </c>
      <c r="G103">
        <f t="shared" si="26"/>
        <v>0.56632611101199992</v>
      </c>
      <c r="H103">
        <f t="shared" si="27"/>
        <v>0.41543180018593134</v>
      </c>
      <c r="J103">
        <v>95</v>
      </c>
      <c r="K103" s="30">
        <f t="shared" si="28"/>
        <v>0.78354686446392441</v>
      </c>
      <c r="L103" s="30">
        <f t="shared" si="29"/>
        <v>0.34310344827586209</v>
      </c>
      <c r="M103" s="30">
        <f t="shared" si="30"/>
        <v>0.70588235294117641</v>
      </c>
      <c r="N103" s="30">
        <f t="shared" si="31"/>
        <v>0.6</v>
      </c>
      <c r="O103" s="30">
        <f t="shared" si="32"/>
        <v>0.60493827160493829</v>
      </c>
      <c r="P103" s="30">
        <f t="shared" si="33"/>
        <v>0.77835051546391754</v>
      </c>
      <c r="Q103" s="30">
        <f t="shared" si="34"/>
        <v>0.44488188976377946</v>
      </c>
      <c r="R103" s="30">
        <f t="shared" si="35"/>
        <v>0.25757575757575757</v>
      </c>
      <c r="S103" s="30">
        <f t="shared" si="36"/>
        <v>0.37709497206703912</v>
      </c>
      <c r="T103" s="30">
        <f t="shared" si="37"/>
        <v>0.25</v>
      </c>
      <c r="U103" s="30">
        <f t="shared" si="38"/>
        <v>0.67836257309941517</v>
      </c>
      <c r="V103" s="30">
        <f t="shared" si="39"/>
        <v>0.74</v>
      </c>
      <c r="W103" s="30">
        <f t="shared" si="40"/>
        <v>0.20535714285714285</v>
      </c>
      <c r="X103" s="28" t="s">
        <v>29</v>
      </c>
      <c r="Y103" s="29">
        <v>11.62</v>
      </c>
      <c r="Z103" s="29">
        <v>1.99</v>
      </c>
      <c r="AA103" s="29">
        <v>2.2799999999999998</v>
      </c>
      <c r="AB103" s="29">
        <v>18</v>
      </c>
      <c r="AC103" s="29">
        <v>98</v>
      </c>
      <c r="AD103" s="29">
        <v>3.02</v>
      </c>
      <c r="AE103" s="29">
        <v>2.2599999999999998</v>
      </c>
      <c r="AF103" s="29">
        <v>0.17</v>
      </c>
      <c r="AG103" s="29">
        <v>1.35</v>
      </c>
      <c r="AH103" s="29">
        <v>3.25</v>
      </c>
      <c r="AI103" s="29">
        <v>1.1599999999999999</v>
      </c>
      <c r="AJ103" s="29">
        <v>2.96</v>
      </c>
      <c r="AK103" s="29">
        <v>345</v>
      </c>
    </row>
    <row r="104" spans="1:37" x14ac:dyDescent="0.3">
      <c r="A104">
        <v>96</v>
      </c>
      <c r="B104" t="s">
        <v>29</v>
      </c>
      <c r="C104">
        <f t="shared" si="23"/>
        <v>3</v>
      </c>
      <c r="E104">
        <f t="shared" si="24"/>
        <v>0.72727609523409564</v>
      </c>
      <c r="F104">
        <f t="shared" si="25"/>
        <v>1.050892352024988</v>
      </c>
      <c r="G104">
        <f t="shared" si="26"/>
        <v>0.62135205606325816</v>
      </c>
      <c r="H104">
        <f t="shared" si="27"/>
        <v>0.62135205606325816</v>
      </c>
      <c r="J104">
        <v>96</v>
      </c>
      <c r="K104" s="30">
        <f t="shared" si="28"/>
        <v>0.84086311530681057</v>
      </c>
      <c r="L104" s="30">
        <f t="shared" si="29"/>
        <v>0.2620689655172414</v>
      </c>
      <c r="M104" s="30">
        <f t="shared" si="30"/>
        <v>0.68111455108359142</v>
      </c>
      <c r="N104" s="30">
        <f t="shared" si="31"/>
        <v>0.6333333333333333</v>
      </c>
      <c r="O104" s="30">
        <f t="shared" si="32"/>
        <v>1</v>
      </c>
      <c r="P104" s="30">
        <f t="shared" si="33"/>
        <v>0.64432989690721654</v>
      </c>
      <c r="Q104" s="30">
        <f t="shared" si="34"/>
        <v>0.44685039370078738</v>
      </c>
      <c r="R104" s="30">
        <f t="shared" si="35"/>
        <v>0.48484848484848486</v>
      </c>
      <c r="S104" s="30">
        <f t="shared" si="36"/>
        <v>0.91620111731843568</v>
      </c>
      <c r="T104" s="30">
        <f t="shared" si="37"/>
        <v>0.2</v>
      </c>
      <c r="U104" s="30">
        <f t="shared" si="38"/>
        <v>0.67836257309941517</v>
      </c>
      <c r="V104" s="30">
        <f t="shared" si="39"/>
        <v>0.65749999999999997</v>
      </c>
      <c r="W104" s="30">
        <f t="shared" si="40"/>
        <v>0.55773809523809526</v>
      </c>
      <c r="X104" s="28" t="s">
        <v>29</v>
      </c>
      <c r="Y104" s="29">
        <v>12.47</v>
      </c>
      <c r="Z104" s="29">
        <v>1.52</v>
      </c>
      <c r="AA104" s="29">
        <v>2.2000000000000002</v>
      </c>
      <c r="AB104" s="29">
        <v>19</v>
      </c>
      <c r="AC104" s="29">
        <v>162</v>
      </c>
      <c r="AD104" s="29">
        <v>2.5</v>
      </c>
      <c r="AE104" s="29">
        <v>2.27</v>
      </c>
      <c r="AF104" s="29">
        <v>0.32</v>
      </c>
      <c r="AG104" s="29">
        <v>3.28</v>
      </c>
      <c r="AH104" s="29">
        <v>2.6</v>
      </c>
      <c r="AI104" s="29">
        <v>1.1599999999999999</v>
      </c>
      <c r="AJ104" s="29">
        <v>2.63</v>
      </c>
      <c r="AK104" s="29">
        <v>937</v>
      </c>
    </row>
    <row r="105" spans="1:37" x14ac:dyDescent="0.3">
      <c r="A105">
        <v>97</v>
      </c>
      <c r="B105" t="s">
        <v>29</v>
      </c>
      <c r="C105">
        <f t="shared" ref="C105:C136" si="41">MATCH(H105,E105:G105,0)</f>
        <v>1</v>
      </c>
      <c r="E105">
        <f t="shared" ref="E105:E136" si="42">SQRT(SUMXMY2($K105:$W105,$K$2:$W$2))</f>
        <v>0.54918785281050653</v>
      </c>
      <c r="F105">
        <f t="shared" ref="F105:F136" si="43">SQRT(SUMXMY2($K105:$W105,$K$3:$W$3))</f>
        <v>0.7374960287682133</v>
      </c>
      <c r="G105">
        <f t="shared" ref="G105:G136" si="44">SQRT(SUMXMY2($K105:$W105,$K$4:$W$4))</f>
        <v>0.74853109859848699</v>
      </c>
      <c r="H105">
        <f t="shared" si="27"/>
        <v>0.54918785281050653</v>
      </c>
      <c r="J105">
        <v>97</v>
      </c>
      <c r="K105" s="30">
        <f t="shared" si="28"/>
        <v>0.79635873229939314</v>
      </c>
      <c r="L105" s="30">
        <f t="shared" si="29"/>
        <v>0.36551724137931035</v>
      </c>
      <c r="M105" s="30">
        <f t="shared" si="30"/>
        <v>0.84829721362229105</v>
      </c>
      <c r="N105" s="30">
        <f t="shared" si="31"/>
        <v>0.71666666666666667</v>
      </c>
      <c r="O105" s="30">
        <f t="shared" si="32"/>
        <v>0.8271604938271605</v>
      </c>
      <c r="P105" s="30">
        <f t="shared" si="33"/>
        <v>0.41237113402061859</v>
      </c>
      <c r="Q105" s="30">
        <f t="shared" si="34"/>
        <v>0.19488188976377951</v>
      </c>
      <c r="R105" s="30">
        <f t="shared" si="35"/>
        <v>0.21212121212121213</v>
      </c>
      <c r="S105" s="30">
        <f t="shared" si="36"/>
        <v>0.43575418994413406</v>
      </c>
      <c r="T105" s="30">
        <f t="shared" si="37"/>
        <v>0.19230769230769232</v>
      </c>
      <c r="U105" s="30">
        <f t="shared" si="38"/>
        <v>0.55555555555555558</v>
      </c>
      <c r="V105" s="30">
        <f t="shared" si="39"/>
        <v>0.56499999999999995</v>
      </c>
      <c r="W105" s="30">
        <f t="shared" si="40"/>
        <v>0.37202380952380953</v>
      </c>
      <c r="X105" s="28" t="s">
        <v>29</v>
      </c>
      <c r="Y105" s="29">
        <v>11.81</v>
      </c>
      <c r="Z105" s="29">
        <v>2.12</v>
      </c>
      <c r="AA105" s="29">
        <v>2.74</v>
      </c>
      <c r="AB105" s="29">
        <v>21.5</v>
      </c>
      <c r="AC105" s="29">
        <v>134</v>
      </c>
      <c r="AD105" s="29">
        <v>1.6</v>
      </c>
      <c r="AE105" s="29">
        <v>0.99</v>
      </c>
      <c r="AF105" s="29">
        <v>0.14000000000000001</v>
      </c>
      <c r="AG105" s="29">
        <v>1.56</v>
      </c>
      <c r="AH105" s="29">
        <v>2.5</v>
      </c>
      <c r="AI105" s="29">
        <v>0.95</v>
      </c>
      <c r="AJ105" s="29">
        <v>2.2599999999999998</v>
      </c>
      <c r="AK105" s="29">
        <v>625</v>
      </c>
    </row>
    <row r="106" spans="1:37" x14ac:dyDescent="0.3">
      <c r="A106">
        <v>98</v>
      </c>
      <c r="B106" t="s">
        <v>29</v>
      </c>
      <c r="C106">
        <f t="shared" si="41"/>
        <v>1</v>
      </c>
      <c r="E106">
        <f t="shared" si="42"/>
        <v>0.29546741709377994</v>
      </c>
      <c r="F106">
        <f t="shared" si="43"/>
        <v>0.85521200352575666</v>
      </c>
      <c r="G106">
        <f t="shared" si="44"/>
        <v>0.52421457577298447</v>
      </c>
      <c r="H106">
        <f t="shared" si="27"/>
        <v>0.29546741709377994</v>
      </c>
      <c r="J106">
        <v>98</v>
      </c>
      <c r="K106" s="30">
        <f t="shared" si="28"/>
        <v>0.8287255563047875</v>
      </c>
      <c r="L106" s="30">
        <f t="shared" si="29"/>
        <v>0.24310344827586206</v>
      </c>
      <c r="M106" s="30">
        <f t="shared" si="30"/>
        <v>0.61300309597523217</v>
      </c>
      <c r="N106" s="30">
        <f t="shared" si="31"/>
        <v>0.53333333333333333</v>
      </c>
      <c r="O106" s="30">
        <f t="shared" si="32"/>
        <v>0.52469135802469136</v>
      </c>
      <c r="P106" s="30">
        <f t="shared" si="33"/>
        <v>0.65721649484536082</v>
      </c>
      <c r="Q106" s="30">
        <f t="shared" si="34"/>
        <v>0.49212598425196852</v>
      </c>
      <c r="R106" s="30">
        <f t="shared" si="35"/>
        <v>0.43939393939393934</v>
      </c>
      <c r="S106" s="30">
        <f t="shared" si="36"/>
        <v>0.49441340782122906</v>
      </c>
      <c r="T106" s="30">
        <f t="shared" si="37"/>
        <v>0.22307692307692306</v>
      </c>
      <c r="U106" s="30">
        <f t="shared" si="38"/>
        <v>0.7192982456140351</v>
      </c>
      <c r="V106" s="30">
        <f t="shared" si="39"/>
        <v>0.68500000000000005</v>
      </c>
      <c r="W106" s="30">
        <f t="shared" si="40"/>
        <v>0.25476190476190474</v>
      </c>
      <c r="X106" s="28" t="s">
        <v>29</v>
      </c>
      <c r="Y106" s="29">
        <v>12.29</v>
      </c>
      <c r="Z106" s="29">
        <v>1.41</v>
      </c>
      <c r="AA106" s="29">
        <v>1.98</v>
      </c>
      <c r="AB106" s="29">
        <v>16</v>
      </c>
      <c r="AC106" s="29">
        <v>85</v>
      </c>
      <c r="AD106" s="29">
        <v>2.5499999999999998</v>
      </c>
      <c r="AE106" s="29">
        <v>2.5</v>
      </c>
      <c r="AF106" s="29">
        <v>0.28999999999999998</v>
      </c>
      <c r="AG106" s="29">
        <v>1.77</v>
      </c>
      <c r="AH106" s="29">
        <v>2.9</v>
      </c>
      <c r="AI106" s="29">
        <v>1.23</v>
      </c>
      <c r="AJ106" s="29">
        <v>2.74</v>
      </c>
      <c r="AK106" s="29">
        <v>428</v>
      </c>
    </row>
    <row r="107" spans="1:37" x14ac:dyDescent="0.3">
      <c r="A107">
        <v>99</v>
      </c>
      <c r="B107" t="s">
        <v>29</v>
      </c>
      <c r="C107">
        <f t="shared" si="41"/>
        <v>3</v>
      </c>
      <c r="E107">
        <f t="shared" si="42"/>
        <v>0.5949327694386416</v>
      </c>
      <c r="F107">
        <f t="shared" si="43"/>
        <v>1.0363877403037001</v>
      </c>
      <c r="G107">
        <f t="shared" si="44"/>
        <v>0.43169347898077776</v>
      </c>
      <c r="H107">
        <f t="shared" si="27"/>
        <v>0.43169347898077776</v>
      </c>
      <c r="J107">
        <v>99</v>
      </c>
      <c r="K107" s="30">
        <f t="shared" si="28"/>
        <v>0.83412002697235332</v>
      </c>
      <c r="L107" s="30">
        <f t="shared" si="29"/>
        <v>0.18448275862068966</v>
      </c>
      <c r="M107" s="30">
        <f t="shared" si="30"/>
        <v>0.65015479876160998</v>
      </c>
      <c r="N107" s="30">
        <f t="shared" si="31"/>
        <v>0.6166666666666667</v>
      </c>
      <c r="O107" s="30">
        <f t="shared" si="32"/>
        <v>0.54320987654320985</v>
      </c>
      <c r="P107" s="30">
        <f t="shared" si="33"/>
        <v>0.90721649484536082</v>
      </c>
      <c r="Q107" s="30">
        <f t="shared" si="34"/>
        <v>0.73818897637795278</v>
      </c>
      <c r="R107" s="30">
        <f t="shared" si="35"/>
        <v>0.36363636363636359</v>
      </c>
      <c r="S107" s="30">
        <f t="shared" si="36"/>
        <v>0.54469273743016755</v>
      </c>
      <c r="T107" s="30">
        <f t="shared" si="37"/>
        <v>0.34615384615384615</v>
      </c>
      <c r="U107" s="30">
        <f t="shared" si="38"/>
        <v>0.60818713450292405</v>
      </c>
      <c r="V107" s="30">
        <f t="shared" si="39"/>
        <v>0.6925</v>
      </c>
      <c r="W107" s="30">
        <f t="shared" si="40"/>
        <v>0.39285714285714285</v>
      </c>
      <c r="X107" s="28" t="s">
        <v>29</v>
      </c>
      <c r="Y107" s="29">
        <v>12.37</v>
      </c>
      <c r="Z107" s="29">
        <v>1.07</v>
      </c>
      <c r="AA107" s="29">
        <v>2.1</v>
      </c>
      <c r="AB107" s="29">
        <v>18.5</v>
      </c>
      <c r="AC107" s="29">
        <v>88</v>
      </c>
      <c r="AD107" s="29">
        <v>3.52</v>
      </c>
      <c r="AE107" s="29">
        <v>3.75</v>
      </c>
      <c r="AF107" s="29">
        <v>0.24</v>
      </c>
      <c r="AG107" s="29">
        <v>1.95</v>
      </c>
      <c r="AH107" s="29">
        <v>4.5</v>
      </c>
      <c r="AI107" s="29">
        <v>1.04</v>
      </c>
      <c r="AJ107" s="29">
        <v>2.77</v>
      </c>
      <c r="AK107" s="29">
        <v>660</v>
      </c>
    </row>
    <row r="108" spans="1:37" x14ac:dyDescent="0.3">
      <c r="A108">
        <v>100</v>
      </c>
      <c r="B108" t="s">
        <v>29</v>
      </c>
      <c r="C108">
        <f t="shared" si="41"/>
        <v>1</v>
      </c>
      <c r="E108">
        <f t="shared" si="42"/>
        <v>0.57529943575302811</v>
      </c>
      <c r="F108">
        <f t="shared" si="43"/>
        <v>0.97596900806257902</v>
      </c>
      <c r="G108">
        <f t="shared" si="44"/>
        <v>0.6807700843638087</v>
      </c>
      <c r="H108">
        <f t="shared" si="27"/>
        <v>0.57529943575302811</v>
      </c>
      <c r="J108">
        <v>100</v>
      </c>
      <c r="K108" s="30">
        <f t="shared" si="28"/>
        <v>0.8287255563047875</v>
      </c>
      <c r="L108" s="30">
        <f t="shared" si="29"/>
        <v>0.54655172413793107</v>
      </c>
      <c r="M108" s="30">
        <f t="shared" si="30"/>
        <v>0.68421052631578949</v>
      </c>
      <c r="N108" s="30">
        <f t="shared" si="31"/>
        <v>0.6</v>
      </c>
      <c r="O108" s="30">
        <f t="shared" si="32"/>
        <v>0.54320987654320985</v>
      </c>
      <c r="P108" s="30">
        <f t="shared" si="33"/>
        <v>0.73453608247422686</v>
      </c>
      <c r="Q108" s="30">
        <f t="shared" si="34"/>
        <v>0.5885826771653544</v>
      </c>
      <c r="R108" s="30">
        <f t="shared" si="35"/>
        <v>0.68181818181818177</v>
      </c>
      <c r="S108" s="30">
        <f t="shared" si="36"/>
        <v>0.78491620111731841</v>
      </c>
      <c r="T108" s="30">
        <f t="shared" si="37"/>
        <v>0.17692307692307691</v>
      </c>
      <c r="U108" s="30">
        <f t="shared" si="38"/>
        <v>0.83040935672514615</v>
      </c>
      <c r="V108" s="30">
        <f t="shared" si="39"/>
        <v>0.70750000000000002</v>
      </c>
      <c r="W108" s="30">
        <f t="shared" si="40"/>
        <v>0.24166666666666667</v>
      </c>
      <c r="X108" s="28" t="s">
        <v>29</v>
      </c>
      <c r="Y108" s="29">
        <v>12.29</v>
      </c>
      <c r="Z108" s="29">
        <v>3.17</v>
      </c>
      <c r="AA108" s="29">
        <v>2.21</v>
      </c>
      <c r="AB108" s="29">
        <v>18</v>
      </c>
      <c r="AC108" s="29">
        <v>88</v>
      </c>
      <c r="AD108" s="29">
        <v>2.85</v>
      </c>
      <c r="AE108" s="29">
        <v>2.99</v>
      </c>
      <c r="AF108" s="29">
        <v>0.45</v>
      </c>
      <c r="AG108" s="29">
        <v>2.81</v>
      </c>
      <c r="AH108" s="29">
        <v>2.2999999999999998</v>
      </c>
      <c r="AI108" s="29">
        <v>1.42</v>
      </c>
      <c r="AJ108" s="29">
        <v>2.83</v>
      </c>
      <c r="AK108" s="29">
        <v>406</v>
      </c>
    </row>
    <row r="109" spans="1:37" x14ac:dyDescent="0.3">
      <c r="A109">
        <v>101</v>
      </c>
      <c r="B109" t="s">
        <v>29</v>
      </c>
      <c r="C109">
        <f t="shared" si="41"/>
        <v>1</v>
      </c>
      <c r="E109">
        <f t="shared" si="42"/>
        <v>0.32131483435691394</v>
      </c>
      <c r="F109">
        <f t="shared" si="43"/>
        <v>0.78831421575691563</v>
      </c>
      <c r="G109">
        <f t="shared" si="44"/>
        <v>0.47723891346452352</v>
      </c>
      <c r="H109">
        <f t="shared" si="27"/>
        <v>0.32131483435691394</v>
      </c>
      <c r="J109">
        <v>101</v>
      </c>
      <c r="K109" s="30">
        <f t="shared" si="28"/>
        <v>0.81456507080242746</v>
      </c>
      <c r="L109" s="30">
        <f t="shared" si="29"/>
        <v>0.35862068965517246</v>
      </c>
      <c r="M109" s="30">
        <f t="shared" si="30"/>
        <v>0.52631578947368418</v>
      </c>
      <c r="N109" s="30">
        <f t="shared" si="31"/>
        <v>0.58333333333333337</v>
      </c>
      <c r="O109" s="30">
        <f t="shared" si="32"/>
        <v>0.59876543209876543</v>
      </c>
      <c r="P109" s="30">
        <f t="shared" si="33"/>
        <v>0.57474226804123707</v>
      </c>
      <c r="Q109" s="30">
        <f t="shared" si="34"/>
        <v>0.42716535433070862</v>
      </c>
      <c r="R109" s="30">
        <f t="shared" si="35"/>
        <v>0.39393939393939392</v>
      </c>
      <c r="S109" s="30">
        <f t="shared" si="36"/>
        <v>0.39106145251396646</v>
      </c>
      <c r="T109" s="30">
        <f t="shared" si="37"/>
        <v>0.25384615384615383</v>
      </c>
      <c r="U109" s="30">
        <f t="shared" si="38"/>
        <v>0.74269005847953218</v>
      </c>
      <c r="V109" s="30">
        <f t="shared" si="39"/>
        <v>0.74</v>
      </c>
      <c r="W109" s="30">
        <f t="shared" si="40"/>
        <v>0.42261904761904762</v>
      </c>
      <c r="X109" s="28" t="s">
        <v>29</v>
      </c>
      <c r="Y109" s="29">
        <v>12.08</v>
      </c>
      <c r="Z109" s="29">
        <v>2.08</v>
      </c>
      <c r="AA109" s="29">
        <v>1.7</v>
      </c>
      <c r="AB109" s="29">
        <v>17.5</v>
      </c>
      <c r="AC109" s="29">
        <v>97</v>
      </c>
      <c r="AD109" s="29">
        <v>2.23</v>
      </c>
      <c r="AE109" s="29">
        <v>2.17</v>
      </c>
      <c r="AF109" s="29">
        <v>0.26</v>
      </c>
      <c r="AG109" s="29">
        <v>1.4</v>
      </c>
      <c r="AH109" s="29">
        <v>3.3</v>
      </c>
      <c r="AI109" s="29">
        <v>1.27</v>
      </c>
      <c r="AJ109" s="29">
        <v>2.96</v>
      </c>
      <c r="AK109" s="29">
        <v>710</v>
      </c>
    </row>
    <row r="110" spans="1:37" x14ac:dyDescent="0.3">
      <c r="A110">
        <v>102</v>
      </c>
      <c r="B110" t="s">
        <v>29</v>
      </c>
      <c r="C110">
        <f t="shared" si="41"/>
        <v>1</v>
      </c>
      <c r="E110">
        <f t="shared" si="42"/>
        <v>0.29179119782180463</v>
      </c>
      <c r="F110">
        <f t="shared" si="43"/>
        <v>0.70727543178299601</v>
      </c>
      <c r="G110">
        <f t="shared" si="44"/>
        <v>0.67974238182590596</v>
      </c>
      <c r="H110">
        <f t="shared" si="27"/>
        <v>0.29179119782180463</v>
      </c>
      <c r="J110">
        <v>102</v>
      </c>
      <c r="K110" s="30">
        <f t="shared" si="28"/>
        <v>0.84962913014160479</v>
      </c>
      <c r="L110" s="30">
        <f t="shared" si="29"/>
        <v>0.23103448275862071</v>
      </c>
      <c r="M110" s="30">
        <f t="shared" si="30"/>
        <v>0.58823529411764708</v>
      </c>
      <c r="N110" s="30">
        <f t="shared" si="31"/>
        <v>0.6166666666666667</v>
      </c>
      <c r="O110" s="30">
        <f t="shared" si="32"/>
        <v>0.54320987654320985</v>
      </c>
      <c r="P110" s="30">
        <f t="shared" si="33"/>
        <v>0.37371134020618557</v>
      </c>
      <c r="Q110" s="30">
        <f t="shared" si="34"/>
        <v>0.26771653543307089</v>
      </c>
      <c r="R110" s="30">
        <f t="shared" si="35"/>
        <v>0.43939393939393934</v>
      </c>
      <c r="S110" s="30">
        <f t="shared" si="36"/>
        <v>0.37709497206703912</v>
      </c>
      <c r="T110" s="30">
        <f t="shared" si="37"/>
        <v>0.18846153846153849</v>
      </c>
      <c r="U110" s="30">
        <f t="shared" si="38"/>
        <v>0.60818713450292405</v>
      </c>
      <c r="V110" s="30">
        <f t="shared" si="39"/>
        <v>0.6925</v>
      </c>
      <c r="W110" s="30">
        <f t="shared" si="40"/>
        <v>0.3345238095238095</v>
      </c>
      <c r="X110" s="28" t="s">
        <v>29</v>
      </c>
      <c r="Y110" s="29">
        <v>12.6</v>
      </c>
      <c r="Z110" s="29">
        <v>1.34</v>
      </c>
      <c r="AA110" s="29">
        <v>1.9</v>
      </c>
      <c r="AB110" s="29">
        <v>18.5</v>
      </c>
      <c r="AC110" s="29">
        <v>88</v>
      </c>
      <c r="AD110" s="29">
        <v>1.45</v>
      </c>
      <c r="AE110" s="29">
        <v>1.36</v>
      </c>
      <c r="AF110" s="29">
        <v>0.28999999999999998</v>
      </c>
      <c r="AG110" s="29">
        <v>1.35</v>
      </c>
      <c r="AH110" s="29">
        <v>2.4500000000000002</v>
      </c>
      <c r="AI110" s="29">
        <v>1.04</v>
      </c>
      <c r="AJ110" s="29">
        <v>2.77</v>
      </c>
      <c r="AK110" s="29">
        <v>562</v>
      </c>
    </row>
    <row r="111" spans="1:37" x14ac:dyDescent="0.3">
      <c r="A111">
        <v>103</v>
      </c>
      <c r="B111" t="s">
        <v>29</v>
      </c>
      <c r="C111">
        <f t="shared" si="41"/>
        <v>1</v>
      </c>
      <c r="E111">
        <f t="shared" si="42"/>
        <v>0.28725771124785848</v>
      </c>
      <c r="F111">
        <f t="shared" si="43"/>
        <v>0.70372121069724336</v>
      </c>
      <c r="G111">
        <f t="shared" si="44"/>
        <v>0.55814524918782615</v>
      </c>
      <c r="H111">
        <f t="shared" si="27"/>
        <v>0.28725771124785848</v>
      </c>
      <c r="J111">
        <v>103</v>
      </c>
      <c r="K111" s="30">
        <f t="shared" si="28"/>
        <v>0.83209710047201613</v>
      </c>
      <c r="L111" s="30">
        <f t="shared" si="29"/>
        <v>0.42241379310344834</v>
      </c>
      <c r="M111" s="30">
        <f t="shared" si="30"/>
        <v>0.76160990712074306</v>
      </c>
      <c r="N111" s="30">
        <f t="shared" si="31"/>
        <v>0.7</v>
      </c>
      <c r="O111" s="30">
        <f t="shared" si="32"/>
        <v>0.60493827160493829</v>
      </c>
      <c r="P111" s="30">
        <f t="shared" si="33"/>
        <v>0.65979381443298968</v>
      </c>
      <c r="Q111" s="30">
        <f t="shared" si="34"/>
        <v>0.4153543307086614</v>
      </c>
      <c r="R111" s="30">
        <f t="shared" si="35"/>
        <v>0.51515151515151514</v>
      </c>
      <c r="S111" s="30">
        <f t="shared" si="36"/>
        <v>0.36592178770949724</v>
      </c>
      <c r="T111" s="30">
        <f t="shared" si="37"/>
        <v>0.21538461538461537</v>
      </c>
      <c r="U111" s="30">
        <f t="shared" si="38"/>
        <v>0.46783625730994155</v>
      </c>
      <c r="V111" s="30">
        <f t="shared" si="39"/>
        <v>0.84499999999999997</v>
      </c>
      <c r="W111" s="30">
        <f t="shared" si="40"/>
        <v>0.26071428571428573</v>
      </c>
      <c r="X111" s="28" t="s">
        <v>29</v>
      </c>
      <c r="Y111" s="29">
        <v>12.34</v>
      </c>
      <c r="Z111" s="29">
        <v>2.4500000000000002</v>
      </c>
      <c r="AA111" s="29">
        <v>2.46</v>
      </c>
      <c r="AB111" s="29">
        <v>21</v>
      </c>
      <c r="AC111" s="29">
        <v>98</v>
      </c>
      <c r="AD111" s="29">
        <v>2.56</v>
      </c>
      <c r="AE111" s="29">
        <v>2.11</v>
      </c>
      <c r="AF111" s="29">
        <v>0.34</v>
      </c>
      <c r="AG111" s="29">
        <v>1.31</v>
      </c>
      <c r="AH111" s="29">
        <v>2.8</v>
      </c>
      <c r="AI111" s="29">
        <v>0.8</v>
      </c>
      <c r="AJ111" s="29">
        <v>3.38</v>
      </c>
      <c r="AK111" s="29">
        <v>438</v>
      </c>
    </row>
    <row r="112" spans="1:37" x14ac:dyDescent="0.3">
      <c r="A112">
        <v>104</v>
      </c>
      <c r="B112" t="s">
        <v>29</v>
      </c>
      <c r="C112">
        <f t="shared" si="41"/>
        <v>1</v>
      </c>
      <c r="E112">
        <f t="shared" si="42"/>
        <v>0.22049569252215018</v>
      </c>
      <c r="F112">
        <f t="shared" si="43"/>
        <v>0.6767793140103795</v>
      </c>
      <c r="G112">
        <f t="shared" si="44"/>
        <v>0.65817765689211483</v>
      </c>
      <c r="H112">
        <f t="shared" si="27"/>
        <v>0.22049569252215018</v>
      </c>
      <c r="J112">
        <v>104</v>
      </c>
      <c r="K112" s="30">
        <f t="shared" si="28"/>
        <v>0.7970330411328389</v>
      </c>
      <c r="L112" s="30">
        <f t="shared" si="29"/>
        <v>0.29655172413793102</v>
      </c>
      <c r="M112" s="30">
        <f t="shared" si="30"/>
        <v>0.58204334365325072</v>
      </c>
      <c r="N112" s="30">
        <f t="shared" si="31"/>
        <v>0.65</v>
      </c>
      <c r="O112" s="30">
        <f t="shared" si="32"/>
        <v>0.53086419753086422</v>
      </c>
      <c r="P112" s="30">
        <f t="shared" si="33"/>
        <v>0.64432989690721654</v>
      </c>
      <c r="Q112" s="30">
        <f t="shared" si="34"/>
        <v>0.32283464566929132</v>
      </c>
      <c r="R112" s="30">
        <f t="shared" si="35"/>
        <v>0.56060606060606055</v>
      </c>
      <c r="S112" s="30">
        <f t="shared" si="36"/>
        <v>0.3966480446927374</v>
      </c>
      <c r="T112" s="30">
        <f t="shared" si="37"/>
        <v>0.15846153846153846</v>
      </c>
      <c r="U112" s="30">
        <f t="shared" si="38"/>
        <v>0.54970760233918126</v>
      </c>
      <c r="V112" s="30">
        <f t="shared" si="39"/>
        <v>0.61</v>
      </c>
      <c r="W112" s="30">
        <f t="shared" si="40"/>
        <v>0.24702380952380953</v>
      </c>
      <c r="X112" s="28" t="s">
        <v>29</v>
      </c>
      <c r="Y112" s="29">
        <v>11.82</v>
      </c>
      <c r="Z112" s="29">
        <v>1.72</v>
      </c>
      <c r="AA112" s="29">
        <v>1.88</v>
      </c>
      <c r="AB112" s="29">
        <v>19.5</v>
      </c>
      <c r="AC112" s="29">
        <v>86</v>
      </c>
      <c r="AD112" s="29">
        <v>2.5</v>
      </c>
      <c r="AE112" s="29">
        <v>1.64</v>
      </c>
      <c r="AF112" s="29">
        <v>0.37</v>
      </c>
      <c r="AG112" s="29">
        <v>1.42</v>
      </c>
      <c r="AH112" s="29">
        <v>2.06</v>
      </c>
      <c r="AI112" s="29">
        <v>0.94</v>
      </c>
      <c r="AJ112" s="29">
        <v>2.44</v>
      </c>
      <c r="AK112" s="29">
        <v>415</v>
      </c>
    </row>
    <row r="113" spans="1:37" x14ac:dyDescent="0.3">
      <c r="A113">
        <v>105</v>
      </c>
      <c r="B113" t="s">
        <v>29</v>
      </c>
      <c r="C113">
        <f t="shared" si="41"/>
        <v>1</v>
      </c>
      <c r="E113">
        <f t="shared" si="42"/>
        <v>0.2480560704682295</v>
      </c>
      <c r="F113">
        <f t="shared" si="43"/>
        <v>0.77549920975517428</v>
      </c>
      <c r="G113">
        <f t="shared" si="44"/>
        <v>0.49426259518557714</v>
      </c>
      <c r="H113">
        <f t="shared" si="27"/>
        <v>0.2480560704682295</v>
      </c>
      <c r="J113">
        <v>105</v>
      </c>
      <c r="K113" s="30">
        <f t="shared" si="28"/>
        <v>0.84356035064059343</v>
      </c>
      <c r="L113" s="30">
        <f t="shared" si="29"/>
        <v>0.2982758620689655</v>
      </c>
      <c r="M113" s="30">
        <f t="shared" si="30"/>
        <v>0.61300309597523217</v>
      </c>
      <c r="N113" s="30">
        <f t="shared" si="31"/>
        <v>0.68333333333333335</v>
      </c>
      <c r="O113" s="30">
        <f t="shared" si="32"/>
        <v>0.52469135802469136</v>
      </c>
      <c r="P113" s="30">
        <f t="shared" si="33"/>
        <v>0.56701030927835061</v>
      </c>
      <c r="Q113" s="30">
        <f t="shared" si="34"/>
        <v>0.37795275590551181</v>
      </c>
      <c r="R113" s="30">
        <f t="shared" si="35"/>
        <v>0.48484848484848486</v>
      </c>
      <c r="S113" s="30">
        <f t="shared" si="36"/>
        <v>0.41340782122905029</v>
      </c>
      <c r="T113" s="30">
        <f t="shared" si="37"/>
        <v>0.22615384615384615</v>
      </c>
      <c r="U113" s="30">
        <f t="shared" si="38"/>
        <v>0.60818713450292405</v>
      </c>
      <c r="V113" s="30">
        <f t="shared" si="39"/>
        <v>0.89249999999999996</v>
      </c>
      <c r="W113" s="30">
        <f t="shared" si="40"/>
        <v>0.4</v>
      </c>
      <c r="X113" s="28" t="s">
        <v>29</v>
      </c>
      <c r="Y113" s="29">
        <v>12.51</v>
      </c>
      <c r="Z113" s="29">
        <v>1.73</v>
      </c>
      <c r="AA113" s="29">
        <v>1.98</v>
      </c>
      <c r="AB113" s="29">
        <v>20.5</v>
      </c>
      <c r="AC113" s="29">
        <v>85</v>
      </c>
      <c r="AD113" s="29">
        <v>2.2000000000000002</v>
      </c>
      <c r="AE113" s="29">
        <v>1.92</v>
      </c>
      <c r="AF113" s="29">
        <v>0.32</v>
      </c>
      <c r="AG113" s="29">
        <v>1.48</v>
      </c>
      <c r="AH113" s="29">
        <v>2.94</v>
      </c>
      <c r="AI113" s="29">
        <v>1.04</v>
      </c>
      <c r="AJ113" s="29">
        <v>3.57</v>
      </c>
      <c r="AK113" s="29">
        <v>672</v>
      </c>
    </row>
    <row r="114" spans="1:37" x14ac:dyDescent="0.3">
      <c r="A114">
        <v>106</v>
      </c>
      <c r="B114" t="s">
        <v>29</v>
      </c>
      <c r="C114">
        <f t="shared" si="41"/>
        <v>1</v>
      </c>
      <c r="E114">
        <f t="shared" si="42"/>
        <v>0.52044709323233596</v>
      </c>
      <c r="F114">
        <f t="shared" si="43"/>
        <v>0.70599837301505408</v>
      </c>
      <c r="G114">
        <f t="shared" si="44"/>
        <v>0.89376096628074631</v>
      </c>
      <c r="H114">
        <f t="shared" si="27"/>
        <v>0.52044709323233596</v>
      </c>
      <c r="J114">
        <v>106</v>
      </c>
      <c r="K114" s="30">
        <f t="shared" si="28"/>
        <v>0.83749157113958195</v>
      </c>
      <c r="L114" s="30">
        <f t="shared" si="29"/>
        <v>0.43965517241379309</v>
      </c>
      <c r="M114" s="30">
        <f t="shared" si="30"/>
        <v>0.70278637770897834</v>
      </c>
      <c r="N114" s="30">
        <f t="shared" si="31"/>
        <v>0.73333333333333328</v>
      </c>
      <c r="O114" s="30">
        <f t="shared" si="32"/>
        <v>0.55555555555555558</v>
      </c>
      <c r="P114" s="30">
        <f t="shared" si="33"/>
        <v>0.4329896907216495</v>
      </c>
      <c r="Q114" s="30">
        <f t="shared" si="34"/>
        <v>0.36220472440944884</v>
      </c>
      <c r="R114" s="30">
        <f t="shared" si="35"/>
        <v>1</v>
      </c>
      <c r="S114" s="30">
        <f t="shared" si="36"/>
        <v>0.3966480446927374</v>
      </c>
      <c r="T114" s="30">
        <f t="shared" si="37"/>
        <v>0.2076923076923077</v>
      </c>
      <c r="U114" s="30">
        <f t="shared" si="38"/>
        <v>0.50292397660818711</v>
      </c>
      <c r="V114" s="30">
        <f t="shared" si="39"/>
        <v>0.82499999999999996</v>
      </c>
      <c r="W114" s="30">
        <f t="shared" si="40"/>
        <v>0.1875</v>
      </c>
      <c r="X114" s="28" t="s">
        <v>29</v>
      </c>
      <c r="Y114" s="29">
        <v>12.42</v>
      </c>
      <c r="Z114" s="29">
        <v>2.5499999999999998</v>
      </c>
      <c r="AA114" s="29">
        <v>2.27</v>
      </c>
      <c r="AB114" s="29">
        <v>22</v>
      </c>
      <c r="AC114" s="29">
        <v>90</v>
      </c>
      <c r="AD114" s="29">
        <v>1.68</v>
      </c>
      <c r="AE114" s="29">
        <v>1.84</v>
      </c>
      <c r="AF114" s="29">
        <v>0.66</v>
      </c>
      <c r="AG114" s="29">
        <v>1.42</v>
      </c>
      <c r="AH114" s="29">
        <v>2.7</v>
      </c>
      <c r="AI114" s="29">
        <v>0.86</v>
      </c>
      <c r="AJ114" s="29">
        <v>3.3</v>
      </c>
      <c r="AK114" s="29">
        <v>315</v>
      </c>
    </row>
    <row r="115" spans="1:37" x14ac:dyDescent="0.3">
      <c r="A115">
        <v>107</v>
      </c>
      <c r="B115" t="s">
        <v>29</v>
      </c>
      <c r="C115">
        <f t="shared" si="41"/>
        <v>1</v>
      </c>
      <c r="E115">
        <f t="shared" si="42"/>
        <v>0.18901227210914864</v>
      </c>
      <c r="F115">
        <f t="shared" si="43"/>
        <v>0.68510947420877299</v>
      </c>
      <c r="G115">
        <f t="shared" si="44"/>
        <v>0.57996956879892514</v>
      </c>
      <c r="H115">
        <f t="shared" si="27"/>
        <v>0.18901227210914864</v>
      </c>
      <c r="J115">
        <v>107</v>
      </c>
      <c r="K115" s="30">
        <f t="shared" si="28"/>
        <v>0.82602832097100476</v>
      </c>
      <c r="L115" s="30">
        <f t="shared" si="29"/>
        <v>0.2982758620689655</v>
      </c>
      <c r="M115" s="30">
        <f t="shared" si="30"/>
        <v>0.65634674922600622</v>
      </c>
      <c r="N115" s="30">
        <f t="shared" si="31"/>
        <v>0.6333333333333333</v>
      </c>
      <c r="O115" s="30">
        <f t="shared" si="32"/>
        <v>0.49382716049382713</v>
      </c>
      <c r="P115" s="30">
        <f t="shared" si="33"/>
        <v>0.42525773195876287</v>
      </c>
      <c r="Q115" s="30">
        <f t="shared" si="34"/>
        <v>0.39960629921259838</v>
      </c>
      <c r="R115" s="30">
        <f t="shared" si="35"/>
        <v>0.56060606060606055</v>
      </c>
      <c r="S115" s="30">
        <f t="shared" si="36"/>
        <v>0.45530726256983234</v>
      </c>
      <c r="T115" s="30">
        <f t="shared" si="37"/>
        <v>0.26153846153846155</v>
      </c>
      <c r="U115" s="30">
        <f t="shared" si="38"/>
        <v>0.58479532163742687</v>
      </c>
      <c r="V115" s="30">
        <f t="shared" si="39"/>
        <v>0.79249999999999998</v>
      </c>
      <c r="W115" s="30">
        <f t="shared" si="40"/>
        <v>0.30357142857142855</v>
      </c>
      <c r="X115" s="28" t="s">
        <v>29</v>
      </c>
      <c r="Y115" s="29">
        <v>12.25</v>
      </c>
      <c r="Z115" s="29">
        <v>1.73</v>
      </c>
      <c r="AA115" s="29">
        <v>2.12</v>
      </c>
      <c r="AB115" s="29">
        <v>19</v>
      </c>
      <c r="AC115" s="29">
        <v>80</v>
      </c>
      <c r="AD115" s="29">
        <v>1.65</v>
      </c>
      <c r="AE115" s="29">
        <v>2.0299999999999998</v>
      </c>
      <c r="AF115" s="29">
        <v>0.37</v>
      </c>
      <c r="AG115" s="29">
        <v>1.63</v>
      </c>
      <c r="AH115" s="29">
        <v>3.4</v>
      </c>
      <c r="AI115" s="29">
        <v>1</v>
      </c>
      <c r="AJ115" s="29">
        <v>3.17</v>
      </c>
      <c r="AK115" s="29">
        <v>510</v>
      </c>
    </row>
    <row r="116" spans="1:37" x14ac:dyDescent="0.3">
      <c r="A116">
        <v>108</v>
      </c>
      <c r="B116" t="s">
        <v>29</v>
      </c>
      <c r="C116">
        <f t="shared" si="41"/>
        <v>1</v>
      </c>
      <c r="E116">
        <f t="shared" si="42"/>
        <v>0.31428353632876976</v>
      </c>
      <c r="F116">
        <f t="shared" si="43"/>
        <v>0.54771645247900014</v>
      </c>
      <c r="G116">
        <f t="shared" si="44"/>
        <v>0.73454053283132004</v>
      </c>
      <c r="H116">
        <f t="shared" si="27"/>
        <v>0.31428353632876976</v>
      </c>
      <c r="J116">
        <v>108</v>
      </c>
      <c r="K116" s="30">
        <f t="shared" si="28"/>
        <v>0.85772083614295347</v>
      </c>
      <c r="L116" s="30">
        <f t="shared" si="29"/>
        <v>0.30172413793103448</v>
      </c>
      <c r="M116" s="30">
        <f t="shared" si="30"/>
        <v>0.70588235294117641</v>
      </c>
      <c r="N116" s="30">
        <f t="shared" si="31"/>
        <v>0.75</v>
      </c>
      <c r="O116" s="30">
        <f t="shared" si="32"/>
        <v>0.51851851851851849</v>
      </c>
      <c r="P116" s="30">
        <f t="shared" si="33"/>
        <v>0.35567010309278346</v>
      </c>
      <c r="Q116" s="30">
        <f t="shared" si="34"/>
        <v>0.34645669291338582</v>
      </c>
      <c r="R116" s="30">
        <f t="shared" si="35"/>
        <v>0.72727272727272718</v>
      </c>
      <c r="S116" s="30">
        <f t="shared" si="36"/>
        <v>0.45530726256983234</v>
      </c>
      <c r="T116" s="30">
        <f t="shared" si="37"/>
        <v>0.25384615384615383</v>
      </c>
      <c r="U116" s="30">
        <f t="shared" si="38"/>
        <v>0.51461988304093564</v>
      </c>
      <c r="V116" s="30">
        <f t="shared" si="39"/>
        <v>0.60499999999999998</v>
      </c>
      <c r="W116" s="30">
        <f t="shared" si="40"/>
        <v>0.2904761904761905</v>
      </c>
      <c r="X116" s="28" t="s">
        <v>29</v>
      </c>
      <c r="Y116" s="29">
        <v>12.72</v>
      </c>
      <c r="Z116" s="29">
        <v>1.75</v>
      </c>
      <c r="AA116" s="29">
        <v>2.2799999999999998</v>
      </c>
      <c r="AB116" s="29">
        <v>22.5</v>
      </c>
      <c r="AC116" s="29">
        <v>84</v>
      </c>
      <c r="AD116" s="29">
        <v>1.38</v>
      </c>
      <c r="AE116" s="29">
        <v>1.76</v>
      </c>
      <c r="AF116" s="29">
        <v>0.48</v>
      </c>
      <c r="AG116" s="29">
        <v>1.63</v>
      </c>
      <c r="AH116" s="29">
        <v>3.3</v>
      </c>
      <c r="AI116" s="29">
        <v>0.88</v>
      </c>
      <c r="AJ116" s="29">
        <v>2.42</v>
      </c>
      <c r="AK116" s="29">
        <v>488</v>
      </c>
    </row>
    <row r="117" spans="1:37" x14ac:dyDescent="0.3">
      <c r="A117">
        <v>109</v>
      </c>
      <c r="B117" t="s">
        <v>29</v>
      </c>
      <c r="C117">
        <f t="shared" si="41"/>
        <v>1</v>
      </c>
      <c r="E117">
        <f t="shared" si="42"/>
        <v>0.27669556996752787</v>
      </c>
      <c r="F117">
        <f t="shared" si="43"/>
        <v>0.78358718991026377</v>
      </c>
      <c r="G117">
        <f t="shared" si="44"/>
        <v>0.62736875541403314</v>
      </c>
      <c r="H117">
        <f t="shared" si="27"/>
        <v>0.27669556996752787</v>
      </c>
      <c r="J117">
        <v>109</v>
      </c>
      <c r="K117" s="30">
        <f t="shared" si="28"/>
        <v>0.82400539447066756</v>
      </c>
      <c r="L117" s="30">
        <f t="shared" si="29"/>
        <v>0.22241379310344828</v>
      </c>
      <c r="M117" s="30">
        <f t="shared" si="30"/>
        <v>0.60061919504643957</v>
      </c>
      <c r="N117" s="30">
        <f t="shared" si="31"/>
        <v>0.6333333333333333</v>
      </c>
      <c r="O117" s="30">
        <f t="shared" si="32"/>
        <v>0.5679012345679012</v>
      </c>
      <c r="P117" s="30">
        <f t="shared" si="33"/>
        <v>0.60824742268041232</v>
      </c>
      <c r="Q117" s="30">
        <f t="shared" si="34"/>
        <v>0.40157480314960631</v>
      </c>
      <c r="R117" s="30">
        <f t="shared" si="35"/>
        <v>0.59090909090909094</v>
      </c>
      <c r="S117" s="30">
        <f t="shared" si="36"/>
        <v>0.58100558659217882</v>
      </c>
      <c r="T117" s="30">
        <f t="shared" si="37"/>
        <v>0.2076923076923077</v>
      </c>
      <c r="U117" s="30">
        <f t="shared" si="38"/>
        <v>0.50292397660818711</v>
      </c>
      <c r="V117" s="30">
        <f t="shared" si="39"/>
        <v>0.755</v>
      </c>
      <c r="W117" s="30">
        <f t="shared" si="40"/>
        <v>0.18571428571428572</v>
      </c>
      <c r="X117" s="28" t="s">
        <v>29</v>
      </c>
      <c r="Y117" s="29">
        <v>12.22</v>
      </c>
      <c r="Z117" s="29">
        <v>1.29</v>
      </c>
      <c r="AA117" s="29">
        <v>1.94</v>
      </c>
      <c r="AB117" s="29">
        <v>19</v>
      </c>
      <c r="AC117" s="29">
        <v>92</v>
      </c>
      <c r="AD117" s="29">
        <v>2.36</v>
      </c>
      <c r="AE117" s="29">
        <v>2.04</v>
      </c>
      <c r="AF117" s="29">
        <v>0.39</v>
      </c>
      <c r="AG117" s="29">
        <v>2.08</v>
      </c>
      <c r="AH117" s="29">
        <v>2.7</v>
      </c>
      <c r="AI117" s="29">
        <v>0.86</v>
      </c>
      <c r="AJ117" s="29">
        <v>3.02</v>
      </c>
      <c r="AK117" s="29">
        <v>312</v>
      </c>
    </row>
    <row r="118" spans="1:37" x14ac:dyDescent="0.3">
      <c r="A118">
        <v>110</v>
      </c>
      <c r="B118" t="s">
        <v>29</v>
      </c>
      <c r="C118">
        <f t="shared" si="41"/>
        <v>3</v>
      </c>
      <c r="E118">
        <f t="shared" si="42"/>
        <v>0.45477116517616567</v>
      </c>
      <c r="F118">
        <f t="shared" si="43"/>
        <v>0.95489077113060528</v>
      </c>
      <c r="G118">
        <f t="shared" si="44"/>
        <v>0.42081342648617559</v>
      </c>
      <c r="H118">
        <f t="shared" si="27"/>
        <v>0.42081342648617559</v>
      </c>
      <c r="J118">
        <v>110</v>
      </c>
      <c r="K118" s="30">
        <f t="shared" si="28"/>
        <v>0.78287255563047875</v>
      </c>
      <c r="L118" s="30">
        <f t="shared" si="29"/>
        <v>0.23275862068965519</v>
      </c>
      <c r="M118" s="30">
        <f t="shared" si="30"/>
        <v>0.83591331269349856</v>
      </c>
      <c r="N118" s="30">
        <f t="shared" si="31"/>
        <v>0.66666666666666663</v>
      </c>
      <c r="O118" s="30">
        <f t="shared" si="32"/>
        <v>0.58024691358024694</v>
      </c>
      <c r="P118" s="30">
        <f t="shared" si="33"/>
        <v>0.70618556701030932</v>
      </c>
      <c r="Q118" s="30">
        <f t="shared" si="34"/>
        <v>0.57480314960629919</v>
      </c>
      <c r="R118" s="30">
        <f t="shared" si="35"/>
        <v>0.43939393939393934</v>
      </c>
      <c r="S118" s="30">
        <f t="shared" si="36"/>
        <v>0.69553072625698331</v>
      </c>
      <c r="T118" s="30">
        <f t="shared" si="37"/>
        <v>0.20384615384615384</v>
      </c>
      <c r="U118" s="30">
        <f t="shared" si="38"/>
        <v>0.56140350877192979</v>
      </c>
      <c r="V118" s="30">
        <f t="shared" si="39"/>
        <v>0.81499999999999995</v>
      </c>
      <c r="W118" s="30">
        <f t="shared" si="40"/>
        <v>0.40476190476190477</v>
      </c>
      <c r="X118" s="28" t="s">
        <v>29</v>
      </c>
      <c r="Y118" s="29">
        <v>11.61</v>
      </c>
      <c r="Z118" s="29">
        <v>1.35</v>
      </c>
      <c r="AA118" s="29">
        <v>2.7</v>
      </c>
      <c r="AB118" s="29">
        <v>20</v>
      </c>
      <c r="AC118" s="29">
        <v>94</v>
      </c>
      <c r="AD118" s="29">
        <v>2.74</v>
      </c>
      <c r="AE118" s="29">
        <v>2.92</v>
      </c>
      <c r="AF118" s="29">
        <v>0.28999999999999998</v>
      </c>
      <c r="AG118" s="29">
        <v>2.4900000000000002</v>
      </c>
      <c r="AH118" s="29">
        <v>2.65</v>
      </c>
      <c r="AI118" s="29">
        <v>0.96</v>
      </c>
      <c r="AJ118" s="29">
        <v>3.26</v>
      </c>
      <c r="AK118" s="29">
        <v>680</v>
      </c>
    </row>
    <row r="119" spans="1:37" x14ac:dyDescent="0.3">
      <c r="A119">
        <v>111</v>
      </c>
      <c r="B119" t="s">
        <v>29</v>
      </c>
      <c r="C119">
        <f t="shared" si="41"/>
        <v>3</v>
      </c>
      <c r="E119">
        <f t="shared" si="42"/>
        <v>0.79343716685830645</v>
      </c>
      <c r="F119">
        <f t="shared" si="43"/>
        <v>1.0514838524332271</v>
      </c>
      <c r="G119">
        <f t="shared" si="44"/>
        <v>0.75191303225544637</v>
      </c>
      <c r="H119">
        <f t="shared" si="27"/>
        <v>0.75191303225544637</v>
      </c>
      <c r="J119">
        <v>111</v>
      </c>
      <c r="K119" s="30">
        <f t="shared" si="28"/>
        <v>0.77275792312879299</v>
      </c>
      <c r="L119" s="30">
        <f t="shared" si="29"/>
        <v>0.64482758620689662</v>
      </c>
      <c r="M119" s="30">
        <f t="shared" si="30"/>
        <v>0.56346749226006199</v>
      </c>
      <c r="N119" s="30">
        <f t="shared" si="31"/>
        <v>0.65</v>
      </c>
      <c r="O119" s="30">
        <f t="shared" si="32"/>
        <v>0.66049382716049387</v>
      </c>
      <c r="P119" s="30">
        <f t="shared" si="33"/>
        <v>0.81958762886597947</v>
      </c>
      <c r="Q119" s="30">
        <f t="shared" si="34"/>
        <v>0.50787401574803148</v>
      </c>
      <c r="R119" s="30">
        <f t="shared" si="35"/>
        <v>0.36363636363636359</v>
      </c>
      <c r="S119" s="30">
        <f t="shared" si="36"/>
        <v>1</v>
      </c>
      <c r="T119" s="30">
        <f t="shared" si="37"/>
        <v>0.22307692307692306</v>
      </c>
      <c r="U119" s="30">
        <f t="shared" si="38"/>
        <v>0.43859649122807021</v>
      </c>
      <c r="V119" s="30">
        <f t="shared" si="39"/>
        <v>0.70250000000000001</v>
      </c>
      <c r="W119" s="30">
        <f t="shared" si="40"/>
        <v>0.3345238095238095</v>
      </c>
      <c r="X119" s="28" t="s">
        <v>29</v>
      </c>
      <c r="Y119" s="29">
        <v>11.46</v>
      </c>
      <c r="Z119" s="29">
        <v>3.74</v>
      </c>
      <c r="AA119" s="29">
        <v>1.82</v>
      </c>
      <c r="AB119" s="29">
        <v>19.5</v>
      </c>
      <c r="AC119" s="29">
        <v>107</v>
      </c>
      <c r="AD119" s="29">
        <v>3.18</v>
      </c>
      <c r="AE119" s="29">
        <v>2.58</v>
      </c>
      <c r="AF119" s="29">
        <v>0.24</v>
      </c>
      <c r="AG119" s="29">
        <v>3.58</v>
      </c>
      <c r="AH119" s="29">
        <v>2.9</v>
      </c>
      <c r="AI119" s="29">
        <v>0.75</v>
      </c>
      <c r="AJ119" s="29">
        <v>2.81</v>
      </c>
      <c r="AK119" s="29">
        <v>562</v>
      </c>
    </row>
    <row r="120" spans="1:37" x14ac:dyDescent="0.3">
      <c r="A120">
        <v>112</v>
      </c>
      <c r="B120" t="s">
        <v>29</v>
      </c>
      <c r="C120">
        <f t="shared" si="41"/>
        <v>1</v>
      </c>
      <c r="E120">
        <f t="shared" si="42"/>
        <v>0.29293038866142823</v>
      </c>
      <c r="F120">
        <f t="shared" si="43"/>
        <v>0.7423523689409377</v>
      </c>
      <c r="G120">
        <f t="shared" si="44"/>
        <v>0.62817418079843379</v>
      </c>
      <c r="H120">
        <f t="shared" si="27"/>
        <v>0.29293038866142823</v>
      </c>
      <c r="J120">
        <v>112</v>
      </c>
      <c r="K120" s="30">
        <f t="shared" si="28"/>
        <v>0.84423465947403908</v>
      </c>
      <c r="L120" s="30">
        <f t="shared" si="29"/>
        <v>0.41896551724137937</v>
      </c>
      <c r="M120" s="30">
        <f t="shared" si="30"/>
        <v>0.67182662538699689</v>
      </c>
      <c r="N120" s="30">
        <f t="shared" si="31"/>
        <v>0.7</v>
      </c>
      <c r="O120" s="30">
        <f t="shared" si="32"/>
        <v>0.54320987654320985</v>
      </c>
      <c r="P120" s="30">
        <f t="shared" si="33"/>
        <v>0.65721649484536082</v>
      </c>
      <c r="Q120" s="30">
        <f t="shared" si="34"/>
        <v>0.44685039370078738</v>
      </c>
      <c r="R120" s="30">
        <f t="shared" si="35"/>
        <v>0.39393939393939392</v>
      </c>
      <c r="S120" s="30">
        <f t="shared" si="36"/>
        <v>0.34078212290502791</v>
      </c>
      <c r="T120" s="30">
        <f t="shared" si="37"/>
        <v>0.15384615384615385</v>
      </c>
      <c r="U120" s="30">
        <f t="shared" si="38"/>
        <v>0.52631578947368418</v>
      </c>
      <c r="V120" s="30">
        <f t="shared" si="39"/>
        <v>0.69499999999999995</v>
      </c>
      <c r="W120" s="30">
        <f t="shared" si="40"/>
        <v>0.19345238095238096</v>
      </c>
      <c r="X120" s="28" t="s">
        <v>29</v>
      </c>
      <c r="Y120" s="29">
        <v>12.52</v>
      </c>
      <c r="Z120" s="29">
        <v>2.4300000000000002</v>
      </c>
      <c r="AA120" s="29">
        <v>2.17</v>
      </c>
      <c r="AB120" s="29">
        <v>21</v>
      </c>
      <c r="AC120" s="29">
        <v>88</v>
      </c>
      <c r="AD120" s="29">
        <v>2.5499999999999998</v>
      </c>
      <c r="AE120" s="29">
        <v>2.27</v>
      </c>
      <c r="AF120" s="29">
        <v>0.26</v>
      </c>
      <c r="AG120" s="29">
        <v>1.22</v>
      </c>
      <c r="AH120" s="29">
        <v>2</v>
      </c>
      <c r="AI120" s="29">
        <v>0.9</v>
      </c>
      <c r="AJ120" s="29">
        <v>2.78</v>
      </c>
      <c r="AK120" s="29">
        <v>325</v>
      </c>
    </row>
    <row r="121" spans="1:37" x14ac:dyDescent="0.3">
      <c r="A121">
        <v>113</v>
      </c>
      <c r="B121" t="s">
        <v>29</v>
      </c>
      <c r="C121">
        <f t="shared" si="41"/>
        <v>1</v>
      </c>
      <c r="E121">
        <f t="shared" si="42"/>
        <v>0.50004466565834538</v>
      </c>
      <c r="F121">
        <f t="shared" si="43"/>
        <v>0.60856343109085409</v>
      </c>
      <c r="G121">
        <f t="shared" si="44"/>
        <v>0.77064159059154247</v>
      </c>
      <c r="H121">
        <f t="shared" si="27"/>
        <v>0.50004466565834538</v>
      </c>
      <c r="J121">
        <v>113</v>
      </c>
      <c r="K121" s="30">
        <f t="shared" si="28"/>
        <v>0.79298718813216451</v>
      </c>
      <c r="L121" s="30">
        <f t="shared" si="29"/>
        <v>0.46206896551724141</v>
      </c>
      <c r="M121" s="30">
        <f t="shared" si="30"/>
        <v>0.90402476780185759</v>
      </c>
      <c r="N121" s="30">
        <f t="shared" si="31"/>
        <v>0.66666666666666663</v>
      </c>
      <c r="O121" s="30">
        <f t="shared" si="32"/>
        <v>0.63580246913580252</v>
      </c>
      <c r="P121" s="30">
        <f t="shared" si="33"/>
        <v>0.45103092783505155</v>
      </c>
      <c r="Q121" s="30">
        <f t="shared" si="34"/>
        <v>0.39960629921259838</v>
      </c>
      <c r="R121" s="30">
        <f t="shared" si="35"/>
        <v>0.90909090909090906</v>
      </c>
      <c r="S121" s="30">
        <f t="shared" si="36"/>
        <v>0.29329608938547486</v>
      </c>
      <c r="T121" s="30">
        <f t="shared" si="37"/>
        <v>0.29230769230769227</v>
      </c>
      <c r="U121" s="30">
        <f t="shared" si="38"/>
        <v>0.7192982456140351</v>
      </c>
      <c r="V121" s="30">
        <f t="shared" si="39"/>
        <v>0.625</v>
      </c>
      <c r="W121" s="30">
        <f t="shared" si="40"/>
        <v>0.3613095238095238</v>
      </c>
      <c r="X121" s="28" t="s">
        <v>29</v>
      </c>
      <c r="Y121" s="29">
        <v>11.76</v>
      </c>
      <c r="Z121" s="29">
        <v>2.68</v>
      </c>
      <c r="AA121" s="29">
        <v>2.92</v>
      </c>
      <c r="AB121" s="29">
        <v>20</v>
      </c>
      <c r="AC121" s="29">
        <v>103</v>
      </c>
      <c r="AD121" s="29">
        <v>1.75</v>
      </c>
      <c r="AE121" s="29">
        <v>2.0299999999999998</v>
      </c>
      <c r="AF121" s="29">
        <v>0.6</v>
      </c>
      <c r="AG121" s="29">
        <v>1.05</v>
      </c>
      <c r="AH121" s="29">
        <v>3.8</v>
      </c>
      <c r="AI121" s="29">
        <v>1.23</v>
      </c>
      <c r="AJ121" s="29">
        <v>2.5</v>
      </c>
      <c r="AK121" s="29">
        <v>607</v>
      </c>
    </row>
    <row r="122" spans="1:37" x14ac:dyDescent="0.3">
      <c r="A122">
        <v>114</v>
      </c>
      <c r="B122" t="s">
        <v>29</v>
      </c>
      <c r="C122">
        <f t="shared" si="41"/>
        <v>1</v>
      </c>
      <c r="E122">
        <f t="shared" si="42"/>
        <v>0.28091326052215848</v>
      </c>
      <c r="F122">
        <f t="shared" si="43"/>
        <v>0.73365843421696164</v>
      </c>
      <c r="G122">
        <f t="shared" si="44"/>
        <v>0.64504071689153153</v>
      </c>
      <c r="H122">
        <f t="shared" si="27"/>
        <v>0.28091326052215848</v>
      </c>
      <c r="J122">
        <v>114</v>
      </c>
      <c r="K122" s="30">
        <f t="shared" si="28"/>
        <v>0.76938637896156437</v>
      </c>
      <c r="L122" s="30">
        <f t="shared" si="29"/>
        <v>0.12758620689655173</v>
      </c>
      <c r="M122" s="30">
        <f t="shared" si="30"/>
        <v>0.77399380804953566</v>
      </c>
      <c r="N122" s="30">
        <f t="shared" si="31"/>
        <v>0.7</v>
      </c>
      <c r="O122" s="30">
        <f t="shared" si="32"/>
        <v>0.54320987654320985</v>
      </c>
      <c r="P122" s="30">
        <f t="shared" si="33"/>
        <v>0.63917525773195882</v>
      </c>
      <c r="Q122" s="30">
        <f t="shared" si="34"/>
        <v>0.39566929133858264</v>
      </c>
      <c r="R122" s="30">
        <f t="shared" si="35"/>
        <v>0.63636363636363635</v>
      </c>
      <c r="S122" s="30">
        <f t="shared" si="36"/>
        <v>0.40223463687150834</v>
      </c>
      <c r="T122" s="30">
        <f t="shared" si="37"/>
        <v>0.23692307692307693</v>
      </c>
      <c r="U122" s="30">
        <f t="shared" si="38"/>
        <v>0.64327485380116967</v>
      </c>
      <c r="V122" s="30">
        <f t="shared" si="39"/>
        <v>0.57750000000000001</v>
      </c>
      <c r="W122" s="30">
        <f t="shared" si="40"/>
        <v>0.25833333333333336</v>
      </c>
      <c r="X122" s="28" t="s">
        <v>29</v>
      </c>
      <c r="Y122" s="29">
        <v>11.41</v>
      </c>
      <c r="Z122" s="29">
        <v>0.74</v>
      </c>
      <c r="AA122" s="29">
        <v>2.5</v>
      </c>
      <c r="AB122" s="29">
        <v>21</v>
      </c>
      <c r="AC122" s="29">
        <v>88</v>
      </c>
      <c r="AD122" s="29">
        <v>2.48</v>
      </c>
      <c r="AE122" s="29">
        <v>2.0099999999999998</v>
      </c>
      <c r="AF122" s="29">
        <v>0.42</v>
      </c>
      <c r="AG122" s="29">
        <v>1.44</v>
      </c>
      <c r="AH122" s="29">
        <v>3.08</v>
      </c>
      <c r="AI122" s="29">
        <v>1.1000000000000001</v>
      </c>
      <c r="AJ122" s="29">
        <v>2.31</v>
      </c>
      <c r="AK122" s="29">
        <v>434</v>
      </c>
    </row>
    <row r="123" spans="1:37" x14ac:dyDescent="0.3">
      <c r="A123">
        <v>115</v>
      </c>
      <c r="B123" t="s">
        <v>29</v>
      </c>
      <c r="C123">
        <f t="shared" si="41"/>
        <v>1</v>
      </c>
      <c r="E123">
        <f t="shared" si="42"/>
        <v>0.28874433142520811</v>
      </c>
      <c r="F123">
        <f t="shared" si="43"/>
        <v>0.7537042370369037</v>
      </c>
      <c r="G123">
        <f t="shared" si="44"/>
        <v>0.63940899646606975</v>
      </c>
      <c r="H123">
        <f t="shared" si="27"/>
        <v>0.28874433142520811</v>
      </c>
      <c r="J123">
        <v>115</v>
      </c>
      <c r="K123" s="30">
        <f t="shared" si="28"/>
        <v>0.81456507080242746</v>
      </c>
      <c r="L123" s="30">
        <f t="shared" si="29"/>
        <v>0.23965517241379308</v>
      </c>
      <c r="M123" s="30">
        <f t="shared" si="30"/>
        <v>0.77399380804953566</v>
      </c>
      <c r="N123" s="30">
        <f t="shared" si="31"/>
        <v>0.75</v>
      </c>
      <c r="O123" s="30">
        <f t="shared" si="32"/>
        <v>0.51851851851851849</v>
      </c>
      <c r="P123" s="30">
        <f t="shared" si="33"/>
        <v>0.65979381443298968</v>
      </c>
      <c r="Q123" s="30">
        <f t="shared" si="34"/>
        <v>0.45078740157480313</v>
      </c>
      <c r="R123" s="30">
        <f t="shared" si="35"/>
        <v>0.65151515151515149</v>
      </c>
      <c r="S123" s="30">
        <f t="shared" si="36"/>
        <v>0.29050279329608941</v>
      </c>
      <c r="T123" s="30">
        <f t="shared" si="37"/>
        <v>0.22307692307692306</v>
      </c>
      <c r="U123" s="30">
        <f t="shared" si="38"/>
        <v>0.54385964912280704</v>
      </c>
      <c r="V123" s="30">
        <f t="shared" si="39"/>
        <v>0.79749999999999999</v>
      </c>
      <c r="W123" s="30">
        <f t="shared" si="40"/>
        <v>0.22916666666666666</v>
      </c>
      <c r="X123" s="28" t="s">
        <v>29</v>
      </c>
      <c r="Y123" s="29">
        <v>12.08</v>
      </c>
      <c r="Z123" s="29">
        <v>1.39</v>
      </c>
      <c r="AA123" s="29">
        <v>2.5</v>
      </c>
      <c r="AB123" s="29">
        <v>22.5</v>
      </c>
      <c r="AC123" s="29">
        <v>84</v>
      </c>
      <c r="AD123" s="29">
        <v>2.56</v>
      </c>
      <c r="AE123" s="29">
        <v>2.29</v>
      </c>
      <c r="AF123" s="29">
        <v>0.43</v>
      </c>
      <c r="AG123" s="29">
        <v>1.04</v>
      </c>
      <c r="AH123" s="29">
        <v>2.9</v>
      </c>
      <c r="AI123" s="29">
        <v>0.93</v>
      </c>
      <c r="AJ123" s="29">
        <v>3.19</v>
      </c>
      <c r="AK123" s="29">
        <v>385</v>
      </c>
    </row>
    <row r="124" spans="1:37" x14ac:dyDescent="0.3">
      <c r="A124">
        <v>116</v>
      </c>
      <c r="B124" t="s">
        <v>29</v>
      </c>
      <c r="C124">
        <f t="shared" si="41"/>
        <v>1</v>
      </c>
      <c r="E124">
        <f t="shared" si="42"/>
        <v>0.49695095951603113</v>
      </c>
      <c r="F124">
        <f t="shared" si="43"/>
        <v>0.97529949269625715</v>
      </c>
      <c r="G124">
        <f t="shared" si="44"/>
        <v>0.78564664118912408</v>
      </c>
      <c r="H124">
        <f t="shared" si="27"/>
        <v>0.49695095951603113</v>
      </c>
      <c r="J124">
        <v>116</v>
      </c>
      <c r="K124" s="30">
        <f t="shared" si="28"/>
        <v>0.74376264329062702</v>
      </c>
      <c r="L124" s="30">
        <f t="shared" si="29"/>
        <v>0.26034482758620692</v>
      </c>
      <c r="M124" s="30">
        <f t="shared" si="30"/>
        <v>0.68111455108359142</v>
      </c>
      <c r="N124" s="30">
        <f t="shared" si="31"/>
        <v>0.71666666666666667</v>
      </c>
      <c r="O124" s="30">
        <f t="shared" si="32"/>
        <v>0.52469135802469136</v>
      </c>
      <c r="P124" s="30">
        <f t="shared" si="33"/>
        <v>0.634020618556701</v>
      </c>
      <c r="Q124" s="30">
        <f t="shared" si="34"/>
        <v>0.42716535433070862</v>
      </c>
      <c r="R124" s="30">
        <f t="shared" si="35"/>
        <v>0.78787878787878785</v>
      </c>
      <c r="S124" s="30">
        <f t="shared" si="36"/>
        <v>0.56145251396648033</v>
      </c>
      <c r="T124" s="30">
        <f t="shared" si="37"/>
        <v>0.14615384615384613</v>
      </c>
      <c r="U124" s="30">
        <f t="shared" si="38"/>
        <v>1</v>
      </c>
      <c r="V124" s="30">
        <f t="shared" si="39"/>
        <v>0.71750000000000003</v>
      </c>
      <c r="W124" s="30">
        <f t="shared" si="40"/>
        <v>0.24226190476190476</v>
      </c>
      <c r="X124" s="28" t="s">
        <v>29</v>
      </c>
      <c r="Y124" s="29">
        <v>11.03</v>
      </c>
      <c r="Z124" s="29">
        <v>1.51</v>
      </c>
      <c r="AA124" s="29">
        <v>2.2000000000000002</v>
      </c>
      <c r="AB124" s="29">
        <v>21.5</v>
      </c>
      <c r="AC124" s="29">
        <v>85</v>
      </c>
      <c r="AD124" s="29">
        <v>2.46</v>
      </c>
      <c r="AE124" s="29">
        <v>2.17</v>
      </c>
      <c r="AF124" s="29">
        <v>0.52</v>
      </c>
      <c r="AG124" s="29">
        <v>2.0099999999999998</v>
      </c>
      <c r="AH124" s="29">
        <v>1.9</v>
      </c>
      <c r="AI124" s="29">
        <v>1.71</v>
      </c>
      <c r="AJ124" s="29">
        <v>2.87</v>
      </c>
      <c r="AK124" s="29">
        <v>407</v>
      </c>
    </row>
    <row r="125" spans="1:37" x14ac:dyDescent="0.3">
      <c r="A125">
        <v>117</v>
      </c>
      <c r="B125" t="s">
        <v>29</v>
      </c>
      <c r="C125">
        <f t="shared" si="41"/>
        <v>1</v>
      </c>
      <c r="E125">
        <f t="shared" si="42"/>
        <v>0.2336242830860224</v>
      </c>
      <c r="F125">
        <f t="shared" si="43"/>
        <v>0.77731411306763865</v>
      </c>
      <c r="G125">
        <f t="shared" si="44"/>
        <v>0.62880246766890946</v>
      </c>
      <c r="H125">
        <f t="shared" si="27"/>
        <v>0.2336242830860224</v>
      </c>
      <c r="J125">
        <v>117</v>
      </c>
      <c r="K125" s="30">
        <f t="shared" si="28"/>
        <v>0.7970330411328389</v>
      </c>
      <c r="L125" s="30">
        <f t="shared" si="29"/>
        <v>0.25344827586206897</v>
      </c>
      <c r="M125" s="30">
        <f t="shared" si="30"/>
        <v>0.61609907120743035</v>
      </c>
      <c r="N125" s="30">
        <f t="shared" si="31"/>
        <v>0.69333333333333336</v>
      </c>
      <c r="O125" s="30">
        <f t="shared" si="32"/>
        <v>0.53086419753086422</v>
      </c>
      <c r="P125" s="30">
        <f t="shared" si="33"/>
        <v>0.51030927835051543</v>
      </c>
      <c r="Q125" s="30">
        <f t="shared" si="34"/>
        <v>0.31496062992125984</v>
      </c>
      <c r="R125" s="30">
        <f t="shared" si="35"/>
        <v>0.45454545454545453</v>
      </c>
      <c r="S125" s="30">
        <f t="shared" si="36"/>
        <v>0.42737430167597767</v>
      </c>
      <c r="T125" s="30">
        <f t="shared" si="37"/>
        <v>0.15</v>
      </c>
      <c r="U125" s="30">
        <f t="shared" si="38"/>
        <v>0.55555555555555558</v>
      </c>
      <c r="V125" s="30">
        <f t="shared" si="39"/>
        <v>0.83250000000000002</v>
      </c>
      <c r="W125" s="30">
        <f t="shared" si="40"/>
        <v>0.29464285714285715</v>
      </c>
      <c r="X125" s="28" t="s">
        <v>29</v>
      </c>
      <c r="Y125" s="29">
        <v>11.82</v>
      </c>
      <c r="Z125" s="29">
        <v>1.47</v>
      </c>
      <c r="AA125" s="29">
        <v>1.99</v>
      </c>
      <c r="AB125" s="29">
        <v>20.8</v>
      </c>
      <c r="AC125" s="29">
        <v>86</v>
      </c>
      <c r="AD125" s="29">
        <v>1.98</v>
      </c>
      <c r="AE125" s="29">
        <v>1.6</v>
      </c>
      <c r="AF125" s="29">
        <v>0.3</v>
      </c>
      <c r="AG125" s="29">
        <v>1.53</v>
      </c>
      <c r="AH125" s="29">
        <v>1.95</v>
      </c>
      <c r="AI125" s="29">
        <v>0.95</v>
      </c>
      <c r="AJ125" s="29">
        <v>3.33</v>
      </c>
      <c r="AK125" s="29">
        <v>495</v>
      </c>
    </row>
    <row r="126" spans="1:37" x14ac:dyDescent="0.3">
      <c r="A126">
        <v>118</v>
      </c>
      <c r="B126" t="s">
        <v>29</v>
      </c>
      <c r="C126">
        <f t="shared" si="41"/>
        <v>1</v>
      </c>
      <c r="E126">
        <f t="shared" si="42"/>
        <v>0.18632214451974966</v>
      </c>
      <c r="F126">
        <f t="shared" si="43"/>
        <v>0.75185503824842015</v>
      </c>
      <c r="G126">
        <f t="shared" si="44"/>
        <v>0.62575851129693238</v>
      </c>
      <c r="H126">
        <f t="shared" si="27"/>
        <v>0.18632214451974966</v>
      </c>
      <c r="J126">
        <v>118</v>
      </c>
      <c r="K126" s="30">
        <f t="shared" si="28"/>
        <v>0.83749157113958195</v>
      </c>
      <c r="L126" s="30">
        <f t="shared" si="29"/>
        <v>0.27758620689655172</v>
      </c>
      <c r="M126" s="30">
        <f t="shared" si="30"/>
        <v>0.67801857585139313</v>
      </c>
      <c r="N126" s="30">
        <f t="shared" si="31"/>
        <v>0.75</v>
      </c>
      <c r="O126" s="30">
        <f t="shared" si="32"/>
        <v>0.66666666666666663</v>
      </c>
      <c r="P126" s="30">
        <f t="shared" si="33"/>
        <v>0.51546391752577325</v>
      </c>
      <c r="Q126" s="30">
        <f t="shared" si="34"/>
        <v>0.41141732283464566</v>
      </c>
      <c r="R126" s="30">
        <f t="shared" si="35"/>
        <v>0.51515151515151514</v>
      </c>
      <c r="S126" s="30">
        <f t="shared" si="36"/>
        <v>0.44972067039106145</v>
      </c>
      <c r="T126" s="30">
        <f t="shared" si="37"/>
        <v>0.15846153846153846</v>
      </c>
      <c r="U126" s="30">
        <f t="shared" si="38"/>
        <v>0.61988304093567259</v>
      </c>
      <c r="V126" s="30">
        <f t="shared" si="39"/>
        <v>0.74</v>
      </c>
      <c r="W126" s="30">
        <f t="shared" si="40"/>
        <v>0.20535714285714285</v>
      </c>
      <c r="X126" s="28" t="s">
        <v>29</v>
      </c>
      <c r="Y126" s="29">
        <v>12.42</v>
      </c>
      <c r="Z126" s="29">
        <v>1.61</v>
      </c>
      <c r="AA126" s="29">
        <v>2.19</v>
      </c>
      <c r="AB126" s="29">
        <v>22.5</v>
      </c>
      <c r="AC126" s="29">
        <v>108</v>
      </c>
      <c r="AD126" s="29">
        <v>2</v>
      </c>
      <c r="AE126" s="29">
        <v>2.09</v>
      </c>
      <c r="AF126" s="29">
        <v>0.34</v>
      </c>
      <c r="AG126" s="29">
        <v>1.61</v>
      </c>
      <c r="AH126" s="29">
        <v>2.06</v>
      </c>
      <c r="AI126" s="29">
        <v>1.06</v>
      </c>
      <c r="AJ126" s="29">
        <v>2.96</v>
      </c>
      <c r="AK126" s="29">
        <v>345</v>
      </c>
    </row>
    <row r="127" spans="1:37" x14ac:dyDescent="0.3">
      <c r="A127">
        <v>119</v>
      </c>
      <c r="B127" t="s">
        <v>29</v>
      </c>
      <c r="C127">
        <f t="shared" si="41"/>
        <v>2</v>
      </c>
      <c r="E127">
        <f t="shared" si="42"/>
        <v>0.52240230678630328</v>
      </c>
      <c r="F127">
        <f t="shared" si="43"/>
        <v>0.44850483839099686</v>
      </c>
      <c r="G127">
        <f t="shared" si="44"/>
        <v>0.88406991264985224</v>
      </c>
      <c r="H127">
        <f t="shared" si="27"/>
        <v>0.44850483839099686</v>
      </c>
      <c r="J127">
        <v>119</v>
      </c>
      <c r="K127" s="30">
        <f t="shared" si="28"/>
        <v>0.86109238031018198</v>
      </c>
      <c r="L127" s="30">
        <f t="shared" si="29"/>
        <v>0.5913793103448276</v>
      </c>
      <c r="M127" s="30">
        <f t="shared" si="30"/>
        <v>0.61300309597523217</v>
      </c>
      <c r="N127" s="30">
        <f t="shared" si="31"/>
        <v>0.53333333333333333</v>
      </c>
      <c r="O127" s="30">
        <f t="shared" si="32"/>
        <v>0.49382716049382713</v>
      </c>
      <c r="P127" s="30">
        <f t="shared" si="33"/>
        <v>0.42010309278350516</v>
      </c>
      <c r="Q127" s="30">
        <f t="shared" si="34"/>
        <v>0.24606299212598426</v>
      </c>
      <c r="R127" s="30">
        <f t="shared" si="35"/>
        <v>0.65151515151515149</v>
      </c>
      <c r="S127" s="30">
        <f t="shared" si="36"/>
        <v>0.23184357541899439</v>
      </c>
      <c r="T127" s="30">
        <f t="shared" si="37"/>
        <v>0.26153846153846155</v>
      </c>
      <c r="U127" s="30">
        <f t="shared" si="38"/>
        <v>0.40935672514619881</v>
      </c>
      <c r="V127" s="30">
        <f t="shared" si="39"/>
        <v>0.53</v>
      </c>
      <c r="W127" s="30">
        <f t="shared" si="40"/>
        <v>0.22142857142857142</v>
      </c>
      <c r="X127" s="28" t="s">
        <v>29</v>
      </c>
      <c r="Y127" s="29">
        <v>12.77</v>
      </c>
      <c r="Z127" s="29">
        <v>3.43</v>
      </c>
      <c r="AA127" s="29">
        <v>1.98</v>
      </c>
      <c r="AB127" s="29">
        <v>16</v>
      </c>
      <c r="AC127" s="29">
        <v>80</v>
      </c>
      <c r="AD127" s="29">
        <v>1.63</v>
      </c>
      <c r="AE127" s="29">
        <v>1.25</v>
      </c>
      <c r="AF127" s="29">
        <v>0.43</v>
      </c>
      <c r="AG127" s="29">
        <v>0.83</v>
      </c>
      <c r="AH127" s="29">
        <v>3.4</v>
      </c>
      <c r="AI127" s="29">
        <v>0.7</v>
      </c>
      <c r="AJ127" s="29">
        <v>2.12</v>
      </c>
      <c r="AK127" s="29">
        <v>372</v>
      </c>
    </row>
    <row r="128" spans="1:37" x14ac:dyDescent="0.3">
      <c r="A128">
        <v>120</v>
      </c>
      <c r="B128" t="s">
        <v>29</v>
      </c>
      <c r="C128">
        <f t="shared" si="41"/>
        <v>1</v>
      </c>
      <c r="E128">
        <f t="shared" si="42"/>
        <v>0.35454879585598964</v>
      </c>
      <c r="F128">
        <f t="shared" si="43"/>
        <v>0.69019899943808583</v>
      </c>
      <c r="G128">
        <f t="shared" si="44"/>
        <v>0.66724468112131452</v>
      </c>
      <c r="H128">
        <f t="shared" si="27"/>
        <v>0.35454879585598964</v>
      </c>
      <c r="J128">
        <v>120</v>
      </c>
      <c r="K128" s="30">
        <f t="shared" si="28"/>
        <v>0.80917060013486175</v>
      </c>
      <c r="L128" s="30">
        <f t="shared" si="29"/>
        <v>0.5913793103448276</v>
      </c>
      <c r="M128" s="30">
        <f t="shared" si="30"/>
        <v>0.61919504643962853</v>
      </c>
      <c r="N128" s="30">
        <f t="shared" si="31"/>
        <v>0.6333333333333333</v>
      </c>
      <c r="O128" s="30">
        <f t="shared" si="32"/>
        <v>0.53703703703703709</v>
      </c>
      <c r="P128" s="30">
        <f t="shared" si="33"/>
        <v>0.51546391752577325</v>
      </c>
      <c r="Q128" s="30">
        <f t="shared" si="34"/>
        <v>0.32283464566929132</v>
      </c>
      <c r="R128" s="30">
        <f t="shared" si="35"/>
        <v>0.56060606060606055</v>
      </c>
      <c r="S128" s="30">
        <f t="shared" si="36"/>
        <v>0.52234636871508378</v>
      </c>
      <c r="T128" s="30">
        <f t="shared" si="37"/>
        <v>9.8461538461538461E-2</v>
      </c>
      <c r="U128" s="30">
        <f t="shared" si="38"/>
        <v>0.54385964912280704</v>
      </c>
      <c r="V128" s="30">
        <f t="shared" si="39"/>
        <v>0.76249999999999996</v>
      </c>
      <c r="W128" s="30">
        <f t="shared" si="40"/>
        <v>0.33571428571428569</v>
      </c>
      <c r="X128" s="28" t="s">
        <v>29</v>
      </c>
      <c r="Y128" s="29">
        <v>12</v>
      </c>
      <c r="Z128" s="29">
        <v>3.43</v>
      </c>
      <c r="AA128" s="29">
        <v>2</v>
      </c>
      <c r="AB128" s="29">
        <v>19</v>
      </c>
      <c r="AC128" s="29">
        <v>87</v>
      </c>
      <c r="AD128" s="29">
        <v>2</v>
      </c>
      <c r="AE128" s="29">
        <v>1.64</v>
      </c>
      <c r="AF128" s="29">
        <v>0.37</v>
      </c>
      <c r="AG128" s="29">
        <v>1.87</v>
      </c>
      <c r="AH128" s="29">
        <v>1.28</v>
      </c>
      <c r="AI128" s="29">
        <v>0.93</v>
      </c>
      <c r="AJ128" s="29">
        <v>3.05</v>
      </c>
      <c r="AK128" s="29">
        <v>564</v>
      </c>
    </row>
    <row r="129" spans="1:37" x14ac:dyDescent="0.3">
      <c r="A129">
        <v>121</v>
      </c>
      <c r="B129" t="s">
        <v>29</v>
      </c>
      <c r="C129">
        <f t="shared" si="41"/>
        <v>1</v>
      </c>
      <c r="E129">
        <f t="shared" si="42"/>
        <v>0.38467329577535353</v>
      </c>
      <c r="F129">
        <f t="shared" si="43"/>
        <v>0.8128441008824584</v>
      </c>
      <c r="G129">
        <f t="shared" si="44"/>
        <v>0.4119009982259747</v>
      </c>
      <c r="H129">
        <f t="shared" si="27"/>
        <v>0.38467329577535353</v>
      </c>
      <c r="J129">
        <v>121</v>
      </c>
      <c r="K129" s="30">
        <f t="shared" si="28"/>
        <v>0.77208361429534722</v>
      </c>
      <c r="L129" s="30">
        <f t="shared" si="29"/>
        <v>0.41379310344827586</v>
      </c>
      <c r="M129" s="30">
        <f t="shared" si="30"/>
        <v>0.74922600619195046</v>
      </c>
      <c r="N129" s="30">
        <f t="shared" si="31"/>
        <v>0.66666666666666663</v>
      </c>
      <c r="O129" s="30">
        <f t="shared" si="32"/>
        <v>0.59259259259259256</v>
      </c>
      <c r="P129" s="30">
        <f t="shared" si="33"/>
        <v>0.74742268041237114</v>
      </c>
      <c r="Q129" s="30">
        <f t="shared" si="34"/>
        <v>0.54921259842519687</v>
      </c>
      <c r="R129" s="30">
        <f t="shared" si="35"/>
        <v>0.48484848484848486</v>
      </c>
      <c r="S129" s="30">
        <f t="shared" si="36"/>
        <v>0.51117318435754189</v>
      </c>
      <c r="T129" s="30">
        <f t="shared" si="37"/>
        <v>0.25</v>
      </c>
      <c r="U129" s="30">
        <f t="shared" si="38"/>
        <v>0.46783625730994155</v>
      </c>
      <c r="V129" s="30">
        <f t="shared" si="39"/>
        <v>0.84750000000000003</v>
      </c>
      <c r="W129" s="30">
        <f t="shared" si="40"/>
        <v>0.37202380952380953</v>
      </c>
      <c r="X129" s="28" t="s">
        <v>29</v>
      </c>
      <c r="Y129" s="29">
        <v>11.45</v>
      </c>
      <c r="Z129" s="29">
        <v>2.4</v>
      </c>
      <c r="AA129" s="29">
        <v>2.42</v>
      </c>
      <c r="AB129" s="29">
        <v>20</v>
      </c>
      <c r="AC129" s="29">
        <v>96</v>
      </c>
      <c r="AD129" s="29">
        <v>2.9</v>
      </c>
      <c r="AE129" s="29">
        <v>2.79</v>
      </c>
      <c r="AF129" s="29">
        <v>0.32</v>
      </c>
      <c r="AG129" s="29">
        <v>1.83</v>
      </c>
      <c r="AH129" s="29">
        <v>3.25</v>
      </c>
      <c r="AI129" s="29">
        <v>0.8</v>
      </c>
      <c r="AJ129" s="29">
        <v>3.39</v>
      </c>
      <c r="AK129" s="29">
        <v>625</v>
      </c>
    </row>
    <row r="130" spans="1:37" x14ac:dyDescent="0.3">
      <c r="A130">
        <v>122</v>
      </c>
      <c r="B130" t="s">
        <v>29</v>
      </c>
      <c r="C130">
        <f t="shared" si="41"/>
        <v>3</v>
      </c>
      <c r="E130">
        <f t="shared" si="42"/>
        <v>0.89494151278903955</v>
      </c>
      <c r="F130">
        <f t="shared" si="43"/>
        <v>1.183372735069401</v>
      </c>
      <c r="G130">
        <f t="shared" si="44"/>
        <v>0.8021695969056607</v>
      </c>
      <c r="H130">
        <f t="shared" si="27"/>
        <v>0.8021695969056607</v>
      </c>
      <c r="J130">
        <v>122</v>
      </c>
      <c r="K130" s="30">
        <f t="shared" si="28"/>
        <v>0.77950101146325024</v>
      </c>
      <c r="L130" s="30">
        <f t="shared" si="29"/>
        <v>0.35344827586206895</v>
      </c>
      <c r="M130" s="30">
        <f t="shared" si="30"/>
        <v>1</v>
      </c>
      <c r="N130" s="30">
        <f t="shared" si="31"/>
        <v>0.95</v>
      </c>
      <c r="O130" s="30">
        <f t="shared" si="32"/>
        <v>0.73456790123456794</v>
      </c>
      <c r="P130" s="30">
        <f t="shared" si="33"/>
        <v>0.81958762886597947</v>
      </c>
      <c r="Q130" s="30">
        <f t="shared" si="34"/>
        <v>1</v>
      </c>
      <c r="R130" s="30">
        <f t="shared" si="35"/>
        <v>0.71212121212121204</v>
      </c>
      <c r="S130" s="30">
        <f t="shared" si="36"/>
        <v>0.52234636871508378</v>
      </c>
      <c r="T130" s="30">
        <f t="shared" si="37"/>
        <v>0.46153846153846156</v>
      </c>
      <c r="U130" s="30">
        <f t="shared" si="38"/>
        <v>0.54385964912280704</v>
      </c>
      <c r="V130" s="30">
        <f t="shared" si="39"/>
        <v>0.92249999999999999</v>
      </c>
      <c r="W130" s="30">
        <f t="shared" si="40"/>
        <v>0.2767857142857143</v>
      </c>
      <c r="X130" s="28" t="s">
        <v>29</v>
      </c>
      <c r="Y130" s="29">
        <v>11.56</v>
      </c>
      <c r="Z130" s="29">
        <v>2.0499999999999998</v>
      </c>
      <c r="AA130" s="29">
        <v>3.23</v>
      </c>
      <c r="AB130" s="29">
        <v>28.5</v>
      </c>
      <c r="AC130" s="29">
        <v>119</v>
      </c>
      <c r="AD130" s="29">
        <v>3.18</v>
      </c>
      <c r="AE130" s="29">
        <v>5.08</v>
      </c>
      <c r="AF130" s="29">
        <v>0.47</v>
      </c>
      <c r="AG130" s="29">
        <v>1.87</v>
      </c>
      <c r="AH130" s="29">
        <v>6</v>
      </c>
      <c r="AI130" s="29">
        <v>0.93</v>
      </c>
      <c r="AJ130" s="29">
        <v>3.69</v>
      </c>
      <c r="AK130" s="29">
        <v>465</v>
      </c>
    </row>
    <row r="131" spans="1:37" x14ac:dyDescent="0.3">
      <c r="A131">
        <v>123</v>
      </c>
      <c r="B131" t="s">
        <v>29</v>
      </c>
      <c r="C131">
        <f t="shared" si="41"/>
        <v>1</v>
      </c>
      <c r="E131">
        <f t="shared" si="42"/>
        <v>0.55541718295733644</v>
      </c>
      <c r="F131">
        <f t="shared" si="43"/>
        <v>0.72183029583478542</v>
      </c>
      <c r="G131">
        <f t="shared" si="44"/>
        <v>0.80799884896805485</v>
      </c>
      <c r="H131">
        <f t="shared" si="27"/>
        <v>0.55541718295733644</v>
      </c>
      <c r="J131">
        <v>123</v>
      </c>
      <c r="K131" s="30">
        <f t="shared" si="28"/>
        <v>0.83749157113958195</v>
      </c>
      <c r="L131" s="30">
        <f t="shared" si="29"/>
        <v>0.76379310344827589</v>
      </c>
      <c r="M131" s="30">
        <f t="shared" si="30"/>
        <v>0.84520123839009287</v>
      </c>
      <c r="N131" s="30">
        <f t="shared" si="31"/>
        <v>0.8833333333333333</v>
      </c>
      <c r="O131" s="30">
        <f t="shared" si="32"/>
        <v>0.62962962962962965</v>
      </c>
      <c r="P131" s="30">
        <f t="shared" si="33"/>
        <v>0.56701030927835061</v>
      </c>
      <c r="Q131" s="30">
        <f t="shared" si="34"/>
        <v>0.41929133858267714</v>
      </c>
      <c r="R131" s="30">
        <f t="shared" si="35"/>
        <v>0.65151515151515149</v>
      </c>
      <c r="S131" s="30">
        <f t="shared" si="36"/>
        <v>0.47765363128491617</v>
      </c>
      <c r="T131" s="30">
        <f t="shared" si="37"/>
        <v>0.16</v>
      </c>
      <c r="U131" s="30">
        <f t="shared" si="38"/>
        <v>0.53801169590643283</v>
      </c>
      <c r="V131" s="30">
        <f t="shared" si="39"/>
        <v>0.78</v>
      </c>
      <c r="W131" s="30">
        <f t="shared" si="40"/>
        <v>0.21726190476190477</v>
      </c>
      <c r="X131" s="28" t="s">
        <v>29</v>
      </c>
      <c r="Y131" s="29">
        <v>12.42</v>
      </c>
      <c r="Z131" s="29">
        <v>4.43</v>
      </c>
      <c r="AA131" s="29">
        <v>2.73</v>
      </c>
      <c r="AB131" s="29">
        <v>26.5</v>
      </c>
      <c r="AC131" s="29">
        <v>102</v>
      </c>
      <c r="AD131" s="29">
        <v>2.2000000000000002</v>
      </c>
      <c r="AE131" s="29">
        <v>2.13</v>
      </c>
      <c r="AF131" s="29">
        <v>0.43</v>
      </c>
      <c r="AG131" s="29">
        <v>1.71</v>
      </c>
      <c r="AH131" s="29">
        <v>2.08</v>
      </c>
      <c r="AI131" s="29">
        <v>0.92</v>
      </c>
      <c r="AJ131" s="29">
        <v>3.12</v>
      </c>
      <c r="AK131" s="29">
        <v>365</v>
      </c>
    </row>
    <row r="132" spans="1:37" x14ac:dyDescent="0.3">
      <c r="A132">
        <v>124</v>
      </c>
      <c r="B132" t="s">
        <v>29</v>
      </c>
      <c r="C132">
        <f t="shared" si="41"/>
        <v>1</v>
      </c>
      <c r="E132">
        <f t="shared" si="42"/>
        <v>0.76725295169618246</v>
      </c>
      <c r="F132">
        <f t="shared" si="43"/>
        <v>0.87903399755507117</v>
      </c>
      <c r="G132">
        <f t="shared" si="44"/>
        <v>0.86985961619701235</v>
      </c>
      <c r="H132">
        <f t="shared" si="27"/>
        <v>0.76725295169618246</v>
      </c>
      <c r="J132">
        <v>124</v>
      </c>
      <c r="K132" s="30">
        <f t="shared" si="28"/>
        <v>0.87997302764666219</v>
      </c>
      <c r="L132" s="30">
        <f t="shared" si="29"/>
        <v>1</v>
      </c>
      <c r="M132" s="30">
        <f t="shared" si="30"/>
        <v>0.65944272445820429</v>
      </c>
      <c r="N132" s="30">
        <f t="shared" si="31"/>
        <v>0.71666666666666667</v>
      </c>
      <c r="O132" s="30">
        <f t="shared" si="32"/>
        <v>0.53086419753086422</v>
      </c>
      <c r="P132" s="30">
        <f t="shared" si="33"/>
        <v>0.67525773195876293</v>
      </c>
      <c r="Q132" s="30">
        <f t="shared" si="34"/>
        <v>0.52165354330708658</v>
      </c>
      <c r="R132" s="30">
        <f t="shared" si="35"/>
        <v>0.45454545454545453</v>
      </c>
      <c r="S132" s="30">
        <f t="shared" si="36"/>
        <v>0.56145251396648033</v>
      </c>
      <c r="T132" s="30">
        <f t="shared" si="37"/>
        <v>0.2</v>
      </c>
      <c r="U132" s="30">
        <f t="shared" si="38"/>
        <v>0.42690058479532161</v>
      </c>
      <c r="V132" s="30">
        <f t="shared" si="39"/>
        <v>0.77500000000000002</v>
      </c>
      <c r="W132" s="30">
        <f t="shared" si="40"/>
        <v>0.22619047619047619</v>
      </c>
      <c r="X132" s="28" t="s">
        <v>29</v>
      </c>
      <c r="Y132" s="29">
        <v>13.05</v>
      </c>
      <c r="Z132" s="29">
        <v>5.8</v>
      </c>
      <c r="AA132" s="29">
        <v>2.13</v>
      </c>
      <c r="AB132" s="29">
        <v>21.5</v>
      </c>
      <c r="AC132" s="29">
        <v>86</v>
      </c>
      <c r="AD132" s="29">
        <v>2.62</v>
      </c>
      <c r="AE132" s="29">
        <v>2.65</v>
      </c>
      <c r="AF132" s="29">
        <v>0.3</v>
      </c>
      <c r="AG132" s="29">
        <v>2.0099999999999998</v>
      </c>
      <c r="AH132" s="29">
        <v>2.6</v>
      </c>
      <c r="AI132" s="29">
        <v>0.73</v>
      </c>
      <c r="AJ132" s="29">
        <v>3.1</v>
      </c>
      <c r="AK132" s="29">
        <v>380</v>
      </c>
    </row>
    <row r="133" spans="1:37" x14ac:dyDescent="0.3">
      <c r="A133">
        <v>125</v>
      </c>
      <c r="B133" t="s">
        <v>29</v>
      </c>
      <c r="C133">
        <f t="shared" si="41"/>
        <v>1</v>
      </c>
      <c r="E133">
        <f t="shared" si="42"/>
        <v>0.74815133462932704</v>
      </c>
      <c r="F133">
        <f t="shared" si="43"/>
        <v>1.047187800504084</v>
      </c>
      <c r="G133">
        <f t="shared" si="44"/>
        <v>0.75447364333113831</v>
      </c>
      <c r="H133">
        <f t="shared" si="27"/>
        <v>0.74815133462932704</v>
      </c>
      <c r="J133">
        <v>125</v>
      </c>
      <c r="K133" s="30">
        <f t="shared" si="28"/>
        <v>0.80040458530006742</v>
      </c>
      <c r="L133" s="30">
        <f t="shared" si="29"/>
        <v>0.74310344827586206</v>
      </c>
      <c r="M133" s="30">
        <f t="shared" si="30"/>
        <v>0.73993808049535603</v>
      </c>
      <c r="N133" s="30">
        <f t="shared" si="31"/>
        <v>0.7</v>
      </c>
      <c r="O133" s="30">
        <f t="shared" si="32"/>
        <v>0.50617283950617287</v>
      </c>
      <c r="P133" s="30">
        <f t="shared" si="33"/>
        <v>0.7371134020618556</v>
      </c>
      <c r="Q133" s="30">
        <f t="shared" si="34"/>
        <v>0.59645669291338577</v>
      </c>
      <c r="R133" s="30">
        <f t="shared" si="35"/>
        <v>0.31818181818181818</v>
      </c>
      <c r="S133" s="30">
        <f t="shared" si="36"/>
        <v>0.81284916201117319</v>
      </c>
      <c r="T133" s="30">
        <f t="shared" si="37"/>
        <v>0.21538461538461537</v>
      </c>
      <c r="U133" s="30">
        <f t="shared" si="38"/>
        <v>0.43859649122807021</v>
      </c>
      <c r="V133" s="30">
        <f t="shared" si="39"/>
        <v>0.91</v>
      </c>
      <c r="W133" s="30">
        <f t="shared" si="40"/>
        <v>0.22619047619047619</v>
      </c>
      <c r="X133" s="28" t="s">
        <v>29</v>
      </c>
      <c r="Y133" s="29">
        <v>11.87</v>
      </c>
      <c r="Z133" s="29">
        <v>4.3099999999999996</v>
      </c>
      <c r="AA133" s="29">
        <v>2.39</v>
      </c>
      <c r="AB133" s="29">
        <v>21</v>
      </c>
      <c r="AC133" s="29">
        <v>82</v>
      </c>
      <c r="AD133" s="29">
        <v>2.86</v>
      </c>
      <c r="AE133" s="29">
        <v>3.03</v>
      </c>
      <c r="AF133" s="29">
        <v>0.21</v>
      </c>
      <c r="AG133" s="29">
        <v>2.91</v>
      </c>
      <c r="AH133" s="29">
        <v>2.8</v>
      </c>
      <c r="AI133" s="29">
        <v>0.75</v>
      </c>
      <c r="AJ133" s="29">
        <v>3.64</v>
      </c>
      <c r="AK133" s="29">
        <v>380</v>
      </c>
    </row>
    <row r="134" spans="1:37" x14ac:dyDescent="0.3">
      <c r="A134">
        <v>126</v>
      </c>
      <c r="B134" t="s">
        <v>29</v>
      </c>
      <c r="C134">
        <f t="shared" si="41"/>
        <v>1</v>
      </c>
      <c r="E134">
        <f t="shared" si="42"/>
        <v>0.27346438211798862</v>
      </c>
      <c r="F134">
        <f t="shared" si="43"/>
        <v>0.76400329129599409</v>
      </c>
      <c r="G134">
        <f t="shared" si="44"/>
        <v>0.57217779530924495</v>
      </c>
      <c r="H134">
        <f t="shared" si="27"/>
        <v>0.27346438211798862</v>
      </c>
      <c r="J134">
        <v>126</v>
      </c>
      <c r="K134" s="30">
        <f t="shared" si="28"/>
        <v>0.8138907619689818</v>
      </c>
      <c r="L134" s="30">
        <f t="shared" si="29"/>
        <v>0.3724137931034483</v>
      </c>
      <c r="M134" s="30">
        <f t="shared" si="30"/>
        <v>0.67182662538699689</v>
      </c>
      <c r="N134" s="30">
        <f t="shared" si="31"/>
        <v>0.7</v>
      </c>
      <c r="O134" s="30">
        <f t="shared" si="32"/>
        <v>0.52469135802469136</v>
      </c>
      <c r="P134" s="30">
        <f t="shared" si="33"/>
        <v>0.67010309278350522</v>
      </c>
      <c r="Q134" s="30">
        <f t="shared" si="34"/>
        <v>0.52165354330708658</v>
      </c>
      <c r="R134" s="30">
        <f t="shared" si="35"/>
        <v>0.56060606060606055</v>
      </c>
      <c r="S134" s="30">
        <f t="shared" si="36"/>
        <v>0.37709497206703912</v>
      </c>
      <c r="T134" s="30">
        <f t="shared" si="37"/>
        <v>0.21230769230769228</v>
      </c>
      <c r="U134" s="30">
        <f t="shared" si="38"/>
        <v>0.50292397660818711</v>
      </c>
      <c r="V134" s="30">
        <f t="shared" si="39"/>
        <v>0.82</v>
      </c>
      <c r="W134" s="30">
        <f t="shared" si="40"/>
        <v>0.22500000000000001</v>
      </c>
      <c r="X134" s="28" t="s">
        <v>29</v>
      </c>
      <c r="Y134" s="29">
        <v>12.07</v>
      </c>
      <c r="Z134" s="29">
        <v>2.16</v>
      </c>
      <c r="AA134" s="29">
        <v>2.17</v>
      </c>
      <c r="AB134" s="29">
        <v>21</v>
      </c>
      <c r="AC134" s="29">
        <v>85</v>
      </c>
      <c r="AD134" s="29">
        <v>2.6</v>
      </c>
      <c r="AE134" s="29">
        <v>2.65</v>
      </c>
      <c r="AF134" s="29">
        <v>0.37</v>
      </c>
      <c r="AG134" s="29">
        <v>1.35</v>
      </c>
      <c r="AH134" s="29">
        <v>2.76</v>
      </c>
      <c r="AI134" s="29">
        <v>0.86</v>
      </c>
      <c r="AJ134" s="29">
        <v>3.28</v>
      </c>
      <c r="AK134" s="29">
        <v>378</v>
      </c>
    </row>
    <row r="135" spans="1:37" x14ac:dyDescent="0.3">
      <c r="A135">
        <v>127</v>
      </c>
      <c r="B135" t="s">
        <v>29</v>
      </c>
      <c r="C135">
        <f t="shared" si="41"/>
        <v>1</v>
      </c>
      <c r="E135">
        <f t="shared" si="42"/>
        <v>0.3914013705198115</v>
      </c>
      <c r="F135">
        <f t="shared" si="43"/>
        <v>0.78818338383317421</v>
      </c>
      <c r="G135">
        <f t="shared" si="44"/>
        <v>0.57160424211832084</v>
      </c>
      <c r="H135">
        <f t="shared" si="27"/>
        <v>0.3914013705198115</v>
      </c>
      <c r="J135">
        <v>127</v>
      </c>
      <c r="K135" s="30">
        <f t="shared" si="28"/>
        <v>0.83816587997302761</v>
      </c>
      <c r="L135" s="30">
        <f t="shared" si="29"/>
        <v>0.26379310344827589</v>
      </c>
      <c r="M135" s="30">
        <f t="shared" si="30"/>
        <v>0.70897832817337458</v>
      </c>
      <c r="N135" s="30">
        <f t="shared" si="31"/>
        <v>0.71666666666666667</v>
      </c>
      <c r="O135" s="30">
        <f t="shared" si="32"/>
        <v>0.53086419753086422</v>
      </c>
      <c r="P135" s="30">
        <f t="shared" si="33"/>
        <v>0.70618556701030932</v>
      </c>
      <c r="Q135" s="30">
        <f t="shared" si="34"/>
        <v>0.62007874015748032</v>
      </c>
      <c r="R135" s="30">
        <f t="shared" si="35"/>
        <v>0.59090909090909094</v>
      </c>
      <c r="S135" s="30">
        <f t="shared" si="36"/>
        <v>0.49441340782122906</v>
      </c>
      <c r="T135" s="30">
        <f t="shared" si="37"/>
        <v>0.30307692307692308</v>
      </c>
      <c r="U135" s="30">
        <f t="shared" si="38"/>
        <v>0.40350877192982454</v>
      </c>
      <c r="V135" s="30">
        <f t="shared" si="39"/>
        <v>0.71</v>
      </c>
      <c r="W135" s="30">
        <f t="shared" si="40"/>
        <v>0.20952380952380953</v>
      </c>
      <c r="X135" s="28" t="s">
        <v>29</v>
      </c>
      <c r="Y135" s="29">
        <v>12.43</v>
      </c>
      <c r="Z135" s="29">
        <v>1.53</v>
      </c>
      <c r="AA135" s="29">
        <v>2.29</v>
      </c>
      <c r="AB135" s="29">
        <v>21.5</v>
      </c>
      <c r="AC135" s="29">
        <v>86</v>
      </c>
      <c r="AD135" s="29">
        <v>2.74</v>
      </c>
      <c r="AE135" s="29">
        <v>3.15</v>
      </c>
      <c r="AF135" s="29">
        <v>0.39</v>
      </c>
      <c r="AG135" s="29">
        <v>1.77</v>
      </c>
      <c r="AH135" s="29">
        <v>3.94</v>
      </c>
      <c r="AI135" s="29">
        <v>0.69</v>
      </c>
      <c r="AJ135" s="29">
        <v>2.84</v>
      </c>
      <c r="AK135" s="29">
        <v>352</v>
      </c>
    </row>
    <row r="136" spans="1:37" x14ac:dyDescent="0.3">
      <c r="A136">
        <v>128</v>
      </c>
      <c r="B136" t="s">
        <v>29</v>
      </c>
      <c r="C136">
        <f t="shared" si="41"/>
        <v>1</v>
      </c>
      <c r="E136">
        <f t="shared" si="42"/>
        <v>0.47942649978774698</v>
      </c>
      <c r="F136">
        <f t="shared" si="43"/>
        <v>0.68518695664547291</v>
      </c>
      <c r="G136">
        <f t="shared" si="44"/>
        <v>0.79344862144719186</v>
      </c>
      <c r="H136">
        <f t="shared" si="27"/>
        <v>0.47942649978774698</v>
      </c>
      <c r="J136">
        <v>128</v>
      </c>
      <c r="K136" s="30">
        <f t="shared" si="28"/>
        <v>0.7950101146325016</v>
      </c>
      <c r="L136" s="30">
        <f t="shared" si="29"/>
        <v>0.36724137931034484</v>
      </c>
      <c r="M136" s="30">
        <f t="shared" si="30"/>
        <v>0.86068111455108354</v>
      </c>
      <c r="N136" s="30">
        <f t="shared" si="31"/>
        <v>0.95</v>
      </c>
      <c r="O136" s="30">
        <f t="shared" si="32"/>
        <v>0.5679012345679012</v>
      </c>
      <c r="P136" s="30">
        <f t="shared" si="33"/>
        <v>0.54896907216494839</v>
      </c>
      <c r="Q136" s="30">
        <f t="shared" si="34"/>
        <v>0.44094488188976383</v>
      </c>
      <c r="R136" s="30">
        <f t="shared" si="35"/>
        <v>0.87878787878787867</v>
      </c>
      <c r="S136" s="30">
        <f t="shared" si="36"/>
        <v>0.49162011173184356</v>
      </c>
      <c r="T136" s="30">
        <f t="shared" si="37"/>
        <v>0.23076923076923078</v>
      </c>
      <c r="U136" s="30">
        <f t="shared" si="38"/>
        <v>0.56725146198830412</v>
      </c>
      <c r="V136" s="30">
        <f t="shared" si="39"/>
        <v>0.61</v>
      </c>
      <c r="W136" s="30">
        <f t="shared" si="40"/>
        <v>0.27738095238095239</v>
      </c>
      <c r="X136" s="28" t="s">
        <v>29</v>
      </c>
      <c r="Y136" s="29">
        <v>11.79</v>
      </c>
      <c r="Z136" s="29">
        <v>2.13</v>
      </c>
      <c r="AA136" s="29">
        <v>2.78</v>
      </c>
      <c r="AB136" s="29">
        <v>28.5</v>
      </c>
      <c r="AC136" s="29">
        <v>92</v>
      </c>
      <c r="AD136" s="29">
        <v>2.13</v>
      </c>
      <c r="AE136" s="29">
        <v>2.2400000000000002</v>
      </c>
      <c r="AF136" s="29">
        <v>0.57999999999999996</v>
      </c>
      <c r="AG136" s="29">
        <v>1.76</v>
      </c>
      <c r="AH136" s="29">
        <v>3</v>
      </c>
      <c r="AI136" s="29">
        <v>0.97</v>
      </c>
      <c r="AJ136" s="29">
        <v>2.44</v>
      </c>
      <c r="AK136" s="29">
        <v>466</v>
      </c>
    </row>
    <row r="137" spans="1:37" x14ac:dyDescent="0.3">
      <c r="A137">
        <v>129</v>
      </c>
      <c r="B137" t="s">
        <v>29</v>
      </c>
      <c r="C137">
        <f t="shared" ref="C137:C168" si="45">MATCH(H137,E137:G137,0)</f>
        <v>1</v>
      </c>
      <c r="E137">
        <f t="shared" ref="E137:E168" si="46">SQRT(SUMXMY2($K137:$W137,$K$2:$W$2))</f>
        <v>0.25859342189598328</v>
      </c>
      <c r="F137">
        <f t="shared" ref="F137:F168" si="47">SQRT(SUMXMY2($K137:$W137,$K$3:$W$3))</f>
        <v>0.75248384277203173</v>
      </c>
      <c r="G137">
        <f t="shared" ref="G137:G168" si="48">SQRT(SUMXMY2($K137:$W137,$K$4:$W$4))</f>
        <v>0.64671838145418314</v>
      </c>
      <c r="H137">
        <f t="shared" si="27"/>
        <v>0.25859342189598328</v>
      </c>
      <c r="J137">
        <v>129</v>
      </c>
      <c r="K137" s="30">
        <f t="shared" si="28"/>
        <v>0.83412002697235332</v>
      </c>
      <c r="L137" s="30">
        <f t="shared" si="29"/>
        <v>0.2810344827586207</v>
      </c>
      <c r="M137" s="30">
        <f t="shared" si="30"/>
        <v>0.71207430340557265</v>
      </c>
      <c r="N137" s="30">
        <f t="shared" si="31"/>
        <v>0.81666666666666665</v>
      </c>
      <c r="O137" s="30">
        <f t="shared" si="32"/>
        <v>0.54320987654320985</v>
      </c>
      <c r="P137" s="30">
        <f t="shared" si="33"/>
        <v>0.57216494845360832</v>
      </c>
      <c r="Q137" s="30">
        <f t="shared" si="34"/>
        <v>0.48228346456692917</v>
      </c>
      <c r="R137" s="30">
        <f t="shared" si="35"/>
        <v>0.60606060606060608</v>
      </c>
      <c r="S137" s="30">
        <f t="shared" si="36"/>
        <v>0.53072625698324016</v>
      </c>
      <c r="T137" s="30">
        <f t="shared" si="37"/>
        <v>0.16307692307692309</v>
      </c>
      <c r="U137" s="30">
        <f t="shared" si="38"/>
        <v>0.52046783625730997</v>
      </c>
      <c r="V137" s="30">
        <f t="shared" si="39"/>
        <v>0.69499999999999995</v>
      </c>
      <c r="W137" s="30">
        <f t="shared" si="40"/>
        <v>0.20357142857142857</v>
      </c>
      <c r="X137" s="28" t="s">
        <v>29</v>
      </c>
      <c r="Y137" s="29">
        <v>12.37</v>
      </c>
      <c r="Z137" s="29">
        <v>1.63</v>
      </c>
      <c r="AA137" s="29">
        <v>2.2999999999999998</v>
      </c>
      <c r="AB137" s="29">
        <v>24.5</v>
      </c>
      <c r="AC137" s="29">
        <v>88</v>
      </c>
      <c r="AD137" s="29">
        <v>2.2200000000000002</v>
      </c>
      <c r="AE137" s="29">
        <v>2.4500000000000002</v>
      </c>
      <c r="AF137" s="29">
        <v>0.4</v>
      </c>
      <c r="AG137" s="29">
        <v>1.9</v>
      </c>
      <c r="AH137" s="29">
        <v>2.12</v>
      </c>
      <c r="AI137" s="29">
        <v>0.89</v>
      </c>
      <c r="AJ137" s="29">
        <v>2.78</v>
      </c>
      <c r="AK137" s="29">
        <v>342</v>
      </c>
    </row>
    <row r="138" spans="1:37" x14ac:dyDescent="0.3">
      <c r="A138">
        <v>130</v>
      </c>
      <c r="B138" t="s">
        <v>29</v>
      </c>
      <c r="C138">
        <f t="shared" si="45"/>
        <v>1</v>
      </c>
      <c r="E138">
        <f t="shared" si="46"/>
        <v>0.48469456650097481</v>
      </c>
      <c r="F138">
        <f t="shared" si="47"/>
        <v>0.52935097204998682</v>
      </c>
      <c r="G138">
        <f t="shared" si="48"/>
        <v>0.75538575002020503</v>
      </c>
      <c r="H138">
        <f t="shared" ref="H138:H186" si="49">MIN(E138:G138)</f>
        <v>0.48469456650097481</v>
      </c>
      <c r="J138">
        <v>130</v>
      </c>
      <c r="K138" s="30">
        <f t="shared" ref="K138:K186" si="50">Y138/MAX(Y:Y)</f>
        <v>0.81186783546864461</v>
      </c>
      <c r="L138" s="30">
        <f t="shared" ref="L138:L186" si="51">Z138/MAX(Z:Z)</f>
        <v>0.74137931034482762</v>
      </c>
      <c r="M138" s="30">
        <f t="shared" ref="M138:M186" si="52">AA138/MAX(AA:AA)</f>
        <v>0.73684210526315785</v>
      </c>
      <c r="N138" s="30">
        <f t="shared" ref="N138:N186" si="53">AB138/MAX(AB:AB)</f>
        <v>0.73333333333333328</v>
      </c>
      <c r="O138" s="30">
        <f t="shared" ref="O138:O186" si="54">AC138/MAX(AC:AC)</f>
        <v>0.49382716049382713</v>
      </c>
      <c r="P138" s="30">
        <f t="shared" ref="P138:P186" si="55">AD138/MAX(AD:AD)</f>
        <v>0.54123711340206193</v>
      </c>
      <c r="Q138" s="30">
        <f t="shared" ref="Q138:Q186" si="56">AE138/MAX(AE:AE)</f>
        <v>0.34448818897637795</v>
      </c>
      <c r="R138" s="30">
        <f t="shared" ref="R138:R186" si="57">AF138/MAX(AF:AF)</f>
        <v>0.63636363636363635</v>
      </c>
      <c r="S138" s="30">
        <f t="shared" ref="S138:S186" si="58">AG138/MAX(AG:AG)</f>
        <v>0.37709497206703912</v>
      </c>
      <c r="T138" s="30">
        <f t="shared" ref="T138:T186" si="59">AH138/MAX(AH:AH)</f>
        <v>0.2</v>
      </c>
      <c r="U138" s="30">
        <f t="shared" ref="U138:U186" si="60">AI138/MAX(AI:AI)</f>
        <v>0.46198830409356728</v>
      </c>
      <c r="V138" s="30">
        <f t="shared" ref="V138:V186" si="61">AJ138/MAX(AJ:AJ)</f>
        <v>0.64249999999999996</v>
      </c>
      <c r="W138" s="30">
        <f t="shared" ref="W138:W186" si="62">AK138/MAX(AK:AK)</f>
        <v>0.34523809523809523</v>
      </c>
      <c r="X138" s="28" t="s">
        <v>29</v>
      </c>
      <c r="Y138" s="29">
        <v>12.04</v>
      </c>
      <c r="Z138" s="29">
        <v>4.3</v>
      </c>
      <c r="AA138" s="29">
        <v>2.38</v>
      </c>
      <c r="AB138" s="29">
        <v>22</v>
      </c>
      <c r="AC138" s="29">
        <v>80</v>
      </c>
      <c r="AD138" s="29">
        <v>2.1</v>
      </c>
      <c r="AE138" s="29">
        <v>1.75</v>
      </c>
      <c r="AF138" s="29">
        <v>0.42</v>
      </c>
      <c r="AG138" s="29">
        <v>1.35</v>
      </c>
      <c r="AH138" s="29">
        <v>2.6</v>
      </c>
      <c r="AI138" s="29">
        <v>0.79</v>
      </c>
      <c r="AJ138" s="29">
        <v>2.57</v>
      </c>
      <c r="AK138" s="29">
        <v>580</v>
      </c>
    </row>
    <row r="139" spans="1:37" x14ac:dyDescent="0.3">
      <c r="A139">
        <v>131</v>
      </c>
      <c r="B139" t="s">
        <v>30</v>
      </c>
      <c r="C139">
        <f t="shared" si="45"/>
        <v>1</v>
      </c>
      <c r="E139">
        <f t="shared" si="46"/>
        <v>0.60702027033609585</v>
      </c>
      <c r="F139">
        <f t="shared" si="47"/>
        <v>0.62182414081448889</v>
      </c>
      <c r="G139">
        <f t="shared" si="48"/>
        <v>0.81913198559020894</v>
      </c>
      <c r="H139">
        <f t="shared" si="49"/>
        <v>0.60702027033609585</v>
      </c>
      <c r="J139">
        <v>131</v>
      </c>
      <c r="K139" s="30">
        <f t="shared" si="50"/>
        <v>0.86716115981119346</v>
      </c>
      <c r="L139" s="30">
        <f t="shared" si="51"/>
        <v>0.23275862068965519</v>
      </c>
      <c r="M139" s="30">
        <f t="shared" si="52"/>
        <v>0.71826625386996901</v>
      </c>
      <c r="N139" s="30">
        <f t="shared" si="53"/>
        <v>0.6</v>
      </c>
      <c r="O139" s="30">
        <f t="shared" si="54"/>
        <v>0.75308641975308643</v>
      </c>
      <c r="P139" s="30">
        <f t="shared" si="55"/>
        <v>0.38917525773195877</v>
      </c>
      <c r="Q139" s="30">
        <f t="shared" si="56"/>
        <v>0.24606299212598426</v>
      </c>
      <c r="R139" s="30">
        <f t="shared" si="57"/>
        <v>0.31818181818181818</v>
      </c>
      <c r="S139" s="30">
        <f t="shared" si="58"/>
        <v>0.26256983240223464</v>
      </c>
      <c r="T139" s="30">
        <f t="shared" si="59"/>
        <v>0.31538461538461537</v>
      </c>
      <c r="U139" s="30">
        <f t="shared" si="60"/>
        <v>0.44444444444444448</v>
      </c>
      <c r="V139" s="30">
        <f t="shared" si="61"/>
        <v>0.32250000000000001</v>
      </c>
      <c r="W139" s="30">
        <f t="shared" si="62"/>
        <v>0.375</v>
      </c>
      <c r="X139" s="28" t="s">
        <v>30</v>
      </c>
      <c r="Y139" s="29">
        <v>12.86</v>
      </c>
      <c r="Z139" s="29">
        <v>1.35</v>
      </c>
      <c r="AA139" s="29">
        <v>2.3199999999999998</v>
      </c>
      <c r="AB139" s="29">
        <v>18</v>
      </c>
      <c r="AC139" s="29">
        <v>122</v>
      </c>
      <c r="AD139" s="29">
        <v>1.51</v>
      </c>
      <c r="AE139" s="29">
        <v>1.25</v>
      </c>
      <c r="AF139" s="29">
        <v>0.21</v>
      </c>
      <c r="AG139" s="29">
        <v>0.94</v>
      </c>
      <c r="AH139" s="29">
        <v>4.0999999999999996</v>
      </c>
      <c r="AI139" s="29">
        <v>0.76</v>
      </c>
      <c r="AJ139" s="29">
        <v>1.29</v>
      </c>
      <c r="AK139" s="29">
        <v>630</v>
      </c>
    </row>
    <row r="140" spans="1:37" x14ac:dyDescent="0.3">
      <c r="A140">
        <v>132</v>
      </c>
      <c r="B140" t="s">
        <v>30</v>
      </c>
      <c r="C140">
        <f t="shared" si="45"/>
        <v>2</v>
      </c>
      <c r="E140">
        <f t="shared" si="46"/>
        <v>0.62076350758146537</v>
      </c>
      <c r="F140">
        <f t="shared" si="47"/>
        <v>0.41456441841234809</v>
      </c>
      <c r="G140">
        <f t="shared" si="48"/>
        <v>0.86421135490713508</v>
      </c>
      <c r="H140">
        <f t="shared" si="49"/>
        <v>0.41456441841234809</v>
      </c>
      <c r="J140">
        <v>132</v>
      </c>
      <c r="K140" s="30">
        <f t="shared" si="50"/>
        <v>0.868509777478085</v>
      </c>
      <c r="L140" s="30">
        <f t="shared" si="51"/>
        <v>0.51551724137931043</v>
      </c>
      <c r="M140" s="30">
        <f t="shared" si="52"/>
        <v>0.74303405572755421</v>
      </c>
      <c r="N140" s="30">
        <f t="shared" si="53"/>
        <v>0.66666666666666663</v>
      </c>
      <c r="O140" s="30">
        <f t="shared" si="54"/>
        <v>0.64197530864197527</v>
      </c>
      <c r="P140" s="30">
        <f t="shared" si="55"/>
        <v>0.33505154639175261</v>
      </c>
      <c r="Q140" s="30">
        <f t="shared" si="56"/>
        <v>0.24015748031496062</v>
      </c>
      <c r="R140" s="30">
        <f t="shared" si="57"/>
        <v>0.36363636363636359</v>
      </c>
      <c r="S140" s="30">
        <f t="shared" si="58"/>
        <v>0.23184357541899439</v>
      </c>
      <c r="T140" s="30">
        <f t="shared" si="59"/>
        <v>0.41538461538461541</v>
      </c>
      <c r="U140" s="30">
        <f t="shared" si="60"/>
        <v>0.43274853801169594</v>
      </c>
      <c r="V140" s="30">
        <f t="shared" si="61"/>
        <v>0.35499999999999998</v>
      </c>
      <c r="W140" s="30">
        <f t="shared" si="62"/>
        <v>0.31547619047619047</v>
      </c>
      <c r="X140" s="28" t="s">
        <v>30</v>
      </c>
      <c r="Y140" s="29">
        <v>12.88</v>
      </c>
      <c r="Z140" s="29">
        <v>2.99</v>
      </c>
      <c r="AA140" s="29">
        <v>2.4</v>
      </c>
      <c r="AB140" s="29">
        <v>20</v>
      </c>
      <c r="AC140" s="29">
        <v>104</v>
      </c>
      <c r="AD140" s="29">
        <v>1.3</v>
      </c>
      <c r="AE140" s="29">
        <v>1.22</v>
      </c>
      <c r="AF140" s="29">
        <v>0.24</v>
      </c>
      <c r="AG140" s="29">
        <v>0.83</v>
      </c>
      <c r="AH140" s="29">
        <v>5.4</v>
      </c>
      <c r="AI140" s="29">
        <v>0.74</v>
      </c>
      <c r="AJ140" s="29">
        <v>1.42</v>
      </c>
      <c r="AK140" s="29">
        <v>530</v>
      </c>
    </row>
    <row r="141" spans="1:37" x14ac:dyDescent="0.3">
      <c r="A141">
        <v>133</v>
      </c>
      <c r="B141" t="s">
        <v>30</v>
      </c>
      <c r="C141">
        <f t="shared" si="45"/>
        <v>2</v>
      </c>
      <c r="E141">
        <f t="shared" si="46"/>
        <v>0.64297614356526567</v>
      </c>
      <c r="F141">
        <f t="shared" si="47"/>
        <v>0.42240861453434775</v>
      </c>
      <c r="G141">
        <f t="shared" si="48"/>
        <v>0.91080067849838497</v>
      </c>
      <c r="H141">
        <f t="shared" si="49"/>
        <v>0.42240861453434775</v>
      </c>
      <c r="J141">
        <v>133</v>
      </c>
      <c r="K141" s="30">
        <f t="shared" si="50"/>
        <v>0.86378961564396495</v>
      </c>
      <c r="L141" s="30">
        <f t="shared" si="51"/>
        <v>0.39827586206896554</v>
      </c>
      <c r="M141" s="30">
        <f t="shared" si="52"/>
        <v>0.74303405572755421</v>
      </c>
      <c r="N141" s="30">
        <f t="shared" si="53"/>
        <v>0.8</v>
      </c>
      <c r="O141" s="30">
        <f t="shared" si="54"/>
        <v>0.60493827160493829</v>
      </c>
      <c r="P141" s="30">
        <f t="shared" si="55"/>
        <v>0.29639175257731959</v>
      </c>
      <c r="Q141" s="30">
        <f t="shared" si="56"/>
        <v>0.21456692913385828</v>
      </c>
      <c r="R141" s="30">
        <f t="shared" si="57"/>
        <v>0.40909090909090912</v>
      </c>
      <c r="S141" s="30">
        <f t="shared" si="58"/>
        <v>0.23184357541899439</v>
      </c>
      <c r="T141" s="30">
        <f t="shared" si="59"/>
        <v>0.43846153846153846</v>
      </c>
      <c r="U141" s="30">
        <f t="shared" si="60"/>
        <v>0.38596491228070179</v>
      </c>
      <c r="V141" s="30">
        <f t="shared" si="61"/>
        <v>0.34</v>
      </c>
      <c r="W141" s="30">
        <f t="shared" si="62"/>
        <v>0.33333333333333331</v>
      </c>
      <c r="X141" s="28" t="s">
        <v>30</v>
      </c>
      <c r="Y141" s="29">
        <v>12.81</v>
      </c>
      <c r="Z141" s="29">
        <v>2.31</v>
      </c>
      <c r="AA141" s="29">
        <v>2.4</v>
      </c>
      <c r="AB141" s="29">
        <v>24</v>
      </c>
      <c r="AC141" s="29">
        <v>98</v>
      </c>
      <c r="AD141" s="29">
        <v>1.1499999999999999</v>
      </c>
      <c r="AE141" s="29">
        <v>1.0900000000000001</v>
      </c>
      <c r="AF141" s="29">
        <v>0.27</v>
      </c>
      <c r="AG141" s="29">
        <v>0.83</v>
      </c>
      <c r="AH141" s="29">
        <v>5.7</v>
      </c>
      <c r="AI141" s="29">
        <v>0.66</v>
      </c>
      <c r="AJ141" s="29">
        <v>1.36</v>
      </c>
      <c r="AK141" s="29">
        <v>560</v>
      </c>
    </row>
    <row r="142" spans="1:37" x14ac:dyDescent="0.3">
      <c r="A142">
        <v>134</v>
      </c>
      <c r="B142" t="s">
        <v>30</v>
      </c>
      <c r="C142">
        <f t="shared" si="45"/>
        <v>2</v>
      </c>
      <c r="E142">
        <f t="shared" si="46"/>
        <v>0.67961748488073759</v>
      </c>
      <c r="F142">
        <f t="shared" si="47"/>
        <v>0.50439515404264523</v>
      </c>
      <c r="G142">
        <f t="shared" si="48"/>
        <v>0.86983895620220775</v>
      </c>
      <c r="H142">
        <f t="shared" si="49"/>
        <v>0.50439515404264523</v>
      </c>
      <c r="J142">
        <v>134</v>
      </c>
      <c r="K142" s="30">
        <f t="shared" si="50"/>
        <v>0.85637221847606193</v>
      </c>
      <c r="L142" s="30">
        <f t="shared" si="51"/>
        <v>0.61206896551724133</v>
      </c>
      <c r="M142" s="30">
        <f t="shared" si="52"/>
        <v>0.73065015479876161</v>
      </c>
      <c r="N142" s="30">
        <f t="shared" si="53"/>
        <v>0.71666666666666667</v>
      </c>
      <c r="O142" s="30">
        <f t="shared" si="54"/>
        <v>0.65432098765432101</v>
      </c>
      <c r="P142" s="30">
        <f t="shared" si="55"/>
        <v>0.43814432989690721</v>
      </c>
      <c r="Q142" s="30">
        <f t="shared" si="56"/>
        <v>0.23622047244094488</v>
      </c>
      <c r="R142" s="30">
        <f t="shared" si="57"/>
        <v>0.25757575757575757</v>
      </c>
      <c r="S142" s="30">
        <f t="shared" si="58"/>
        <v>0.23463687150837986</v>
      </c>
      <c r="T142" s="30">
        <f t="shared" si="59"/>
        <v>0.38461538461538464</v>
      </c>
      <c r="U142" s="30">
        <f t="shared" si="60"/>
        <v>0.45614035087719301</v>
      </c>
      <c r="V142" s="30">
        <f t="shared" si="61"/>
        <v>0.32250000000000001</v>
      </c>
      <c r="W142" s="30">
        <f t="shared" si="62"/>
        <v>0.35714285714285715</v>
      </c>
      <c r="X142" s="28" t="s">
        <v>30</v>
      </c>
      <c r="Y142" s="29">
        <v>12.7</v>
      </c>
      <c r="Z142" s="29">
        <v>3.55</v>
      </c>
      <c r="AA142" s="29">
        <v>2.36</v>
      </c>
      <c r="AB142" s="29">
        <v>21.5</v>
      </c>
      <c r="AC142" s="29">
        <v>106</v>
      </c>
      <c r="AD142" s="29">
        <v>1.7</v>
      </c>
      <c r="AE142" s="29">
        <v>1.2</v>
      </c>
      <c r="AF142" s="29">
        <v>0.17</v>
      </c>
      <c r="AG142" s="29">
        <v>0.84</v>
      </c>
      <c r="AH142" s="29">
        <v>5</v>
      </c>
      <c r="AI142" s="29">
        <v>0.78</v>
      </c>
      <c r="AJ142" s="29">
        <v>1.29</v>
      </c>
      <c r="AK142" s="29">
        <v>600</v>
      </c>
    </row>
    <row r="143" spans="1:37" x14ac:dyDescent="0.3">
      <c r="A143">
        <v>135</v>
      </c>
      <c r="B143" t="s">
        <v>30</v>
      </c>
      <c r="C143">
        <f t="shared" si="45"/>
        <v>2</v>
      </c>
      <c r="E143">
        <f t="shared" si="46"/>
        <v>0.64107554739561001</v>
      </c>
      <c r="F143">
        <f t="shared" si="47"/>
        <v>0.49353504014771499</v>
      </c>
      <c r="G143">
        <f t="shared" si="48"/>
        <v>0.91452406015285503</v>
      </c>
      <c r="H143">
        <f t="shared" si="49"/>
        <v>0.49353504014771499</v>
      </c>
      <c r="J143">
        <v>135</v>
      </c>
      <c r="K143" s="30">
        <f t="shared" si="50"/>
        <v>0.84356035064059343</v>
      </c>
      <c r="L143" s="30">
        <f t="shared" si="51"/>
        <v>0.21379310344827587</v>
      </c>
      <c r="M143" s="30">
        <f t="shared" si="52"/>
        <v>0.69659442724458209</v>
      </c>
      <c r="N143" s="30">
        <f t="shared" si="53"/>
        <v>0.58333333333333337</v>
      </c>
      <c r="O143" s="30">
        <f t="shared" si="54"/>
        <v>0.52469135802469136</v>
      </c>
      <c r="P143" s="30">
        <f t="shared" si="55"/>
        <v>0.51546391752577325</v>
      </c>
      <c r="Q143" s="30">
        <f t="shared" si="56"/>
        <v>0.11417322834645668</v>
      </c>
      <c r="R143" s="30">
        <f t="shared" si="57"/>
        <v>0.90909090909090906</v>
      </c>
      <c r="S143" s="30">
        <f t="shared" si="58"/>
        <v>0.34916201117318435</v>
      </c>
      <c r="T143" s="30">
        <f t="shared" si="59"/>
        <v>0.41923076923076924</v>
      </c>
      <c r="U143" s="30">
        <f t="shared" si="60"/>
        <v>0.43859649122807021</v>
      </c>
      <c r="V143" s="30">
        <f t="shared" si="61"/>
        <v>0.3775</v>
      </c>
      <c r="W143" s="30">
        <f t="shared" si="62"/>
        <v>0.38690476190476192</v>
      </c>
      <c r="X143" s="28" t="s">
        <v>30</v>
      </c>
      <c r="Y143" s="29">
        <v>12.51</v>
      </c>
      <c r="Z143" s="29">
        <v>1.24</v>
      </c>
      <c r="AA143" s="29">
        <v>2.25</v>
      </c>
      <c r="AB143" s="29">
        <v>17.5</v>
      </c>
      <c r="AC143" s="29">
        <v>85</v>
      </c>
      <c r="AD143" s="29">
        <v>2</v>
      </c>
      <c r="AE143" s="29">
        <v>0.57999999999999996</v>
      </c>
      <c r="AF143" s="29">
        <v>0.6</v>
      </c>
      <c r="AG143" s="29">
        <v>1.25</v>
      </c>
      <c r="AH143" s="29">
        <v>5.45</v>
      </c>
      <c r="AI143" s="29">
        <v>0.75</v>
      </c>
      <c r="AJ143" s="29">
        <v>1.51</v>
      </c>
      <c r="AK143" s="29">
        <v>650</v>
      </c>
    </row>
    <row r="144" spans="1:37" x14ac:dyDescent="0.3">
      <c r="A144">
        <v>136</v>
      </c>
      <c r="B144" t="s">
        <v>30</v>
      </c>
      <c r="C144">
        <f t="shared" si="45"/>
        <v>2</v>
      </c>
      <c r="E144">
        <f t="shared" si="46"/>
        <v>0.73100154068527157</v>
      </c>
      <c r="F144">
        <f t="shared" si="47"/>
        <v>0.33909033755653545</v>
      </c>
      <c r="G144">
        <f t="shared" si="48"/>
        <v>0.97034269129146089</v>
      </c>
      <c r="H144">
        <f t="shared" si="49"/>
        <v>0.33909033755653545</v>
      </c>
      <c r="J144">
        <v>136</v>
      </c>
      <c r="K144" s="30">
        <f t="shared" si="50"/>
        <v>0.84962913014160479</v>
      </c>
      <c r="L144" s="30">
        <f t="shared" si="51"/>
        <v>0.42413793103448277</v>
      </c>
      <c r="M144" s="30">
        <f t="shared" si="52"/>
        <v>0.68111455108359142</v>
      </c>
      <c r="N144" s="30">
        <f t="shared" si="53"/>
        <v>0.6166666666666667</v>
      </c>
      <c r="O144" s="30">
        <f t="shared" si="54"/>
        <v>0.58024691358024694</v>
      </c>
      <c r="P144" s="30">
        <f t="shared" si="55"/>
        <v>0.4175257731958763</v>
      </c>
      <c r="Q144" s="30">
        <f t="shared" si="56"/>
        <v>0.12992125984251968</v>
      </c>
      <c r="R144" s="30">
        <f t="shared" si="57"/>
        <v>0.95454545454545447</v>
      </c>
      <c r="S144" s="30">
        <f t="shared" si="58"/>
        <v>0.26256983240223464</v>
      </c>
      <c r="T144" s="30">
        <f t="shared" si="59"/>
        <v>0.5461538461538461</v>
      </c>
      <c r="U144" s="30">
        <f t="shared" si="60"/>
        <v>0.42690058479532161</v>
      </c>
      <c r="V144" s="30">
        <f t="shared" si="61"/>
        <v>0.39500000000000002</v>
      </c>
      <c r="W144" s="30">
        <f t="shared" si="62"/>
        <v>0.41369047619047616</v>
      </c>
      <c r="X144" s="28" t="s">
        <v>30</v>
      </c>
      <c r="Y144" s="29">
        <v>12.6</v>
      </c>
      <c r="Z144" s="29">
        <v>2.46</v>
      </c>
      <c r="AA144" s="29">
        <v>2.2000000000000002</v>
      </c>
      <c r="AB144" s="29">
        <v>18.5</v>
      </c>
      <c r="AC144" s="29">
        <v>94</v>
      </c>
      <c r="AD144" s="29">
        <v>1.62</v>
      </c>
      <c r="AE144" s="29">
        <v>0.66</v>
      </c>
      <c r="AF144" s="29">
        <v>0.63</v>
      </c>
      <c r="AG144" s="29">
        <v>0.94</v>
      </c>
      <c r="AH144" s="29">
        <v>7.1</v>
      </c>
      <c r="AI144" s="29">
        <v>0.73</v>
      </c>
      <c r="AJ144" s="29">
        <v>1.58</v>
      </c>
      <c r="AK144" s="29">
        <v>695</v>
      </c>
    </row>
    <row r="145" spans="1:37" x14ac:dyDescent="0.3">
      <c r="A145">
        <v>137</v>
      </c>
      <c r="B145" t="s">
        <v>30</v>
      </c>
      <c r="C145">
        <f t="shared" si="45"/>
        <v>2</v>
      </c>
      <c r="E145">
        <f t="shared" si="46"/>
        <v>0.82912408158065876</v>
      </c>
      <c r="F145">
        <f t="shared" si="47"/>
        <v>0.42200817141639357</v>
      </c>
      <c r="G145">
        <f t="shared" si="48"/>
        <v>1.0967711378976368</v>
      </c>
      <c r="H145">
        <f t="shared" si="49"/>
        <v>0.42200817141639357</v>
      </c>
      <c r="J145">
        <v>137</v>
      </c>
      <c r="K145" s="30">
        <f t="shared" si="50"/>
        <v>0.82602832097100476</v>
      </c>
      <c r="L145" s="30">
        <f t="shared" si="51"/>
        <v>0.81379310344827582</v>
      </c>
      <c r="M145" s="30">
        <f t="shared" si="52"/>
        <v>0.78637770897832815</v>
      </c>
      <c r="N145" s="30">
        <f t="shared" si="53"/>
        <v>0.7</v>
      </c>
      <c r="O145" s="30">
        <f t="shared" si="54"/>
        <v>0.54938271604938271</v>
      </c>
      <c r="P145" s="30">
        <f t="shared" si="55"/>
        <v>0.35567010309278346</v>
      </c>
      <c r="Q145" s="30">
        <f t="shared" si="56"/>
        <v>9.2519685039370067E-2</v>
      </c>
      <c r="R145" s="30">
        <f t="shared" si="57"/>
        <v>0.80303030303030298</v>
      </c>
      <c r="S145" s="30">
        <f t="shared" si="58"/>
        <v>0.223463687150838</v>
      </c>
      <c r="T145" s="30">
        <f t="shared" si="59"/>
        <v>0.29615384615384616</v>
      </c>
      <c r="U145" s="30">
        <f t="shared" si="60"/>
        <v>0.43859649122807021</v>
      </c>
      <c r="V145" s="30">
        <f t="shared" si="61"/>
        <v>0.3175</v>
      </c>
      <c r="W145" s="30">
        <f t="shared" si="62"/>
        <v>0.42857142857142855</v>
      </c>
      <c r="X145" s="28" t="s">
        <v>30</v>
      </c>
      <c r="Y145" s="29">
        <v>12.25</v>
      </c>
      <c r="Z145" s="29">
        <v>4.72</v>
      </c>
      <c r="AA145" s="29">
        <v>2.54</v>
      </c>
      <c r="AB145" s="29">
        <v>21</v>
      </c>
      <c r="AC145" s="29">
        <v>89</v>
      </c>
      <c r="AD145" s="29">
        <v>1.38</v>
      </c>
      <c r="AE145" s="29">
        <v>0.47</v>
      </c>
      <c r="AF145" s="29">
        <v>0.53</v>
      </c>
      <c r="AG145" s="29">
        <v>0.8</v>
      </c>
      <c r="AH145" s="29">
        <v>3.85</v>
      </c>
      <c r="AI145" s="29">
        <v>0.75</v>
      </c>
      <c r="AJ145" s="29">
        <v>1.27</v>
      </c>
      <c r="AK145" s="29">
        <v>720</v>
      </c>
    </row>
    <row r="146" spans="1:37" x14ac:dyDescent="0.3">
      <c r="A146">
        <v>138</v>
      </c>
      <c r="B146" t="s">
        <v>30</v>
      </c>
      <c r="C146">
        <f t="shared" si="45"/>
        <v>2</v>
      </c>
      <c r="E146">
        <f t="shared" si="46"/>
        <v>0.90596505367284452</v>
      </c>
      <c r="F146">
        <f t="shared" si="47"/>
        <v>0.51809558139589329</v>
      </c>
      <c r="G146">
        <f t="shared" si="48"/>
        <v>1.1602442195119345</v>
      </c>
      <c r="H146">
        <f t="shared" si="49"/>
        <v>0.51809558139589329</v>
      </c>
      <c r="J146">
        <v>138</v>
      </c>
      <c r="K146" s="30">
        <f t="shared" si="50"/>
        <v>0.84490896830748474</v>
      </c>
      <c r="L146" s="30">
        <f t="shared" si="51"/>
        <v>0.95</v>
      </c>
      <c r="M146" s="30">
        <f t="shared" si="52"/>
        <v>0.8173374613003096</v>
      </c>
      <c r="N146" s="30">
        <f t="shared" si="53"/>
        <v>0.83333333333333337</v>
      </c>
      <c r="O146" s="30">
        <f t="shared" si="54"/>
        <v>0.59259259259259256</v>
      </c>
      <c r="P146" s="30">
        <f t="shared" si="55"/>
        <v>0.46134020618556704</v>
      </c>
      <c r="Q146" s="30">
        <f t="shared" si="56"/>
        <v>0.11811023622047244</v>
      </c>
      <c r="R146" s="30">
        <f t="shared" si="57"/>
        <v>0.95454545454545447</v>
      </c>
      <c r="S146" s="30">
        <f t="shared" si="58"/>
        <v>0.30726256983240224</v>
      </c>
      <c r="T146" s="30">
        <f t="shared" si="59"/>
        <v>0.38461538461538464</v>
      </c>
      <c r="U146" s="30">
        <f t="shared" si="60"/>
        <v>0.47953216374269003</v>
      </c>
      <c r="V146" s="30">
        <f t="shared" si="61"/>
        <v>0.42249999999999999</v>
      </c>
      <c r="W146" s="30">
        <f t="shared" si="62"/>
        <v>0.30654761904761907</v>
      </c>
      <c r="X146" s="28" t="s">
        <v>30</v>
      </c>
      <c r="Y146" s="29">
        <v>12.53</v>
      </c>
      <c r="Z146" s="29">
        <v>5.51</v>
      </c>
      <c r="AA146" s="29">
        <v>2.64</v>
      </c>
      <c r="AB146" s="29">
        <v>25</v>
      </c>
      <c r="AC146" s="29">
        <v>96</v>
      </c>
      <c r="AD146" s="29">
        <v>1.79</v>
      </c>
      <c r="AE146" s="29">
        <v>0.6</v>
      </c>
      <c r="AF146" s="29">
        <v>0.63</v>
      </c>
      <c r="AG146" s="29">
        <v>1.1000000000000001</v>
      </c>
      <c r="AH146" s="29">
        <v>5</v>
      </c>
      <c r="AI146" s="29">
        <v>0.82</v>
      </c>
      <c r="AJ146" s="29">
        <v>1.69</v>
      </c>
      <c r="AK146" s="29">
        <v>515</v>
      </c>
    </row>
    <row r="147" spans="1:37" x14ac:dyDescent="0.3">
      <c r="A147">
        <v>139</v>
      </c>
      <c r="B147" t="s">
        <v>30</v>
      </c>
      <c r="C147">
        <f t="shared" si="45"/>
        <v>2</v>
      </c>
      <c r="E147">
        <f t="shared" si="46"/>
        <v>0.68576001820138377</v>
      </c>
      <c r="F147">
        <f t="shared" si="47"/>
        <v>0.27793379511096894</v>
      </c>
      <c r="G147">
        <f t="shared" si="48"/>
        <v>0.9750585150362302</v>
      </c>
      <c r="H147">
        <f t="shared" si="49"/>
        <v>0.27793379511096894</v>
      </c>
      <c r="J147">
        <v>139</v>
      </c>
      <c r="K147" s="30">
        <f t="shared" si="50"/>
        <v>0.90964261631827381</v>
      </c>
      <c r="L147" s="30">
        <f t="shared" si="51"/>
        <v>0.61896551724137927</v>
      </c>
      <c r="M147" s="30">
        <f t="shared" si="52"/>
        <v>0.67801857585139313</v>
      </c>
      <c r="N147" s="30">
        <f t="shared" si="53"/>
        <v>0.65</v>
      </c>
      <c r="O147" s="30">
        <f t="shared" si="54"/>
        <v>0.54320987654320985</v>
      </c>
      <c r="P147" s="30">
        <f t="shared" si="55"/>
        <v>0.4175257731958763</v>
      </c>
      <c r="Q147" s="30">
        <f t="shared" si="56"/>
        <v>9.4488188976377951E-2</v>
      </c>
      <c r="R147" s="30">
        <f t="shared" si="57"/>
        <v>0.87878787878787867</v>
      </c>
      <c r="S147" s="30">
        <f t="shared" si="58"/>
        <v>0.24581005586592178</v>
      </c>
      <c r="T147" s="30">
        <f t="shared" si="59"/>
        <v>0.43846153846153846</v>
      </c>
      <c r="U147" s="30">
        <f t="shared" si="60"/>
        <v>0.47368421052631582</v>
      </c>
      <c r="V147" s="30">
        <f t="shared" si="61"/>
        <v>0.45500000000000002</v>
      </c>
      <c r="W147" s="30">
        <f t="shared" si="62"/>
        <v>0.34523809523809523</v>
      </c>
      <c r="X147" s="28" t="s">
        <v>30</v>
      </c>
      <c r="Y147" s="29">
        <v>13.49</v>
      </c>
      <c r="Z147" s="29">
        <v>3.59</v>
      </c>
      <c r="AA147" s="29">
        <v>2.19</v>
      </c>
      <c r="AB147" s="29">
        <v>19.5</v>
      </c>
      <c r="AC147" s="29">
        <v>88</v>
      </c>
      <c r="AD147" s="29">
        <v>1.62</v>
      </c>
      <c r="AE147" s="29">
        <v>0.48</v>
      </c>
      <c r="AF147" s="29">
        <v>0.57999999999999996</v>
      </c>
      <c r="AG147" s="29">
        <v>0.88</v>
      </c>
      <c r="AH147" s="29">
        <v>5.7</v>
      </c>
      <c r="AI147" s="29">
        <v>0.81</v>
      </c>
      <c r="AJ147" s="29">
        <v>1.82</v>
      </c>
      <c r="AK147" s="29">
        <v>580</v>
      </c>
    </row>
    <row r="148" spans="1:37" x14ac:dyDescent="0.3">
      <c r="A148">
        <v>140</v>
      </c>
      <c r="B148" t="s">
        <v>30</v>
      </c>
      <c r="C148">
        <f t="shared" si="45"/>
        <v>2</v>
      </c>
      <c r="E148">
        <f t="shared" si="46"/>
        <v>0.55740817108569207</v>
      </c>
      <c r="F148">
        <f t="shared" si="47"/>
        <v>0.35673293022723196</v>
      </c>
      <c r="G148">
        <f t="shared" si="48"/>
        <v>0.84548242347055058</v>
      </c>
      <c r="H148">
        <f t="shared" si="49"/>
        <v>0.35673293022723196</v>
      </c>
      <c r="J148">
        <v>140</v>
      </c>
      <c r="K148" s="30">
        <f t="shared" si="50"/>
        <v>0.86581254214430203</v>
      </c>
      <c r="L148" s="30">
        <f t="shared" si="51"/>
        <v>0.51034482758620692</v>
      </c>
      <c r="M148" s="30">
        <f t="shared" si="52"/>
        <v>0.80804953560371517</v>
      </c>
      <c r="N148" s="30">
        <f t="shared" si="53"/>
        <v>0.8</v>
      </c>
      <c r="O148" s="30">
        <f t="shared" si="54"/>
        <v>0.62345679012345678</v>
      </c>
      <c r="P148" s="30">
        <f t="shared" si="55"/>
        <v>0.59793814432989689</v>
      </c>
      <c r="Q148" s="30">
        <f t="shared" si="56"/>
        <v>0.11811023622047244</v>
      </c>
      <c r="R148" s="30">
        <f t="shared" si="57"/>
        <v>0.80303030303030298</v>
      </c>
      <c r="S148" s="30">
        <f t="shared" si="58"/>
        <v>0.22625698324022347</v>
      </c>
      <c r="T148" s="30">
        <f t="shared" si="59"/>
        <v>0.37846153846153846</v>
      </c>
      <c r="U148" s="30">
        <f t="shared" si="60"/>
        <v>0.52046783625730997</v>
      </c>
      <c r="V148" s="30">
        <f t="shared" si="61"/>
        <v>0.53749999999999998</v>
      </c>
      <c r="W148" s="30">
        <f t="shared" si="62"/>
        <v>0.35119047619047616</v>
      </c>
      <c r="X148" s="28" t="s">
        <v>30</v>
      </c>
      <c r="Y148" s="29">
        <v>12.84</v>
      </c>
      <c r="Z148" s="29">
        <v>2.96</v>
      </c>
      <c r="AA148" s="29">
        <v>2.61</v>
      </c>
      <c r="AB148" s="29">
        <v>24</v>
      </c>
      <c r="AC148" s="29">
        <v>101</v>
      </c>
      <c r="AD148" s="29">
        <v>2.3199999999999998</v>
      </c>
      <c r="AE148" s="29">
        <v>0.6</v>
      </c>
      <c r="AF148" s="29">
        <v>0.53</v>
      </c>
      <c r="AG148" s="29">
        <v>0.81</v>
      </c>
      <c r="AH148" s="29">
        <v>4.92</v>
      </c>
      <c r="AI148" s="29">
        <v>0.89</v>
      </c>
      <c r="AJ148" s="29">
        <v>2.15</v>
      </c>
      <c r="AK148" s="29">
        <v>590</v>
      </c>
    </row>
    <row r="149" spans="1:37" x14ac:dyDescent="0.3">
      <c r="A149">
        <v>141</v>
      </c>
      <c r="B149" t="s">
        <v>30</v>
      </c>
      <c r="C149">
        <f t="shared" si="45"/>
        <v>2</v>
      </c>
      <c r="E149">
        <f t="shared" si="46"/>
        <v>0.57537474871497551</v>
      </c>
      <c r="F149">
        <f t="shared" si="47"/>
        <v>0.33620684792263039</v>
      </c>
      <c r="G149">
        <f t="shared" si="48"/>
        <v>0.89516524594340408</v>
      </c>
      <c r="H149">
        <f t="shared" si="49"/>
        <v>0.33620684792263039</v>
      </c>
      <c r="J149">
        <v>141</v>
      </c>
      <c r="K149" s="30">
        <f t="shared" si="50"/>
        <v>0.87188132164531351</v>
      </c>
      <c r="L149" s="30">
        <f t="shared" si="51"/>
        <v>0.48448275862068968</v>
      </c>
      <c r="M149" s="30">
        <f t="shared" si="52"/>
        <v>0.83591331269349856</v>
      </c>
      <c r="N149" s="30">
        <f t="shared" si="53"/>
        <v>0.7</v>
      </c>
      <c r="O149" s="30">
        <f t="shared" si="54"/>
        <v>0.59259259259259256</v>
      </c>
      <c r="P149" s="30">
        <f t="shared" si="55"/>
        <v>0.39690721649484539</v>
      </c>
      <c r="Q149" s="30">
        <f t="shared" si="56"/>
        <v>9.8425196850393692E-2</v>
      </c>
      <c r="R149" s="30">
        <f t="shared" si="57"/>
        <v>0.80303030303030298</v>
      </c>
      <c r="S149" s="30">
        <f t="shared" si="58"/>
        <v>0.20949720670391062</v>
      </c>
      <c r="T149" s="30">
        <f t="shared" si="59"/>
        <v>0.35384615384615381</v>
      </c>
      <c r="U149" s="30">
        <f t="shared" si="60"/>
        <v>0.45029239766081874</v>
      </c>
      <c r="V149" s="30">
        <f t="shared" si="61"/>
        <v>0.57750000000000001</v>
      </c>
      <c r="W149" s="30">
        <f t="shared" si="62"/>
        <v>0.35714285714285715</v>
      </c>
      <c r="X149" s="28" t="s">
        <v>30</v>
      </c>
      <c r="Y149" s="29">
        <v>12.93</v>
      </c>
      <c r="Z149" s="29">
        <v>2.81</v>
      </c>
      <c r="AA149" s="29">
        <v>2.7</v>
      </c>
      <c r="AB149" s="29">
        <v>21</v>
      </c>
      <c r="AC149" s="29">
        <v>96</v>
      </c>
      <c r="AD149" s="29">
        <v>1.54</v>
      </c>
      <c r="AE149" s="29">
        <v>0.5</v>
      </c>
      <c r="AF149" s="29">
        <v>0.53</v>
      </c>
      <c r="AG149" s="29">
        <v>0.75</v>
      </c>
      <c r="AH149" s="29">
        <v>4.5999999999999996</v>
      </c>
      <c r="AI149" s="29">
        <v>0.77</v>
      </c>
      <c r="AJ149" s="29">
        <v>2.31</v>
      </c>
      <c r="AK149" s="29">
        <v>600</v>
      </c>
    </row>
    <row r="150" spans="1:37" x14ac:dyDescent="0.3">
      <c r="A150">
        <v>142</v>
      </c>
      <c r="B150" t="s">
        <v>30</v>
      </c>
      <c r="C150">
        <f t="shared" si="45"/>
        <v>2</v>
      </c>
      <c r="E150">
        <f t="shared" si="46"/>
        <v>0.57022004628905387</v>
      </c>
      <c r="F150">
        <f t="shared" si="47"/>
        <v>0.36175905409674319</v>
      </c>
      <c r="G150">
        <f t="shared" si="48"/>
        <v>0.80908693991000891</v>
      </c>
      <c r="H150">
        <f t="shared" si="49"/>
        <v>0.36175905409674319</v>
      </c>
      <c r="J150">
        <v>142</v>
      </c>
      <c r="K150" s="30">
        <f t="shared" si="50"/>
        <v>0.90087660148347937</v>
      </c>
      <c r="L150" s="30">
        <f t="shared" si="51"/>
        <v>0.44137931034482764</v>
      </c>
      <c r="M150" s="30">
        <f t="shared" si="52"/>
        <v>0.72755417956656354</v>
      </c>
      <c r="N150" s="30">
        <f t="shared" si="53"/>
        <v>0.66666666666666663</v>
      </c>
      <c r="O150" s="30">
        <f t="shared" si="54"/>
        <v>0.54938271604938271</v>
      </c>
      <c r="P150" s="30">
        <f t="shared" si="55"/>
        <v>0.36082474226804123</v>
      </c>
      <c r="Q150" s="30">
        <f t="shared" si="56"/>
        <v>9.8425196850393692E-2</v>
      </c>
      <c r="R150" s="30">
        <f t="shared" si="57"/>
        <v>0.56060606060606055</v>
      </c>
      <c r="S150" s="30">
        <f t="shared" si="58"/>
        <v>0.1787709497206704</v>
      </c>
      <c r="T150" s="30">
        <f t="shared" si="59"/>
        <v>0.43076923076923074</v>
      </c>
      <c r="U150" s="30">
        <f t="shared" si="60"/>
        <v>0.40935672514619881</v>
      </c>
      <c r="V150" s="30">
        <f t="shared" si="61"/>
        <v>0.61750000000000005</v>
      </c>
      <c r="W150" s="30">
        <f t="shared" si="62"/>
        <v>0.4642857142857143</v>
      </c>
      <c r="X150" s="28" t="s">
        <v>30</v>
      </c>
      <c r="Y150" s="29">
        <v>13.36</v>
      </c>
      <c r="Z150" s="29">
        <v>2.56</v>
      </c>
      <c r="AA150" s="29">
        <v>2.35</v>
      </c>
      <c r="AB150" s="29">
        <v>20</v>
      </c>
      <c r="AC150" s="29">
        <v>89</v>
      </c>
      <c r="AD150" s="29">
        <v>1.4</v>
      </c>
      <c r="AE150" s="29">
        <v>0.5</v>
      </c>
      <c r="AF150" s="29">
        <v>0.37</v>
      </c>
      <c r="AG150" s="29">
        <v>0.64</v>
      </c>
      <c r="AH150" s="29">
        <v>5.6</v>
      </c>
      <c r="AI150" s="29">
        <v>0.7</v>
      </c>
      <c r="AJ150" s="29">
        <v>2.4700000000000002</v>
      </c>
      <c r="AK150" s="29">
        <v>780</v>
      </c>
    </row>
    <row r="151" spans="1:37" x14ac:dyDescent="0.3">
      <c r="A151">
        <v>143</v>
      </c>
      <c r="B151" t="s">
        <v>30</v>
      </c>
      <c r="C151">
        <f t="shared" si="45"/>
        <v>2</v>
      </c>
      <c r="E151">
        <f t="shared" si="46"/>
        <v>0.60834649665821927</v>
      </c>
      <c r="F151">
        <f t="shared" si="47"/>
        <v>0.3563661239592717</v>
      </c>
      <c r="G151">
        <f t="shared" si="48"/>
        <v>0.94620467021339316</v>
      </c>
      <c r="H151">
        <f t="shared" si="49"/>
        <v>0.3563661239592717</v>
      </c>
      <c r="J151">
        <v>143</v>
      </c>
      <c r="K151" s="30">
        <f t="shared" si="50"/>
        <v>0.9116655428186109</v>
      </c>
      <c r="L151" s="30">
        <f t="shared" si="51"/>
        <v>0.54655172413793107</v>
      </c>
      <c r="M151" s="30">
        <f t="shared" si="52"/>
        <v>0.8421052631578948</v>
      </c>
      <c r="N151" s="30">
        <f t="shared" si="53"/>
        <v>0.78333333333333333</v>
      </c>
      <c r="O151" s="30">
        <f t="shared" si="54"/>
        <v>0.59876543209876543</v>
      </c>
      <c r="P151" s="30">
        <f t="shared" si="55"/>
        <v>0.39948453608247425</v>
      </c>
      <c r="Q151" s="30">
        <f t="shared" si="56"/>
        <v>0.10236220472440945</v>
      </c>
      <c r="R151" s="30">
        <f t="shared" si="57"/>
        <v>0.75757575757575757</v>
      </c>
      <c r="S151" s="30">
        <f t="shared" si="58"/>
        <v>0.15363128491620112</v>
      </c>
      <c r="T151" s="30">
        <f t="shared" si="59"/>
        <v>0.33461538461538459</v>
      </c>
      <c r="U151" s="30">
        <f t="shared" si="60"/>
        <v>0.52046783625730997</v>
      </c>
      <c r="V151" s="30">
        <f t="shared" si="61"/>
        <v>0.51500000000000001</v>
      </c>
      <c r="W151" s="30">
        <f t="shared" si="62"/>
        <v>0.30952380952380953</v>
      </c>
      <c r="X151" s="28" t="s">
        <v>30</v>
      </c>
      <c r="Y151" s="29">
        <v>13.52</v>
      </c>
      <c r="Z151" s="29">
        <v>3.17</v>
      </c>
      <c r="AA151" s="29">
        <v>2.72</v>
      </c>
      <c r="AB151" s="29">
        <v>23.5</v>
      </c>
      <c r="AC151" s="29">
        <v>97</v>
      </c>
      <c r="AD151" s="29">
        <v>1.55</v>
      </c>
      <c r="AE151" s="29">
        <v>0.52</v>
      </c>
      <c r="AF151" s="29">
        <v>0.5</v>
      </c>
      <c r="AG151" s="29">
        <v>0.55000000000000004</v>
      </c>
      <c r="AH151" s="29">
        <v>4.3499999999999996</v>
      </c>
      <c r="AI151" s="29">
        <v>0.89</v>
      </c>
      <c r="AJ151" s="29">
        <v>2.06</v>
      </c>
      <c r="AK151" s="29">
        <v>520</v>
      </c>
    </row>
    <row r="152" spans="1:37" x14ac:dyDescent="0.3">
      <c r="A152">
        <v>144</v>
      </c>
      <c r="B152" t="s">
        <v>30</v>
      </c>
      <c r="C152">
        <f t="shared" si="45"/>
        <v>2</v>
      </c>
      <c r="E152">
        <f t="shared" si="46"/>
        <v>0.67489600338577549</v>
      </c>
      <c r="F152">
        <f t="shared" si="47"/>
        <v>0.40088858936951571</v>
      </c>
      <c r="G152">
        <f t="shared" si="48"/>
        <v>0.92119000165375864</v>
      </c>
      <c r="H152">
        <f t="shared" si="49"/>
        <v>0.40088858936951571</v>
      </c>
      <c r="J152">
        <v>144</v>
      </c>
      <c r="K152" s="30">
        <f t="shared" si="50"/>
        <v>0.91840863115306803</v>
      </c>
      <c r="L152" s="30">
        <f t="shared" si="51"/>
        <v>0.85344827586206906</v>
      </c>
      <c r="M152" s="30">
        <f t="shared" si="52"/>
        <v>0.72755417956656354</v>
      </c>
      <c r="N152" s="30">
        <f t="shared" si="53"/>
        <v>0.66666666666666663</v>
      </c>
      <c r="O152" s="30">
        <f t="shared" si="54"/>
        <v>0.5679012345679012</v>
      </c>
      <c r="P152" s="30">
        <f t="shared" si="55"/>
        <v>0.51546391752577325</v>
      </c>
      <c r="Q152" s="30">
        <f t="shared" si="56"/>
        <v>0.15748031496062992</v>
      </c>
      <c r="R152" s="30">
        <f t="shared" si="57"/>
        <v>0.71212121212121204</v>
      </c>
      <c r="S152" s="30">
        <f t="shared" si="58"/>
        <v>0.28491620111731841</v>
      </c>
      <c r="T152" s="30">
        <f t="shared" si="59"/>
        <v>0.33846153846153848</v>
      </c>
      <c r="U152" s="30">
        <f t="shared" si="60"/>
        <v>0.53216374269005851</v>
      </c>
      <c r="V152" s="30">
        <f t="shared" si="61"/>
        <v>0.51249999999999996</v>
      </c>
      <c r="W152" s="30">
        <f t="shared" si="62"/>
        <v>0.32738095238095238</v>
      </c>
      <c r="X152" s="28" t="s">
        <v>30</v>
      </c>
      <c r="Y152" s="29">
        <v>13.62</v>
      </c>
      <c r="Z152" s="29">
        <v>4.95</v>
      </c>
      <c r="AA152" s="29">
        <v>2.35</v>
      </c>
      <c r="AB152" s="29">
        <v>20</v>
      </c>
      <c r="AC152" s="29">
        <v>92</v>
      </c>
      <c r="AD152" s="29">
        <v>2</v>
      </c>
      <c r="AE152" s="29">
        <v>0.8</v>
      </c>
      <c r="AF152" s="29">
        <v>0.47</v>
      </c>
      <c r="AG152" s="29">
        <v>1.02</v>
      </c>
      <c r="AH152" s="29">
        <v>4.4000000000000004</v>
      </c>
      <c r="AI152" s="29">
        <v>0.91</v>
      </c>
      <c r="AJ152" s="29">
        <v>2.0499999999999998</v>
      </c>
      <c r="AK152" s="29">
        <v>550</v>
      </c>
    </row>
    <row r="153" spans="1:37" x14ac:dyDescent="0.3">
      <c r="A153">
        <v>145</v>
      </c>
      <c r="B153" t="s">
        <v>30</v>
      </c>
      <c r="C153">
        <f t="shared" si="45"/>
        <v>2</v>
      </c>
      <c r="E153">
        <f t="shared" si="46"/>
        <v>0.75722046197644144</v>
      </c>
      <c r="F153">
        <f t="shared" si="47"/>
        <v>0.36202137541496299</v>
      </c>
      <c r="G153">
        <f t="shared" si="48"/>
        <v>0.84409194769662355</v>
      </c>
      <c r="H153">
        <f t="shared" si="49"/>
        <v>0.36202137541496299</v>
      </c>
      <c r="J153">
        <v>145</v>
      </c>
      <c r="K153" s="30">
        <f t="shared" si="50"/>
        <v>0.82602832097100476</v>
      </c>
      <c r="L153" s="30">
        <f t="shared" si="51"/>
        <v>0.66896551724137931</v>
      </c>
      <c r="M153" s="30">
        <f t="shared" si="52"/>
        <v>0.68111455108359142</v>
      </c>
      <c r="N153" s="30">
        <f t="shared" si="53"/>
        <v>0.6166666666666667</v>
      </c>
      <c r="O153" s="30">
        <f t="shared" si="54"/>
        <v>0.69135802469135799</v>
      </c>
      <c r="P153" s="30">
        <f t="shared" si="55"/>
        <v>0.35567010309278346</v>
      </c>
      <c r="Q153" s="30">
        <f t="shared" si="56"/>
        <v>0.15354330708661418</v>
      </c>
      <c r="R153" s="30">
        <f t="shared" si="57"/>
        <v>0.43939393939393934</v>
      </c>
      <c r="S153" s="30">
        <f t="shared" si="58"/>
        <v>0.31843575418994408</v>
      </c>
      <c r="T153" s="30">
        <f t="shared" si="59"/>
        <v>0.6315384615384616</v>
      </c>
      <c r="U153" s="30">
        <f t="shared" si="60"/>
        <v>0.38011695906432752</v>
      </c>
      <c r="V153" s="30">
        <f t="shared" si="61"/>
        <v>0.5</v>
      </c>
      <c r="W153" s="30">
        <f t="shared" si="62"/>
        <v>0.5089285714285714</v>
      </c>
      <c r="X153" s="28" t="s">
        <v>30</v>
      </c>
      <c r="Y153" s="29">
        <v>12.25</v>
      </c>
      <c r="Z153" s="29">
        <v>3.88</v>
      </c>
      <c r="AA153" s="29">
        <v>2.2000000000000002</v>
      </c>
      <c r="AB153" s="29">
        <v>18.5</v>
      </c>
      <c r="AC153" s="29">
        <v>112</v>
      </c>
      <c r="AD153" s="29">
        <v>1.38</v>
      </c>
      <c r="AE153" s="29">
        <v>0.78</v>
      </c>
      <c r="AF153" s="29">
        <v>0.28999999999999998</v>
      </c>
      <c r="AG153" s="29">
        <v>1.1399999999999999</v>
      </c>
      <c r="AH153" s="29">
        <v>8.2100000000000009</v>
      </c>
      <c r="AI153" s="29">
        <v>0.65</v>
      </c>
      <c r="AJ153" s="29">
        <v>2</v>
      </c>
      <c r="AK153" s="29">
        <v>855</v>
      </c>
    </row>
    <row r="154" spans="1:37" x14ac:dyDescent="0.3">
      <c r="A154">
        <v>146</v>
      </c>
      <c r="B154" t="s">
        <v>30</v>
      </c>
      <c r="C154">
        <f t="shared" si="45"/>
        <v>2</v>
      </c>
      <c r="E154">
        <f t="shared" si="46"/>
        <v>0.64371330454863707</v>
      </c>
      <c r="F154">
        <f t="shared" si="47"/>
        <v>0.31439723666017305</v>
      </c>
      <c r="G154">
        <f t="shared" si="48"/>
        <v>0.87809648425448206</v>
      </c>
      <c r="H154">
        <f t="shared" si="49"/>
        <v>0.31439723666017305</v>
      </c>
      <c r="J154">
        <v>146</v>
      </c>
      <c r="K154" s="30">
        <f t="shared" si="50"/>
        <v>0.88739042481456509</v>
      </c>
      <c r="L154" s="30">
        <f t="shared" si="51"/>
        <v>0.6155172413793103</v>
      </c>
      <c r="M154" s="30">
        <f t="shared" si="52"/>
        <v>0.66563467492260064</v>
      </c>
      <c r="N154" s="30">
        <f t="shared" si="53"/>
        <v>0.7</v>
      </c>
      <c r="O154" s="30">
        <f t="shared" si="54"/>
        <v>0.62962962962962965</v>
      </c>
      <c r="P154" s="30">
        <f t="shared" si="55"/>
        <v>0.38659793814432991</v>
      </c>
      <c r="Q154" s="30">
        <f t="shared" si="56"/>
        <v>0.10826771653543307</v>
      </c>
      <c r="R154" s="30">
        <f t="shared" si="57"/>
        <v>0.65151515151515149</v>
      </c>
      <c r="S154" s="30">
        <f t="shared" si="58"/>
        <v>0.36312849162011174</v>
      </c>
      <c r="T154" s="30">
        <f t="shared" si="59"/>
        <v>0.30769230769230771</v>
      </c>
      <c r="U154" s="30">
        <f t="shared" si="60"/>
        <v>0.35087719298245612</v>
      </c>
      <c r="V154" s="30">
        <f t="shared" si="61"/>
        <v>0.42</v>
      </c>
      <c r="W154" s="30">
        <f t="shared" si="62"/>
        <v>0.49404761904761907</v>
      </c>
      <c r="X154" s="28" t="s">
        <v>30</v>
      </c>
      <c r="Y154" s="29">
        <v>13.16</v>
      </c>
      <c r="Z154" s="29">
        <v>3.57</v>
      </c>
      <c r="AA154" s="29">
        <v>2.15</v>
      </c>
      <c r="AB154" s="29">
        <v>21</v>
      </c>
      <c r="AC154" s="29">
        <v>102</v>
      </c>
      <c r="AD154" s="29">
        <v>1.5</v>
      </c>
      <c r="AE154" s="29">
        <v>0.55000000000000004</v>
      </c>
      <c r="AF154" s="29">
        <v>0.43</v>
      </c>
      <c r="AG154" s="29">
        <v>1.3</v>
      </c>
      <c r="AH154" s="29">
        <v>4</v>
      </c>
      <c r="AI154" s="29">
        <v>0.6</v>
      </c>
      <c r="AJ154" s="29">
        <v>1.68</v>
      </c>
      <c r="AK154" s="29">
        <v>830</v>
      </c>
    </row>
    <row r="155" spans="1:37" x14ac:dyDescent="0.3">
      <c r="A155">
        <v>147</v>
      </c>
      <c r="B155" t="s">
        <v>30</v>
      </c>
      <c r="C155">
        <f t="shared" si="45"/>
        <v>2</v>
      </c>
      <c r="E155">
        <f t="shared" si="46"/>
        <v>0.90142830233732318</v>
      </c>
      <c r="F155">
        <f t="shared" si="47"/>
        <v>0.47505759714838919</v>
      </c>
      <c r="G155">
        <f t="shared" si="48"/>
        <v>1.1914505305248311</v>
      </c>
      <c r="H155">
        <f t="shared" si="49"/>
        <v>0.47505759714838919</v>
      </c>
      <c r="J155">
        <v>147</v>
      </c>
      <c r="K155" s="30">
        <f t="shared" si="50"/>
        <v>0.93594066082265681</v>
      </c>
      <c r="L155" s="30">
        <f t="shared" si="51"/>
        <v>0.86896551724137938</v>
      </c>
      <c r="M155" s="30">
        <f t="shared" si="52"/>
        <v>0.69040247678018574</v>
      </c>
      <c r="N155" s="30">
        <f t="shared" si="53"/>
        <v>0.66666666666666663</v>
      </c>
      <c r="O155" s="30">
        <f t="shared" si="54"/>
        <v>0.49382716049382713</v>
      </c>
      <c r="P155" s="30">
        <f t="shared" si="55"/>
        <v>0.25257731958762886</v>
      </c>
      <c r="Q155" s="30">
        <f t="shared" si="56"/>
        <v>6.6929133858267723E-2</v>
      </c>
      <c r="R155" s="30">
        <f t="shared" si="57"/>
        <v>0.60606060606060608</v>
      </c>
      <c r="S155" s="30">
        <f t="shared" si="58"/>
        <v>0.18994413407821231</v>
      </c>
      <c r="T155" s="30">
        <f t="shared" si="59"/>
        <v>0.37692307692307697</v>
      </c>
      <c r="U155" s="30">
        <f t="shared" si="60"/>
        <v>0.33918128654970758</v>
      </c>
      <c r="V155" s="30">
        <f t="shared" si="61"/>
        <v>0.33250000000000002</v>
      </c>
      <c r="W155" s="30">
        <f t="shared" si="62"/>
        <v>0.24702380952380953</v>
      </c>
      <c r="X155" s="28" t="s">
        <v>30</v>
      </c>
      <c r="Y155" s="29">
        <v>13.88</v>
      </c>
      <c r="Z155" s="29">
        <v>5.04</v>
      </c>
      <c r="AA155" s="29">
        <v>2.23</v>
      </c>
      <c r="AB155" s="29">
        <v>20</v>
      </c>
      <c r="AC155" s="29">
        <v>80</v>
      </c>
      <c r="AD155" s="29">
        <v>0.98</v>
      </c>
      <c r="AE155" s="29">
        <v>0.34</v>
      </c>
      <c r="AF155" s="29">
        <v>0.4</v>
      </c>
      <c r="AG155" s="29">
        <v>0.68</v>
      </c>
      <c r="AH155" s="29">
        <v>4.9000000000000004</v>
      </c>
      <c r="AI155" s="29">
        <v>0.57999999999999996</v>
      </c>
      <c r="AJ155" s="29">
        <v>1.33</v>
      </c>
      <c r="AK155" s="29">
        <v>415</v>
      </c>
    </row>
    <row r="156" spans="1:37" x14ac:dyDescent="0.3">
      <c r="A156">
        <v>148</v>
      </c>
      <c r="B156" t="s">
        <v>30</v>
      </c>
      <c r="C156">
        <f t="shared" si="45"/>
        <v>2</v>
      </c>
      <c r="E156">
        <f t="shared" si="46"/>
        <v>0.81660587840729515</v>
      </c>
      <c r="F156">
        <f t="shared" si="47"/>
        <v>0.25855166417102488</v>
      </c>
      <c r="G156">
        <f t="shared" si="48"/>
        <v>1.0072313796743082</v>
      </c>
      <c r="H156">
        <f t="shared" si="49"/>
        <v>0.25855166417102488</v>
      </c>
      <c r="J156">
        <v>148</v>
      </c>
      <c r="K156" s="30">
        <f t="shared" si="50"/>
        <v>0.86783546864463923</v>
      </c>
      <c r="L156" s="30">
        <f t="shared" si="51"/>
        <v>0.79482758620689664</v>
      </c>
      <c r="M156" s="30">
        <f t="shared" si="52"/>
        <v>0.7678018575851393</v>
      </c>
      <c r="N156" s="30">
        <f t="shared" si="53"/>
        <v>0.71666666666666667</v>
      </c>
      <c r="O156" s="30">
        <f t="shared" si="54"/>
        <v>0.53086419753086422</v>
      </c>
      <c r="P156" s="30">
        <f t="shared" si="55"/>
        <v>0.43814432989690721</v>
      </c>
      <c r="Q156" s="30">
        <f t="shared" si="56"/>
        <v>0.12795275590551181</v>
      </c>
      <c r="R156" s="30">
        <f t="shared" si="57"/>
        <v>0.71212121212121204</v>
      </c>
      <c r="S156" s="30">
        <f t="shared" si="58"/>
        <v>0.24022346368715083</v>
      </c>
      <c r="T156" s="30">
        <f t="shared" si="59"/>
        <v>0.58846153846153848</v>
      </c>
      <c r="U156" s="30">
        <f t="shared" si="60"/>
        <v>0.31578947368421056</v>
      </c>
      <c r="V156" s="30">
        <f t="shared" si="61"/>
        <v>0.46500000000000002</v>
      </c>
      <c r="W156" s="30">
        <f t="shared" si="62"/>
        <v>0.37202380952380953</v>
      </c>
      <c r="X156" s="28" t="s">
        <v>30</v>
      </c>
      <c r="Y156" s="29">
        <v>12.87</v>
      </c>
      <c r="Z156" s="29">
        <v>4.6100000000000003</v>
      </c>
      <c r="AA156" s="29">
        <v>2.48</v>
      </c>
      <c r="AB156" s="29">
        <v>21.5</v>
      </c>
      <c r="AC156" s="29">
        <v>86</v>
      </c>
      <c r="AD156" s="29">
        <v>1.7</v>
      </c>
      <c r="AE156" s="29">
        <v>0.65</v>
      </c>
      <c r="AF156" s="29">
        <v>0.47</v>
      </c>
      <c r="AG156" s="29">
        <v>0.86</v>
      </c>
      <c r="AH156" s="29">
        <v>7.65</v>
      </c>
      <c r="AI156" s="29">
        <v>0.54</v>
      </c>
      <c r="AJ156" s="29">
        <v>1.86</v>
      </c>
      <c r="AK156" s="29">
        <v>625</v>
      </c>
    </row>
    <row r="157" spans="1:37" x14ac:dyDescent="0.3">
      <c r="A157">
        <v>149</v>
      </c>
      <c r="B157" t="s">
        <v>30</v>
      </c>
      <c r="C157">
        <f t="shared" si="45"/>
        <v>2</v>
      </c>
      <c r="E157">
        <f t="shared" si="46"/>
        <v>0.71762114744383254</v>
      </c>
      <c r="F157">
        <f t="shared" si="47"/>
        <v>0.15128955517770915</v>
      </c>
      <c r="G157">
        <f t="shared" si="48"/>
        <v>0.88140819240724122</v>
      </c>
      <c r="H157">
        <f t="shared" si="49"/>
        <v>0.15128955517770915</v>
      </c>
      <c r="J157">
        <v>149</v>
      </c>
      <c r="K157" s="30">
        <f t="shared" si="50"/>
        <v>0.89817936614969662</v>
      </c>
      <c r="L157" s="30">
        <f t="shared" si="51"/>
        <v>0.55862068965517242</v>
      </c>
      <c r="M157" s="30">
        <f t="shared" si="52"/>
        <v>0.73684210526315785</v>
      </c>
      <c r="N157" s="30">
        <f t="shared" si="53"/>
        <v>0.71666666666666667</v>
      </c>
      <c r="O157" s="30">
        <f t="shared" si="54"/>
        <v>0.5679012345679012</v>
      </c>
      <c r="P157" s="30">
        <f t="shared" si="55"/>
        <v>0.49742268041237114</v>
      </c>
      <c r="Q157" s="30">
        <f t="shared" si="56"/>
        <v>0.14960629921259844</v>
      </c>
      <c r="R157" s="30">
        <f t="shared" si="57"/>
        <v>0.68181818181818177</v>
      </c>
      <c r="S157" s="30">
        <f t="shared" si="58"/>
        <v>0.34916201117318435</v>
      </c>
      <c r="T157" s="30">
        <f t="shared" si="59"/>
        <v>0.64769230769230768</v>
      </c>
      <c r="U157" s="30">
        <f t="shared" si="60"/>
        <v>0.32163742690058483</v>
      </c>
      <c r="V157" s="30">
        <f t="shared" si="61"/>
        <v>0.40500000000000003</v>
      </c>
      <c r="W157" s="30">
        <f t="shared" si="62"/>
        <v>0.38690476190476192</v>
      </c>
      <c r="X157" s="28" t="s">
        <v>30</v>
      </c>
      <c r="Y157" s="29">
        <v>13.32</v>
      </c>
      <c r="Z157" s="29">
        <v>3.24</v>
      </c>
      <c r="AA157" s="29">
        <v>2.38</v>
      </c>
      <c r="AB157" s="29">
        <v>21.5</v>
      </c>
      <c r="AC157" s="29">
        <v>92</v>
      </c>
      <c r="AD157" s="29">
        <v>1.93</v>
      </c>
      <c r="AE157" s="29">
        <v>0.76</v>
      </c>
      <c r="AF157" s="29">
        <v>0.45</v>
      </c>
      <c r="AG157" s="29">
        <v>1.25</v>
      </c>
      <c r="AH157" s="29">
        <v>8.42</v>
      </c>
      <c r="AI157" s="29">
        <v>0.55000000000000004</v>
      </c>
      <c r="AJ157" s="29">
        <v>1.62</v>
      </c>
      <c r="AK157" s="29">
        <v>650</v>
      </c>
    </row>
    <row r="158" spans="1:37" x14ac:dyDescent="0.3">
      <c r="A158">
        <v>150</v>
      </c>
      <c r="B158" t="s">
        <v>30</v>
      </c>
      <c r="C158">
        <f t="shared" si="45"/>
        <v>2</v>
      </c>
      <c r="E158">
        <f t="shared" si="46"/>
        <v>0.82625404474732123</v>
      </c>
      <c r="F158">
        <f t="shared" si="47"/>
        <v>0.33216306196702244</v>
      </c>
      <c r="G158">
        <f t="shared" si="48"/>
        <v>0.95511164629400491</v>
      </c>
      <c r="H158">
        <f t="shared" si="49"/>
        <v>0.33216306196702244</v>
      </c>
      <c r="J158">
        <v>150</v>
      </c>
      <c r="K158" s="30">
        <f t="shared" si="50"/>
        <v>0.88199595414699927</v>
      </c>
      <c r="L158" s="30">
        <f t="shared" si="51"/>
        <v>0.67241379310344829</v>
      </c>
      <c r="M158" s="30">
        <f t="shared" si="52"/>
        <v>0.73065015479876161</v>
      </c>
      <c r="N158" s="30">
        <f t="shared" si="53"/>
        <v>0.71666666666666667</v>
      </c>
      <c r="O158" s="30">
        <f t="shared" si="54"/>
        <v>0.69753086419753085</v>
      </c>
      <c r="P158" s="30">
        <f t="shared" si="55"/>
        <v>0.36340206185567009</v>
      </c>
      <c r="Q158" s="30">
        <f t="shared" si="56"/>
        <v>0.27362204724409445</v>
      </c>
      <c r="R158" s="30">
        <f t="shared" si="57"/>
        <v>0.51515151515151514</v>
      </c>
      <c r="S158" s="30">
        <f t="shared" si="58"/>
        <v>0.31843575418994408</v>
      </c>
      <c r="T158" s="30">
        <f t="shared" si="59"/>
        <v>0.72307692307692306</v>
      </c>
      <c r="U158" s="30">
        <f t="shared" si="60"/>
        <v>0.33333333333333331</v>
      </c>
      <c r="V158" s="30">
        <f t="shared" si="61"/>
        <v>0.33250000000000002</v>
      </c>
      <c r="W158" s="30">
        <f t="shared" si="62"/>
        <v>0.32738095238095238</v>
      </c>
      <c r="X158" s="28" t="s">
        <v>30</v>
      </c>
      <c r="Y158" s="29">
        <v>13.08</v>
      </c>
      <c r="Z158" s="29">
        <v>3.9</v>
      </c>
      <c r="AA158" s="29">
        <v>2.36</v>
      </c>
      <c r="AB158" s="29">
        <v>21.5</v>
      </c>
      <c r="AC158" s="29">
        <v>113</v>
      </c>
      <c r="AD158" s="29">
        <v>1.41</v>
      </c>
      <c r="AE158" s="29">
        <v>1.39</v>
      </c>
      <c r="AF158" s="29">
        <v>0.34</v>
      </c>
      <c r="AG158" s="29">
        <v>1.1399999999999999</v>
      </c>
      <c r="AH158" s="29">
        <v>9.4</v>
      </c>
      <c r="AI158" s="29">
        <v>0.56999999999999995</v>
      </c>
      <c r="AJ158" s="29">
        <v>1.33</v>
      </c>
      <c r="AK158" s="29">
        <v>550</v>
      </c>
    </row>
    <row r="159" spans="1:37" x14ac:dyDescent="0.3">
      <c r="A159">
        <v>151</v>
      </c>
      <c r="B159" t="s">
        <v>30</v>
      </c>
      <c r="C159">
        <f t="shared" si="45"/>
        <v>2</v>
      </c>
      <c r="E159">
        <f t="shared" si="46"/>
        <v>0.79488323502287339</v>
      </c>
      <c r="F159">
        <f t="shared" si="47"/>
        <v>0.47950916450290076</v>
      </c>
      <c r="G159">
        <f t="shared" si="48"/>
        <v>0.91390508281070559</v>
      </c>
      <c r="H159">
        <f t="shared" si="49"/>
        <v>0.47950916450290076</v>
      </c>
      <c r="J159">
        <v>151</v>
      </c>
      <c r="K159" s="30">
        <f t="shared" si="50"/>
        <v>0.91031692515171947</v>
      </c>
      <c r="L159" s="30">
        <f t="shared" si="51"/>
        <v>0.5379310344827587</v>
      </c>
      <c r="M159" s="30">
        <f t="shared" si="52"/>
        <v>0.81114551083591335</v>
      </c>
      <c r="N159" s="30">
        <f t="shared" si="53"/>
        <v>0.8</v>
      </c>
      <c r="O159" s="30">
        <f t="shared" si="54"/>
        <v>0.7592592592592593</v>
      </c>
      <c r="P159" s="30">
        <f t="shared" si="55"/>
        <v>0.36082474226804123</v>
      </c>
      <c r="Q159" s="30">
        <f t="shared" si="56"/>
        <v>0.30905511811023623</v>
      </c>
      <c r="R159" s="30">
        <f t="shared" si="57"/>
        <v>0.33333333333333331</v>
      </c>
      <c r="S159" s="30">
        <f t="shared" si="58"/>
        <v>0.34916201117318435</v>
      </c>
      <c r="T159" s="30">
        <f t="shared" si="59"/>
        <v>0.66153846153846152</v>
      </c>
      <c r="U159" s="30">
        <f t="shared" si="60"/>
        <v>0.34502923976608185</v>
      </c>
      <c r="V159" s="30">
        <f t="shared" si="61"/>
        <v>0.32500000000000001</v>
      </c>
      <c r="W159" s="30">
        <f t="shared" si="62"/>
        <v>0.29761904761904762</v>
      </c>
      <c r="X159" s="28" t="s">
        <v>30</v>
      </c>
      <c r="Y159" s="29">
        <v>13.5</v>
      </c>
      <c r="Z159" s="29">
        <v>3.12</v>
      </c>
      <c r="AA159" s="29">
        <v>2.62</v>
      </c>
      <c r="AB159" s="29">
        <v>24</v>
      </c>
      <c r="AC159" s="29">
        <v>123</v>
      </c>
      <c r="AD159" s="29">
        <v>1.4</v>
      </c>
      <c r="AE159" s="29">
        <v>1.57</v>
      </c>
      <c r="AF159" s="29">
        <v>0.22</v>
      </c>
      <c r="AG159" s="29">
        <v>1.25</v>
      </c>
      <c r="AH159" s="29">
        <v>8.6</v>
      </c>
      <c r="AI159" s="29">
        <v>0.59</v>
      </c>
      <c r="AJ159" s="29">
        <v>1.3</v>
      </c>
      <c r="AK159" s="29">
        <v>500</v>
      </c>
    </row>
    <row r="160" spans="1:37" x14ac:dyDescent="0.3">
      <c r="A160">
        <v>152</v>
      </c>
      <c r="B160" t="s">
        <v>30</v>
      </c>
      <c r="C160">
        <f t="shared" si="45"/>
        <v>2</v>
      </c>
      <c r="E160">
        <f t="shared" si="46"/>
        <v>0.85418544940920582</v>
      </c>
      <c r="F160">
        <f t="shared" si="47"/>
        <v>0.49945092783485046</v>
      </c>
      <c r="G160">
        <f t="shared" si="48"/>
        <v>0.94892670770041487</v>
      </c>
      <c r="H160">
        <f t="shared" si="49"/>
        <v>0.49945092783485046</v>
      </c>
      <c r="J160">
        <v>152</v>
      </c>
      <c r="K160" s="30">
        <f t="shared" si="50"/>
        <v>0.86244099797707341</v>
      </c>
      <c r="L160" s="30">
        <f t="shared" si="51"/>
        <v>0.46034482758620687</v>
      </c>
      <c r="M160" s="30">
        <f t="shared" si="52"/>
        <v>0.7678018575851393</v>
      </c>
      <c r="N160" s="30">
        <f t="shared" si="53"/>
        <v>0.73333333333333328</v>
      </c>
      <c r="O160" s="30">
        <f t="shared" si="54"/>
        <v>0.69135802469135799</v>
      </c>
      <c r="P160" s="30">
        <f t="shared" si="55"/>
        <v>0.3814432989690722</v>
      </c>
      <c r="Q160" s="30">
        <f t="shared" si="56"/>
        <v>0.26771653543307089</v>
      </c>
      <c r="R160" s="30">
        <f t="shared" si="57"/>
        <v>0.36363636363636359</v>
      </c>
      <c r="S160" s="30">
        <f t="shared" si="58"/>
        <v>0.35195530726256985</v>
      </c>
      <c r="T160" s="30">
        <f t="shared" si="59"/>
        <v>0.83076923076923082</v>
      </c>
      <c r="U160" s="30">
        <f t="shared" si="60"/>
        <v>0.2807017543859649</v>
      </c>
      <c r="V160" s="30">
        <f t="shared" si="61"/>
        <v>0.36749999999999999</v>
      </c>
      <c r="W160" s="30">
        <f t="shared" si="62"/>
        <v>0.2857142857142857</v>
      </c>
      <c r="X160" s="28" t="s">
        <v>30</v>
      </c>
      <c r="Y160" s="29">
        <v>12.79</v>
      </c>
      <c r="Z160" s="29">
        <v>2.67</v>
      </c>
      <c r="AA160" s="29">
        <v>2.48</v>
      </c>
      <c r="AB160" s="29">
        <v>22</v>
      </c>
      <c r="AC160" s="29">
        <v>112</v>
      </c>
      <c r="AD160" s="29">
        <v>1.48</v>
      </c>
      <c r="AE160" s="29">
        <v>1.36</v>
      </c>
      <c r="AF160" s="29">
        <v>0.24</v>
      </c>
      <c r="AG160" s="29">
        <v>1.26</v>
      </c>
      <c r="AH160" s="29">
        <v>10.8</v>
      </c>
      <c r="AI160" s="29">
        <v>0.48</v>
      </c>
      <c r="AJ160" s="29">
        <v>1.47</v>
      </c>
      <c r="AK160" s="29">
        <v>480</v>
      </c>
    </row>
    <row r="161" spans="1:37" x14ac:dyDescent="0.3">
      <c r="A161">
        <v>153</v>
      </c>
      <c r="B161" t="s">
        <v>30</v>
      </c>
      <c r="C161">
        <f t="shared" si="45"/>
        <v>2</v>
      </c>
      <c r="E161">
        <f t="shared" si="46"/>
        <v>0.66273422260751758</v>
      </c>
      <c r="F161">
        <f t="shared" si="47"/>
        <v>0.5185229788642054</v>
      </c>
      <c r="G161">
        <f t="shared" si="48"/>
        <v>0.82597725013632095</v>
      </c>
      <c r="H161">
        <f t="shared" si="49"/>
        <v>0.5185229788642054</v>
      </c>
      <c r="J161">
        <v>153</v>
      </c>
      <c r="K161" s="30">
        <f t="shared" si="50"/>
        <v>0.88401888064733647</v>
      </c>
      <c r="L161" s="30">
        <f t="shared" si="51"/>
        <v>0.32758620689655171</v>
      </c>
      <c r="M161" s="30">
        <f t="shared" si="52"/>
        <v>0.85139318885448911</v>
      </c>
      <c r="N161" s="30">
        <f t="shared" si="53"/>
        <v>0.85</v>
      </c>
      <c r="O161" s="30">
        <f t="shared" si="54"/>
        <v>0.71604938271604934</v>
      </c>
      <c r="P161" s="30">
        <f t="shared" si="55"/>
        <v>0.56701030927835061</v>
      </c>
      <c r="Q161" s="30">
        <f t="shared" si="56"/>
        <v>0.25196850393700787</v>
      </c>
      <c r="R161" s="30">
        <f t="shared" si="57"/>
        <v>0.39393939393939392</v>
      </c>
      <c r="S161" s="30">
        <f t="shared" si="58"/>
        <v>0.43575418994413406</v>
      </c>
      <c r="T161" s="30">
        <f t="shared" si="59"/>
        <v>0.5461538461538461</v>
      </c>
      <c r="U161" s="30">
        <f t="shared" si="60"/>
        <v>0.35672514619883039</v>
      </c>
      <c r="V161" s="30">
        <f t="shared" si="61"/>
        <v>0.33250000000000002</v>
      </c>
      <c r="W161" s="30">
        <f t="shared" si="62"/>
        <v>0.25297619047619047</v>
      </c>
      <c r="X161" s="28" t="s">
        <v>30</v>
      </c>
      <c r="Y161" s="29">
        <v>13.11</v>
      </c>
      <c r="Z161" s="29">
        <v>1.9</v>
      </c>
      <c r="AA161" s="29">
        <v>2.75</v>
      </c>
      <c r="AB161" s="29">
        <v>25.5</v>
      </c>
      <c r="AC161" s="29">
        <v>116</v>
      </c>
      <c r="AD161" s="29">
        <v>2.2000000000000002</v>
      </c>
      <c r="AE161" s="29">
        <v>1.28</v>
      </c>
      <c r="AF161" s="29">
        <v>0.26</v>
      </c>
      <c r="AG161" s="29">
        <v>1.56</v>
      </c>
      <c r="AH161" s="29">
        <v>7.1</v>
      </c>
      <c r="AI161" s="29">
        <v>0.61</v>
      </c>
      <c r="AJ161" s="29">
        <v>1.33</v>
      </c>
      <c r="AK161" s="29">
        <v>425</v>
      </c>
    </row>
    <row r="162" spans="1:37" x14ac:dyDescent="0.3">
      <c r="A162">
        <v>154</v>
      </c>
      <c r="B162" t="s">
        <v>30</v>
      </c>
      <c r="C162">
        <f t="shared" si="45"/>
        <v>2</v>
      </c>
      <c r="E162">
        <f t="shared" si="46"/>
        <v>0.90709095588371924</v>
      </c>
      <c r="F162">
        <f t="shared" si="47"/>
        <v>0.4218206455044024</v>
      </c>
      <c r="G162">
        <f t="shared" si="48"/>
        <v>1.0129199774313884</v>
      </c>
      <c r="H162">
        <f t="shared" si="49"/>
        <v>0.4218206455044024</v>
      </c>
      <c r="J162">
        <v>154</v>
      </c>
      <c r="K162" s="30">
        <f t="shared" si="50"/>
        <v>0.89211058664868514</v>
      </c>
      <c r="L162" s="30">
        <f t="shared" si="51"/>
        <v>0.56896551724137934</v>
      </c>
      <c r="M162" s="30">
        <f t="shared" si="52"/>
        <v>0.70588235294117641</v>
      </c>
      <c r="N162" s="30">
        <f t="shared" si="53"/>
        <v>0.6166666666666667</v>
      </c>
      <c r="O162" s="30">
        <f t="shared" si="54"/>
        <v>0.60493827160493829</v>
      </c>
      <c r="P162" s="30">
        <f t="shared" si="55"/>
        <v>0.46391752577319589</v>
      </c>
      <c r="Q162" s="30">
        <f t="shared" si="56"/>
        <v>0.16338582677165353</v>
      </c>
      <c r="R162" s="30">
        <f t="shared" si="57"/>
        <v>0.9242424242424242</v>
      </c>
      <c r="S162" s="30">
        <f t="shared" si="58"/>
        <v>0.52234636871508378</v>
      </c>
      <c r="T162" s="30">
        <f t="shared" si="59"/>
        <v>0.8092307692307692</v>
      </c>
      <c r="U162" s="30">
        <f t="shared" si="60"/>
        <v>0.3274853801169591</v>
      </c>
      <c r="V162" s="30">
        <f t="shared" si="61"/>
        <v>0.3775</v>
      </c>
      <c r="W162" s="30">
        <f t="shared" si="62"/>
        <v>0.4017857142857143</v>
      </c>
      <c r="X162" s="28" t="s">
        <v>30</v>
      </c>
      <c r="Y162" s="29">
        <v>13.23</v>
      </c>
      <c r="Z162" s="29">
        <v>3.3</v>
      </c>
      <c r="AA162" s="29">
        <v>2.2799999999999998</v>
      </c>
      <c r="AB162" s="29">
        <v>18.5</v>
      </c>
      <c r="AC162" s="29">
        <v>98</v>
      </c>
      <c r="AD162" s="29">
        <v>1.8</v>
      </c>
      <c r="AE162" s="29">
        <v>0.83</v>
      </c>
      <c r="AF162" s="29">
        <v>0.61</v>
      </c>
      <c r="AG162" s="29">
        <v>1.87</v>
      </c>
      <c r="AH162" s="29">
        <v>10.52</v>
      </c>
      <c r="AI162" s="29">
        <v>0.56000000000000005</v>
      </c>
      <c r="AJ162" s="29">
        <v>1.51</v>
      </c>
      <c r="AK162" s="29">
        <v>675</v>
      </c>
    </row>
    <row r="163" spans="1:37" x14ac:dyDescent="0.3">
      <c r="A163">
        <v>155</v>
      </c>
      <c r="B163" t="s">
        <v>30</v>
      </c>
      <c r="C163">
        <f t="shared" si="45"/>
        <v>2</v>
      </c>
      <c r="E163">
        <f t="shared" si="46"/>
        <v>0.70385958794165548</v>
      </c>
      <c r="F163">
        <f t="shared" si="47"/>
        <v>0.41509936218876797</v>
      </c>
      <c r="G163">
        <f t="shared" si="48"/>
        <v>0.93549473069540756</v>
      </c>
      <c r="H163">
        <f t="shared" si="49"/>
        <v>0.41509936218876797</v>
      </c>
      <c r="J163">
        <v>155</v>
      </c>
      <c r="K163" s="30">
        <f t="shared" si="50"/>
        <v>0.84828051247471337</v>
      </c>
      <c r="L163" s="30">
        <f t="shared" si="51"/>
        <v>0.22241379310344828</v>
      </c>
      <c r="M163" s="30">
        <f t="shared" si="52"/>
        <v>0.65015479876160998</v>
      </c>
      <c r="N163" s="30">
        <f t="shared" si="53"/>
        <v>0.66666666666666663</v>
      </c>
      <c r="O163" s="30">
        <f t="shared" si="54"/>
        <v>0.63580246913580252</v>
      </c>
      <c r="P163" s="30">
        <f t="shared" si="55"/>
        <v>0.3814432989690722</v>
      </c>
      <c r="Q163" s="30">
        <f t="shared" si="56"/>
        <v>0.11417322834645668</v>
      </c>
      <c r="R163" s="30">
        <f t="shared" si="57"/>
        <v>0.80303030303030298</v>
      </c>
      <c r="S163" s="30">
        <f t="shared" si="58"/>
        <v>0.39106145251396646</v>
      </c>
      <c r="T163" s="30">
        <f t="shared" si="59"/>
        <v>0.58461538461538454</v>
      </c>
      <c r="U163" s="30">
        <f t="shared" si="60"/>
        <v>0.33918128654970758</v>
      </c>
      <c r="V163" s="30">
        <f t="shared" si="61"/>
        <v>0.38750000000000001</v>
      </c>
      <c r="W163" s="30">
        <f t="shared" si="62"/>
        <v>0.38095238095238093</v>
      </c>
      <c r="X163" s="28" t="s">
        <v>30</v>
      </c>
      <c r="Y163" s="29">
        <v>12.58</v>
      </c>
      <c r="Z163" s="29">
        <v>1.29</v>
      </c>
      <c r="AA163" s="29">
        <v>2.1</v>
      </c>
      <c r="AB163" s="29">
        <v>20</v>
      </c>
      <c r="AC163" s="29">
        <v>103</v>
      </c>
      <c r="AD163" s="29">
        <v>1.48</v>
      </c>
      <c r="AE163" s="29">
        <v>0.57999999999999996</v>
      </c>
      <c r="AF163" s="29">
        <v>0.53</v>
      </c>
      <c r="AG163" s="29">
        <v>1.4</v>
      </c>
      <c r="AH163" s="29">
        <v>7.6</v>
      </c>
      <c r="AI163" s="29">
        <v>0.57999999999999996</v>
      </c>
      <c r="AJ163" s="29">
        <v>1.55</v>
      </c>
      <c r="AK163" s="29">
        <v>640</v>
      </c>
    </row>
    <row r="164" spans="1:37" x14ac:dyDescent="0.3">
      <c r="A164">
        <v>156</v>
      </c>
      <c r="B164" t="s">
        <v>30</v>
      </c>
      <c r="C164">
        <f t="shared" si="45"/>
        <v>2</v>
      </c>
      <c r="E164">
        <f t="shared" si="46"/>
        <v>0.95299390474156664</v>
      </c>
      <c r="F164">
        <f t="shared" si="47"/>
        <v>0.42315951996868933</v>
      </c>
      <c r="G164">
        <f t="shared" si="48"/>
        <v>1.1081567636184588</v>
      </c>
      <c r="H164">
        <f t="shared" si="49"/>
        <v>0.42315951996868933</v>
      </c>
      <c r="J164">
        <v>156</v>
      </c>
      <c r="K164" s="30">
        <f t="shared" si="50"/>
        <v>0.88806473364801075</v>
      </c>
      <c r="L164" s="30">
        <f t="shared" si="51"/>
        <v>0.89482758620689662</v>
      </c>
      <c r="M164" s="30">
        <f t="shared" si="52"/>
        <v>0.71826625386996901</v>
      </c>
      <c r="N164" s="30">
        <f t="shared" si="53"/>
        <v>0.73333333333333328</v>
      </c>
      <c r="O164" s="30">
        <f t="shared" si="54"/>
        <v>0.57407407407407407</v>
      </c>
      <c r="P164" s="30">
        <f t="shared" si="55"/>
        <v>0.4484536082474227</v>
      </c>
      <c r="Q164" s="30">
        <f t="shared" si="56"/>
        <v>0.12401574803149606</v>
      </c>
      <c r="R164" s="30">
        <f t="shared" si="57"/>
        <v>0.9242424242424242</v>
      </c>
      <c r="S164" s="30">
        <f t="shared" si="58"/>
        <v>0.43296089385474862</v>
      </c>
      <c r="T164" s="30">
        <f t="shared" si="59"/>
        <v>0.60769230769230775</v>
      </c>
      <c r="U164" s="30">
        <f t="shared" si="60"/>
        <v>0.35087719298245612</v>
      </c>
      <c r="V164" s="30">
        <f t="shared" si="61"/>
        <v>0.37</v>
      </c>
      <c r="W164" s="30">
        <f t="shared" si="62"/>
        <v>0.43154761904761907</v>
      </c>
      <c r="X164" s="28" t="s">
        <v>30</v>
      </c>
      <c r="Y164" s="29">
        <v>13.17</v>
      </c>
      <c r="Z164" s="29">
        <v>5.19</v>
      </c>
      <c r="AA164" s="29">
        <v>2.3199999999999998</v>
      </c>
      <c r="AB164" s="29">
        <v>22</v>
      </c>
      <c r="AC164" s="29">
        <v>93</v>
      </c>
      <c r="AD164" s="29">
        <v>1.74</v>
      </c>
      <c r="AE164" s="29">
        <v>0.63</v>
      </c>
      <c r="AF164" s="29">
        <v>0.61</v>
      </c>
      <c r="AG164" s="29">
        <v>1.55</v>
      </c>
      <c r="AH164" s="29">
        <v>7.9</v>
      </c>
      <c r="AI164" s="29">
        <v>0.6</v>
      </c>
      <c r="AJ164" s="29">
        <v>1.48</v>
      </c>
      <c r="AK164" s="29">
        <v>725</v>
      </c>
    </row>
    <row r="165" spans="1:37" x14ac:dyDescent="0.3">
      <c r="A165">
        <v>157</v>
      </c>
      <c r="B165" t="s">
        <v>30</v>
      </c>
      <c r="C165">
        <f t="shared" si="45"/>
        <v>2</v>
      </c>
      <c r="E165">
        <f t="shared" si="46"/>
        <v>0.8039228055351193</v>
      </c>
      <c r="F165">
        <f t="shared" si="47"/>
        <v>0.26665362253245606</v>
      </c>
      <c r="G165">
        <f t="shared" si="48"/>
        <v>0.96875749504157693</v>
      </c>
      <c r="H165">
        <f t="shared" si="49"/>
        <v>0.26665362253245606</v>
      </c>
      <c r="J165">
        <v>157</v>
      </c>
      <c r="K165" s="30">
        <f t="shared" si="50"/>
        <v>0.93324342548887385</v>
      </c>
      <c r="L165" s="30">
        <f t="shared" si="51"/>
        <v>0.71034482758620698</v>
      </c>
      <c r="M165" s="30">
        <f t="shared" si="52"/>
        <v>0.73684210526315785</v>
      </c>
      <c r="N165" s="30">
        <f t="shared" si="53"/>
        <v>0.65</v>
      </c>
      <c r="O165" s="30">
        <f t="shared" si="54"/>
        <v>0.54938271604938271</v>
      </c>
      <c r="P165" s="30">
        <f t="shared" si="55"/>
        <v>0.46391752577319589</v>
      </c>
      <c r="Q165" s="30">
        <f t="shared" si="56"/>
        <v>0.16338582677165353</v>
      </c>
      <c r="R165" s="30">
        <f t="shared" si="57"/>
        <v>0.72727272727272718</v>
      </c>
      <c r="S165" s="30">
        <f t="shared" si="58"/>
        <v>0.43575418994413406</v>
      </c>
      <c r="T165" s="30">
        <f t="shared" si="59"/>
        <v>0.69307692307692303</v>
      </c>
      <c r="U165" s="30">
        <f t="shared" si="60"/>
        <v>0.33333333333333331</v>
      </c>
      <c r="V165" s="30">
        <f t="shared" si="61"/>
        <v>0.41</v>
      </c>
      <c r="W165" s="30">
        <f t="shared" si="62"/>
        <v>0.2857142857142857</v>
      </c>
      <c r="X165" s="28" t="s">
        <v>30</v>
      </c>
      <c r="Y165" s="29">
        <v>13.84</v>
      </c>
      <c r="Z165" s="29">
        <v>4.12</v>
      </c>
      <c r="AA165" s="29">
        <v>2.38</v>
      </c>
      <c r="AB165" s="29">
        <v>19.5</v>
      </c>
      <c r="AC165" s="29">
        <v>89</v>
      </c>
      <c r="AD165" s="29">
        <v>1.8</v>
      </c>
      <c r="AE165" s="29">
        <v>0.83</v>
      </c>
      <c r="AF165" s="29">
        <v>0.48</v>
      </c>
      <c r="AG165" s="29">
        <v>1.56</v>
      </c>
      <c r="AH165" s="29">
        <v>9.01</v>
      </c>
      <c r="AI165" s="29">
        <v>0.56999999999999995</v>
      </c>
      <c r="AJ165" s="29">
        <v>1.64</v>
      </c>
      <c r="AK165" s="29">
        <v>480</v>
      </c>
    </row>
    <row r="166" spans="1:37" x14ac:dyDescent="0.3">
      <c r="A166">
        <v>158</v>
      </c>
      <c r="B166" t="s">
        <v>30</v>
      </c>
      <c r="C166">
        <f t="shared" si="45"/>
        <v>2</v>
      </c>
      <c r="E166">
        <f t="shared" si="46"/>
        <v>0.8122844818379632</v>
      </c>
      <c r="F166">
        <f t="shared" si="47"/>
        <v>0.38060026087407872</v>
      </c>
      <c r="G166">
        <f t="shared" si="48"/>
        <v>0.98702403371301484</v>
      </c>
      <c r="H166">
        <f t="shared" si="49"/>
        <v>0.38060026087407872</v>
      </c>
      <c r="J166">
        <v>158</v>
      </c>
      <c r="K166" s="30">
        <f t="shared" si="50"/>
        <v>0.83951449763991903</v>
      </c>
      <c r="L166" s="30">
        <f t="shared" si="51"/>
        <v>0.52241379310344827</v>
      </c>
      <c r="M166" s="30">
        <f t="shared" si="52"/>
        <v>0.8173374613003096</v>
      </c>
      <c r="N166" s="30">
        <f t="shared" si="53"/>
        <v>0.9</v>
      </c>
      <c r="O166" s="30">
        <f t="shared" si="54"/>
        <v>0.59876543209876543</v>
      </c>
      <c r="P166" s="30">
        <f t="shared" si="55"/>
        <v>0.48969072164948452</v>
      </c>
      <c r="Q166" s="30">
        <f t="shared" si="56"/>
        <v>0.11417322834645668</v>
      </c>
      <c r="R166" s="30">
        <f t="shared" si="57"/>
        <v>0.95454545454545447</v>
      </c>
      <c r="S166" s="30">
        <f t="shared" si="58"/>
        <v>0.31843575418994408</v>
      </c>
      <c r="T166" s="30">
        <f t="shared" si="59"/>
        <v>0.57692307692307687</v>
      </c>
      <c r="U166" s="30">
        <f t="shared" si="60"/>
        <v>0.39181286549707606</v>
      </c>
      <c r="V166" s="30">
        <f t="shared" si="61"/>
        <v>0.4325</v>
      </c>
      <c r="W166" s="30">
        <f t="shared" si="62"/>
        <v>0.52380952380952384</v>
      </c>
      <c r="X166" s="28" t="s">
        <v>30</v>
      </c>
      <c r="Y166" s="29">
        <v>12.45</v>
      </c>
      <c r="Z166" s="29">
        <v>3.03</v>
      </c>
      <c r="AA166" s="29">
        <v>2.64</v>
      </c>
      <c r="AB166" s="29">
        <v>27</v>
      </c>
      <c r="AC166" s="29">
        <v>97</v>
      </c>
      <c r="AD166" s="29">
        <v>1.9</v>
      </c>
      <c r="AE166" s="29">
        <v>0.57999999999999996</v>
      </c>
      <c r="AF166" s="29">
        <v>0.63</v>
      </c>
      <c r="AG166" s="29">
        <v>1.1399999999999999</v>
      </c>
      <c r="AH166" s="29">
        <v>7.5</v>
      </c>
      <c r="AI166" s="29">
        <v>0.67</v>
      </c>
      <c r="AJ166" s="29">
        <v>1.73</v>
      </c>
      <c r="AK166" s="29">
        <v>880</v>
      </c>
    </row>
    <row r="167" spans="1:37" x14ac:dyDescent="0.3">
      <c r="A167">
        <v>159</v>
      </c>
      <c r="B167" t="s">
        <v>30</v>
      </c>
      <c r="C167">
        <f t="shared" si="45"/>
        <v>2</v>
      </c>
      <c r="E167">
        <f t="shared" si="46"/>
        <v>1.0123095010312919</v>
      </c>
      <c r="F167">
        <f t="shared" si="47"/>
        <v>0.78664413147370849</v>
      </c>
      <c r="G167">
        <f t="shared" si="48"/>
        <v>0.9736858398388426</v>
      </c>
      <c r="H167">
        <f t="shared" si="49"/>
        <v>0.78664413147370849</v>
      </c>
      <c r="J167">
        <v>159</v>
      </c>
      <c r="K167" s="30">
        <f t="shared" si="50"/>
        <v>0.96695886716115975</v>
      </c>
      <c r="L167" s="30">
        <f t="shared" si="51"/>
        <v>0.28965517241379313</v>
      </c>
      <c r="M167" s="30">
        <f t="shared" si="52"/>
        <v>0.83591331269349856</v>
      </c>
      <c r="N167" s="30">
        <f t="shared" si="53"/>
        <v>0.83333333333333337</v>
      </c>
      <c r="O167" s="30">
        <f t="shared" si="54"/>
        <v>0.60493827160493829</v>
      </c>
      <c r="P167" s="30">
        <f t="shared" si="55"/>
        <v>0.72164948453608246</v>
      </c>
      <c r="Q167" s="30">
        <f t="shared" si="56"/>
        <v>0.25787401574803148</v>
      </c>
      <c r="R167" s="30">
        <f t="shared" si="57"/>
        <v>0.80303030303030298</v>
      </c>
      <c r="S167" s="30">
        <f t="shared" si="58"/>
        <v>0.75418994413407825</v>
      </c>
      <c r="T167" s="30">
        <f t="shared" si="59"/>
        <v>1</v>
      </c>
      <c r="U167" s="30">
        <f t="shared" si="60"/>
        <v>0.33333333333333331</v>
      </c>
      <c r="V167" s="30">
        <f t="shared" si="61"/>
        <v>0.49</v>
      </c>
      <c r="W167" s="30">
        <f t="shared" si="62"/>
        <v>0.39285714285714285</v>
      </c>
      <c r="X167" s="28" t="s">
        <v>30</v>
      </c>
      <c r="Y167" s="29">
        <v>14.34</v>
      </c>
      <c r="Z167" s="29">
        <v>1.68</v>
      </c>
      <c r="AA167" s="29">
        <v>2.7</v>
      </c>
      <c r="AB167" s="29">
        <v>25</v>
      </c>
      <c r="AC167" s="29">
        <v>98</v>
      </c>
      <c r="AD167" s="29">
        <v>2.8</v>
      </c>
      <c r="AE167" s="29">
        <v>1.31</v>
      </c>
      <c r="AF167" s="29">
        <v>0.53</v>
      </c>
      <c r="AG167" s="29">
        <v>2.7</v>
      </c>
      <c r="AH167" s="29">
        <v>13</v>
      </c>
      <c r="AI167" s="29">
        <v>0.56999999999999995</v>
      </c>
      <c r="AJ167" s="29">
        <v>1.96</v>
      </c>
      <c r="AK167" s="29">
        <v>660</v>
      </c>
    </row>
    <row r="168" spans="1:37" x14ac:dyDescent="0.3">
      <c r="A168">
        <v>160</v>
      </c>
      <c r="B168" t="s">
        <v>30</v>
      </c>
      <c r="C168">
        <f t="shared" si="45"/>
        <v>2</v>
      </c>
      <c r="E168">
        <f t="shared" si="46"/>
        <v>0.88914886806603</v>
      </c>
      <c r="F168">
        <f t="shared" si="47"/>
        <v>0.62919948855139618</v>
      </c>
      <c r="G168">
        <f t="shared" si="48"/>
        <v>0.91556026957264425</v>
      </c>
      <c r="H168">
        <f t="shared" si="49"/>
        <v>0.62919948855139618</v>
      </c>
      <c r="J168">
        <v>160</v>
      </c>
      <c r="K168" s="30">
        <f t="shared" si="50"/>
        <v>0.90896830748482804</v>
      </c>
      <c r="L168" s="30">
        <f t="shared" si="51"/>
        <v>0.28793103448275864</v>
      </c>
      <c r="M168" s="30">
        <f t="shared" si="52"/>
        <v>0.8173374613003096</v>
      </c>
      <c r="N168" s="30">
        <f t="shared" si="53"/>
        <v>0.75</v>
      </c>
      <c r="O168" s="30">
        <f t="shared" si="54"/>
        <v>0.54938271604938271</v>
      </c>
      <c r="P168" s="30">
        <f t="shared" si="55"/>
        <v>0.67010309278350522</v>
      </c>
      <c r="Q168" s="30">
        <f t="shared" si="56"/>
        <v>0.21653543307086615</v>
      </c>
      <c r="R168" s="30">
        <f t="shared" si="57"/>
        <v>0.78787878787878785</v>
      </c>
      <c r="S168" s="30">
        <f t="shared" si="58"/>
        <v>0.63966480446927376</v>
      </c>
      <c r="T168" s="30">
        <f t="shared" si="59"/>
        <v>0.90384615384615385</v>
      </c>
      <c r="U168" s="30">
        <f t="shared" si="60"/>
        <v>0.33333333333333331</v>
      </c>
      <c r="V168" s="30">
        <f t="shared" si="61"/>
        <v>0.44500000000000001</v>
      </c>
      <c r="W168" s="30">
        <f t="shared" si="62"/>
        <v>0.36904761904761907</v>
      </c>
      <c r="X168" s="28" t="s">
        <v>30</v>
      </c>
      <c r="Y168" s="29">
        <v>13.48</v>
      </c>
      <c r="Z168" s="29">
        <v>1.67</v>
      </c>
      <c r="AA168" s="29">
        <v>2.64</v>
      </c>
      <c r="AB168" s="29">
        <v>22.5</v>
      </c>
      <c r="AC168" s="29">
        <v>89</v>
      </c>
      <c r="AD168" s="29">
        <v>2.6</v>
      </c>
      <c r="AE168" s="29">
        <v>1.1000000000000001</v>
      </c>
      <c r="AF168" s="29">
        <v>0.52</v>
      </c>
      <c r="AG168" s="29">
        <v>2.29</v>
      </c>
      <c r="AH168" s="29">
        <v>11.75</v>
      </c>
      <c r="AI168" s="29">
        <v>0.56999999999999995</v>
      </c>
      <c r="AJ168" s="29">
        <v>1.78</v>
      </c>
      <c r="AK168" s="29">
        <v>620</v>
      </c>
    </row>
    <row r="169" spans="1:37" x14ac:dyDescent="0.3">
      <c r="A169">
        <v>161</v>
      </c>
      <c r="B169" t="s">
        <v>30</v>
      </c>
      <c r="C169">
        <f t="shared" ref="C169:C186" si="63">MATCH(H169,E169:G169,0)</f>
        <v>2</v>
      </c>
      <c r="E169">
        <f t="shared" ref="E169:E186" si="64">SQRT(SUMXMY2($K169:$W169,$K$2:$W$2))</f>
        <v>0.73448984594192768</v>
      </c>
      <c r="F169">
        <f t="shared" ref="F169:F186" si="65">SQRT(SUMXMY2($K169:$W169,$K$3:$W$3))</f>
        <v>0.23613807595270053</v>
      </c>
      <c r="G169">
        <f t="shared" ref="G169:G186" si="66">SQRT(SUMXMY2($K169:$W169,$K$4:$W$4))</f>
        <v>0.93453055816031416</v>
      </c>
      <c r="H169">
        <f t="shared" si="49"/>
        <v>0.23613807595270053</v>
      </c>
      <c r="J169">
        <v>161</v>
      </c>
      <c r="K169" s="30">
        <f t="shared" si="50"/>
        <v>0.83344571813890755</v>
      </c>
      <c r="L169" s="30">
        <f t="shared" si="51"/>
        <v>0.66034482758620694</v>
      </c>
      <c r="M169" s="30">
        <f t="shared" si="52"/>
        <v>0.73684210526315785</v>
      </c>
      <c r="N169" s="30">
        <f t="shared" si="53"/>
        <v>0.7</v>
      </c>
      <c r="O169" s="30">
        <f t="shared" si="54"/>
        <v>0.54320987654320985</v>
      </c>
      <c r="P169" s="30">
        <f t="shared" si="55"/>
        <v>0.59278350515463918</v>
      </c>
      <c r="Q169" s="30">
        <f t="shared" si="56"/>
        <v>0.18110236220472442</v>
      </c>
      <c r="R169" s="30">
        <f t="shared" si="57"/>
        <v>0.75757575757575757</v>
      </c>
      <c r="S169" s="30">
        <f t="shared" si="58"/>
        <v>0.29050279329608941</v>
      </c>
      <c r="T169" s="30">
        <f t="shared" si="59"/>
        <v>0.58846153846153848</v>
      </c>
      <c r="U169" s="30">
        <f t="shared" si="60"/>
        <v>0.3274853801169591</v>
      </c>
      <c r="V169" s="30">
        <f t="shared" si="61"/>
        <v>0.39500000000000002</v>
      </c>
      <c r="W169" s="30">
        <f t="shared" si="62"/>
        <v>0.30952380952380953</v>
      </c>
      <c r="X169" s="28" t="s">
        <v>30</v>
      </c>
      <c r="Y169" s="29">
        <v>12.36</v>
      </c>
      <c r="Z169" s="29">
        <v>3.83</v>
      </c>
      <c r="AA169" s="29">
        <v>2.38</v>
      </c>
      <c r="AB169" s="29">
        <v>21</v>
      </c>
      <c r="AC169" s="29">
        <v>88</v>
      </c>
      <c r="AD169" s="29">
        <v>2.2999999999999998</v>
      </c>
      <c r="AE169" s="29">
        <v>0.92</v>
      </c>
      <c r="AF169" s="29">
        <v>0.5</v>
      </c>
      <c r="AG169" s="29">
        <v>1.04</v>
      </c>
      <c r="AH169" s="29">
        <v>7.65</v>
      </c>
      <c r="AI169" s="29">
        <v>0.56000000000000005</v>
      </c>
      <c r="AJ169" s="29">
        <v>1.58</v>
      </c>
      <c r="AK169" s="29">
        <v>520</v>
      </c>
    </row>
    <row r="170" spans="1:37" x14ac:dyDescent="0.3">
      <c r="A170">
        <v>162</v>
      </c>
      <c r="B170" t="s">
        <v>30</v>
      </c>
      <c r="C170">
        <f t="shared" si="63"/>
        <v>2</v>
      </c>
      <c r="E170">
        <f t="shared" si="64"/>
        <v>0.61729889682108408</v>
      </c>
      <c r="F170">
        <f t="shared" si="65"/>
        <v>0.25076750568357647</v>
      </c>
      <c r="G170">
        <f t="shared" si="66"/>
        <v>0.85516405808614882</v>
      </c>
      <c r="H170">
        <f t="shared" si="49"/>
        <v>0.25076750568357647</v>
      </c>
      <c r="J170">
        <v>162</v>
      </c>
      <c r="K170" s="30">
        <f t="shared" si="50"/>
        <v>0.92312879298718808</v>
      </c>
      <c r="L170" s="30">
        <f t="shared" si="51"/>
        <v>0.56206896551724139</v>
      </c>
      <c r="M170" s="30">
        <f t="shared" si="52"/>
        <v>0.78637770897832815</v>
      </c>
      <c r="N170" s="30">
        <f t="shared" si="53"/>
        <v>0.66666666666666663</v>
      </c>
      <c r="O170" s="30">
        <f t="shared" si="54"/>
        <v>0.66049382716049387</v>
      </c>
      <c r="P170" s="30">
        <f t="shared" si="55"/>
        <v>0.47164948453608252</v>
      </c>
      <c r="Q170" s="30">
        <f t="shared" si="56"/>
        <v>0.11023622047244096</v>
      </c>
      <c r="R170" s="30">
        <f t="shared" si="57"/>
        <v>0.75757575757575757</v>
      </c>
      <c r="S170" s="30">
        <f t="shared" si="58"/>
        <v>0.223463687150838</v>
      </c>
      <c r="T170" s="30">
        <f t="shared" si="59"/>
        <v>0.4523076923076923</v>
      </c>
      <c r="U170" s="30">
        <f t="shared" si="60"/>
        <v>0.56140350877192979</v>
      </c>
      <c r="V170" s="30">
        <f t="shared" si="61"/>
        <v>0.45500000000000002</v>
      </c>
      <c r="W170" s="30">
        <f t="shared" si="62"/>
        <v>0.40476190476190477</v>
      </c>
      <c r="X170" s="28" t="s">
        <v>30</v>
      </c>
      <c r="Y170" s="29">
        <v>13.69</v>
      </c>
      <c r="Z170" s="29">
        <v>3.26</v>
      </c>
      <c r="AA170" s="29">
        <v>2.54</v>
      </c>
      <c r="AB170" s="29">
        <v>20</v>
      </c>
      <c r="AC170" s="29">
        <v>107</v>
      </c>
      <c r="AD170" s="29">
        <v>1.83</v>
      </c>
      <c r="AE170" s="29">
        <v>0.56000000000000005</v>
      </c>
      <c r="AF170" s="29">
        <v>0.5</v>
      </c>
      <c r="AG170" s="29">
        <v>0.8</v>
      </c>
      <c r="AH170" s="29">
        <v>5.88</v>
      </c>
      <c r="AI170" s="29">
        <v>0.96</v>
      </c>
      <c r="AJ170" s="29">
        <v>1.82</v>
      </c>
      <c r="AK170" s="29">
        <v>680</v>
      </c>
    </row>
    <row r="171" spans="1:37" x14ac:dyDescent="0.3">
      <c r="A171">
        <v>163</v>
      </c>
      <c r="B171" t="s">
        <v>30</v>
      </c>
      <c r="C171">
        <f t="shared" si="63"/>
        <v>2</v>
      </c>
      <c r="E171">
        <f t="shared" si="64"/>
        <v>0.63987833930983962</v>
      </c>
      <c r="F171">
        <f t="shared" si="65"/>
        <v>0.30978309068654358</v>
      </c>
      <c r="G171">
        <f t="shared" si="66"/>
        <v>0.93087920914770328</v>
      </c>
      <c r="H171">
        <f t="shared" si="49"/>
        <v>0.30978309068654358</v>
      </c>
      <c r="J171">
        <v>163</v>
      </c>
      <c r="K171" s="30">
        <f t="shared" si="50"/>
        <v>0.8664868509777478</v>
      </c>
      <c r="L171" s="30">
        <f t="shared" si="51"/>
        <v>0.56379310344827593</v>
      </c>
      <c r="M171" s="30">
        <f t="shared" si="52"/>
        <v>0.79876160990712075</v>
      </c>
      <c r="N171" s="30">
        <f t="shared" si="53"/>
        <v>0.73333333333333328</v>
      </c>
      <c r="O171" s="30">
        <f t="shared" si="54"/>
        <v>0.65432098765432101</v>
      </c>
      <c r="P171" s="30">
        <f t="shared" si="55"/>
        <v>0.42525773195876287</v>
      </c>
      <c r="Q171" s="30">
        <f t="shared" si="56"/>
        <v>0.11811023622047244</v>
      </c>
      <c r="R171" s="30">
        <f t="shared" si="57"/>
        <v>0.90909090909090906</v>
      </c>
      <c r="S171" s="30">
        <f t="shared" si="58"/>
        <v>0.26815642458100558</v>
      </c>
      <c r="T171" s="30">
        <f t="shared" si="59"/>
        <v>0.42923076923076925</v>
      </c>
      <c r="U171" s="30">
        <f t="shared" si="60"/>
        <v>0.50877192982456143</v>
      </c>
      <c r="V171" s="30">
        <f t="shared" si="61"/>
        <v>0.52749999999999997</v>
      </c>
      <c r="W171" s="30">
        <f t="shared" si="62"/>
        <v>0.3392857142857143</v>
      </c>
      <c r="X171" s="28" t="s">
        <v>30</v>
      </c>
      <c r="Y171" s="29">
        <v>12.85</v>
      </c>
      <c r="Z171" s="29">
        <v>3.27</v>
      </c>
      <c r="AA171" s="29">
        <v>2.58</v>
      </c>
      <c r="AB171" s="29">
        <v>22</v>
      </c>
      <c r="AC171" s="29">
        <v>106</v>
      </c>
      <c r="AD171" s="29">
        <v>1.65</v>
      </c>
      <c r="AE171" s="29">
        <v>0.6</v>
      </c>
      <c r="AF171" s="29">
        <v>0.6</v>
      </c>
      <c r="AG171" s="29">
        <v>0.96</v>
      </c>
      <c r="AH171" s="29">
        <v>5.58</v>
      </c>
      <c r="AI171" s="29">
        <v>0.87</v>
      </c>
      <c r="AJ171" s="29">
        <v>2.11</v>
      </c>
      <c r="AK171" s="29">
        <v>570</v>
      </c>
    </row>
    <row r="172" spans="1:37" x14ac:dyDescent="0.3">
      <c r="A172">
        <v>164</v>
      </c>
      <c r="B172" t="s">
        <v>30</v>
      </c>
      <c r="C172">
        <f t="shared" si="63"/>
        <v>2</v>
      </c>
      <c r="E172">
        <f t="shared" si="64"/>
        <v>0.6203644078096382</v>
      </c>
      <c r="F172">
        <f t="shared" si="65"/>
        <v>0.22936225382037737</v>
      </c>
      <c r="G172">
        <f t="shared" si="66"/>
        <v>0.86526585253925048</v>
      </c>
      <c r="H172">
        <f t="shared" si="49"/>
        <v>0.22936225382037737</v>
      </c>
      <c r="J172">
        <v>164</v>
      </c>
      <c r="K172" s="30">
        <f t="shared" si="50"/>
        <v>0.87390424814565071</v>
      </c>
      <c r="L172" s="30">
        <f t="shared" si="51"/>
        <v>0.59482758620689657</v>
      </c>
      <c r="M172" s="30">
        <f t="shared" si="52"/>
        <v>0.72755417956656354</v>
      </c>
      <c r="N172" s="30">
        <f t="shared" si="53"/>
        <v>0.6166666666666667</v>
      </c>
      <c r="O172" s="30">
        <f t="shared" si="54"/>
        <v>0.65432098765432101</v>
      </c>
      <c r="P172" s="30">
        <f t="shared" si="55"/>
        <v>0.35824742268041238</v>
      </c>
      <c r="Q172" s="30">
        <f t="shared" si="56"/>
        <v>0.13779527559055116</v>
      </c>
      <c r="R172" s="30">
        <f t="shared" si="57"/>
        <v>0.60606060606060608</v>
      </c>
      <c r="S172" s="30">
        <f t="shared" si="58"/>
        <v>0.26256983240223464</v>
      </c>
      <c r="T172" s="30">
        <f t="shared" si="59"/>
        <v>0.4061538461538462</v>
      </c>
      <c r="U172" s="30">
        <f t="shared" si="60"/>
        <v>0.39766081871345033</v>
      </c>
      <c r="V172" s="30">
        <f t="shared" si="61"/>
        <v>0.4375</v>
      </c>
      <c r="W172" s="30">
        <f t="shared" si="62"/>
        <v>0.4017857142857143</v>
      </c>
      <c r="X172" s="28" t="s">
        <v>30</v>
      </c>
      <c r="Y172" s="29">
        <v>12.96</v>
      </c>
      <c r="Z172" s="29">
        <v>3.45</v>
      </c>
      <c r="AA172" s="29">
        <v>2.35</v>
      </c>
      <c r="AB172" s="29">
        <v>18.5</v>
      </c>
      <c r="AC172" s="29">
        <v>106</v>
      </c>
      <c r="AD172" s="29">
        <v>1.39</v>
      </c>
      <c r="AE172" s="29">
        <v>0.7</v>
      </c>
      <c r="AF172" s="29">
        <v>0.4</v>
      </c>
      <c r="AG172" s="29">
        <v>0.94</v>
      </c>
      <c r="AH172" s="29">
        <v>5.28</v>
      </c>
      <c r="AI172" s="29">
        <v>0.68</v>
      </c>
      <c r="AJ172" s="29">
        <v>1.75</v>
      </c>
      <c r="AK172" s="29">
        <v>675</v>
      </c>
    </row>
    <row r="173" spans="1:37" x14ac:dyDescent="0.3">
      <c r="A173">
        <v>165</v>
      </c>
      <c r="B173" t="s">
        <v>30</v>
      </c>
      <c r="C173">
        <f t="shared" si="63"/>
        <v>2</v>
      </c>
      <c r="E173">
        <f t="shared" si="64"/>
        <v>0.74870082391915149</v>
      </c>
      <c r="F173">
        <f t="shared" si="65"/>
        <v>0.2480809122651087</v>
      </c>
      <c r="G173">
        <f t="shared" si="66"/>
        <v>0.93032416379594685</v>
      </c>
      <c r="H173">
        <f t="shared" si="49"/>
        <v>0.2480809122651087</v>
      </c>
      <c r="J173">
        <v>165</v>
      </c>
      <c r="K173" s="30">
        <f t="shared" si="50"/>
        <v>0.92919757248819956</v>
      </c>
      <c r="L173" s="30">
        <f t="shared" si="51"/>
        <v>0.47586206896551719</v>
      </c>
      <c r="M173" s="30">
        <f t="shared" si="52"/>
        <v>0.71207430340557265</v>
      </c>
      <c r="N173" s="30">
        <f t="shared" si="53"/>
        <v>0.73333333333333328</v>
      </c>
      <c r="O173" s="30">
        <f t="shared" si="54"/>
        <v>0.55555555555555558</v>
      </c>
      <c r="P173" s="30">
        <f t="shared" si="55"/>
        <v>0.34793814432989695</v>
      </c>
      <c r="Q173" s="30">
        <f t="shared" si="56"/>
        <v>0.13385826771653545</v>
      </c>
      <c r="R173" s="30">
        <f t="shared" si="57"/>
        <v>0.6212121212121211</v>
      </c>
      <c r="S173" s="30">
        <f t="shared" si="58"/>
        <v>0.28770949720670391</v>
      </c>
      <c r="T173" s="30">
        <f t="shared" si="59"/>
        <v>0.7369230769230769</v>
      </c>
      <c r="U173" s="30">
        <f t="shared" si="60"/>
        <v>0.40935672514619881</v>
      </c>
      <c r="V173" s="30">
        <f t="shared" si="61"/>
        <v>0.42</v>
      </c>
      <c r="W173" s="30">
        <f t="shared" si="62"/>
        <v>0.36607142857142855</v>
      </c>
      <c r="X173" s="28" t="s">
        <v>30</v>
      </c>
      <c r="Y173" s="29">
        <v>13.78</v>
      </c>
      <c r="Z173" s="29">
        <v>2.76</v>
      </c>
      <c r="AA173" s="29">
        <v>2.2999999999999998</v>
      </c>
      <c r="AB173" s="29">
        <v>22</v>
      </c>
      <c r="AC173" s="29">
        <v>90</v>
      </c>
      <c r="AD173" s="29">
        <v>1.35</v>
      </c>
      <c r="AE173" s="29">
        <v>0.68</v>
      </c>
      <c r="AF173" s="29">
        <v>0.41</v>
      </c>
      <c r="AG173" s="29">
        <v>1.03</v>
      </c>
      <c r="AH173" s="29">
        <v>9.58</v>
      </c>
      <c r="AI173" s="29">
        <v>0.7</v>
      </c>
      <c r="AJ173" s="29">
        <v>1.68</v>
      </c>
      <c r="AK173" s="29">
        <v>615</v>
      </c>
    </row>
    <row r="174" spans="1:37" x14ac:dyDescent="0.3">
      <c r="A174">
        <v>166</v>
      </c>
      <c r="B174" t="s">
        <v>30</v>
      </c>
      <c r="C174">
        <f t="shared" si="63"/>
        <v>2</v>
      </c>
      <c r="E174">
        <f t="shared" si="64"/>
        <v>0.76403027793619027</v>
      </c>
      <c r="F174">
        <f t="shared" si="65"/>
        <v>0.26322024513596859</v>
      </c>
      <c r="G174">
        <f t="shared" si="66"/>
        <v>1.0338227863269147</v>
      </c>
      <c r="H174">
        <f t="shared" si="49"/>
        <v>0.26322024513596859</v>
      </c>
      <c r="J174">
        <v>166</v>
      </c>
      <c r="K174" s="30">
        <f t="shared" si="50"/>
        <v>0.92582602832097105</v>
      </c>
      <c r="L174" s="30">
        <f t="shared" si="51"/>
        <v>0.75172413793103454</v>
      </c>
      <c r="M174" s="30">
        <f t="shared" si="52"/>
        <v>0.69969040247678016</v>
      </c>
      <c r="N174" s="30">
        <f t="shared" si="53"/>
        <v>0.75</v>
      </c>
      <c r="O174" s="30">
        <f t="shared" si="54"/>
        <v>0.54320987654320985</v>
      </c>
      <c r="P174" s="30">
        <f t="shared" si="55"/>
        <v>0.32989690721649484</v>
      </c>
      <c r="Q174" s="30">
        <f t="shared" si="56"/>
        <v>9.2519685039370067E-2</v>
      </c>
      <c r="R174" s="30">
        <f t="shared" si="57"/>
        <v>0.78787878787878785</v>
      </c>
      <c r="S174" s="30">
        <f t="shared" si="58"/>
        <v>0.32122905027932958</v>
      </c>
      <c r="T174" s="30">
        <f t="shared" si="59"/>
        <v>0.50923076923076926</v>
      </c>
      <c r="U174" s="30">
        <f t="shared" si="60"/>
        <v>0.45614035087719301</v>
      </c>
      <c r="V174" s="30">
        <f t="shared" si="61"/>
        <v>0.4375</v>
      </c>
      <c r="W174" s="30">
        <f t="shared" si="62"/>
        <v>0.30952380952380953</v>
      </c>
      <c r="X174" s="28" t="s">
        <v>30</v>
      </c>
      <c r="Y174" s="29">
        <v>13.73</v>
      </c>
      <c r="Z174" s="29">
        <v>4.3600000000000003</v>
      </c>
      <c r="AA174" s="29">
        <v>2.2599999999999998</v>
      </c>
      <c r="AB174" s="29">
        <v>22.5</v>
      </c>
      <c r="AC174" s="29">
        <v>88</v>
      </c>
      <c r="AD174" s="29">
        <v>1.28</v>
      </c>
      <c r="AE174" s="29">
        <v>0.47</v>
      </c>
      <c r="AF174" s="29">
        <v>0.52</v>
      </c>
      <c r="AG174" s="29">
        <v>1.1499999999999999</v>
      </c>
      <c r="AH174" s="29">
        <v>6.62</v>
      </c>
      <c r="AI174" s="29">
        <v>0.78</v>
      </c>
      <c r="AJ174" s="29">
        <v>1.75</v>
      </c>
      <c r="AK174" s="29">
        <v>520</v>
      </c>
    </row>
    <row r="175" spans="1:37" x14ac:dyDescent="0.3">
      <c r="A175">
        <v>167</v>
      </c>
      <c r="B175" t="s">
        <v>30</v>
      </c>
      <c r="C175">
        <f t="shared" si="63"/>
        <v>2</v>
      </c>
      <c r="E175">
        <f t="shared" si="64"/>
        <v>0.83404910007419442</v>
      </c>
      <c r="F175">
        <f t="shared" si="65"/>
        <v>0.32838208299576693</v>
      </c>
      <c r="G175">
        <f t="shared" si="66"/>
        <v>0.91702834748201956</v>
      </c>
      <c r="H175">
        <f t="shared" si="49"/>
        <v>0.32838208299576693</v>
      </c>
      <c r="J175">
        <v>167</v>
      </c>
      <c r="K175" s="30">
        <f t="shared" si="50"/>
        <v>0.90694538098449085</v>
      </c>
      <c r="L175" s="30">
        <f t="shared" si="51"/>
        <v>0.63793103448275867</v>
      </c>
      <c r="M175" s="30">
        <f t="shared" si="52"/>
        <v>0.80495356037151711</v>
      </c>
      <c r="N175" s="30">
        <f t="shared" si="53"/>
        <v>0.76666666666666672</v>
      </c>
      <c r="O175" s="30">
        <f t="shared" si="54"/>
        <v>0.68518518518518523</v>
      </c>
      <c r="P175" s="30">
        <f t="shared" si="55"/>
        <v>0.43814432989690721</v>
      </c>
      <c r="Q175" s="30">
        <f t="shared" si="56"/>
        <v>0.18110236220472442</v>
      </c>
      <c r="R175" s="30">
        <f t="shared" si="57"/>
        <v>0.65151515151515149</v>
      </c>
      <c r="S175" s="30">
        <f t="shared" si="58"/>
        <v>0.40782122905027929</v>
      </c>
      <c r="T175" s="30">
        <f t="shared" si="59"/>
        <v>0.82153846153846155</v>
      </c>
      <c r="U175" s="30">
        <f t="shared" si="60"/>
        <v>0.49707602339181284</v>
      </c>
      <c r="V175" s="30">
        <f t="shared" si="61"/>
        <v>0.39</v>
      </c>
      <c r="W175" s="30">
        <f t="shared" si="62"/>
        <v>0.41369047619047616</v>
      </c>
      <c r="X175" s="28" t="s">
        <v>30</v>
      </c>
      <c r="Y175" s="29">
        <v>13.45</v>
      </c>
      <c r="Z175" s="29">
        <v>3.7</v>
      </c>
      <c r="AA175" s="29">
        <v>2.6</v>
      </c>
      <c r="AB175" s="29">
        <v>23</v>
      </c>
      <c r="AC175" s="29">
        <v>111</v>
      </c>
      <c r="AD175" s="29">
        <v>1.7</v>
      </c>
      <c r="AE175" s="29">
        <v>0.92</v>
      </c>
      <c r="AF175" s="29">
        <v>0.43</v>
      </c>
      <c r="AG175" s="29">
        <v>1.46</v>
      </c>
      <c r="AH175" s="29">
        <v>10.68</v>
      </c>
      <c r="AI175" s="29">
        <v>0.85</v>
      </c>
      <c r="AJ175" s="29">
        <v>1.56</v>
      </c>
      <c r="AK175" s="29">
        <v>695</v>
      </c>
    </row>
    <row r="176" spans="1:37" x14ac:dyDescent="0.3">
      <c r="A176">
        <v>168</v>
      </c>
      <c r="B176" t="s">
        <v>30</v>
      </c>
      <c r="C176">
        <f t="shared" si="63"/>
        <v>2</v>
      </c>
      <c r="E176">
        <f t="shared" si="64"/>
        <v>0.7983611755233434</v>
      </c>
      <c r="F176">
        <f t="shared" si="65"/>
        <v>0.27306905588171232</v>
      </c>
      <c r="G176">
        <f t="shared" si="66"/>
        <v>0.93491544042632679</v>
      </c>
      <c r="H176">
        <f t="shared" si="49"/>
        <v>0.27306905588171232</v>
      </c>
      <c r="J176">
        <v>168</v>
      </c>
      <c r="K176" s="30">
        <f t="shared" si="50"/>
        <v>0.86446392447741072</v>
      </c>
      <c r="L176" s="30">
        <f t="shared" si="51"/>
        <v>0.58103448275862069</v>
      </c>
      <c r="M176" s="30">
        <f t="shared" si="52"/>
        <v>0.71207430340557265</v>
      </c>
      <c r="N176" s="30">
        <f t="shared" si="53"/>
        <v>0.65</v>
      </c>
      <c r="O176" s="30">
        <f t="shared" si="54"/>
        <v>0.54320987654320985</v>
      </c>
      <c r="P176" s="30">
        <f t="shared" si="55"/>
        <v>0.3814432989690722</v>
      </c>
      <c r="Q176" s="30">
        <f t="shared" si="56"/>
        <v>0.12992125984251968</v>
      </c>
      <c r="R176" s="30">
        <f t="shared" si="57"/>
        <v>0.60606060606060608</v>
      </c>
      <c r="S176" s="30">
        <f t="shared" si="58"/>
        <v>0.27094972067039103</v>
      </c>
      <c r="T176" s="30">
        <f t="shared" si="59"/>
        <v>0.78923076923076918</v>
      </c>
      <c r="U176" s="30">
        <f t="shared" si="60"/>
        <v>0.42105263157894735</v>
      </c>
      <c r="V176" s="30">
        <f t="shared" si="61"/>
        <v>0.4375</v>
      </c>
      <c r="W176" s="30">
        <f t="shared" si="62"/>
        <v>0.40773809523809523</v>
      </c>
      <c r="X176" s="28" t="s">
        <v>30</v>
      </c>
      <c r="Y176" s="29">
        <v>12.82</v>
      </c>
      <c r="Z176" s="29">
        <v>3.37</v>
      </c>
      <c r="AA176" s="29">
        <v>2.2999999999999998</v>
      </c>
      <c r="AB176" s="29">
        <v>19.5</v>
      </c>
      <c r="AC176" s="29">
        <v>88</v>
      </c>
      <c r="AD176" s="29">
        <v>1.48</v>
      </c>
      <c r="AE176" s="29">
        <v>0.66</v>
      </c>
      <c r="AF176" s="29">
        <v>0.4</v>
      </c>
      <c r="AG176" s="29">
        <v>0.97</v>
      </c>
      <c r="AH176" s="29">
        <v>10.26</v>
      </c>
      <c r="AI176" s="29">
        <v>0.72</v>
      </c>
      <c r="AJ176" s="29">
        <v>1.75</v>
      </c>
      <c r="AK176" s="29">
        <v>685</v>
      </c>
    </row>
    <row r="177" spans="1:37" x14ac:dyDescent="0.3">
      <c r="A177">
        <v>169</v>
      </c>
      <c r="B177" t="s">
        <v>30</v>
      </c>
      <c r="C177">
        <f t="shared" si="63"/>
        <v>2</v>
      </c>
      <c r="E177">
        <f t="shared" si="64"/>
        <v>0.67954613162461797</v>
      </c>
      <c r="F177">
        <f t="shared" si="65"/>
        <v>0.29071076240096444</v>
      </c>
      <c r="G177">
        <f t="shared" si="66"/>
        <v>0.80661723275526853</v>
      </c>
      <c r="H177">
        <f t="shared" si="49"/>
        <v>0.29071076240096444</v>
      </c>
      <c r="J177">
        <v>169</v>
      </c>
      <c r="K177" s="30">
        <f t="shared" si="50"/>
        <v>0.91571139581928518</v>
      </c>
      <c r="L177" s="30">
        <f t="shared" si="51"/>
        <v>0.44482758620689655</v>
      </c>
      <c r="M177" s="30">
        <f t="shared" si="52"/>
        <v>0.83281733746130027</v>
      </c>
      <c r="N177" s="30">
        <f t="shared" si="53"/>
        <v>0.81666666666666665</v>
      </c>
      <c r="O177" s="30">
        <f t="shared" si="54"/>
        <v>0.64814814814814814</v>
      </c>
      <c r="P177" s="30">
        <f t="shared" si="55"/>
        <v>0.39948453608247425</v>
      </c>
      <c r="Q177" s="30">
        <f t="shared" si="56"/>
        <v>0.1653543307086614</v>
      </c>
      <c r="R177" s="30">
        <f t="shared" si="57"/>
        <v>0.59090909090909094</v>
      </c>
      <c r="S177" s="30">
        <f t="shared" si="58"/>
        <v>0.43016759776536312</v>
      </c>
      <c r="T177" s="30">
        <f t="shared" si="59"/>
        <v>0.66615384615384621</v>
      </c>
      <c r="U177" s="30">
        <f t="shared" si="60"/>
        <v>0.43274853801169594</v>
      </c>
      <c r="V177" s="30">
        <f t="shared" si="61"/>
        <v>0.45</v>
      </c>
      <c r="W177" s="30">
        <f t="shared" si="62"/>
        <v>0.44642857142857145</v>
      </c>
      <c r="X177" s="28" t="s">
        <v>30</v>
      </c>
      <c r="Y177" s="29">
        <v>13.58</v>
      </c>
      <c r="Z177" s="29">
        <v>2.58</v>
      </c>
      <c r="AA177" s="29">
        <v>2.69</v>
      </c>
      <c r="AB177" s="29">
        <v>24.5</v>
      </c>
      <c r="AC177" s="29">
        <v>105</v>
      </c>
      <c r="AD177" s="29">
        <v>1.55</v>
      </c>
      <c r="AE177" s="29">
        <v>0.84</v>
      </c>
      <c r="AF177" s="29">
        <v>0.39</v>
      </c>
      <c r="AG177" s="29">
        <v>1.54</v>
      </c>
      <c r="AH177" s="29">
        <v>8.66</v>
      </c>
      <c r="AI177" s="29">
        <v>0.74</v>
      </c>
      <c r="AJ177" s="29">
        <v>1.8</v>
      </c>
      <c r="AK177" s="29">
        <v>750</v>
      </c>
    </row>
    <row r="178" spans="1:37" x14ac:dyDescent="0.3">
      <c r="A178">
        <v>170</v>
      </c>
      <c r="B178" t="s">
        <v>30</v>
      </c>
      <c r="C178">
        <f t="shared" si="63"/>
        <v>2</v>
      </c>
      <c r="E178">
        <f t="shared" si="64"/>
        <v>0.82617236923171655</v>
      </c>
      <c r="F178">
        <f t="shared" si="65"/>
        <v>0.43257750478908752</v>
      </c>
      <c r="G178">
        <f t="shared" si="66"/>
        <v>0.91169705385337785</v>
      </c>
      <c r="H178">
        <f t="shared" si="49"/>
        <v>0.43257750478908752</v>
      </c>
      <c r="J178">
        <v>170</v>
      </c>
      <c r="K178" s="30">
        <f t="shared" si="50"/>
        <v>0.90357383681726233</v>
      </c>
      <c r="L178" s="30">
        <f t="shared" si="51"/>
        <v>0.79310344827586199</v>
      </c>
      <c r="M178" s="30">
        <f t="shared" si="52"/>
        <v>0.88544891640866874</v>
      </c>
      <c r="N178" s="30">
        <f t="shared" si="53"/>
        <v>0.83333333333333337</v>
      </c>
      <c r="O178" s="30">
        <f t="shared" si="54"/>
        <v>0.69135802469135799</v>
      </c>
      <c r="P178" s="30">
        <f t="shared" si="55"/>
        <v>0.51030927835051543</v>
      </c>
      <c r="Q178" s="30">
        <f t="shared" si="56"/>
        <v>0.1889763779527559</v>
      </c>
      <c r="R178" s="30">
        <f t="shared" si="57"/>
        <v>0.40909090909090912</v>
      </c>
      <c r="S178" s="30">
        <f t="shared" si="58"/>
        <v>0.31005586592178774</v>
      </c>
      <c r="T178" s="30">
        <f t="shared" si="59"/>
        <v>0.65384615384615385</v>
      </c>
      <c r="U178" s="30">
        <f t="shared" si="60"/>
        <v>0.39181286549707606</v>
      </c>
      <c r="V178" s="30">
        <f t="shared" si="61"/>
        <v>0.48</v>
      </c>
      <c r="W178" s="30">
        <f t="shared" si="62"/>
        <v>0.375</v>
      </c>
      <c r="X178" s="28" t="s">
        <v>30</v>
      </c>
      <c r="Y178" s="29">
        <v>13.4</v>
      </c>
      <c r="Z178" s="29">
        <v>4.5999999999999996</v>
      </c>
      <c r="AA178" s="29">
        <v>2.86</v>
      </c>
      <c r="AB178" s="29">
        <v>25</v>
      </c>
      <c r="AC178" s="29">
        <v>112</v>
      </c>
      <c r="AD178" s="29">
        <v>1.98</v>
      </c>
      <c r="AE178" s="29">
        <v>0.96</v>
      </c>
      <c r="AF178" s="29">
        <v>0.27</v>
      </c>
      <c r="AG178" s="29">
        <v>1.1100000000000001</v>
      </c>
      <c r="AH178" s="29">
        <v>8.5</v>
      </c>
      <c r="AI178" s="29">
        <v>0.67</v>
      </c>
      <c r="AJ178" s="29">
        <v>1.92</v>
      </c>
      <c r="AK178" s="29">
        <v>630</v>
      </c>
    </row>
    <row r="179" spans="1:37" x14ac:dyDescent="0.3">
      <c r="A179">
        <v>171</v>
      </c>
      <c r="B179" t="s">
        <v>30</v>
      </c>
      <c r="C179">
        <f t="shared" si="63"/>
        <v>2</v>
      </c>
      <c r="E179">
        <f t="shared" si="64"/>
        <v>0.62246296353096509</v>
      </c>
      <c r="F179">
        <f t="shared" si="65"/>
        <v>0.27245319856407962</v>
      </c>
      <c r="G179">
        <f t="shared" si="66"/>
        <v>0.93750226915428347</v>
      </c>
      <c r="H179">
        <f t="shared" si="49"/>
        <v>0.27245319856407962</v>
      </c>
      <c r="J179">
        <v>171</v>
      </c>
      <c r="K179" s="30">
        <f t="shared" si="50"/>
        <v>0.82265677680377602</v>
      </c>
      <c r="L179" s="30">
        <f t="shared" si="51"/>
        <v>0.52241379310344827</v>
      </c>
      <c r="M179" s="30">
        <f t="shared" si="52"/>
        <v>0.71826625386996901</v>
      </c>
      <c r="N179" s="30">
        <f t="shared" si="53"/>
        <v>0.6333333333333333</v>
      </c>
      <c r="O179" s="30">
        <f t="shared" si="54"/>
        <v>0.59259259259259256</v>
      </c>
      <c r="P179" s="30">
        <f t="shared" si="55"/>
        <v>0.32216494845360827</v>
      </c>
      <c r="Q179" s="30">
        <f t="shared" si="56"/>
        <v>9.6456692913385822E-2</v>
      </c>
      <c r="R179" s="30">
        <f t="shared" si="57"/>
        <v>0.60606060606060608</v>
      </c>
      <c r="S179" s="30">
        <f t="shared" si="58"/>
        <v>0.20391061452513964</v>
      </c>
      <c r="T179" s="30">
        <f t="shared" si="59"/>
        <v>0.42307692307692307</v>
      </c>
      <c r="U179" s="30">
        <f t="shared" si="60"/>
        <v>0.38596491228070179</v>
      </c>
      <c r="V179" s="30">
        <f t="shared" si="61"/>
        <v>0.45750000000000002</v>
      </c>
      <c r="W179" s="30">
        <f t="shared" si="62"/>
        <v>0.30357142857142855</v>
      </c>
      <c r="X179" s="28" t="s">
        <v>30</v>
      </c>
      <c r="Y179" s="29">
        <v>12.2</v>
      </c>
      <c r="Z179" s="29">
        <v>3.03</v>
      </c>
      <c r="AA179" s="29">
        <v>2.3199999999999998</v>
      </c>
      <c r="AB179" s="29">
        <v>19</v>
      </c>
      <c r="AC179" s="29">
        <v>96</v>
      </c>
      <c r="AD179" s="29">
        <v>1.25</v>
      </c>
      <c r="AE179" s="29">
        <v>0.49</v>
      </c>
      <c r="AF179" s="29">
        <v>0.4</v>
      </c>
      <c r="AG179" s="29">
        <v>0.73</v>
      </c>
      <c r="AH179" s="29">
        <v>5.5</v>
      </c>
      <c r="AI179" s="29">
        <v>0.66</v>
      </c>
      <c r="AJ179" s="29">
        <v>1.83</v>
      </c>
      <c r="AK179" s="29">
        <v>510</v>
      </c>
    </row>
    <row r="180" spans="1:37" x14ac:dyDescent="0.3">
      <c r="A180">
        <v>172</v>
      </c>
      <c r="B180" t="s">
        <v>30</v>
      </c>
      <c r="C180">
        <f t="shared" si="63"/>
        <v>2</v>
      </c>
      <c r="E180">
        <f t="shared" si="64"/>
        <v>0.82460782803255261</v>
      </c>
      <c r="F180">
        <f t="shared" si="65"/>
        <v>0.3486304644780267</v>
      </c>
      <c r="G180">
        <f t="shared" si="66"/>
        <v>1.0491181980582516</v>
      </c>
      <c r="H180">
        <f t="shared" si="49"/>
        <v>0.3486304644780267</v>
      </c>
      <c r="J180">
        <v>172</v>
      </c>
      <c r="K180" s="30">
        <f t="shared" si="50"/>
        <v>0.86109238031018198</v>
      </c>
      <c r="L180" s="30">
        <f t="shared" si="51"/>
        <v>0.41206896551724143</v>
      </c>
      <c r="M180" s="30">
        <f t="shared" si="52"/>
        <v>0.70588235294117641</v>
      </c>
      <c r="N180" s="30">
        <f t="shared" si="53"/>
        <v>0.65</v>
      </c>
      <c r="O180" s="30">
        <f t="shared" si="54"/>
        <v>0.53086419753086422</v>
      </c>
      <c r="P180" s="30">
        <f t="shared" si="55"/>
        <v>0.35824742268041238</v>
      </c>
      <c r="Q180" s="30">
        <f t="shared" si="56"/>
        <v>0.10039370078740158</v>
      </c>
      <c r="R180" s="30">
        <f t="shared" si="57"/>
        <v>0.72727272727272718</v>
      </c>
      <c r="S180" s="30">
        <f t="shared" si="58"/>
        <v>0.1787709497206704</v>
      </c>
      <c r="T180" s="30">
        <f t="shared" si="59"/>
        <v>0.76153838461538459</v>
      </c>
      <c r="U180" s="30">
        <f t="shared" si="60"/>
        <v>0.33333333333333331</v>
      </c>
      <c r="V180" s="30">
        <f t="shared" si="61"/>
        <v>0.40749999999999997</v>
      </c>
      <c r="W180" s="30">
        <f t="shared" si="62"/>
        <v>0.27976190476190477</v>
      </c>
      <c r="X180" s="28" t="s">
        <v>30</v>
      </c>
      <c r="Y180" s="29">
        <v>12.77</v>
      </c>
      <c r="Z180" s="29">
        <v>2.39</v>
      </c>
      <c r="AA180" s="29">
        <v>2.2799999999999998</v>
      </c>
      <c r="AB180" s="29">
        <v>19.5</v>
      </c>
      <c r="AC180" s="29">
        <v>86</v>
      </c>
      <c r="AD180" s="29">
        <v>1.39</v>
      </c>
      <c r="AE180" s="29">
        <v>0.51</v>
      </c>
      <c r="AF180" s="29">
        <v>0.48</v>
      </c>
      <c r="AG180" s="29">
        <v>0.64</v>
      </c>
      <c r="AH180" s="29">
        <v>9.8999989999999993</v>
      </c>
      <c r="AI180" s="29">
        <v>0.56999999999999995</v>
      </c>
      <c r="AJ180" s="29">
        <v>1.63</v>
      </c>
      <c r="AK180" s="29">
        <v>470</v>
      </c>
    </row>
    <row r="181" spans="1:37" x14ac:dyDescent="0.3">
      <c r="A181">
        <v>173</v>
      </c>
      <c r="B181" t="s">
        <v>30</v>
      </c>
      <c r="C181">
        <f t="shared" si="63"/>
        <v>2</v>
      </c>
      <c r="E181">
        <f t="shared" si="64"/>
        <v>0.74518031084914071</v>
      </c>
      <c r="F181">
        <f t="shared" si="65"/>
        <v>0.26312973737055573</v>
      </c>
      <c r="G181">
        <f t="shared" si="66"/>
        <v>0.88184378796069818</v>
      </c>
      <c r="H181">
        <f t="shared" si="49"/>
        <v>0.26312973737055573</v>
      </c>
      <c r="J181">
        <v>173</v>
      </c>
      <c r="K181" s="30">
        <f t="shared" si="50"/>
        <v>0.95482130815913691</v>
      </c>
      <c r="L181" s="30">
        <f t="shared" si="51"/>
        <v>0.43275862068965515</v>
      </c>
      <c r="M181" s="30">
        <f t="shared" si="52"/>
        <v>0.7678018575851393</v>
      </c>
      <c r="N181" s="30">
        <f t="shared" si="53"/>
        <v>0.66666666666666663</v>
      </c>
      <c r="O181" s="30">
        <f t="shared" si="54"/>
        <v>0.56172839506172845</v>
      </c>
      <c r="P181" s="30">
        <f t="shared" si="55"/>
        <v>0.4329896907216495</v>
      </c>
      <c r="Q181" s="30">
        <f t="shared" si="56"/>
        <v>0.13779527559055116</v>
      </c>
      <c r="R181" s="30">
        <f t="shared" si="57"/>
        <v>0.66666666666666663</v>
      </c>
      <c r="S181" s="30">
        <f t="shared" si="58"/>
        <v>0.34636871508379885</v>
      </c>
      <c r="T181" s="30">
        <f t="shared" si="59"/>
        <v>0.74615384615384606</v>
      </c>
      <c r="U181" s="30">
        <f t="shared" si="60"/>
        <v>0.36257309941520466</v>
      </c>
      <c r="V181" s="30">
        <f t="shared" si="61"/>
        <v>0.42749999999999999</v>
      </c>
      <c r="W181" s="30">
        <f t="shared" si="62"/>
        <v>0.39285714285714285</v>
      </c>
      <c r="X181" s="28" t="s">
        <v>30</v>
      </c>
      <c r="Y181" s="29">
        <v>14.16</v>
      </c>
      <c r="Z181" s="29">
        <v>2.5099999999999998</v>
      </c>
      <c r="AA181" s="29">
        <v>2.48</v>
      </c>
      <c r="AB181" s="29">
        <v>20</v>
      </c>
      <c r="AC181" s="29">
        <v>91</v>
      </c>
      <c r="AD181" s="29">
        <v>1.68</v>
      </c>
      <c r="AE181" s="29">
        <v>0.7</v>
      </c>
      <c r="AF181" s="29">
        <v>0.44</v>
      </c>
      <c r="AG181" s="29">
        <v>1.24</v>
      </c>
      <c r="AH181" s="29">
        <v>9.6999999999999993</v>
      </c>
      <c r="AI181" s="29">
        <v>0.62</v>
      </c>
      <c r="AJ181" s="29">
        <v>1.71</v>
      </c>
      <c r="AK181" s="29">
        <v>660</v>
      </c>
    </row>
    <row r="182" spans="1:37" x14ac:dyDescent="0.3">
      <c r="A182">
        <v>174</v>
      </c>
      <c r="B182" t="s">
        <v>30</v>
      </c>
      <c r="C182">
        <f t="shared" si="63"/>
        <v>2</v>
      </c>
      <c r="E182">
        <f t="shared" si="64"/>
        <v>0.94540637728173915</v>
      </c>
      <c r="F182">
        <f t="shared" si="65"/>
        <v>0.41398645805707007</v>
      </c>
      <c r="G182">
        <f t="shared" si="66"/>
        <v>1.0857185800758042</v>
      </c>
      <c r="H182">
        <f t="shared" si="49"/>
        <v>0.41398645805707007</v>
      </c>
      <c r="J182">
        <v>174</v>
      </c>
      <c r="K182" s="30">
        <f t="shared" si="50"/>
        <v>0.92447741065407962</v>
      </c>
      <c r="L182" s="30">
        <f t="shared" si="51"/>
        <v>0.97413793103448287</v>
      </c>
      <c r="M182" s="30">
        <f t="shared" si="52"/>
        <v>0.75851393188854499</v>
      </c>
      <c r="N182" s="30">
        <f t="shared" si="53"/>
        <v>0.68333333333333335</v>
      </c>
      <c r="O182" s="30">
        <f t="shared" si="54"/>
        <v>0.5864197530864198</v>
      </c>
      <c r="P182" s="30">
        <f t="shared" si="55"/>
        <v>0.4329896907216495</v>
      </c>
      <c r="Q182" s="30">
        <f t="shared" si="56"/>
        <v>0.12007874015748031</v>
      </c>
      <c r="R182" s="30">
        <f t="shared" si="57"/>
        <v>0.78787878787878785</v>
      </c>
      <c r="S182" s="30">
        <f t="shared" si="58"/>
        <v>0.29608938547486036</v>
      </c>
      <c r="T182" s="30">
        <f t="shared" si="59"/>
        <v>0.59230769230769231</v>
      </c>
      <c r="U182" s="30">
        <f t="shared" si="60"/>
        <v>0.37426900584795325</v>
      </c>
      <c r="V182" s="30">
        <f t="shared" si="61"/>
        <v>0.435</v>
      </c>
      <c r="W182" s="30">
        <f t="shared" si="62"/>
        <v>0.44047619047619047</v>
      </c>
      <c r="X182" s="28" t="s">
        <v>30</v>
      </c>
      <c r="Y182" s="29">
        <v>13.71</v>
      </c>
      <c r="Z182" s="29">
        <v>5.65</v>
      </c>
      <c r="AA182" s="29">
        <v>2.4500000000000002</v>
      </c>
      <c r="AB182" s="29">
        <v>20.5</v>
      </c>
      <c r="AC182" s="29">
        <v>95</v>
      </c>
      <c r="AD182" s="29">
        <v>1.68</v>
      </c>
      <c r="AE182" s="29">
        <v>0.61</v>
      </c>
      <c r="AF182" s="29">
        <v>0.52</v>
      </c>
      <c r="AG182" s="29">
        <v>1.06</v>
      </c>
      <c r="AH182" s="29">
        <v>7.7</v>
      </c>
      <c r="AI182" s="29">
        <v>0.64</v>
      </c>
      <c r="AJ182" s="29">
        <v>1.74</v>
      </c>
      <c r="AK182" s="29">
        <v>740</v>
      </c>
    </row>
    <row r="183" spans="1:37" x14ac:dyDescent="0.3">
      <c r="A183">
        <v>175</v>
      </c>
      <c r="B183" t="s">
        <v>30</v>
      </c>
      <c r="C183">
        <f t="shared" si="63"/>
        <v>2</v>
      </c>
      <c r="E183">
        <f t="shared" si="64"/>
        <v>0.71199992182715732</v>
      </c>
      <c r="F183">
        <f t="shared" si="65"/>
        <v>0.17177088152953379</v>
      </c>
      <c r="G183">
        <f t="shared" si="66"/>
        <v>0.86578236350643234</v>
      </c>
      <c r="H183">
        <f t="shared" si="49"/>
        <v>0.17177088152953379</v>
      </c>
      <c r="J183">
        <v>175</v>
      </c>
      <c r="K183" s="30">
        <f t="shared" si="50"/>
        <v>0.90357383681726233</v>
      </c>
      <c r="L183" s="30">
        <f t="shared" si="51"/>
        <v>0.67413793103448283</v>
      </c>
      <c r="M183" s="30">
        <f t="shared" si="52"/>
        <v>0.7678018575851393</v>
      </c>
      <c r="N183" s="30">
        <f t="shared" si="53"/>
        <v>0.76666666666666672</v>
      </c>
      <c r="O183" s="30">
        <f t="shared" si="54"/>
        <v>0.62962962962962965</v>
      </c>
      <c r="P183" s="30">
        <f t="shared" si="55"/>
        <v>0.46391752577319589</v>
      </c>
      <c r="Q183" s="30">
        <f t="shared" si="56"/>
        <v>0.14763779527559054</v>
      </c>
      <c r="R183" s="30">
        <f t="shared" si="57"/>
        <v>0.65151515151515149</v>
      </c>
      <c r="S183" s="30">
        <f t="shared" si="58"/>
        <v>0.3938547486033519</v>
      </c>
      <c r="T183" s="30">
        <f t="shared" si="59"/>
        <v>0.56153846153846154</v>
      </c>
      <c r="U183" s="30">
        <f t="shared" si="60"/>
        <v>0.40935672514619881</v>
      </c>
      <c r="V183" s="30">
        <f t="shared" si="61"/>
        <v>0.39</v>
      </c>
      <c r="W183" s="30">
        <f t="shared" si="62"/>
        <v>0.44642857142857145</v>
      </c>
      <c r="X183" s="28" t="s">
        <v>30</v>
      </c>
      <c r="Y183" s="29">
        <v>13.4</v>
      </c>
      <c r="Z183" s="29">
        <v>3.91</v>
      </c>
      <c r="AA183" s="29">
        <v>2.48</v>
      </c>
      <c r="AB183" s="29">
        <v>23</v>
      </c>
      <c r="AC183" s="29">
        <v>102</v>
      </c>
      <c r="AD183" s="29">
        <v>1.8</v>
      </c>
      <c r="AE183" s="29">
        <v>0.75</v>
      </c>
      <c r="AF183" s="29">
        <v>0.43</v>
      </c>
      <c r="AG183" s="29">
        <v>1.41</v>
      </c>
      <c r="AH183" s="29">
        <v>7.3</v>
      </c>
      <c r="AI183" s="29">
        <v>0.7</v>
      </c>
      <c r="AJ183" s="29">
        <v>1.56</v>
      </c>
      <c r="AK183" s="29">
        <v>750</v>
      </c>
    </row>
    <row r="184" spans="1:37" x14ac:dyDescent="0.3">
      <c r="A184">
        <v>176</v>
      </c>
      <c r="B184" t="s">
        <v>30</v>
      </c>
      <c r="C184">
        <f t="shared" si="63"/>
        <v>2</v>
      </c>
      <c r="E184">
        <f t="shared" si="64"/>
        <v>0.91562518136580195</v>
      </c>
      <c r="F184">
        <f t="shared" si="65"/>
        <v>0.35106399144616651</v>
      </c>
      <c r="G184">
        <f t="shared" si="66"/>
        <v>0.97884901940276803</v>
      </c>
      <c r="H184">
        <f t="shared" si="49"/>
        <v>0.35106399144616651</v>
      </c>
      <c r="J184">
        <v>176</v>
      </c>
      <c r="K184" s="30">
        <f t="shared" si="50"/>
        <v>0.89480782198246789</v>
      </c>
      <c r="L184" s="30">
        <f t="shared" si="51"/>
        <v>0.73793103448275865</v>
      </c>
      <c r="M184" s="30">
        <f t="shared" si="52"/>
        <v>0.69969040247678016</v>
      </c>
      <c r="N184" s="30">
        <f t="shared" si="53"/>
        <v>0.66666666666666663</v>
      </c>
      <c r="O184" s="30">
        <f t="shared" si="54"/>
        <v>0.7407407407407407</v>
      </c>
      <c r="P184" s="30">
        <f t="shared" si="55"/>
        <v>0.40979381443298973</v>
      </c>
      <c r="Q184" s="30">
        <f t="shared" si="56"/>
        <v>0.13582677165354329</v>
      </c>
      <c r="R184" s="30">
        <f t="shared" si="57"/>
        <v>0.65151515151515149</v>
      </c>
      <c r="S184" s="30">
        <f t="shared" si="58"/>
        <v>0.37709497206703912</v>
      </c>
      <c r="T184" s="30">
        <f t="shared" si="59"/>
        <v>0.7846153846153846</v>
      </c>
      <c r="U184" s="30">
        <f t="shared" si="60"/>
        <v>0.34502923976608185</v>
      </c>
      <c r="V184" s="30">
        <f t="shared" si="61"/>
        <v>0.39</v>
      </c>
      <c r="W184" s="30">
        <f t="shared" si="62"/>
        <v>0.49702380952380953</v>
      </c>
      <c r="X184" s="28" t="s">
        <v>30</v>
      </c>
      <c r="Y184" s="29">
        <v>13.27</v>
      </c>
      <c r="Z184" s="29">
        <v>4.28</v>
      </c>
      <c r="AA184" s="29">
        <v>2.2599999999999998</v>
      </c>
      <c r="AB184" s="29">
        <v>20</v>
      </c>
      <c r="AC184" s="29">
        <v>120</v>
      </c>
      <c r="AD184" s="29">
        <v>1.59</v>
      </c>
      <c r="AE184" s="29">
        <v>0.69</v>
      </c>
      <c r="AF184" s="29">
        <v>0.43</v>
      </c>
      <c r="AG184" s="29">
        <v>1.35</v>
      </c>
      <c r="AH184" s="29">
        <v>10.199999999999999</v>
      </c>
      <c r="AI184" s="29">
        <v>0.59</v>
      </c>
      <c r="AJ184" s="29">
        <v>1.56</v>
      </c>
      <c r="AK184" s="29">
        <v>835</v>
      </c>
    </row>
    <row r="185" spans="1:37" x14ac:dyDescent="0.3">
      <c r="A185">
        <v>177</v>
      </c>
      <c r="B185" t="s">
        <v>30</v>
      </c>
      <c r="C185">
        <f t="shared" si="63"/>
        <v>2</v>
      </c>
      <c r="E185">
        <f t="shared" si="64"/>
        <v>0.79982854772692125</v>
      </c>
      <c r="F185">
        <f t="shared" si="65"/>
        <v>0.32243627930156216</v>
      </c>
      <c r="G185">
        <f t="shared" si="66"/>
        <v>0.90187003478574079</v>
      </c>
      <c r="H185">
        <f t="shared" si="49"/>
        <v>0.32243627930156216</v>
      </c>
      <c r="J185">
        <v>177</v>
      </c>
      <c r="K185" s="30">
        <f t="shared" si="50"/>
        <v>0.88806473364801075</v>
      </c>
      <c r="L185" s="30">
        <f t="shared" si="51"/>
        <v>0.44655172413793104</v>
      </c>
      <c r="M185" s="30">
        <f t="shared" si="52"/>
        <v>0.73374613003095979</v>
      </c>
      <c r="N185" s="30">
        <f t="shared" si="53"/>
        <v>0.66666666666666663</v>
      </c>
      <c r="O185" s="30">
        <f t="shared" si="54"/>
        <v>0.7407407407407407</v>
      </c>
      <c r="P185" s="30">
        <f t="shared" si="55"/>
        <v>0.42525773195876287</v>
      </c>
      <c r="Q185" s="30">
        <f t="shared" si="56"/>
        <v>0.13385826771653545</v>
      </c>
      <c r="R185" s="30">
        <f t="shared" si="57"/>
        <v>0.80303030303030298</v>
      </c>
      <c r="S185" s="30">
        <f t="shared" si="58"/>
        <v>0.40782122905027929</v>
      </c>
      <c r="T185" s="30">
        <f t="shared" si="59"/>
        <v>0.7153846153846154</v>
      </c>
      <c r="U185" s="30">
        <f t="shared" si="60"/>
        <v>0.35087719298245612</v>
      </c>
      <c r="V185" s="30">
        <f t="shared" si="61"/>
        <v>0.40500000000000003</v>
      </c>
      <c r="W185" s="30">
        <f t="shared" si="62"/>
        <v>0.5</v>
      </c>
      <c r="X185" s="28" t="s">
        <v>30</v>
      </c>
      <c r="Y185" s="29">
        <v>13.17</v>
      </c>
      <c r="Z185" s="29">
        <v>2.59</v>
      </c>
      <c r="AA185" s="29">
        <v>2.37</v>
      </c>
      <c r="AB185" s="29">
        <v>20</v>
      </c>
      <c r="AC185" s="29">
        <v>120</v>
      </c>
      <c r="AD185" s="29">
        <v>1.65</v>
      </c>
      <c r="AE185" s="29">
        <v>0.68</v>
      </c>
      <c r="AF185" s="29">
        <v>0.53</v>
      </c>
      <c r="AG185" s="29">
        <v>1.46</v>
      </c>
      <c r="AH185" s="29">
        <v>9.3000000000000007</v>
      </c>
      <c r="AI185" s="29">
        <v>0.6</v>
      </c>
      <c r="AJ185" s="29">
        <v>1.62</v>
      </c>
      <c r="AK185" s="29">
        <v>840</v>
      </c>
    </row>
    <row r="186" spans="1:37" x14ac:dyDescent="0.3">
      <c r="A186">
        <v>178</v>
      </c>
      <c r="B186" t="s">
        <v>30</v>
      </c>
      <c r="C186">
        <f t="shared" si="63"/>
        <v>2</v>
      </c>
      <c r="E186">
        <f t="shared" si="64"/>
        <v>0.86963676043711646</v>
      </c>
      <c r="F186">
        <f t="shared" si="65"/>
        <v>0.32388632299122205</v>
      </c>
      <c r="G186">
        <f t="shared" si="66"/>
        <v>1.0220145821151017</v>
      </c>
      <c r="H186">
        <f t="shared" si="49"/>
        <v>0.32388632299122205</v>
      </c>
      <c r="J186">
        <v>178</v>
      </c>
      <c r="K186" s="30">
        <f t="shared" si="50"/>
        <v>0.95279838165879982</v>
      </c>
      <c r="L186" s="30">
        <f t="shared" si="51"/>
        <v>0.7068965517241379</v>
      </c>
      <c r="M186" s="30">
        <f t="shared" si="52"/>
        <v>0.84829721362229105</v>
      </c>
      <c r="N186" s="30">
        <f t="shared" si="53"/>
        <v>0.81666666666666665</v>
      </c>
      <c r="O186" s="30">
        <f t="shared" si="54"/>
        <v>0.59259259259259256</v>
      </c>
      <c r="P186" s="30">
        <f t="shared" si="55"/>
        <v>0.52835051546391754</v>
      </c>
      <c r="Q186" s="30">
        <f t="shared" si="56"/>
        <v>0.14960629921259844</v>
      </c>
      <c r="R186" s="30">
        <f t="shared" si="57"/>
        <v>0.84848484848484851</v>
      </c>
      <c r="S186" s="30">
        <f t="shared" si="58"/>
        <v>0.37709497206703912</v>
      </c>
      <c r="T186" s="30">
        <f t="shared" si="59"/>
        <v>0.70769230769230762</v>
      </c>
      <c r="U186" s="30">
        <f t="shared" si="60"/>
        <v>0.35672514619883039</v>
      </c>
      <c r="V186" s="30">
        <f t="shared" si="61"/>
        <v>0.4</v>
      </c>
      <c r="W186" s="30">
        <f t="shared" si="62"/>
        <v>0.33333333333333331</v>
      </c>
      <c r="X186" s="28" t="s">
        <v>30</v>
      </c>
      <c r="Y186" s="29">
        <v>14.13</v>
      </c>
      <c r="Z186" s="29">
        <v>4.0999999999999996</v>
      </c>
      <c r="AA186" s="29">
        <v>2.74</v>
      </c>
      <c r="AB186" s="29">
        <v>24.5</v>
      </c>
      <c r="AC186" s="29">
        <v>96</v>
      </c>
      <c r="AD186" s="29">
        <v>2.0499999999999998</v>
      </c>
      <c r="AE186" s="29">
        <v>0.76</v>
      </c>
      <c r="AF186" s="29">
        <v>0.56000000000000005</v>
      </c>
      <c r="AG186" s="29">
        <v>1.35</v>
      </c>
      <c r="AH186" s="29">
        <v>9.1999999999999993</v>
      </c>
      <c r="AI186" s="29">
        <v>0.61</v>
      </c>
      <c r="AJ186" s="29">
        <v>1.6</v>
      </c>
      <c r="AK186" s="29">
        <v>560</v>
      </c>
    </row>
    <row r="187" spans="1:37" x14ac:dyDescent="0.3">
      <c r="X187" s="28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</sheetData>
  <mergeCells count="3">
    <mergeCell ref="X7:AK7"/>
    <mergeCell ref="K7:W7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14.2 NB-Original</vt:lpstr>
      <vt:lpstr>14.2 NB-Recoded</vt:lpstr>
      <vt:lpstr>14.2 Train</vt:lpstr>
      <vt:lpstr>14.19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 G</cp:lastModifiedBy>
  <dcterms:created xsi:type="dcterms:W3CDTF">2019-12-10T03:59:38Z</dcterms:created>
  <dcterms:modified xsi:type="dcterms:W3CDTF">2020-04-06T02:58:01Z</dcterms:modified>
</cp:coreProperties>
</file>