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urnout Rates" sheetId="1" r:id="rId3"/>
  </sheets>
  <definedNames/>
  <calcPr/>
</workbook>
</file>

<file path=xl/sharedStrings.xml><?xml version="1.0" encoding="utf-8"?>
<sst xmlns="http://schemas.openxmlformats.org/spreadsheetml/2006/main" count="226" uniqueCount="178">
  <si>
    <t>State</t>
  </si>
  <si>
    <t>Turnout Rates</t>
  </si>
  <si>
    <t>Numerators</t>
  </si>
  <si>
    <t>Denominators</t>
  </si>
  <si>
    <t>VEP Components (Modifications to VAP to Calculate VEP)</t>
  </si>
  <si>
    <t>State Results Website</t>
  </si>
  <si>
    <t>Status</t>
  </si>
  <si>
    <t>VEP Total Ballots Counted</t>
  </si>
  <si>
    <t>VEP Highest Office</t>
  </si>
  <si>
    <t>VAP Highest Office</t>
  </si>
  <si>
    <t>Total Ballots Counted (Estimate)</t>
  </si>
  <si>
    <t>Highest Office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</si>
  <si>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</si>
  <si>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</si>
  <si>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</si>
  <si>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</si>
  <si>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</si>
  <si>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</si>
  <si>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</si>
  <si>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</si>
  <si>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State Abv</t>
  </si>
  <si>
    <t>United States</t>
  </si>
  <si>
    <t>Alabama</t>
  </si>
  <si>
    <t>http://www.alabamavotes.gov/downloads/election/2016/general/2016-Official-General-Election-Results-Certified-2016-11-29.pdf</t>
  </si>
  <si>
    <t>Official</t>
  </si>
  <si>
    <t>AL</t>
  </si>
  <si>
    <t>Alaska</t>
  </si>
  <si>
    <t>http://www.elections.alaska.gov/results/16GENR/</t>
  </si>
  <si>
    <t>AK</t>
  </si>
  <si>
    <t>Arizona</t>
  </si>
  <si>
    <t>http://apps.azsos.gov/election/2016/General/Official%20Signed%20State%20Canvass.pdf</t>
  </si>
  <si>
    <t>AZ</t>
  </si>
  <si>
    <t>Arkansas</t>
  </si>
  <si>
    <t>http://results.enr.clarityelections.com/AR/63912/182850/Web01/en/summary.html</t>
  </si>
  <si>
    <t>AR</t>
  </si>
  <si>
    <t>California</t>
  </si>
  <si>
    <t>http://www.sos.ca.gov/elections/prior-elections/statewide-election-results/general-election-november-8-2016/statement-vote/</t>
  </si>
  <si>
    <t>CA</t>
  </si>
  <si>
    <t>Colorado</t>
  </si>
  <si>
    <t>http://results.enr.clarityelections.com/CO/63746/182883/Web01/en/summary.html</t>
  </si>
  <si>
    <t>CO</t>
  </si>
  <si>
    <t>Connecticut</t>
  </si>
  <si>
    <t>http://ctemspublic.pcctg.net/#/home</t>
  </si>
  <si>
    <t>CT</t>
  </si>
  <si>
    <t>Delaware</t>
  </si>
  <si>
    <t>http://elections.delaware.gov/results/html/election.shtml</t>
  </si>
  <si>
    <t>DE</t>
  </si>
  <si>
    <t>District of Columbia</t>
  </si>
  <si>
    <t>https://www.dcboee.org/election_info/election_results/v3/2016/November-8-General-Election</t>
  </si>
  <si>
    <t>DC</t>
  </si>
  <si>
    <t>Florida</t>
  </si>
  <si>
    <t>http://enight.elections.myflorida.com/FederalOffices/Presidential/</t>
  </si>
  <si>
    <t>FL</t>
  </si>
  <si>
    <t>Georgia</t>
  </si>
  <si>
    <t>http://results.enr.clarityelections.com/GA/63991/182885/en/summary.html</t>
  </si>
  <si>
    <t>GA</t>
  </si>
  <si>
    <t>Hawaii</t>
  </si>
  <si>
    <t>http://elections.hawaii.gov/wp-content/results/histatewide.pdf</t>
  </si>
  <si>
    <t>HI</t>
  </si>
  <si>
    <t>Idaho</t>
  </si>
  <si>
    <t>http://www.sos.idaho.gov/elect/results/2016/General/statewide_totals.html</t>
  </si>
  <si>
    <t>ID</t>
  </si>
  <si>
    <t>Illinois</t>
  </si>
  <si>
    <t>https://www.elections.il.gov/ElectionResults.aspx?ID=vlS7uG8NT%2f0%3d</t>
  </si>
  <si>
    <t>Offiical</t>
  </si>
  <si>
    <t>IL</t>
  </si>
  <si>
    <t>Indiana</t>
  </si>
  <si>
    <t>http://www.in.gov/apps/sos/election/general/general2016</t>
  </si>
  <si>
    <t>IN</t>
  </si>
  <si>
    <t>Iowa</t>
  </si>
  <si>
    <t>https://electionresults.sos.iowa.gov/Views/TabularData.aspx?TabView=StateRaces^Federal%20/%20Statewide%20Races^86&amp;ElectionID=86</t>
  </si>
  <si>
    <t>IA</t>
  </si>
  <si>
    <t>Kansas</t>
  </si>
  <si>
    <t>http://www.kssos.org/elections/16elec/2016_General_Election_Official_Results.pdf</t>
  </si>
  <si>
    <t>KS</t>
  </si>
  <si>
    <t>Kentucky</t>
  </si>
  <si>
    <t>http://elect.ky.gov/results/2010-2019/Documents/2016%20General%20Election%20Results.pdf</t>
  </si>
  <si>
    <t>KY</t>
  </si>
  <si>
    <t>Louisiana</t>
  </si>
  <si>
    <t>https://voterportal.sos.la.gov/Graphical</t>
  </si>
  <si>
    <t>LA</t>
  </si>
  <si>
    <t>Maine</t>
  </si>
  <si>
    <t>http://www.maine.gov/sos/cec/elec/results/results16-17.html#nov</t>
  </si>
  <si>
    <t>ME</t>
  </si>
  <si>
    <t>Maryland</t>
  </si>
  <si>
    <t>http://elections.maryland.gov/elections/2016/results/General/gen_results_2016_4_001-.html</t>
  </si>
  <si>
    <t>MD</t>
  </si>
  <si>
    <t>Massachusetts</t>
  </si>
  <si>
    <t>http://www.sec.state.ma.us/ele/elepdf/2016-Electors-Certification.pdf</t>
  </si>
  <si>
    <t>MA</t>
  </si>
  <si>
    <t>Michigan</t>
  </si>
  <si>
    <t>http://miboecfr.nictusa.com/election/results/2016GEN_CENR.html</t>
  </si>
  <si>
    <t>MI</t>
  </si>
  <si>
    <t>Minnesota</t>
  </si>
  <si>
    <t>http://www.sos.state.mn.us/elections-voting/2016-general-election-results/</t>
  </si>
  <si>
    <t>MN</t>
  </si>
  <si>
    <t>Mississippi</t>
  </si>
  <si>
    <t>http://www.sos.ms.gov/Elections-Voting/Pages/2016-General-Election.aspx</t>
  </si>
  <si>
    <t>MS</t>
  </si>
  <si>
    <t>Missouri</t>
  </si>
  <si>
    <t>http://enr.sos.mo.gov/enrnet/default.aspx?eid=750003949</t>
  </si>
  <si>
    <t>MO</t>
  </si>
  <si>
    <t>Montana</t>
  </si>
  <si>
    <t>http://mtelectionresults.gov/</t>
  </si>
  <si>
    <t>MT</t>
  </si>
  <si>
    <t>Nebraska</t>
  </si>
  <si>
    <t>http://www.sos.ne.gov/elec/2016/pdf/2016-canvass-book.pdf</t>
  </si>
  <si>
    <t>NE</t>
  </si>
  <si>
    <t>Nevada</t>
  </si>
  <si>
    <t>http://silverstateelection.com/</t>
  </si>
  <si>
    <t>NV</t>
  </si>
  <si>
    <t>New Hampshire</t>
  </si>
  <si>
    <t>http://sos.nh.gov/2016GenResults.aspx</t>
  </si>
  <si>
    <t>NH</t>
  </si>
  <si>
    <t>New Jersey</t>
  </si>
  <si>
    <t>http://www.state.nj.us/state/elections/2016-results/2016-official-general-results-president-1206b.pdf</t>
  </si>
  <si>
    <t>NJ</t>
  </si>
  <si>
    <t>New Mexico</t>
  </si>
  <si>
    <t>http://electionresults.sos.state.nm.us/</t>
  </si>
  <si>
    <t>NM</t>
  </si>
  <si>
    <t>New York</t>
  </si>
  <si>
    <t>http://www.elections.ny.gov/2016ElectionResults.html</t>
  </si>
  <si>
    <t>NY</t>
  </si>
  <si>
    <t>North Carolina</t>
  </si>
  <si>
    <t>http://er.ncsbe.gov/?election_dt=11/08/2016&amp;county_id=0&amp;office=FED&amp;contest=0</t>
  </si>
  <si>
    <t>NC</t>
  </si>
  <si>
    <t>North Dakota</t>
  </si>
  <si>
    <t>http://results.sos.nd.gov/resultsSW.aspx?text=Race&amp;type=SW&amp;map=CTY</t>
  </si>
  <si>
    <t>ND</t>
  </si>
  <si>
    <t>Ohio</t>
  </si>
  <si>
    <t>https://vote.ohio.gov/</t>
  </si>
  <si>
    <t>OH</t>
  </si>
  <si>
    <t>Oklahoma</t>
  </si>
  <si>
    <t>https://www.ok.gov/elections/support/20161108_seb.html</t>
  </si>
  <si>
    <t>OK</t>
  </si>
  <si>
    <t>Oregon</t>
  </si>
  <si>
    <t>http://sos.oregon.gov/elections/Documents/results/november-2016-results.pdf</t>
  </si>
  <si>
    <t>OR</t>
  </si>
  <si>
    <t>Pennsylvania</t>
  </si>
  <si>
    <t>http://www.electionreturns.pa.gov/ENR_New/General/CountyBreakDownResults?officeId=1&amp;districtId=1&amp;ElectionID=undefined&amp;ElectionType=undefined&amp;IsActive=undefined</t>
  </si>
  <si>
    <t>PA</t>
  </si>
  <si>
    <t>Rhode Island</t>
  </si>
  <si>
    <t>http://www.ri.gov/election/results/2016/general_election/</t>
  </si>
  <si>
    <t>RI</t>
  </si>
  <si>
    <t>South Carolina</t>
  </si>
  <si>
    <t>http://www.enr-scvotes.org/SC/64658/182853/en/summary.html</t>
  </si>
  <si>
    <t>SC</t>
  </si>
  <si>
    <t>South Dakota</t>
  </si>
  <si>
    <t>https://sdsos.gov/elections-voting/assets/2016GeneralElectionOfficialStateCanvass.pdf</t>
  </si>
  <si>
    <t>SD</t>
  </si>
  <si>
    <t>Tennessee</t>
  </si>
  <si>
    <t>http://sos-tn-gov-files.s3.amazonaws.com/PresidentbyCountyNov2016.pdf</t>
  </si>
  <si>
    <t>TN</t>
  </si>
  <si>
    <t>Texas</t>
  </si>
  <si>
    <t>http://elections.sos.state.tx.us/elchist319_state.htm</t>
  </si>
  <si>
    <t>TX</t>
  </si>
  <si>
    <t>Utah</t>
  </si>
  <si>
    <t>https://elections.utah.gov/election-resources/2016-election-information</t>
  </si>
  <si>
    <t>UT</t>
  </si>
  <si>
    <t>Vermont</t>
  </si>
  <si>
    <t>https://vtelectionresults.sec.state.vt.us/Index.html#/state</t>
  </si>
  <si>
    <t>VT</t>
  </si>
  <si>
    <t>Virginia</t>
  </si>
  <si>
    <t>http://results.elections.virginia.gov/vaelections/2016%20November%20General/Site/Presidential.html</t>
  </si>
  <si>
    <t>VA</t>
  </si>
  <si>
    <t>Washington</t>
  </si>
  <si>
    <t>http://results.vote.wa.gov/results/current/</t>
  </si>
  <si>
    <t>Final</t>
  </si>
  <si>
    <t>WA</t>
  </si>
  <si>
    <t>West Virginia</t>
  </si>
  <si>
    <t>http://services.sos.wv.gov/apps/elections/results/</t>
  </si>
  <si>
    <t>WV</t>
  </si>
  <si>
    <t>Wisconsin</t>
  </si>
  <si>
    <t>http://elections.wi.gov/sites/default/files/Statewide%20Results%20All%20Offices%20%28post-Presidential%20recount%29.pdf</t>
  </si>
  <si>
    <t>WI</t>
  </si>
  <si>
    <t>Wyoming</t>
  </si>
  <si>
    <t>http://soswy.state.wy.us/Elections/Docs/2016/2016GeneralResults.aspx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</si>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</sst>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4">
    <font>
      <sz val="10.0"/>
      <color rgb="FF000000"/>
      <name val="Arial"/>
    </font>
    <font>
      <b/>
      <sz val="10.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/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>
      <b/>
    </font>
    <font>
      <b/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9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0"/>
    </xf>
    <xf borderId="1" fillId="0" fontId="2" numFmtId="0" xfId="0" applyAlignment="1" applyBorder="1" applyFont="1">
      <alignment horizontal="center" shrinkToFit="0" wrapText="0"/>
    </xf>
    <xf borderId="2" fillId="0" fontId="3" numFmtId="0" xfId="0" applyAlignment="1" applyBorder="1" applyFont="1">
      <alignment horizontal="center" shrinkToFit="0" wrapText="0"/>
    </xf>
    <xf borderId="3" fillId="0" fontId="4" numFmtId="0" xfId="0" applyBorder="1" applyFont="1"/>
    <xf borderId="3" fillId="0" fontId="5" numFmtId="3" xfId="0" applyAlignment="1" applyBorder="1" applyFont="1" applyNumberFormat="1">
      <alignment horizontal="center" shrinkToFit="0" wrapText="1"/>
    </xf>
    <xf borderId="4" fillId="0" fontId="4" numFmtId="0" xfId="0" applyBorder="1" applyFont="1"/>
    <xf borderId="3" fillId="0" fontId="6" numFmtId="164" xfId="0" applyAlignment="1" applyBorder="1" applyFont="1" applyNumberFormat="1">
      <alignment horizontal="center" shrinkToFit="0" wrapText="1"/>
    </xf>
    <xf borderId="0" fillId="0" fontId="7" numFmtId="164" xfId="0" applyAlignment="1" applyFont="1" applyNumberFormat="1">
      <alignment horizontal="center" shrinkToFit="0" wrapText="1"/>
    </xf>
    <xf borderId="1" fillId="0" fontId="4" numFmtId="0" xfId="0" applyBorder="1" applyFont="1"/>
    <xf borderId="1" fillId="0" fontId="1" numFmtId="0" xfId="0" applyAlignment="1" applyBorder="1" applyFont="1">
      <alignment horizontal="right" readingOrder="0" shrinkToFit="0" wrapText="1"/>
    </xf>
    <xf borderId="1" fillId="0" fontId="1" numFmtId="164" xfId="0" applyAlignment="1" applyBorder="1" applyFont="1" applyNumberFormat="1">
      <alignment horizontal="right" shrinkToFit="0" wrapText="1"/>
    </xf>
    <xf borderId="0" fillId="0" fontId="1" numFmtId="164" xfId="0" applyAlignment="1" applyFont="1" applyNumberFormat="1">
      <alignment horizontal="right" shrinkToFit="0" wrapText="1"/>
    </xf>
    <xf borderId="1" fillId="0" fontId="1" numFmtId="3" xfId="0" applyAlignment="1" applyBorder="1" applyFont="1" applyNumberFormat="1">
      <alignment horizontal="right" readingOrder="0" shrinkToFit="0" wrapText="1"/>
    </xf>
    <xf borderId="0" fillId="0" fontId="1" numFmtId="3" xfId="0" applyAlignment="1" applyFont="1" applyNumberFormat="1">
      <alignment horizontal="right" shrinkToFit="0" wrapText="1"/>
    </xf>
    <xf borderId="1" fillId="0" fontId="1" numFmtId="3" xfId="0" applyAlignment="1" applyBorder="1" applyFont="1" applyNumberFormat="1">
      <alignment horizontal="right" shrinkToFit="0" wrapText="1"/>
    </xf>
    <xf borderId="5" fillId="0" fontId="1" numFmtId="3" xfId="0" applyAlignment="1" applyBorder="1" applyFont="1" applyNumberFormat="1">
      <alignment horizontal="right" shrinkToFit="0" wrapText="1"/>
    </xf>
    <xf borderId="6" fillId="0" fontId="8" numFmtId="3" xfId="0" applyAlignment="1" applyBorder="1" applyFont="1" applyNumberFormat="1">
      <alignment horizontal="right" vertical="bottom"/>
    </xf>
    <xf borderId="0" fillId="0" fontId="8" numFmtId="3" xfId="0" applyAlignment="1" applyFont="1" applyNumberFormat="1">
      <alignment horizontal="right" vertical="bottom"/>
    </xf>
    <xf borderId="7" fillId="2" fontId="9" numFmtId="0" xfId="0" applyAlignment="1" applyBorder="1" applyFill="1" applyFont="1">
      <alignment shrinkToFit="0" wrapText="0"/>
    </xf>
    <xf borderId="7" fillId="2" fontId="0" numFmtId="164" xfId="0" applyAlignment="1" applyBorder="1" applyFont="1" applyNumberFormat="1">
      <alignment readingOrder="0" shrinkToFit="0" wrapText="0"/>
    </xf>
    <xf borderId="7" fillId="2" fontId="10" numFmtId="3" xfId="0" applyAlignment="1" applyBorder="1" applyFont="1" applyNumberFormat="1">
      <alignment readingOrder="0" shrinkToFit="0" wrapText="0"/>
    </xf>
    <xf borderId="7" fillId="2" fontId="0" numFmtId="3" xfId="0" applyAlignment="1" applyBorder="1" applyFont="1" applyNumberFormat="1">
      <alignment readingOrder="0" shrinkToFit="0" wrapText="0"/>
    </xf>
    <xf borderId="7" fillId="2" fontId="10" numFmtId="164" xfId="0" applyAlignment="1" applyBorder="1" applyFont="1" applyNumberFormat="1">
      <alignment readingOrder="0" shrinkToFit="0" wrapText="0"/>
    </xf>
    <xf borderId="8" fillId="2" fontId="4" numFmtId="3" xfId="0" applyAlignment="1" applyBorder="1" applyFont="1" applyNumberFormat="1">
      <alignment vertical="bottom"/>
    </xf>
    <xf borderId="0" fillId="2" fontId="4" numFmtId="3" xfId="0" applyAlignment="1" applyFont="1" applyNumberFormat="1">
      <alignment vertical="bottom"/>
    </xf>
    <xf borderId="7" fillId="0" fontId="0" numFmtId="0" xfId="0" applyAlignment="1" applyBorder="1" applyFont="1">
      <alignment shrinkToFit="0" wrapText="0"/>
    </xf>
    <xf borderId="7" fillId="0" fontId="11" numFmtId="0" xfId="0" applyAlignment="1" applyBorder="1" applyFont="1">
      <alignment readingOrder="0" shrinkToFit="0" wrapText="0"/>
    </xf>
    <xf borderId="7" fillId="0" fontId="0" numFmtId="0" xfId="0" applyAlignment="1" applyBorder="1" applyFont="1">
      <alignment readingOrder="0" shrinkToFit="0" wrapText="0"/>
    </xf>
    <xf borderId="7" fillId="0" fontId="0" numFmtId="164" xfId="0" applyAlignment="1" applyBorder="1" applyFont="1" applyNumberFormat="1">
      <alignment readingOrder="0" shrinkToFit="0" wrapText="0"/>
    </xf>
    <xf borderId="7" fillId="0" fontId="10" numFmtId="3" xfId="0" applyAlignment="1" applyBorder="1" applyFont="1" applyNumberFormat="1">
      <alignment readingOrder="0" shrinkToFit="0" wrapText="0"/>
    </xf>
    <xf borderId="7" fillId="0" fontId="0" numFmtId="3" xfId="0" applyAlignment="1" applyBorder="1" applyFont="1" applyNumberFormat="1">
      <alignment readingOrder="0" shrinkToFit="0" wrapText="0"/>
    </xf>
    <xf borderId="7" fillId="0" fontId="10" numFmtId="164" xfId="0" applyAlignment="1" applyBorder="1" applyFont="1" applyNumberFormat="1">
      <alignment readingOrder="0" shrinkToFit="0" wrapText="0"/>
    </xf>
    <xf borderId="7" fillId="0" fontId="0" numFmtId="3" xfId="0" applyAlignment="1" applyBorder="1" applyFont="1" applyNumberFormat="1">
      <alignment shrinkToFit="0" wrapText="0"/>
    </xf>
    <xf borderId="8" fillId="0" fontId="4" numFmtId="3" xfId="0" applyAlignment="1" applyBorder="1" applyFont="1" applyNumberFormat="1">
      <alignment shrinkToFit="0" vertical="bottom" wrapText="0"/>
    </xf>
    <xf borderId="0" fillId="0" fontId="4" numFmtId="3" xfId="0" applyAlignment="1" applyFont="1" applyNumberFormat="1">
      <alignment shrinkToFit="0" vertical="bottom" wrapText="0"/>
    </xf>
    <xf borderId="7" fillId="2" fontId="0" numFmtId="0" xfId="0" applyAlignment="1" applyBorder="1" applyFont="1">
      <alignment shrinkToFit="0" wrapText="0"/>
    </xf>
    <xf borderId="7" fillId="2" fontId="12" numFmtId="0" xfId="0" applyAlignment="1" applyBorder="1" applyFont="1">
      <alignment readingOrder="0" shrinkToFit="0" wrapText="0"/>
    </xf>
    <xf borderId="7" fillId="2" fontId="0" numFmtId="0" xfId="0" applyAlignment="1" applyBorder="1" applyFont="1">
      <alignment readingOrder="0" shrinkToFit="0" wrapText="0"/>
    </xf>
    <xf borderId="7" fillId="2" fontId="0" numFmtId="3" xfId="0" applyAlignment="1" applyBorder="1" applyFont="1" applyNumberFormat="1">
      <alignment shrinkToFit="0" wrapText="0"/>
    </xf>
    <xf borderId="8" fillId="2" fontId="4" numFmtId="3" xfId="0" applyAlignment="1" applyBorder="1" applyFont="1" applyNumberFormat="1">
      <alignment shrinkToFit="0" vertical="bottom" wrapText="0"/>
    </xf>
    <xf borderId="0" fillId="2" fontId="4" numFmtId="3" xfId="0" applyAlignment="1" applyFont="1" applyNumberFormat="1">
      <alignment shrinkToFit="0" vertical="bottom" wrapText="0"/>
    </xf>
    <xf borderId="0" fillId="0" fontId="0" numFmtId="3" xfId="0" applyAlignment="1" applyFont="1" applyNumberFormat="1">
      <alignment horizontal="right" readingOrder="0" shrinkToFit="0" vertical="bottom" wrapText="0"/>
    </xf>
    <xf borderId="0" fillId="0" fontId="13" numFmtId="3" xfId="0" applyAlignment="1" applyFont="1" applyNumberFormat="1">
      <alignment readingOrder="0" shrinkToFit="0" vertical="bottom" wrapText="0"/>
    </xf>
    <xf borderId="7" fillId="0" fontId="0" numFmtId="164" xfId="0" applyAlignment="1" applyBorder="1" applyFont="1" applyNumberFormat="1">
      <alignment shrinkToFit="0" wrapText="0"/>
    </xf>
    <xf borderId="7" fillId="2" fontId="0" numFmtId="164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ri.gov/election/results/2016/general_election/" TargetMode="External"/><Relationship Id="rId42" Type="http://schemas.openxmlformats.org/officeDocument/2006/relationships/hyperlink" Target="https://sdsos.gov/elections-voting/assets/2016GeneralElectionOfficialStateCanvass.pdf" TargetMode="External"/><Relationship Id="rId41" Type="http://schemas.openxmlformats.org/officeDocument/2006/relationships/hyperlink" Target="http://www.enr-scvotes.org/SC/64658/182853/en/summary.html" TargetMode="External"/><Relationship Id="rId44" Type="http://schemas.openxmlformats.org/officeDocument/2006/relationships/hyperlink" Target="http://elections.sos.state.tx.us/elchist319_state.htm" TargetMode="External"/><Relationship Id="rId43" Type="http://schemas.openxmlformats.org/officeDocument/2006/relationships/hyperlink" Target="http://sos-tn-gov-files.s3.amazonaws.com/PresidentbyCountyNov2016.pdf" TargetMode="External"/><Relationship Id="rId46" Type="http://schemas.openxmlformats.org/officeDocument/2006/relationships/hyperlink" Target="https://vtelectionresults.sec.state.vt.us/Index.html" TargetMode="External"/><Relationship Id="rId45" Type="http://schemas.openxmlformats.org/officeDocument/2006/relationships/hyperlink" Target="https://elections.utah.gov/election-resources/2016-election-information" TargetMode="External"/><Relationship Id="rId1" Type="http://schemas.openxmlformats.org/officeDocument/2006/relationships/hyperlink" Target="http://www.alabamavotes.gov/downloads/election/2016/general/2016-Official-General-Election-Results-Certified-2016-11-29.pdf" TargetMode="External"/><Relationship Id="rId2" Type="http://schemas.openxmlformats.org/officeDocument/2006/relationships/hyperlink" Target="http://www.elections.alaska.gov/results/16GENR/" TargetMode="External"/><Relationship Id="rId3" Type="http://schemas.openxmlformats.org/officeDocument/2006/relationships/hyperlink" Target="http://apps.azsos.gov/election/2016/General/Official%20Signed%20State%20Canvass.pdf" TargetMode="External"/><Relationship Id="rId4" Type="http://schemas.openxmlformats.org/officeDocument/2006/relationships/hyperlink" Target="http://results.enr.clarityelections.com/AR/63912/182850/Web01/en/summary.html" TargetMode="External"/><Relationship Id="rId9" Type="http://schemas.openxmlformats.org/officeDocument/2006/relationships/hyperlink" Target="https://www.dcboee.org/election_info/election_results/v3/2016/November-8-General-Election" TargetMode="External"/><Relationship Id="rId48" Type="http://schemas.openxmlformats.org/officeDocument/2006/relationships/hyperlink" Target="http://results.vote.wa.gov/results/current/" TargetMode="External"/><Relationship Id="rId47" Type="http://schemas.openxmlformats.org/officeDocument/2006/relationships/hyperlink" Target="http://results.elections.virginia.gov/vaelections/2016%20November%20General/Site/Presidential.html" TargetMode="External"/><Relationship Id="rId49" Type="http://schemas.openxmlformats.org/officeDocument/2006/relationships/hyperlink" Target="http://services.sos.wv.gov/apps/elections/results/" TargetMode="External"/><Relationship Id="rId5" Type="http://schemas.openxmlformats.org/officeDocument/2006/relationships/hyperlink" Target="http://www.sos.ca.gov/elections/prior-elections/statewide-election-results/general-election-november-8-2016/statement-vote/" TargetMode="External"/><Relationship Id="rId6" Type="http://schemas.openxmlformats.org/officeDocument/2006/relationships/hyperlink" Target="http://results.enr.clarityelections.com/CO/63746/182883/Web01/en/summary.html" TargetMode="External"/><Relationship Id="rId7" Type="http://schemas.openxmlformats.org/officeDocument/2006/relationships/hyperlink" Target="http://ctemspublic.pcctg.net/" TargetMode="External"/><Relationship Id="rId8" Type="http://schemas.openxmlformats.org/officeDocument/2006/relationships/hyperlink" Target="http://elections.delaware.gov/results/html/election.shtml" TargetMode="External"/><Relationship Id="rId31" Type="http://schemas.openxmlformats.org/officeDocument/2006/relationships/hyperlink" Target="http://www.state.nj.us/state/elections/2016-results/2016-official-general-results-president-1206b.pdf" TargetMode="External"/><Relationship Id="rId30" Type="http://schemas.openxmlformats.org/officeDocument/2006/relationships/hyperlink" Target="http://sos.nh.gov/2016GenResults.aspx" TargetMode="External"/><Relationship Id="rId33" Type="http://schemas.openxmlformats.org/officeDocument/2006/relationships/hyperlink" Target="http://www.elections.ny.gov/2016ElectionResults.html" TargetMode="External"/><Relationship Id="rId32" Type="http://schemas.openxmlformats.org/officeDocument/2006/relationships/hyperlink" Target="http://electionresults.sos.state.nm.us/" TargetMode="External"/><Relationship Id="rId35" Type="http://schemas.openxmlformats.org/officeDocument/2006/relationships/hyperlink" Target="http://results.sos.nd.gov/resultsSW.aspx?text=Race&amp;type=SW&amp;map=CTY" TargetMode="External"/><Relationship Id="rId34" Type="http://schemas.openxmlformats.org/officeDocument/2006/relationships/hyperlink" Target="http://er.ncsbe.gov/?election_dt=11/08/2016&amp;county_id=0&amp;office=FED&amp;contest=0" TargetMode="External"/><Relationship Id="rId37" Type="http://schemas.openxmlformats.org/officeDocument/2006/relationships/hyperlink" Target="https://www.ok.gov/elections/support/20161108_seb.html" TargetMode="External"/><Relationship Id="rId36" Type="http://schemas.openxmlformats.org/officeDocument/2006/relationships/hyperlink" Target="https://vote.ohio.gov/" TargetMode="External"/><Relationship Id="rId39" Type="http://schemas.openxmlformats.org/officeDocument/2006/relationships/hyperlink" Target="http://www.electionreturns.pa.gov/ENR_New/General/CountyBreakDownResults?officeId=1&amp;districtId=1&amp;ElectionID=undefined&amp;ElectionType=undefined&amp;IsActive=undefined" TargetMode="External"/><Relationship Id="rId38" Type="http://schemas.openxmlformats.org/officeDocument/2006/relationships/hyperlink" Target="http://sos.oregon.gov/elections/Documents/results/november-2016-results.pdf" TargetMode="External"/><Relationship Id="rId20" Type="http://schemas.openxmlformats.org/officeDocument/2006/relationships/hyperlink" Target="http://www.maine.gov/sos/cec/elec/results/results16-17.html" TargetMode="External"/><Relationship Id="rId22" Type="http://schemas.openxmlformats.org/officeDocument/2006/relationships/hyperlink" Target="http://www.sec.state.ma.us/ele/elepdf/2016-Electors-Certification.pdf" TargetMode="External"/><Relationship Id="rId21" Type="http://schemas.openxmlformats.org/officeDocument/2006/relationships/hyperlink" Target="http://elections.maryland.gov/elections/2016/results/General/gen_results_2016_4_001-.html" TargetMode="External"/><Relationship Id="rId24" Type="http://schemas.openxmlformats.org/officeDocument/2006/relationships/hyperlink" Target="http://www.sos.state.mn.us/elections-voting/2016-general-election-results/" TargetMode="External"/><Relationship Id="rId23" Type="http://schemas.openxmlformats.org/officeDocument/2006/relationships/hyperlink" Target="http://miboecfr.nictusa.com/election/results/2016GEN_CENR.html" TargetMode="External"/><Relationship Id="rId26" Type="http://schemas.openxmlformats.org/officeDocument/2006/relationships/hyperlink" Target="http://enr.sos.mo.gov/enrnet/default.aspx?eid=750003949" TargetMode="External"/><Relationship Id="rId25" Type="http://schemas.openxmlformats.org/officeDocument/2006/relationships/hyperlink" Target="http://www.sos.ms.gov/Elections-Voting/Pages/2016-General-Election.aspx" TargetMode="External"/><Relationship Id="rId28" Type="http://schemas.openxmlformats.org/officeDocument/2006/relationships/hyperlink" Target="http://www.sos.ne.gov/elec/2016/pdf/2016-canvass-book.pdf" TargetMode="External"/><Relationship Id="rId27" Type="http://schemas.openxmlformats.org/officeDocument/2006/relationships/hyperlink" Target="http://mtelectionresults.gov/" TargetMode="External"/><Relationship Id="rId29" Type="http://schemas.openxmlformats.org/officeDocument/2006/relationships/hyperlink" Target="http://silverstateelection.com/" TargetMode="External"/><Relationship Id="rId51" Type="http://schemas.openxmlformats.org/officeDocument/2006/relationships/hyperlink" Target="http://soswy.state.wy.us/Elections/Docs/2016/2016GeneralResults.aspx" TargetMode="External"/><Relationship Id="rId50" Type="http://schemas.openxmlformats.org/officeDocument/2006/relationships/hyperlink" Target="http://elections.wi.gov/sites/default/files/Statewide%20Results%20All%20Offices%20%28post-Presidential%20recount%29.pdf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://results.enr.clarityelections.com/GA/63991/182885/en/summary.html" TargetMode="External"/><Relationship Id="rId10" Type="http://schemas.openxmlformats.org/officeDocument/2006/relationships/hyperlink" Target="http://enight.elections.myflorida.com/FederalOffices/Presidential/" TargetMode="External"/><Relationship Id="rId13" Type="http://schemas.openxmlformats.org/officeDocument/2006/relationships/hyperlink" Target="http://www.sos.idaho.gov/elect/results/2016/General/statewide_totals.html" TargetMode="External"/><Relationship Id="rId12" Type="http://schemas.openxmlformats.org/officeDocument/2006/relationships/hyperlink" Target="http://elections.hawaii.gov/wp-content/results/histatewide.pdf" TargetMode="External"/><Relationship Id="rId15" Type="http://schemas.openxmlformats.org/officeDocument/2006/relationships/hyperlink" Target="http://www.in.gov/apps/sos/election/general/general2016" TargetMode="External"/><Relationship Id="rId14" Type="http://schemas.openxmlformats.org/officeDocument/2006/relationships/hyperlink" Target="https://www.elections.il.gov/ElectionResults.aspx?ID=vlS7uG8NT%2f0%3d" TargetMode="External"/><Relationship Id="rId17" Type="http://schemas.openxmlformats.org/officeDocument/2006/relationships/hyperlink" Target="http://www.kssos.org/elections/16elec/2016_General_Election_Official_Results.pdf" TargetMode="External"/><Relationship Id="rId16" Type="http://schemas.openxmlformats.org/officeDocument/2006/relationships/hyperlink" Target="https://electionresults.sos.iowa.gov/Views/TabularData.aspx?TabView=StateRaces^Federal%20/%20Statewide%20Races^86&amp;ElectionID=86" TargetMode="External"/><Relationship Id="rId19" Type="http://schemas.openxmlformats.org/officeDocument/2006/relationships/hyperlink" Target="https://voterportal.sos.la.gov/Graphical" TargetMode="External"/><Relationship Id="rId18" Type="http://schemas.openxmlformats.org/officeDocument/2006/relationships/hyperlink" Target="http://elect.ky.gov/results/2010-2019/Documents/2016%20General%20Election%20Resul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8.43"/>
    <col customWidth="1" min="2" max="6" width="8.71"/>
    <col customWidth="1" min="7" max="8" width="12.29"/>
    <col customWidth="1" min="9" max="9" width="15.0"/>
    <col customWidth="1" min="10" max="10" width="13.71"/>
    <col customWidth="1" min="11" max="11" width="12.71"/>
    <col customWidth="1" min="12" max="12" width="8.71"/>
    <col customWidth="1" min="13" max="13" width="11.0"/>
    <col customWidth="1" min="14" max="14" width="8.71"/>
    <col customWidth="1" min="15" max="15" width="10.57"/>
    <col customWidth="1" min="16" max="26" width="10.29"/>
  </cols>
  <sheetData>
    <row r="1" ht="33.0" customHeight="1">
      <c r="A1" s="1" t="s">
        <v>0</v>
      </c>
      <c r="B1" s="2"/>
      <c r="C1" s="2"/>
      <c r="D1" s="3" t="s">
        <v>1</v>
      </c>
      <c r="E1" s="4"/>
      <c r="F1" s="4"/>
      <c r="G1" s="5" t="s">
        <v>2</v>
      </c>
      <c r="H1" s="6"/>
      <c r="I1" s="5" t="s">
        <v>3</v>
      </c>
      <c r="J1" s="6"/>
      <c r="K1" s="7" t="s">
        <v>4</v>
      </c>
      <c r="L1" s="4"/>
      <c r="M1" s="4"/>
      <c r="N1" s="4"/>
      <c r="O1" s="4"/>
      <c r="P1" s="6"/>
      <c r="Q1" s="8"/>
      <c r="R1" s="8"/>
      <c r="S1" s="8"/>
      <c r="T1" s="8"/>
      <c r="U1" s="8"/>
      <c r="V1" s="8"/>
      <c r="W1" s="8"/>
      <c r="X1" s="8"/>
      <c r="Y1" s="8"/>
      <c r="Z1" s="8"/>
    </row>
    <row r="2" ht="57.75" customHeight="1">
      <c r="A2" s="9"/>
      <c r="B2" s="10" t="s">
        <v>5</v>
      </c>
      <c r="C2" s="10" t="s">
        <v>6</v>
      </c>
      <c r="D2" s="11" t="s">
        <v>7</v>
      </c>
      <c r="E2" s="12" t="s">
        <v>8</v>
      </c>
      <c r="F2" s="12" t="s">
        <v>9</v>
      </c>
      <c r="G2" s="13" t="s">
        <v>10</v>
      </c>
      <c r="H2" s="14" t="s">
        <v>11</v>
      </c>
      <c r="I2" s="15" t="s">
        <v>12</v>
      </c>
      <c r="J2" s="16" t="s">
        <v>13</v>
      </c>
      <c r="K2" s="12" t="s">
        <v>14</v>
      </c>
      <c r="L2" s="14" t="s">
        <v>15</v>
      </c>
      <c r="M2" s="14" t="s">
        <v>16</v>
      </c>
      <c r="N2" s="14" t="s">
        <v>17</v>
      </c>
      <c r="O2" s="14" t="s">
        <v>18</v>
      </c>
      <c r="P2" s="16" t="s">
        <v>19</v>
      </c>
      <c r="Q2" s="17" t="s">
        <v>20</v>
      </c>
      <c r="R2" s="18"/>
      <c r="S2" s="18"/>
      <c r="T2" s="18"/>
      <c r="U2" s="18"/>
      <c r="V2" s="18"/>
      <c r="W2" s="18"/>
      <c r="X2" s="18"/>
      <c r="Y2" s="18"/>
      <c r="Z2" s="18"/>
    </row>
    <row r="3" ht="15.0" customHeight="1">
      <c r="A3" s="19" t="s">
        <v>21</v>
      </c>
      <c r="B3" s="20"/>
      <c r="C3" s="20"/>
      <c r="D3" s="20">
        <f t="shared" ref="D3:D27" si="1">G3/I3</f>
        <v>0.6012446003</v>
      </c>
      <c r="E3" s="20">
        <f t="shared" ref="E3:E54" si="2">H3/I3</f>
        <v>0.5919525034</v>
      </c>
      <c r="F3" s="20">
        <f t="shared" ref="F3:F54" si="3">H3/J3</f>
        <v>0.5466810411</v>
      </c>
      <c r="G3" s="21">
        <v>1.388465708E8</v>
      </c>
      <c r="H3" s="21">
        <f>sum(H4:H54)</f>
        <v>136700729</v>
      </c>
      <c r="I3" s="22">
        <f t="shared" ref="I3:I54" si="4">(1-K3)*J3-O3+P3</f>
        <v>230931921.4</v>
      </c>
      <c r="J3" s="21">
        <v>2.50055734E8</v>
      </c>
      <c r="K3" s="23">
        <v>0.082729255</v>
      </c>
      <c r="L3" s="22">
        <v>1416810.0</v>
      </c>
      <c r="M3" s="22">
        <v>2198907.0</v>
      </c>
      <c r="N3" s="22">
        <v>506297.0</v>
      </c>
      <c r="O3" s="22">
        <f t="shared" ref="O3:O54" si="5">L3+M3*0.57+N3</f>
        <v>3176483.99</v>
      </c>
      <c r="P3" s="22">
        <v>4739595.991</v>
      </c>
      <c r="Q3" s="24"/>
      <c r="R3" s="25"/>
      <c r="S3" s="25"/>
      <c r="T3" s="25"/>
      <c r="U3" s="25"/>
      <c r="V3" s="25"/>
      <c r="W3" s="25"/>
      <c r="X3" s="25"/>
      <c r="Y3" s="25"/>
      <c r="Z3" s="25"/>
    </row>
    <row r="4" ht="15.0" customHeight="1">
      <c r="A4" s="26" t="s">
        <v>22</v>
      </c>
      <c r="B4" s="27" t="s">
        <v>23</v>
      </c>
      <c r="C4" s="28" t="s">
        <v>24</v>
      </c>
      <c r="D4" s="29">
        <f t="shared" si="1"/>
        <v>0.5912431939</v>
      </c>
      <c r="E4" s="29">
        <f t="shared" si="2"/>
        <v>0.5882817984</v>
      </c>
      <c r="F4" s="29">
        <f t="shared" si="3"/>
        <v>0.5632074336</v>
      </c>
      <c r="G4" s="30">
        <v>2134061.0</v>
      </c>
      <c r="H4" s="30">
        <v>2123372.0</v>
      </c>
      <c r="I4" s="31">
        <f t="shared" si="4"/>
        <v>3609447.047</v>
      </c>
      <c r="J4" s="30">
        <v>3770142.0</v>
      </c>
      <c r="K4" s="32">
        <v>0.024856375</v>
      </c>
      <c r="L4" s="31">
        <v>28680.0</v>
      </c>
      <c r="M4" s="31">
        <v>52177.0</v>
      </c>
      <c r="N4" s="31">
        <v>8562.0</v>
      </c>
      <c r="O4" s="31">
        <f t="shared" si="5"/>
        <v>66982.89</v>
      </c>
      <c r="P4" s="33"/>
      <c r="Q4" s="34" t="s">
        <v>25</v>
      </c>
      <c r="R4" s="35"/>
      <c r="S4" s="35"/>
      <c r="T4" s="35"/>
      <c r="U4" s="35"/>
      <c r="V4" s="35"/>
      <c r="W4" s="35"/>
      <c r="X4" s="35"/>
      <c r="Y4" s="35"/>
      <c r="Z4" s="35"/>
    </row>
    <row r="5" ht="15.0" customHeight="1">
      <c r="A5" s="36" t="s">
        <v>26</v>
      </c>
      <c r="B5" s="37" t="s">
        <v>27</v>
      </c>
      <c r="C5" s="38" t="s">
        <v>24</v>
      </c>
      <c r="D5" s="20">
        <f t="shared" si="1"/>
        <v>0.6146615887</v>
      </c>
      <c r="E5" s="20">
        <f t="shared" si="2"/>
        <v>0.6095666881</v>
      </c>
      <c r="F5" s="20">
        <f t="shared" si="3"/>
        <v>0.5736891101</v>
      </c>
      <c r="G5" s="21">
        <v>321271.0</v>
      </c>
      <c r="H5" s="21">
        <v>318608.0</v>
      </c>
      <c r="I5" s="22">
        <f t="shared" si="4"/>
        <v>522679.4807</v>
      </c>
      <c r="J5" s="21">
        <v>555367.0</v>
      </c>
      <c r="K5" s="23">
        <v>0.041026113</v>
      </c>
      <c r="L5" s="22">
        <v>4317.0</v>
      </c>
      <c r="M5" s="22">
        <v>6621.0</v>
      </c>
      <c r="N5" s="22">
        <v>1812.0</v>
      </c>
      <c r="O5" s="22">
        <f t="shared" si="5"/>
        <v>9902.97</v>
      </c>
      <c r="P5" s="39"/>
      <c r="Q5" s="40" t="s">
        <v>28</v>
      </c>
      <c r="R5" s="41"/>
      <c r="S5" s="41"/>
      <c r="T5" s="41"/>
      <c r="U5" s="41"/>
      <c r="V5" s="41"/>
      <c r="W5" s="41"/>
      <c r="X5" s="41"/>
      <c r="Y5" s="41"/>
      <c r="Z5" s="41"/>
    </row>
    <row r="6" ht="15.0" customHeight="1">
      <c r="A6" s="26" t="s">
        <v>29</v>
      </c>
      <c r="B6" s="27" t="s">
        <v>30</v>
      </c>
      <c r="C6" s="28" t="s">
        <v>24</v>
      </c>
      <c r="D6" s="29">
        <f t="shared" si="1"/>
        <v>0.5614605712</v>
      </c>
      <c r="E6" s="29">
        <f t="shared" si="2"/>
        <v>0.5494697935</v>
      </c>
      <c r="F6" s="29">
        <f t="shared" si="3"/>
        <v>0.4885838282</v>
      </c>
      <c r="G6" s="30">
        <v>2661497.0</v>
      </c>
      <c r="H6" s="42">
        <v>2604657.0</v>
      </c>
      <c r="I6" s="31">
        <f t="shared" si="4"/>
        <v>4740309.715</v>
      </c>
      <c r="J6" s="30">
        <v>5331034.0</v>
      </c>
      <c r="K6" s="32">
        <v>0.094079249</v>
      </c>
      <c r="L6" s="31">
        <v>37582.0</v>
      </c>
      <c r="M6" s="31">
        <v>77373.0</v>
      </c>
      <c r="N6" s="31">
        <v>7500.0</v>
      </c>
      <c r="O6" s="31">
        <f t="shared" si="5"/>
        <v>89184.61</v>
      </c>
      <c r="P6" s="33"/>
      <c r="Q6" s="34" t="s">
        <v>31</v>
      </c>
      <c r="R6" s="35"/>
      <c r="S6" s="35"/>
      <c r="T6" s="35"/>
      <c r="U6" s="35"/>
      <c r="V6" s="35"/>
      <c r="W6" s="35"/>
      <c r="X6" s="35"/>
      <c r="Y6" s="35"/>
      <c r="Z6" s="35"/>
    </row>
    <row r="7" ht="15.0" customHeight="1">
      <c r="A7" s="36" t="s">
        <v>32</v>
      </c>
      <c r="B7" s="37" t="s">
        <v>33</v>
      </c>
      <c r="C7" s="38" t="s">
        <v>24</v>
      </c>
      <c r="D7" s="20">
        <f t="shared" si="1"/>
        <v>0.5316449827</v>
      </c>
      <c r="E7" s="20">
        <f t="shared" si="2"/>
        <v>0.5283100876</v>
      </c>
      <c r="F7" s="20">
        <f t="shared" si="3"/>
        <v>0.4944558028</v>
      </c>
      <c r="G7" s="22">
        <v>1137772.0</v>
      </c>
      <c r="H7" s="22">
        <v>1130635.0</v>
      </c>
      <c r="I7" s="22">
        <f t="shared" si="4"/>
        <v>2140097.315</v>
      </c>
      <c r="J7" s="21">
        <v>2286625.0</v>
      </c>
      <c r="K7" s="23">
        <v>0.038437223</v>
      </c>
      <c r="L7" s="22">
        <v>17242.0</v>
      </c>
      <c r="M7" s="22">
        <v>30881.0</v>
      </c>
      <c r="N7" s="22">
        <v>23792.0</v>
      </c>
      <c r="O7" s="22">
        <f t="shared" si="5"/>
        <v>58636.17</v>
      </c>
      <c r="P7" s="39"/>
      <c r="Q7" s="40" t="s">
        <v>34</v>
      </c>
      <c r="R7" s="41"/>
      <c r="S7" s="41"/>
      <c r="T7" s="41"/>
      <c r="U7" s="41"/>
      <c r="V7" s="41"/>
      <c r="W7" s="41"/>
      <c r="X7" s="41"/>
      <c r="Y7" s="41"/>
      <c r="Z7" s="41"/>
    </row>
    <row r="8" ht="15.0" customHeight="1">
      <c r="A8" s="26" t="s">
        <v>35</v>
      </c>
      <c r="B8" s="27" t="s">
        <v>36</v>
      </c>
      <c r="C8" s="28" t="s">
        <v>24</v>
      </c>
      <c r="D8" s="29">
        <f t="shared" si="1"/>
        <v>0.5819796861</v>
      </c>
      <c r="E8" s="29">
        <f t="shared" si="2"/>
        <v>0.5648947758</v>
      </c>
      <c r="F8" s="29">
        <f t="shared" si="3"/>
        <v>0.4695648117</v>
      </c>
      <c r="G8" s="30">
        <v>1.4610509E7</v>
      </c>
      <c r="H8" s="30">
        <v>1.4181595E7</v>
      </c>
      <c r="I8" s="31">
        <f t="shared" si="4"/>
        <v>25104843.6</v>
      </c>
      <c r="J8" s="30">
        <v>3.0201571E7</v>
      </c>
      <c r="K8" s="32">
        <v>0.164439704</v>
      </c>
      <c r="L8" s="31">
        <v>130390.0</v>
      </c>
      <c r="M8" s="31">
        <v>0.0</v>
      </c>
      <c r="N8" s="31">
        <v>0.0</v>
      </c>
      <c r="O8" s="31">
        <f t="shared" si="5"/>
        <v>130390</v>
      </c>
      <c r="P8" s="33"/>
      <c r="Q8" s="34" t="s">
        <v>37</v>
      </c>
      <c r="R8" s="35"/>
      <c r="S8" s="35"/>
      <c r="T8" s="35"/>
      <c r="U8" s="35"/>
      <c r="V8" s="35"/>
      <c r="W8" s="35"/>
      <c r="X8" s="35"/>
      <c r="Y8" s="35"/>
      <c r="Z8" s="35"/>
    </row>
    <row r="9" ht="15.0" customHeight="1">
      <c r="A9" s="36" t="s">
        <v>38</v>
      </c>
      <c r="B9" s="37" t="s">
        <v>39</v>
      </c>
      <c r="C9" s="38" t="s">
        <v>24</v>
      </c>
      <c r="D9" s="20">
        <f t="shared" si="1"/>
        <v>0.7194072297</v>
      </c>
      <c r="E9" s="20">
        <f t="shared" si="2"/>
        <v>0.6995378426</v>
      </c>
      <c r="F9" s="20">
        <f t="shared" si="3"/>
        <v>0.6457089254</v>
      </c>
      <c r="G9" s="21">
        <v>2859216.0</v>
      </c>
      <c r="H9" s="21">
        <v>2780247.0</v>
      </c>
      <c r="I9" s="22">
        <f t="shared" si="4"/>
        <v>3974405.43</v>
      </c>
      <c r="J9" s="21">
        <v>4305728.0</v>
      </c>
      <c r="K9" s="23">
        <v>0.070269318</v>
      </c>
      <c r="L9" s="22">
        <v>18576.0</v>
      </c>
      <c r="M9" s="22">
        <v>0.0</v>
      </c>
      <c r="N9" s="22">
        <v>10186.0</v>
      </c>
      <c r="O9" s="22">
        <f t="shared" si="5"/>
        <v>28762</v>
      </c>
      <c r="P9" s="39"/>
      <c r="Q9" s="40" t="s">
        <v>40</v>
      </c>
      <c r="R9" s="41"/>
      <c r="S9" s="41"/>
      <c r="T9" s="41"/>
      <c r="U9" s="41"/>
      <c r="V9" s="41"/>
      <c r="W9" s="41"/>
      <c r="X9" s="41"/>
      <c r="Y9" s="41"/>
      <c r="Z9" s="41"/>
    </row>
    <row r="10" ht="15.0" customHeight="1">
      <c r="A10" s="26" t="s">
        <v>41</v>
      </c>
      <c r="B10" s="27" t="s">
        <v>42</v>
      </c>
      <c r="C10" s="28" t="s">
        <v>24</v>
      </c>
      <c r="D10" s="29">
        <f t="shared" si="1"/>
        <v>0.6489006128</v>
      </c>
      <c r="E10" s="29">
        <f t="shared" si="2"/>
        <v>0.6368844008</v>
      </c>
      <c r="F10" s="29">
        <f t="shared" si="3"/>
        <v>0.5829049925</v>
      </c>
      <c r="G10" s="30">
        <v>1675955.0</v>
      </c>
      <c r="H10" s="31">
        <v>1644920.0</v>
      </c>
      <c r="I10" s="31">
        <f t="shared" si="4"/>
        <v>2582760.699</v>
      </c>
      <c r="J10" s="30">
        <v>2821935.0</v>
      </c>
      <c r="K10" s="32">
        <v>0.078428561</v>
      </c>
      <c r="L10" s="31">
        <v>14475.0</v>
      </c>
      <c r="M10" s="31">
        <v>0.0</v>
      </c>
      <c r="N10" s="31">
        <v>3379.0</v>
      </c>
      <c r="O10" s="31">
        <f t="shared" si="5"/>
        <v>17854</v>
      </c>
      <c r="P10" s="33"/>
      <c r="Q10" s="34" t="s">
        <v>43</v>
      </c>
      <c r="R10" s="35"/>
      <c r="S10" s="35"/>
      <c r="T10" s="35"/>
      <c r="U10" s="35"/>
      <c r="V10" s="35"/>
      <c r="W10" s="35"/>
      <c r="X10" s="35"/>
      <c r="Y10" s="35"/>
      <c r="Z10" s="35"/>
    </row>
    <row r="11" ht="15.0" customHeight="1">
      <c r="A11" s="36" t="s">
        <v>44</v>
      </c>
      <c r="B11" s="37" t="s">
        <v>45</v>
      </c>
      <c r="C11" s="38" t="s">
        <v>24</v>
      </c>
      <c r="D11" s="20">
        <f t="shared" si="1"/>
        <v>0.6436531646</v>
      </c>
      <c r="E11" s="20">
        <f t="shared" si="2"/>
        <v>0.6416089859</v>
      </c>
      <c r="F11" s="20">
        <f t="shared" si="3"/>
        <v>0.5918530096</v>
      </c>
      <c r="G11" s="21">
        <v>445228.0</v>
      </c>
      <c r="H11" s="21">
        <v>443814.0</v>
      </c>
      <c r="I11" s="22">
        <f t="shared" si="4"/>
        <v>691720.362</v>
      </c>
      <c r="J11" s="21">
        <v>749872.0</v>
      </c>
      <c r="K11" s="23">
        <v>0.056990377</v>
      </c>
      <c r="L11" s="22">
        <v>6254.0</v>
      </c>
      <c r="M11" s="22">
        <v>15395.0</v>
      </c>
      <c r="N11" s="38">
        <v>387.0</v>
      </c>
      <c r="O11" s="22">
        <f t="shared" si="5"/>
        <v>15416.15</v>
      </c>
      <c r="P11" s="39"/>
      <c r="Q11" s="40" t="s">
        <v>46</v>
      </c>
      <c r="R11" s="41"/>
      <c r="S11" s="41"/>
      <c r="T11" s="41"/>
      <c r="U11" s="41"/>
      <c r="V11" s="41"/>
      <c r="W11" s="41"/>
      <c r="X11" s="41"/>
      <c r="Y11" s="41"/>
      <c r="Z11" s="41"/>
    </row>
    <row r="12" ht="15.0" customHeight="1">
      <c r="A12" s="26" t="s">
        <v>47</v>
      </c>
      <c r="B12" s="27" t="s">
        <v>48</v>
      </c>
      <c r="C12" s="28" t="s">
        <v>24</v>
      </c>
      <c r="D12" s="29">
        <f t="shared" si="1"/>
        <v>0.6066490348</v>
      </c>
      <c r="E12" s="29">
        <f t="shared" si="2"/>
        <v>0.6041123946</v>
      </c>
      <c r="F12" s="29">
        <f t="shared" si="3"/>
        <v>0.5535336076</v>
      </c>
      <c r="G12" s="30">
        <v>312575.0</v>
      </c>
      <c r="H12" s="30">
        <v>311268.0</v>
      </c>
      <c r="I12" s="31">
        <f t="shared" si="4"/>
        <v>515248.4915</v>
      </c>
      <c r="J12" s="30">
        <v>562329.0</v>
      </c>
      <c r="K12" s="32">
        <v>0.083724134</v>
      </c>
      <c r="L12" s="31">
        <v>0.0</v>
      </c>
      <c r="M12" s="31">
        <v>0.0</v>
      </c>
      <c r="N12" s="31">
        <v>0.0</v>
      </c>
      <c r="O12" s="31">
        <f t="shared" si="5"/>
        <v>0</v>
      </c>
      <c r="P12" s="33"/>
      <c r="Q12" s="34" t="s">
        <v>49</v>
      </c>
      <c r="R12" s="35"/>
      <c r="S12" s="35"/>
      <c r="T12" s="35"/>
      <c r="U12" s="35"/>
      <c r="V12" s="35"/>
      <c r="W12" s="35"/>
      <c r="X12" s="35"/>
      <c r="Y12" s="35"/>
      <c r="Z12" s="35"/>
    </row>
    <row r="13" ht="15.0" customHeight="1">
      <c r="A13" s="36" t="s">
        <v>50</v>
      </c>
      <c r="B13" s="37" t="s">
        <v>51</v>
      </c>
      <c r="C13" s="38" t="s">
        <v>24</v>
      </c>
      <c r="D13" s="20">
        <f t="shared" si="1"/>
        <v>0.6561499607</v>
      </c>
      <c r="E13" s="20">
        <f t="shared" si="2"/>
        <v>0.6451610371</v>
      </c>
      <c r="F13" s="20">
        <f t="shared" si="3"/>
        <v>0.5686510494</v>
      </c>
      <c r="G13" s="22">
        <v>9580489.0</v>
      </c>
      <c r="H13" s="21">
        <v>9420039.0</v>
      </c>
      <c r="I13" s="22">
        <f t="shared" si="4"/>
        <v>14601066.18</v>
      </c>
      <c r="J13" s="21">
        <v>1.6565588E7</v>
      </c>
      <c r="K13" s="23">
        <v>0.105344356</v>
      </c>
      <c r="L13" s="22">
        <v>92847.0</v>
      </c>
      <c r="M13" s="22">
        <v>214066.0</v>
      </c>
      <c r="N13" s="22">
        <v>4566.0</v>
      </c>
      <c r="O13" s="22">
        <f t="shared" si="5"/>
        <v>219430.62</v>
      </c>
      <c r="P13" s="39"/>
      <c r="Q13" s="40" t="s">
        <v>52</v>
      </c>
      <c r="R13" s="41"/>
      <c r="S13" s="41"/>
      <c r="T13" s="41"/>
      <c r="U13" s="41"/>
      <c r="V13" s="41"/>
      <c r="W13" s="41"/>
      <c r="X13" s="41"/>
      <c r="Y13" s="41"/>
      <c r="Z13" s="41"/>
    </row>
    <row r="14" ht="15.0" customHeight="1">
      <c r="A14" s="26" t="s">
        <v>53</v>
      </c>
      <c r="B14" s="27" t="s">
        <v>54</v>
      </c>
      <c r="C14" s="28" t="s">
        <v>24</v>
      </c>
      <c r="D14" s="29">
        <f t="shared" si="1"/>
        <v>0.5984809352</v>
      </c>
      <c r="E14" s="29">
        <f t="shared" si="2"/>
        <v>0.5912002928</v>
      </c>
      <c r="F14" s="29">
        <f t="shared" si="3"/>
        <v>0.5256289212</v>
      </c>
      <c r="G14" s="30">
        <v>4165405.0</v>
      </c>
      <c r="H14" s="30">
        <v>4114732.0</v>
      </c>
      <c r="I14" s="31">
        <f t="shared" si="4"/>
        <v>6959962.724</v>
      </c>
      <c r="J14" s="30">
        <v>7828207.0</v>
      </c>
      <c r="K14" s="32">
        <v>0.071602194</v>
      </c>
      <c r="L14" s="31">
        <v>51092.0</v>
      </c>
      <c r="M14" s="31">
        <v>410964.0</v>
      </c>
      <c r="N14" s="31">
        <v>22386.0</v>
      </c>
      <c r="O14" s="31">
        <f t="shared" si="5"/>
        <v>307727.48</v>
      </c>
      <c r="P14" s="33"/>
      <c r="Q14" s="34" t="s">
        <v>55</v>
      </c>
      <c r="R14" s="35"/>
      <c r="S14" s="35"/>
      <c r="T14" s="35"/>
      <c r="U14" s="35"/>
      <c r="V14" s="35"/>
      <c r="W14" s="35"/>
      <c r="X14" s="35"/>
      <c r="Y14" s="35"/>
      <c r="Z14" s="35"/>
    </row>
    <row r="15" ht="15.0" customHeight="1">
      <c r="A15" s="36" t="s">
        <v>56</v>
      </c>
      <c r="B15" s="37" t="s">
        <v>57</v>
      </c>
      <c r="C15" s="38" t="s">
        <v>24</v>
      </c>
      <c r="D15" s="20">
        <f t="shared" si="1"/>
        <v>0.4321071853</v>
      </c>
      <c r="E15" s="20">
        <f t="shared" si="2"/>
        <v>0.4234909879</v>
      </c>
      <c r="F15" s="20">
        <f t="shared" si="3"/>
        <v>0.3828205254</v>
      </c>
      <c r="G15" s="21">
        <v>437664.0</v>
      </c>
      <c r="H15" s="21">
        <v>428937.0</v>
      </c>
      <c r="I15" s="22">
        <f t="shared" si="4"/>
        <v>1012859.806</v>
      </c>
      <c r="J15" s="21">
        <v>1120465.0</v>
      </c>
      <c r="K15" s="23">
        <v>0.091150722</v>
      </c>
      <c r="L15" s="22">
        <v>5474.0</v>
      </c>
      <c r="M15" s="22">
        <v>0.0</v>
      </c>
      <c r="N15" s="22">
        <v>0.0</v>
      </c>
      <c r="O15" s="22">
        <f t="shared" si="5"/>
        <v>5474</v>
      </c>
      <c r="P15" s="39"/>
      <c r="Q15" s="40" t="s">
        <v>58</v>
      </c>
      <c r="R15" s="41"/>
      <c r="S15" s="41"/>
      <c r="T15" s="41"/>
      <c r="U15" s="41"/>
      <c r="V15" s="41"/>
      <c r="W15" s="41"/>
      <c r="X15" s="41"/>
      <c r="Y15" s="41"/>
      <c r="Z15" s="41"/>
    </row>
    <row r="16" ht="15.0" customHeight="1">
      <c r="A16" s="26" t="s">
        <v>59</v>
      </c>
      <c r="B16" s="27" t="s">
        <v>60</v>
      </c>
      <c r="C16" s="28" t="s">
        <v>24</v>
      </c>
      <c r="D16" s="29">
        <f t="shared" si="1"/>
        <v>0.609018076</v>
      </c>
      <c r="E16" s="29">
        <f t="shared" si="2"/>
        <v>0.5916272327</v>
      </c>
      <c r="F16" s="29">
        <f t="shared" si="3"/>
        <v>0.5504755069</v>
      </c>
      <c r="G16" s="30">
        <v>710545.0</v>
      </c>
      <c r="H16" s="30">
        <v>690255.0</v>
      </c>
      <c r="I16" s="31">
        <f t="shared" si="4"/>
        <v>1166705.929</v>
      </c>
      <c r="J16" s="30">
        <v>1253925.0</v>
      </c>
      <c r="K16" s="32">
        <v>0.044454765</v>
      </c>
      <c r="L16" s="31">
        <v>7949.0</v>
      </c>
      <c r="M16" s="31">
        <v>32409.0</v>
      </c>
      <c r="N16" s="31">
        <v>5054.0</v>
      </c>
      <c r="O16" s="31">
        <f t="shared" si="5"/>
        <v>31476.13</v>
      </c>
      <c r="P16" s="33"/>
      <c r="Q16" s="34" t="s">
        <v>61</v>
      </c>
      <c r="R16" s="35"/>
      <c r="S16" s="35"/>
      <c r="T16" s="35"/>
      <c r="U16" s="35"/>
      <c r="V16" s="35"/>
      <c r="W16" s="35"/>
      <c r="X16" s="35"/>
      <c r="Y16" s="35"/>
      <c r="Z16" s="35"/>
    </row>
    <row r="17" ht="15.0" customHeight="1">
      <c r="A17" s="36" t="s">
        <v>62</v>
      </c>
      <c r="B17" s="37" t="s">
        <v>63</v>
      </c>
      <c r="C17" s="38" t="s">
        <v>64</v>
      </c>
      <c r="D17" s="20">
        <f t="shared" si="1"/>
        <v>0.6305886371</v>
      </c>
      <c r="E17" s="20">
        <f t="shared" si="2"/>
        <v>0.6161548462</v>
      </c>
      <c r="F17" s="20">
        <f t="shared" si="3"/>
        <v>0.5611165283</v>
      </c>
      <c r="G17" s="21">
        <v>5666118.0</v>
      </c>
      <c r="H17" s="21">
        <v>5536424.0</v>
      </c>
      <c r="I17" s="22">
        <f t="shared" si="4"/>
        <v>8985442.595</v>
      </c>
      <c r="J17" s="21">
        <v>9866799.0</v>
      </c>
      <c r="K17" s="23">
        <v>0.085067042</v>
      </c>
      <c r="L17" s="22">
        <v>42017.0</v>
      </c>
      <c r="M17" s="22">
        <v>0.0</v>
      </c>
      <c r="N17" s="22">
        <v>0.0</v>
      </c>
      <c r="O17" s="22">
        <f t="shared" si="5"/>
        <v>42017</v>
      </c>
      <c r="P17" s="39"/>
      <c r="Q17" s="40" t="s">
        <v>65</v>
      </c>
      <c r="R17" s="41"/>
      <c r="S17" s="41"/>
      <c r="T17" s="41"/>
      <c r="U17" s="41"/>
      <c r="V17" s="41"/>
      <c r="W17" s="41"/>
      <c r="X17" s="41"/>
      <c r="Y17" s="41"/>
      <c r="Z17" s="41"/>
    </row>
    <row r="18" ht="15.0" customHeight="1">
      <c r="A18" s="26" t="s">
        <v>66</v>
      </c>
      <c r="B18" s="27" t="s">
        <v>67</v>
      </c>
      <c r="C18" s="28" t="s">
        <v>24</v>
      </c>
      <c r="D18" s="29">
        <f t="shared" si="1"/>
        <v>0.5789098006</v>
      </c>
      <c r="E18" s="29">
        <f t="shared" si="2"/>
        <v>0.5639162034</v>
      </c>
      <c r="F18" s="29">
        <f t="shared" si="3"/>
        <v>0.5401433387</v>
      </c>
      <c r="G18" s="30">
        <v>2807676.0</v>
      </c>
      <c r="H18" s="30">
        <v>2734958.0</v>
      </c>
      <c r="I18" s="31">
        <f t="shared" si="4"/>
        <v>4849936.894</v>
      </c>
      <c r="J18" s="30">
        <v>5063393.0</v>
      </c>
      <c r="K18" s="32">
        <v>0.037229602</v>
      </c>
      <c r="L18" s="31">
        <v>24948.0</v>
      </c>
      <c r="M18" s="31">
        <v>0.0</v>
      </c>
      <c r="N18" s="31">
        <v>0.0</v>
      </c>
      <c r="O18" s="31">
        <f t="shared" si="5"/>
        <v>24948</v>
      </c>
      <c r="P18" s="33"/>
      <c r="Q18" s="34" t="s">
        <v>68</v>
      </c>
      <c r="R18" s="35"/>
      <c r="S18" s="35"/>
      <c r="T18" s="35"/>
      <c r="U18" s="35"/>
      <c r="V18" s="35"/>
      <c r="W18" s="35"/>
      <c r="X18" s="35"/>
      <c r="Y18" s="35"/>
      <c r="Z18" s="35"/>
    </row>
    <row r="19" ht="15.0" customHeight="1">
      <c r="A19" s="36" t="s">
        <v>69</v>
      </c>
      <c r="B19" s="37" t="s">
        <v>70</v>
      </c>
      <c r="C19" s="38" t="s">
        <v>24</v>
      </c>
      <c r="D19" s="20">
        <f t="shared" si="1"/>
        <v>0.6909966398</v>
      </c>
      <c r="E19" s="20">
        <f t="shared" si="2"/>
        <v>0.6842936659</v>
      </c>
      <c r="F19" s="20">
        <f t="shared" si="3"/>
        <v>0.6506382652</v>
      </c>
      <c r="G19" s="22">
        <v>1581371.0</v>
      </c>
      <c r="H19" s="21">
        <v>1566031.0</v>
      </c>
      <c r="I19" s="22">
        <f t="shared" si="4"/>
        <v>2288536.454</v>
      </c>
      <c r="J19" s="21">
        <v>2406915.0</v>
      </c>
      <c r="K19" s="23">
        <v>0.036048122</v>
      </c>
      <c r="L19" s="22">
        <v>8888.0</v>
      </c>
      <c r="M19" s="22">
        <v>29254.0</v>
      </c>
      <c r="N19" s="22">
        <v>6051.0</v>
      </c>
      <c r="O19" s="22">
        <f t="shared" si="5"/>
        <v>31613.78</v>
      </c>
      <c r="P19" s="39"/>
      <c r="Q19" s="40" t="s">
        <v>71</v>
      </c>
      <c r="R19" s="41"/>
      <c r="S19" s="41"/>
      <c r="T19" s="41"/>
      <c r="U19" s="41"/>
      <c r="V19" s="41"/>
      <c r="W19" s="41"/>
      <c r="X19" s="41"/>
      <c r="Y19" s="41"/>
      <c r="Z19" s="41"/>
    </row>
    <row r="20" ht="15.0" customHeight="1">
      <c r="A20" s="26" t="s">
        <v>72</v>
      </c>
      <c r="B20" s="27" t="s">
        <v>73</v>
      </c>
      <c r="C20" s="28" t="s">
        <v>24</v>
      </c>
      <c r="D20" s="29">
        <f t="shared" si="1"/>
        <v>0.5967146117</v>
      </c>
      <c r="E20" s="29">
        <f t="shared" si="2"/>
        <v>0.5766247924</v>
      </c>
      <c r="F20" s="29">
        <f t="shared" si="3"/>
        <v>0.5402251299</v>
      </c>
      <c r="G20" s="43">
        <v>1225667.0</v>
      </c>
      <c r="H20" s="30">
        <v>1184402.0</v>
      </c>
      <c r="I20" s="31">
        <f t="shared" si="4"/>
        <v>2054025.452</v>
      </c>
      <c r="J20" s="30">
        <v>2192423.0</v>
      </c>
      <c r="K20" s="32">
        <v>0.052207885</v>
      </c>
      <c r="L20" s="31">
        <v>9613.0</v>
      </c>
      <c r="M20" s="31">
        <v>16654.0</v>
      </c>
      <c r="N20" s="31">
        <v>4830.0</v>
      </c>
      <c r="O20" s="31">
        <f t="shared" si="5"/>
        <v>23935.78</v>
      </c>
      <c r="P20" s="33"/>
      <c r="Q20" s="34" t="s">
        <v>74</v>
      </c>
      <c r="R20" s="35"/>
      <c r="S20" s="35"/>
      <c r="T20" s="35"/>
      <c r="U20" s="35"/>
      <c r="V20" s="35"/>
      <c r="W20" s="35"/>
      <c r="X20" s="35"/>
      <c r="Y20" s="35"/>
      <c r="Z20" s="35"/>
    </row>
    <row r="21" ht="15.0" customHeight="1">
      <c r="A21" s="36" t="s">
        <v>75</v>
      </c>
      <c r="B21" s="37" t="s">
        <v>76</v>
      </c>
      <c r="C21" s="38" t="s">
        <v>64</v>
      </c>
      <c r="D21" s="20">
        <f t="shared" si="1"/>
        <v>0.5956565172</v>
      </c>
      <c r="E21" s="20">
        <f t="shared" si="2"/>
        <v>0.5861982523</v>
      </c>
      <c r="F21" s="20">
        <f t="shared" si="3"/>
        <v>0.5608697705</v>
      </c>
      <c r="G21" s="21">
        <v>1955195.0</v>
      </c>
      <c r="H21" s="21">
        <v>1924149.0</v>
      </c>
      <c r="I21" s="22">
        <f t="shared" si="4"/>
        <v>3282420.226</v>
      </c>
      <c r="J21" s="21">
        <v>3430652.0</v>
      </c>
      <c r="K21" s="23">
        <v>0.024007181</v>
      </c>
      <c r="L21" s="22">
        <v>22868.0</v>
      </c>
      <c r="M21" s="22">
        <v>48457.0</v>
      </c>
      <c r="N21" s="22">
        <v>15383.0</v>
      </c>
      <c r="O21" s="22">
        <f t="shared" si="5"/>
        <v>65871.49</v>
      </c>
      <c r="P21" s="39"/>
      <c r="Q21" s="40" t="s">
        <v>77</v>
      </c>
      <c r="R21" s="41"/>
      <c r="S21" s="41"/>
      <c r="T21" s="41"/>
      <c r="U21" s="41"/>
      <c r="V21" s="41"/>
      <c r="W21" s="41"/>
      <c r="X21" s="41"/>
      <c r="Y21" s="41"/>
      <c r="Z21" s="41"/>
    </row>
    <row r="22" ht="15.0" customHeight="1">
      <c r="A22" s="26" t="s">
        <v>78</v>
      </c>
      <c r="B22" s="27" t="s">
        <v>79</v>
      </c>
      <c r="C22" s="28" t="s">
        <v>24</v>
      </c>
      <c r="D22" s="29">
        <f t="shared" si="1"/>
        <v>0.6055755791</v>
      </c>
      <c r="E22" s="29">
        <f t="shared" si="2"/>
        <v>0.5995187331</v>
      </c>
      <c r="F22" s="29">
        <f t="shared" si="3"/>
        <v>0.5680934201</v>
      </c>
      <c r="G22" s="30">
        <v>2049531.0</v>
      </c>
      <c r="H22" s="30">
        <v>2029032.0</v>
      </c>
      <c r="I22" s="31">
        <f t="shared" si="4"/>
        <v>3384434.694</v>
      </c>
      <c r="J22" s="30">
        <v>3571652.0</v>
      </c>
      <c r="K22" s="32">
        <v>0.027401361</v>
      </c>
      <c r="L22" s="31">
        <v>35543.0</v>
      </c>
      <c r="M22" s="31">
        <v>40174.0</v>
      </c>
      <c r="N22" s="31">
        <v>30907.0</v>
      </c>
      <c r="O22" s="31">
        <f t="shared" si="5"/>
        <v>89349.18</v>
      </c>
      <c r="P22" s="33"/>
      <c r="Q22" s="34" t="s">
        <v>80</v>
      </c>
      <c r="R22" s="35"/>
      <c r="S22" s="35"/>
      <c r="T22" s="35"/>
      <c r="U22" s="35"/>
      <c r="V22" s="35"/>
      <c r="W22" s="35"/>
      <c r="X22" s="35"/>
      <c r="Y22" s="35"/>
      <c r="Z22" s="35"/>
    </row>
    <row r="23" ht="15.0" customHeight="1">
      <c r="A23" s="36" t="s">
        <v>81</v>
      </c>
      <c r="B23" s="37" t="s">
        <v>82</v>
      </c>
      <c r="C23" s="38" t="s">
        <v>24</v>
      </c>
      <c r="D23" s="20">
        <f t="shared" si="1"/>
        <v>0.7293197988</v>
      </c>
      <c r="E23" s="20">
        <f t="shared" si="2"/>
        <v>0.7066765418</v>
      </c>
      <c r="F23" s="20">
        <f t="shared" si="3"/>
        <v>0.6937860203</v>
      </c>
      <c r="G23" s="21">
        <v>771892.0</v>
      </c>
      <c r="H23" s="21">
        <v>747927.0</v>
      </c>
      <c r="I23" s="22">
        <f t="shared" si="4"/>
        <v>1058372.474</v>
      </c>
      <c r="J23" s="21">
        <v>1078037.0</v>
      </c>
      <c r="K23" s="23">
        <v>0.018241049</v>
      </c>
      <c r="L23" s="22">
        <v>0.0</v>
      </c>
      <c r="M23" s="22">
        <v>0.0</v>
      </c>
      <c r="N23" s="22">
        <v>0.0</v>
      </c>
      <c r="O23" s="22">
        <f t="shared" si="5"/>
        <v>0</v>
      </c>
      <c r="P23" s="39"/>
      <c r="Q23" s="40" t="s">
        <v>83</v>
      </c>
      <c r="R23" s="41"/>
      <c r="S23" s="41"/>
      <c r="T23" s="41"/>
      <c r="U23" s="41"/>
      <c r="V23" s="41"/>
      <c r="W23" s="41"/>
      <c r="X23" s="41"/>
      <c r="Y23" s="41"/>
      <c r="Z23" s="41"/>
    </row>
    <row r="24" ht="15.0" customHeight="1">
      <c r="A24" s="26" t="s">
        <v>84</v>
      </c>
      <c r="B24" s="27" t="s">
        <v>85</v>
      </c>
      <c r="C24" s="28" t="s">
        <v>24</v>
      </c>
      <c r="D24" s="29">
        <f t="shared" si="1"/>
        <v>0.670066607</v>
      </c>
      <c r="E24" s="29">
        <f t="shared" si="2"/>
        <v>0.6638903851</v>
      </c>
      <c r="F24" s="29">
        <f t="shared" si="3"/>
        <v>0.5954839538</v>
      </c>
      <c r="G24" s="31">
        <v>2807322.0</v>
      </c>
      <c r="H24" s="30">
        <v>2781446.0</v>
      </c>
      <c r="I24" s="31">
        <f t="shared" si="4"/>
        <v>4189616.332</v>
      </c>
      <c r="J24" s="30">
        <v>4670900.0</v>
      </c>
      <c r="K24" s="32">
        <v>0.087832139</v>
      </c>
      <c r="L24" s="31">
        <v>19382.0</v>
      </c>
      <c r="M24" s="31">
        <v>72529.0</v>
      </c>
      <c r="N24" s="31">
        <v>10305.0</v>
      </c>
      <c r="O24" s="31">
        <f t="shared" si="5"/>
        <v>71028.53</v>
      </c>
      <c r="P24" s="33"/>
      <c r="Q24" s="34" t="s">
        <v>86</v>
      </c>
      <c r="R24" s="35"/>
      <c r="S24" s="35"/>
      <c r="T24" s="35"/>
      <c r="U24" s="35"/>
      <c r="V24" s="35"/>
      <c r="W24" s="35"/>
      <c r="X24" s="35"/>
      <c r="Y24" s="35"/>
      <c r="Z24" s="35"/>
    </row>
    <row r="25" ht="15.0" customHeight="1">
      <c r="A25" s="36" t="s">
        <v>87</v>
      </c>
      <c r="B25" s="37" t="s">
        <v>88</v>
      </c>
      <c r="C25" s="38" t="s">
        <v>64</v>
      </c>
      <c r="D25" s="20">
        <f t="shared" si="1"/>
        <v>0.682858095</v>
      </c>
      <c r="E25" s="20">
        <f t="shared" si="2"/>
        <v>0.6719941712</v>
      </c>
      <c r="F25" s="20">
        <f t="shared" si="3"/>
        <v>0.6109456426</v>
      </c>
      <c r="G25" s="21">
        <v>3378801.0</v>
      </c>
      <c r="H25" s="21">
        <v>3325046.0</v>
      </c>
      <c r="I25" s="22">
        <f t="shared" si="4"/>
        <v>4948028.038</v>
      </c>
      <c r="J25" s="21">
        <v>5442458.0</v>
      </c>
      <c r="K25" s="23">
        <v>0.089233571</v>
      </c>
      <c r="L25" s="22">
        <v>8780.0</v>
      </c>
      <c r="M25" s="22">
        <v>0.0</v>
      </c>
      <c r="N25" s="22">
        <v>0.0</v>
      </c>
      <c r="O25" s="22">
        <f t="shared" si="5"/>
        <v>8780</v>
      </c>
      <c r="P25" s="39"/>
      <c r="Q25" s="40" t="s">
        <v>89</v>
      </c>
      <c r="R25" s="41"/>
      <c r="S25" s="41"/>
      <c r="T25" s="41"/>
      <c r="U25" s="41"/>
      <c r="V25" s="41"/>
      <c r="W25" s="41"/>
      <c r="X25" s="41"/>
      <c r="Y25" s="41"/>
      <c r="Z25" s="41"/>
    </row>
    <row r="26" ht="15.0" customHeight="1">
      <c r="A26" s="26" t="s">
        <v>90</v>
      </c>
      <c r="B26" s="27" t="s">
        <v>91</v>
      </c>
      <c r="C26" s="28" t="s">
        <v>24</v>
      </c>
      <c r="D26" s="29">
        <f t="shared" si="1"/>
        <v>0.6569011104</v>
      </c>
      <c r="E26" s="29">
        <f t="shared" si="2"/>
        <v>0.6467490051</v>
      </c>
      <c r="F26" s="29">
        <f t="shared" si="3"/>
        <v>0.6196968791</v>
      </c>
      <c r="G26" s="30">
        <v>4874619.0</v>
      </c>
      <c r="H26" s="30">
        <v>4799284.0</v>
      </c>
      <c r="I26" s="31">
        <f t="shared" si="4"/>
        <v>7420628.346</v>
      </c>
      <c r="J26" s="30">
        <v>7744567.0</v>
      </c>
      <c r="K26" s="32">
        <v>0.036598128</v>
      </c>
      <c r="L26" s="31">
        <v>40502.0</v>
      </c>
      <c r="M26" s="31">
        <v>0.0</v>
      </c>
      <c r="N26" s="31">
        <v>0.0</v>
      </c>
      <c r="O26" s="31">
        <f t="shared" si="5"/>
        <v>40502</v>
      </c>
      <c r="P26" s="33"/>
      <c r="Q26" s="34" t="s">
        <v>92</v>
      </c>
      <c r="R26" s="35"/>
      <c r="S26" s="35"/>
      <c r="T26" s="35"/>
      <c r="U26" s="35"/>
      <c r="V26" s="35"/>
      <c r="W26" s="35"/>
      <c r="X26" s="35"/>
      <c r="Y26" s="35"/>
      <c r="Z26" s="35"/>
    </row>
    <row r="27" ht="15.0" customHeight="1">
      <c r="A27" s="36" t="s">
        <v>93</v>
      </c>
      <c r="B27" s="37" t="s">
        <v>94</v>
      </c>
      <c r="C27" s="38" t="s">
        <v>24</v>
      </c>
      <c r="D27" s="20">
        <f t="shared" si="1"/>
        <v>0.7470749737</v>
      </c>
      <c r="E27" s="20">
        <f t="shared" si="2"/>
        <v>0.7411684051</v>
      </c>
      <c r="F27" s="20">
        <f t="shared" si="3"/>
        <v>0.6944620855</v>
      </c>
      <c r="G27" s="21">
        <v>2968281.0</v>
      </c>
      <c r="H27" s="21">
        <v>2944813.0</v>
      </c>
      <c r="I27" s="22">
        <f t="shared" si="4"/>
        <v>3973203.633</v>
      </c>
      <c r="J27" s="21">
        <v>4240423.0</v>
      </c>
      <c r="K27" s="23">
        <v>0.045934268</v>
      </c>
      <c r="L27" s="22">
        <v>10158.0</v>
      </c>
      <c r="M27" s="22">
        <v>96852.0</v>
      </c>
      <c r="N27" s="22">
        <v>7075.0</v>
      </c>
      <c r="O27" s="22">
        <f t="shared" si="5"/>
        <v>72438.64</v>
      </c>
      <c r="P27" s="39"/>
      <c r="Q27" s="40" t="s">
        <v>95</v>
      </c>
      <c r="R27" s="41"/>
      <c r="S27" s="41"/>
      <c r="T27" s="41"/>
      <c r="U27" s="41"/>
      <c r="V27" s="41"/>
      <c r="W27" s="41"/>
      <c r="X27" s="41"/>
      <c r="Y27" s="41"/>
      <c r="Z27" s="41"/>
    </row>
    <row r="28" ht="15.0" customHeight="1">
      <c r="A28" s="26" t="s">
        <v>96</v>
      </c>
      <c r="B28" s="27" t="s">
        <v>97</v>
      </c>
      <c r="C28" s="28" t="s">
        <v>24</v>
      </c>
      <c r="D28" s="44"/>
      <c r="E28" s="29">
        <f t="shared" si="2"/>
        <v>0.5519051189</v>
      </c>
      <c r="F28" s="29">
        <f t="shared" si="3"/>
        <v>0.5332052666</v>
      </c>
      <c r="G28" s="30"/>
      <c r="H28" s="30">
        <v>1209357.0</v>
      </c>
      <c r="I28" s="31">
        <f t="shared" si="4"/>
        <v>2191240.774</v>
      </c>
      <c r="J28" s="30">
        <v>2268089.0</v>
      </c>
      <c r="K28" s="32">
        <v>0.014322646</v>
      </c>
      <c r="L28" s="31">
        <v>19150.0</v>
      </c>
      <c r="M28" s="31">
        <v>29067.0</v>
      </c>
      <c r="N28" s="31">
        <v>8645.0</v>
      </c>
      <c r="O28" s="31">
        <f t="shared" si="5"/>
        <v>44363.19</v>
      </c>
      <c r="P28" s="33"/>
      <c r="Q28" s="34" t="s">
        <v>98</v>
      </c>
      <c r="R28" s="35"/>
      <c r="S28" s="35"/>
      <c r="T28" s="35"/>
      <c r="U28" s="35"/>
      <c r="V28" s="35"/>
      <c r="W28" s="35"/>
      <c r="X28" s="35"/>
      <c r="Y28" s="35"/>
      <c r="Z28" s="35"/>
    </row>
    <row r="29" ht="15.0" customHeight="1">
      <c r="A29" s="36" t="s">
        <v>99</v>
      </c>
      <c r="B29" s="37" t="s">
        <v>100</v>
      </c>
      <c r="C29" s="38" t="s">
        <v>24</v>
      </c>
      <c r="D29" s="20">
        <f t="shared" ref="D29:D39" si="6">G29/I29</f>
        <v>0.6223098347</v>
      </c>
      <c r="E29" s="20">
        <f t="shared" si="2"/>
        <v>0.6216582081</v>
      </c>
      <c r="F29" s="20">
        <f t="shared" si="3"/>
        <v>0.5962075527</v>
      </c>
      <c r="G29" s="21">
        <v>2811549.0</v>
      </c>
      <c r="H29" s="21">
        <v>2808605.0</v>
      </c>
      <c r="I29" s="22">
        <f t="shared" si="4"/>
        <v>4517924.743</v>
      </c>
      <c r="J29" s="21">
        <v>4710784.0</v>
      </c>
      <c r="K29" s="23">
        <v>0.025079865</v>
      </c>
      <c r="L29" s="22">
        <v>31956.0</v>
      </c>
      <c r="M29" s="22">
        <v>43799.0</v>
      </c>
      <c r="N29" s="22">
        <v>17792.0</v>
      </c>
      <c r="O29" s="22">
        <f t="shared" si="5"/>
        <v>74713.43</v>
      </c>
      <c r="P29" s="39"/>
      <c r="Q29" s="40" t="s">
        <v>101</v>
      </c>
      <c r="R29" s="41"/>
      <c r="S29" s="41"/>
      <c r="T29" s="41"/>
      <c r="U29" s="41"/>
      <c r="V29" s="41"/>
      <c r="W29" s="41"/>
      <c r="X29" s="41"/>
      <c r="Y29" s="41"/>
      <c r="Z29" s="41"/>
    </row>
    <row r="30" ht="15.0" customHeight="1">
      <c r="A30" s="26" t="s">
        <v>102</v>
      </c>
      <c r="B30" s="27" t="s">
        <v>103</v>
      </c>
      <c r="C30" s="28" t="s">
        <v>24</v>
      </c>
      <c r="D30" s="29">
        <f t="shared" si="6"/>
        <v>0.6427114736</v>
      </c>
      <c r="E30" s="29">
        <f t="shared" si="2"/>
        <v>0.6181494734</v>
      </c>
      <c r="F30" s="29">
        <f t="shared" si="3"/>
        <v>0.607980658</v>
      </c>
      <c r="G30" s="30">
        <v>516901.0</v>
      </c>
      <c r="H30" s="30">
        <v>497147.0</v>
      </c>
      <c r="I30" s="31">
        <f t="shared" si="4"/>
        <v>804250.4627</v>
      </c>
      <c r="J30" s="30">
        <v>817702.0</v>
      </c>
      <c r="K30" s="32">
        <v>0.01180936</v>
      </c>
      <c r="L30" s="31">
        <v>3795.0</v>
      </c>
      <c r="M30" s="31">
        <v>0.0</v>
      </c>
      <c r="N30" s="31">
        <v>0.0</v>
      </c>
      <c r="O30" s="31">
        <f t="shared" si="5"/>
        <v>3795</v>
      </c>
      <c r="P30" s="33"/>
      <c r="Q30" s="34" t="s">
        <v>104</v>
      </c>
      <c r="R30" s="35"/>
      <c r="S30" s="35"/>
      <c r="T30" s="35"/>
      <c r="U30" s="35"/>
      <c r="V30" s="35"/>
      <c r="W30" s="35"/>
      <c r="X30" s="35"/>
      <c r="Y30" s="35"/>
      <c r="Z30" s="35"/>
    </row>
    <row r="31" ht="15.0" customHeight="1">
      <c r="A31" s="36" t="s">
        <v>105</v>
      </c>
      <c r="B31" s="37" t="s">
        <v>106</v>
      </c>
      <c r="C31" s="38" t="s">
        <v>24</v>
      </c>
      <c r="D31" s="20">
        <f t="shared" si="6"/>
        <v>0.6403928121</v>
      </c>
      <c r="E31" s="20">
        <f t="shared" si="2"/>
        <v>0.6282289854</v>
      </c>
      <c r="F31" s="20">
        <f t="shared" si="3"/>
        <v>0.5877229562</v>
      </c>
      <c r="G31" s="21">
        <v>860573.0</v>
      </c>
      <c r="H31" s="21">
        <v>844227.0</v>
      </c>
      <c r="I31" s="22">
        <f t="shared" si="4"/>
        <v>1343820.517</v>
      </c>
      <c r="J31" s="21">
        <v>1436437.0</v>
      </c>
      <c r="K31" s="23">
        <v>0.054830635</v>
      </c>
      <c r="L31" s="22">
        <v>5079.0</v>
      </c>
      <c r="M31" s="22">
        <v>13489.0</v>
      </c>
      <c r="N31" s="22">
        <v>1088.0</v>
      </c>
      <c r="O31" s="22">
        <f t="shared" si="5"/>
        <v>13855.73</v>
      </c>
      <c r="P31" s="39"/>
      <c r="Q31" s="40" t="s">
        <v>107</v>
      </c>
      <c r="R31" s="41"/>
      <c r="S31" s="41"/>
      <c r="T31" s="41"/>
      <c r="U31" s="41"/>
      <c r="V31" s="41"/>
      <c r="W31" s="41"/>
      <c r="X31" s="41"/>
      <c r="Y31" s="41"/>
      <c r="Z31" s="41"/>
    </row>
    <row r="32" ht="15.0" customHeight="1">
      <c r="A32" s="26" t="s">
        <v>108</v>
      </c>
      <c r="B32" s="27" t="s">
        <v>109</v>
      </c>
      <c r="C32" s="28" t="s">
        <v>24</v>
      </c>
      <c r="D32" s="29">
        <f t="shared" si="6"/>
        <v>0.573734039</v>
      </c>
      <c r="E32" s="29">
        <f t="shared" si="2"/>
        <v>0.5737116081</v>
      </c>
      <c r="F32" s="29">
        <f t="shared" si="3"/>
        <v>0.4943963421</v>
      </c>
      <c r="G32" s="30">
        <v>1125429.0</v>
      </c>
      <c r="H32" s="30">
        <v>1125385.0</v>
      </c>
      <c r="I32" s="31">
        <f t="shared" si="4"/>
        <v>1961586.595</v>
      </c>
      <c r="J32" s="30">
        <v>2276281.0</v>
      </c>
      <c r="K32" s="32">
        <v>0.126464494</v>
      </c>
      <c r="L32" s="31">
        <v>13742.0</v>
      </c>
      <c r="M32" s="31">
        <v>13724.0</v>
      </c>
      <c r="N32" s="31">
        <v>5261.0</v>
      </c>
      <c r="O32" s="31">
        <f t="shared" si="5"/>
        <v>26825.68</v>
      </c>
      <c r="P32" s="33"/>
      <c r="Q32" s="34" t="s">
        <v>110</v>
      </c>
      <c r="R32" s="35"/>
      <c r="S32" s="35"/>
      <c r="T32" s="35"/>
      <c r="U32" s="35"/>
      <c r="V32" s="35"/>
      <c r="W32" s="35"/>
      <c r="X32" s="35"/>
      <c r="Y32" s="35"/>
      <c r="Z32" s="35"/>
    </row>
    <row r="33" ht="15.0" customHeight="1">
      <c r="A33" s="36" t="s">
        <v>111</v>
      </c>
      <c r="B33" s="37" t="s">
        <v>112</v>
      </c>
      <c r="C33" s="38" t="s">
        <v>24</v>
      </c>
      <c r="D33" s="20">
        <f t="shared" si="6"/>
        <v>0.7248305845</v>
      </c>
      <c r="E33" s="20">
        <f t="shared" si="2"/>
        <v>0.7137507504</v>
      </c>
      <c r="F33" s="20">
        <f t="shared" si="3"/>
        <v>0.6912501544</v>
      </c>
      <c r="G33" s="21">
        <v>755850.0</v>
      </c>
      <c r="H33" s="21">
        <v>744296.0</v>
      </c>
      <c r="I33" s="22">
        <f t="shared" si="4"/>
        <v>1042795.401</v>
      </c>
      <c r="J33" s="21">
        <v>1076739.0</v>
      </c>
      <c r="K33" s="23">
        <v>0.028907283</v>
      </c>
      <c r="L33" s="22">
        <v>2818.0</v>
      </c>
      <c r="M33" s="22">
        <v>0.0</v>
      </c>
      <c r="N33" s="22">
        <v>0.0</v>
      </c>
      <c r="O33" s="22">
        <f t="shared" si="5"/>
        <v>2818</v>
      </c>
      <c r="P33" s="39"/>
      <c r="Q33" s="40" t="s">
        <v>113</v>
      </c>
      <c r="R33" s="41"/>
      <c r="S33" s="41"/>
      <c r="T33" s="41"/>
      <c r="U33" s="41"/>
      <c r="V33" s="41"/>
      <c r="W33" s="41"/>
      <c r="X33" s="41"/>
      <c r="Y33" s="41"/>
      <c r="Z33" s="41"/>
    </row>
    <row r="34" ht="15.0" customHeight="1">
      <c r="A34" s="26" t="s">
        <v>114</v>
      </c>
      <c r="B34" s="27" t="s">
        <v>115</v>
      </c>
      <c r="C34" s="28" t="s">
        <v>24</v>
      </c>
      <c r="D34" s="29">
        <f t="shared" si="6"/>
        <v>0.6580527962</v>
      </c>
      <c r="E34" s="29">
        <f t="shared" si="2"/>
        <v>0.6442081395</v>
      </c>
      <c r="F34" s="29">
        <f t="shared" si="3"/>
        <v>0.5566244419</v>
      </c>
      <c r="G34" s="30">
        <v>3957303.0</v>
      </c>
      <c r="H34" s="30">
        <v>3874046.0</v>
      </c>
      <c r="I34" s="31">
        <f t="shared" si="4"/>
        <v>6013655.778</v>
      </c>
      <c r="J34" s="30">
        <v>6959892.0</v>
      </c>
      <c r="K34" s="32">
        <v>0.119609398</v>
      </c>
      <c r="L34" s="31">
        <v>18504.0</v>
      </c>
      <c r="M34" s="31">
        <v>140589.0</v>
      </c>
      <c r="N34" s="31">
        <v>15128.0</v>
      </c>
      <c r="O34" s="31">
        <f t="shared" si="5"/>
        <v>113767.73</v>
      </c>
      <c r="P34" s="33"/>
      <c r="Q34" s="34" t="s">
        <v>116</v>
      </c>
      <c r="R34" s="35"/>
      <c r="S34" s="35"/>
      <c r="T34" s="35"/>
      <c r="U34" s="35"/>
      <c r="V34" s="35"/>
      <c r="W34" s="35"/>
      <c r="X34" s="35"/>
      <c r="Y34" s="35"/>
      <c r="Z34" s="35"/>
    </row>
    <row r="35" ht="15.0" customHeight="1">
      <c r="A35" s="36" t="s">
        <v>117</v>
      </c>
      <c r="B35" s="37" t="s">
        <v>118</v>
      </c>
      <c r="C35" s="38" t="s">
        <v>24</v>
      </c>
      <c r="D35" s="20">
        <f t="shared" si="6"/>
        <v>0.5490166504</v>
      </c>
      <c r="E35" s="20">
        <f t="shared" si="2"/>
        <v>0.5451081887</v>
      </c>
      <c r="F35" s="20">
        <f t="shared" si="3"/>
        <v>0.5017500812</v>
      </c>
      <c r="G35" s="21">
        <v>804043.0</v>
      </c>
      <c r="H35" s="21">
        <v>798319.0</v>
      </c>
      <c r="I35" s="22">
        <f t="shared" si="4"/>
        <v>1464514.782</v>
      </c>
      <c r="J35" s="21">
        <v>1591069.0</v>
      </c>
      <c r="K35" s="23">
        <v>0.068892825</v>
      </c>
      <c r="L35" s="22">
        <v>6914.0</v>
      </c>
      <c r="M35" s="22">
        <v>12714.0</v>
      </c>
      <c r="N35" s="22">
        <v>2780.0</v>
      </c>
      <c r="O35" s="22">
        <f t="shared" si="5"/>
        <v>16940.98</v>
      </c>
      <c r="P35" s="39"/>
      <c r="Q35" s="40" t="s">
        <v>119</v>
      </c>
      <c r="R35" s="41"/>
      <c r="S35" s="41"/>
      <c r="T35" s="41"/>
      <c r="U35" s="41"/>
      <c r="V35" s="41"/>
      <c r="W35" s="41"/>
      <c r="X35" s="41"/>
      <c r="Y35" s="41"/>
      <c r="Z35" s="41"/>
    </row>
    <row r="36" ht="15.0" customHeight="1">
      <c r="A36" s="26" t="s">
        <v>120</v>
      </c>
      <c r="B36" s="27" t="s">
        <v>121</v>
      </c>
      <c r="C36" s="28" t="s">
        <v>24</v>
      </c>
      <c r="D36" s="29">
        <f t="shared" si="6"/>
        <v>0.5723692796</v>
      </c>
      <c r="E36" s="29">
        <f t="shared" si="2"/>
        <v>0.56756004</v>
      </c>
      <c r="F36" s="29">
        <f t="shared" si="3"/>
        <v>0.4963017055</v>
      </c>
      <c r="G36" s="30">
        <v>7786881.0</v>
      </c>
      <c r="H36" s="30">
        <v>7721453.0</v>
      </c>
      <c r="I36" s="31">
        <f t="shared" si="4"/>
        <v>13604645.25</v>
      </c>
      <c r="J36" s="30">
        <v>1.5557982E7</v>
      </c>
      <c r="K36" s="32">
        <v>0.119713132</v>
      </c>
      <c r="L36" s="31">
        <v>46416.0</v>
      </c>
      <c r="M36" s="31">
        <v>0.0</v>
      </c>
      <c r="N36" s="31">
        <v>44426.0</v>
      </c>
      <c r="O36" s="31">
        <f t="shared" si="5"/>
        <v>90842</v>
      </c>
      <c r="P36" s="33"/>
      <c r="Q36" s="34" t="s">
        <v>122</v>
      </c>
      <c r="R36" s="35"/>
      <c r="S36" s="35"/>
      <c r="T36" s="35"/>
      <c r="U36" s="35"/>
      <c r="V36" s="35"/>
      <c r="W36" s="35"/>
      <c r="X36" s="35"/>
      <c r="Y36" s="35"/>
      <c r="Z36" s="35"/>
    </row>
    <row r="37" ht="15.0" customHeight="1">
      <c r="A37" s="36" t="s">
        <v>123</v>
      </c>
      <c r="B37" s="37" t="s">
        <v>124</v>
      </c>
      <c r="C37" s="38" t="s">
        <v>24</v>
      </c>
      <c r="D37" s="20">
        <f t="shared" si="6"/>
        <v>0.6487098964</v>
      </c>
      <c r="E37" s="20">
        <f t="shared" si="2"/>
        <v>0.6448913317</v>
      </c>
      <c r="F37" s="20">
        <f t="shared" si="3"/>
        <v>0.6017203271</v>
      </c>
      <c r="G37" s="21">
        <v>4769640.0</v>
      </c>
      <c r="H37" s="21">
        <v>4741564.0</v>
      </c>
      <c r="I37" s="22">
        <f t="shared" si="4"/>
        <v>7352500.75</v>
      </c>
      <c r="J37" s="21">
        <v>7880013.0</v>
      </c>
      <c r="K37" s="23">
        <v>0.055002908</v>
      </c>
      <c r="L37" s="22">
        <v>34357.0</v>
      </c>
      <c r="M37" s="22">
        <v>82466.0</v>
      </c>
      <c r="N37" s="22">
        <v>12726.0</v>
      </c>
      <c r="O37" s="22">
        <f t="shared" si="5"/>
        <v>94088.62</v>
      </c>
      <c r="P37" s="39"/>
      <c r="Q37" s="40" t="s">
        <v>125</v>
      </c>
      <c r="R37" s="41"/>
      <c r="S37" s="41"/>
      <c r="T37" s="41"/>
      <c r="U37" s="41"/>
      <c r="V37" s="41"/>
      <c r="W37" s="41"/>
      <c r="X37" s="41"/>
      <c r="Y37" s="41"/>
      <c r="Z37" s="41"/>
    </row>
    <row r="38" ht="15.0" customHeight="1">
      <c r="A38" s="26" t="s">
        <v>126</v>
      </c>
      <c r="B38" s="27" t="s">
        <v>127</v>
      </c>
      <c r="C38" s="28" t="s">
        <v>24</v>
      </c>
      <c r="D38" s="29">
        <f t="shared" si="6"/>
        <v>0.6174231413</v>
      </c>
      <c r="E38" s="29">
        <f t="shared" si="2"/>
        <v>0.6075692835</v>
      </c>
      <c r="F38" s="29">
        <f t="shared" si="3"/>
        <v>0.5925105129</v>
      </c>
      <c r="G38" s="30">
        <v>349945.0</v>
      </c>
      <c r="H38" s="30">
        <v>344360.0</v>
      </c>
      <c r="I38" s="31">
        <f t="shared" si="4"/>
        <v>566783.0967</v>
      </c>
      <c r="J38" s="30">
        <v>581188.0</v>
      </c>
      <c r="K38" s="32">
        <v>0.021703654</v>
      </c>
      <c r="L38" s="31">
        <v>1791.0</v>
      </c>
      <c r="M38" s="31">
        <v>0.0</v>
      </c>
      <c r="N38" s="31">
        <v>0.0</v>
      </c>
      <c r="O38" s="31">
        <f t="shared" si="5"/>
        <v>1791</v>
      </c>
      <c r="P38" s="33"/>
      <c r="Q38" s="34" t="s">
        <v>128</v>
      </c>
      <c r="R38" s="35"/>
      <c r="S38" s="35"/>
      <c r="T38" s="35"/>
      <c r="U38" s="35"/>
      <c r="V38" s="35"/>
      <c r="W38" s="35"/>
      <c r="X38" s="35"/>
      <c r="Y38" s="35"/>
      <c r="Z38" s="35"/>
    </row>
    <row r="39" ht="15.0" customHeight="1">
      <c r="A39" s="36" t="s">
        <v>129</v>
      </c>
      <c r="B39" s="37" t="s">
        <v>130</v>
      </c>
      <c r="C39" s="38" t="s">
        <v>24</v>
      </c>
      <c r="D39" s="20">
        <f t="shared" si="6"/>
        <v>0.6418409445</v>
      </c>
      <c r="E39" s="20">
        <f t="shared" si="2"/>
        <v>0.6291184488</v>
      </c>
      <c r="F39" s="20">
        <f t="shared" si="3"/>
        <v>0.6101815807</v>
      </c>
      <c r="G39" s="21">
        <v>5607641.0</v>
      </c>
      <c r="H39" s="21">
        <v>5496487.0</v>
      </c>
      <c r="I39" s="22">
        <f t="shared" si="4"/>
        <v>8736807.847</v>
      </c>
      <c r="J39" s="21">
        <v>9007953.0</v>
      </c>
      <c r="K39" s="23">
        <v>0.024365042</v>
      </c>
      <c r="L39" s="22">
        <v>51666.0</v>
      </c>
      <c r="M39" s="22">
        <v>0.0</v>
      </c>
      <c r="N39" s="22">
        <v>0.0</v>
      </c>
      <c r="O39" s="22">
        <f t="shared" si="5"/>
        <v>51666</v>
      </c>
      <c r="P39" s="39"/>
      <c r="Q39" s="40" t="s">
        <v>131</v>
      </c>
      <c r="R39" s="41"/>
      <c r="S39" s="41"/>
      <c r="T39" s="41"/>
      <c r="U39" s="41"/>
      <c r="V39" s="41"/>
      <c r="W39" s="41"/>
      <c r="X39" s="41"/>
      <c r="Y39" s="41"/>
      <c r="Z39" s="41"/>
    </row>
    <row r="40" ht="15.0" customHeight="1">
      <c r="A40" s="26" t="s">
        <v>132</v>
      </c>
      <c r="B40" s="27" t="s">
        <v>133</v>
      </c>
      <c r="C40" s="28" t="s">
        <v>24</v>
      </c>
      <c r="D40" s="44"/>
      <c r="E40" s="29">
        <f t="shared" si="2"/>
        <v>0.5229940986</v>
      </c>
      <c r="F40" s="29">
        <f t="shared" si="3"/>
        <v>0.4898983615</v>
      </c>
      <c r="G40" s="30"/>
      <c r="H40" s="30">
        <v>1452992.0</v>
      </c>
      <c r="I40" s="31">
        <f t="shared" si="4"/>
        <v>2778218.729</v>
      </c>
      <c r="J40" s="30">
        <v>2965905.0</v>
      </c>
      <c r="K40" s="32">
        <v>0.047192992</v>
      </c>
      <c r="L40" s="31">
        <v>26691.0</v>
      </c>
      <c r="M40" s="31">
        <v>33562.0</v>
      </c>
      <c r="N40" s="31">
        <v>1895.0</v>
      </c>
      <c r="O40" s="31">
        <f t="shared" si="5"/>
        <v>47716.34</v>
      </c>
      <c r="P40" s="33"/>
      <c r="Q40" s="34" t="s">
        <v>134</v>
      </c>
      <c r="R40" s="35"/>
      <c r="S40" s="35"/>
      <c r="T40" s="35"/>
      <c r="U40" s="35"/>
      <c r="V40" s="35"/>
      <c r="W40" s="35"/>
      <c r="X40" s="35"/>
      <c r="Y40" s="35"/>
      <c r="Z40" s="35"/>
    </row>
    <row r="41" ht="15.0" customHeight="1">
      <c r="A41" s="36" t="s">
        <v>135</v>
      </c>
      <c r="B41" s="37" t="s">
        <v>136</v>
      </c>
      <c r="C41" s="38" t="s">
        <v>24</v>
      </c>
      <c r="D41" s="20">
        <f>G41/I41</f>
        <v>0.6799575395</v>
      </c>
      <c r="E41" s="20">
        <f t="shared" si="2"/>
        <v>0.6617793535</v>
      </c>
      <c r="F41" s="20">
        <f t="shared" si="3"/>
        <v>0.616881974</v>
      </c>
      <c r="G41" s="21">
        <v>2056310.0</v>
      </c>
      <c r="H41" s="21">
        <v>2001336.0</v>
      </c>
      <c r="I41" s="22">
        <f t="shared" si="4"/>
        <v>3024174.129</v>
      </c>
      <c r="J41" s="21">
        <v>3244277.0</v>
      </c>
      <c r="K41" s="23">
        <v>0.063168734</v>
      </c>
      <c r="L41" s="22">
        <v>15166.0</v>
      </c>
      <c r="M41" s="22">
        <v>0.0</v>
      </c>
      <c r="N41" s="22">
        <v>0.0</v>
      </c>
      <c r="O41" s="22">
        <f t="shared" si="5"/>
        <v>15166</v>
      </c>
      <c r="P41" s="39"/>
      <c r="Q41" s="40" t="s">
        <v>137</v>
      </c>
      <c r="R41" s="41"/>
      <c r="S41" s="41"/>
      <c r="T41" s="41"/>
      <c r="U41" s="41"/>
      <c r="V41" s="41"/>
      <c r="W41" s="41"/>
      <c r="X41" s="41"/>
      <c r="Y41" s="41"/>
      <c r="Z41" s="41"/>
    </row>
    <row r="42" ht="15.0" customHeight="1">
      <c r="A42" s="26" t="s">
        <v>138</v>
      </c>
      <c r="B42" s="27" t="s">
        <v>139</v>
      </c>
      <c r="C42" s="28" t="s">
        <v>24</v>
      </c>
      <c r="D42" s="44"/>
      <c r="E42" s="29">
        <f t="shared" si="2"/>
        <v>0.6361960975</v>
      </c>
      <c r="F42" s="29">
        <f t="shared" si="3"/>
        <v>0.6099309036</v>
      </c>
      <c r="G42" s="30"/>
      <c r="H42" s="30">
        <v>6165478.0</v>
      </c>
      <c r="I42" s="31">
        <f t="shared" si="4"/>
        <v>9691159.729</v>
      </c>
      <c r="J42" s="30">
        <v>1.0108486E7</v>
      </c>
      <c r="K42" s="32">
        <v>0.036526565</v>
      </c>
      <c r="L42" s="31">
        <v>48098.0</v>
      </c>
      <c r="M42" s="31">
        <v>0.0</v>
      </c>
      <c r="N42" s="31">
        <v>0.0</v>
      </c>
      <c r="O42" s="31">
        <f t="shared" si="5"/>
        <v>48098</v>
      </c>
      <c r="P42" s="33"/>
      <c r="Q42" s="34" t="s">
        <v>140</v>
      </c>
      <c r="R42" s="35"/>
      <c r="S42" s="35"/>
      <c r="T42" s="35"/>
      <c r="U42" s="35"/>
      <c r="V42" s="35"/>
      <c r="W42" s="35"/>
      <c r="X42" s="35"/>
      <c r="Y42" s="35"/>
      <c r="Z42" s="35"/>
    </row>
    <row r="43" ht="15.0" customHeight="1">
      <c r="A43" s="36" t="s">
        <v>141</v>
      </c>
      <c r="B43" s="37" t="s">
        <v>142</v>
      </c>
      <c r="C43" s="38" t="s">
        <v>24</v>
      </c>
      <c r="D43" s="20">
        <f t="shared" ref="D43:D45" si="7">G43/I43</f>
        <v>0.5974322984</v>
      </c>
      <c r="E43" s="20">
        <f t="shared" si="2"/>
        <v>0.5905049239</v>
      </c>
      <c r="F43" s="20">
        <f t="shared" si="3"/>
        <v>0.5467110339</v>
      </c>
      <c r="G43" s="21">
        <v>469589.0</v>
      </c>
      <c r="H43" s="21">
        <v>464144.0</v>
      </c>
      <c r="I43" s="22">
        <f t="shared" si="4"/>
        <v>786012.0742</v>
      </c>
      <c r="J43" s="21">
        <v>848975.0</v>
      </c>
      <c r="K43" s="23">
        <v>0.07058503</v>
      </c>
      <c r="L43" s="22">
        <v>3038.0</v>
      </c>
      <c r="M43" s="22">
        <v>0.0</v>
      </c>
      <c r="N43" s="22">
        <v>0.0</v>
      </c>
      <c r="O43" s="22">
        <f t="shared" si="5"/>
        <v>3038</v>
      </c>
      <c r="P43" s="39"/>
      <c r="Q43" s="40" t="s">
        <v>143</v>
      </c>
      <c r="R43" s="41"/>
      <c r="S43" s="41"/>
      <c r="T43" s="41"/>
      <c r="U43" s="41"/>
      <c r="V43" s="41"/>
      <c r="W43" s="41"/>
      <c r="X43" s="41"/>
      <c r="Y43" s="41"/>
      <c r="Z43" s="41"/>
    </row>
    <row r="44" ht="15.0" customHeight="1">
      <c r="A44" s="26" t="s">
        <v>144</v>
      </c>
      <c r="B44" s="27" t="s">
        <v>145</v>
      </c>
      <c r="C44" s="28" t="s">
        <v>24</v>
      </c>
      <c r="D44" s="29">
        <f t="shared" si="7"/>
        <v>0.5725052142</v>
      </c>
      <c r="E44" s="29">
        <f t="shared" si="2"/>
        <v>0.5669631731</v>
      </c>
      <c r="F44" s="29">
        <f t="shared" si="3"/>
        <v>0.5415782826</v>
      </c>
      <c r="G44" s="30">
        <v>2123584.0</v>
      </c>
      <c r="H44" s="30">
        <v>2103027.0</v>
      </c>
      <c r="I44" s="31">
        <f t="shared" si="4"/>
        <v>3709283.247</v>
      </c>
      <c r="J44" s="30">
        <v>3883145.0</v>
      </c>
      <c r="K44" s="32">
        <v>0.0336231</v>
      </c>
      <c r="L44" s="31">
        <v>20350.0</v>
      </c>
      <c r="M44" s="31">
        <v>32634.0</v>
      </c>
      <c r="N44" s="31">
        <v>4347.0</v>
      </c>
      <c r="O44" s="31">
        <f t="shared" si="5"/>
        <v>43298.38</v>
      </c>
      <c r="P44" s="33"/>
      <c r="Q44" s="34" t="s">
        <v>146</v>
      </c>
      <c r="R44" s="35"/>
      <c r="S44" s="35"/>
      <c r="T44" s="35"/>
      <c r="U44" s="35"/>
      <c r="V44" s="35"/>
      <c r="W44" s="35"/>
      <c r="X44" s="35"/>
      <c r="Y44" s="35"/>
      <c r="Z44" s="35"/>
    </row>
    <row r="45" ht="15.0" customHeight="1">
      <c r="A45" s="36" t="s">
        <v>147</v>
      </c>
      <c r="B45" s="37" t="s">
        <v>148</v>
      </c>
      <c r="C45" s="38" t="s">
        <v>24</v>
      </c>
      <c r="D45" s="20">
        <f t="shared" si="7"/>
        <v>0.6004611899</v>
      </c>
      <c r="E45" s="20">
        <f t="shared" si="2"/>
        <v>0.5863572954</v>
      </c>
      <c r="F45" s="20">
        <f t="shared" si="3"/>
        <v>0.5660290499</v>
      </c>
      <c r="G45" s="21">
        <v>378995.0</v>
      </c>
      <c r="H45" s="21">
        <v>370093.0</v>
      </c>
      <c r="I45" s="22">
        <f t="shared" si="4"/>
        <v>631173.1821</v>
      </c>
      <c r="J45" s="21">
        <v>653841.0</v>
      </c>
      <c r="K45" s="23">
        <v>0.024832976</v>
      </c>
      <c r="L45" s="22">
        <v>3744.0</v>
      </c>
      <c r="M45" s="22">
        <v>0.0</v>
      </c>
      <c r="N45" s="22">
        <v>2687.0</v>
      </c>
      <c r="O45" s="22">
        <f t="shared" si="5"/>
        <v>6431</v>
      </c>
      <c r="P45" s="39"/>
      <c r="Q45" s="40" t="s">
        <v>149</v>
      </c>
      <c r="R45" s="41"/>
      <c r="S45" s="41"/>
      <c r="T45" s="41"/>
      <c r="U45" s="41"/>
      <c r="V45" s="41"/>
      <c r="W45" s="41"/>
      <c r="X45" s="41"/>
      <c r="Y45" s="41"/>
      <c r="Z45" s="41"/>
    </row>
    <row r="46" ht="15.0" customHeight="1">
      <c r="A46" s="26" t="s">
        <v>150</v>
      </c>
      <c r="B46" s="27" t="s">
        <v>151</v>
      </c>
      <c r="C46" s="28" t="s">
        <v>24</v>
      </c>
      <c r="D46" s="29"/>
      <c r="E46" s="29">
        <f t="shared" si="2"/>
        <v>0.5108595235</v>
      </c>
      <c r="F46" s="29">
        <f t="shared" si="3"/>
        <v>0.4855841342</v>
      </c>
      <c r="G46" s="30"/>
      <c r="H46" s="30">
        <v>2508027.0</v>
      </c>
      <c r="I46" s="31">
        <f t="shared" si="4"/>
        <v>4909425.947</v>
      </c>
      <c r="J46" s="30">
        <v>5164969.0</v>
      </c>
      <c r="K46" s="32">
        <v>0.034822653</v>
      </c>
      <c r="L46" s="31">
        <v>27906.0</v>
      </c>
      <c r="M46" s="31">
        <v>62609.0</v>
      </c>
      <c r="N46" s="31">
        <v>12092.0</v>
      </c>
      <c r="O46" s="31">
        <f t="shared" si="5"/>
        <v>75685.13</v>
      </c>
      <c r="P46" s="33"/>
      <c r="Q46" s="34" t="s">
        <v>152</v>
      </c>
      <c r="R46" s="35"/>
      <c r="S46" s="35"/>
      <c r="T46" s="35"/>
      <c r="U46" s="35"/>
      <c r="V46" s="35"/>
      <c r="W46" s="35"/>
      <c r="X46" s="35"/>
      <c r="Y46" s="35"/>
      <c r="Z46" s="35"/>
    </row>
    <row r="47" ht="15.0" customHeight="1">
      <c r="A47" s="36" t="s">
        <v>153</v>
      </c>
      <c r="B47" s="37" t="s">
        <v>154</v>
      </c>
      <c r="C47" s="38" t="s">
        <v>24</v>
      </c>
      <c r="D47" s="45">
        <f t="shared" ref="D47:D49" si="8">G47/I47</f>
        <v>0.5143587839</v>
      </c>
      <c r="E47" s="20">
        <f t="shared" si="2"/>
        <v>0.514027875</v>
      </c>
      <c r="F47" s="20">
        <f t="shared" si="3"/>
        <v>0.433891988</v>
      </c>
      <c r="G47" s="21">
        <v>8975000.0</v>
      </c>
      <c r="H47" s="21">
        <v>8969226.0</v>
      </c>
      <c r="I47" s="22">
        <f t="shared" si="4"/>
        <v>17448909.75</v>
      </c>
      <c r="J47" s="21">
        <v>2.0671564E7</v>
      </c>
      <c r="K47" s="23">
        <v>0.132679743</v>
      </c>
      <c r="L47" s="22">
        <v>155327.0</v>
      </c>
      <c r="M47" s="22">
        <v>374285.0</v>
      </c>
      <c r="N47" s="22">
        <v>111287.0</v>
      </c>
      <c r="O47" s="22">
        <f t="shared" si="5"/>
        <v>479956.45</v>
      </c>
      <c r="P47" s="39"/>
      <c r="Q47" s="40" t="s">
        <v>155</v>
      </c>
      <c r="R47" s="41"/>
      <c r="S47" s="41"/>
      <c r="T47" s="41"/>
      <c r="U47" s="41"/>
      <c r="V47" s="41"/>
      <c r="W47" s="41"/>
      <c r="X47" s="41"/>
      <c r="Y47" s="41"/>
      <c r="Z47" s="41"/>
    </row>
    <row r="48" ht="15.0" customHeight="1">
      <c r="A48" s="26" t="s">
        <v>156</v>
      </c>
      <c r="B48" s="27" t="s">
        <v>157</v>
      </c>
      <c r="C48" s="28" t="s">
        <v>24</v>
      </c>
      <c r="D48" s="29">
        <f t="shared" si="8"/>
        <v>0.5785318437</v>
      </c>
      <c r="E48" s="29">
        <f t="shared" si="2"/>
        <v>0.5680196915</v>
      </c>
      <c r="F48" s="29">
        <f t="shared" si="3"/>
        <v>0.527526315</v>
      </c>
      <c r="G48" s="30">
        <v>1152369.0</v>
      </c>
      <c r="H48" s="30">
        <v>1131430.0</v>
      </c>
      <c r="I48" s="31">
        <f t="shared" si="4"/>
        <v>1991885.17</v>
      </c>
      <c r="J48" s="30">
        <v>2144784.0</v>
      </c>
      <c r="K48" s="32">
        <v>0.068563002</v>
      </c>
      <c r="L48" s="31">
        <v>5846.0</v>
      </c>
      <c r="M48" s="31">
        <v>0.0</v>
      </c>
      <c r="N48" s="31">
        <v>0.0</v>
      </c>
      <c r="O48" s="31">
        <f t="shared" si="5"/>
        <v>5846</v>
      </c>
      <c r="P48" s="33"/>
      <c r="Q48" s="34" t="s">
        <v>158</v>
      </c>
      <c r="R48" s="35"/>
      <c r="S48" s="35"/>
      <c r="T48" s="35"/>
      <c r="U48" s="35"/>
      <c r="V48" s="35"/>
      <c r="W48" s="35"/>
      <c r="X48" s="35"/>
      <c r="Y48" s="35"/>
      <c r="Z48" s="35"/>
    </row>
    <row r="49" ht="15.0" customHeight="1">
      <c r="A49" s="36" t="s">
        <v>159</v>
      </c>
      <c r="B49" s="37" t="s">
        <v>160</v>
      </c>
      <c r="C49" s="38" t="s">
        <v>24</v>
      </c>
      <c r="D49" s="20">
        <f t="shared" si="8"/>
        <v>0.6475769058</v>
      </c>
      <c r="E49" s="20">
        <f t="shared" si="2"/>
        <v>0.6366649701</v>
      </c>
      <c r="F49" s="20">
        <f t="shared" si="3"/>
        <v>0.6226029942</v>
      </c>
      <c r="G49" s="21">
        <v>320467.0</v>
      </c>
      <c r="H49" s="21">
        <v>315067.0</v>
      </c>
      <c r="I49" s="22">
        <f t="shared" si="4"/>
        <v>494870.9522</v>
      </c>
      <c r="J49" s="21">
        <v>506048.0</v>
      </c>
      <c r="K49" s="23">
        <v>0.022086932</v>
      </c>
      <c r="L49" s="22">
        <v>0.0</v>
      </c>
      <c r="M49" s="22">
        <v>0.0</v>
      </c>
      <c r="N49" s="22">
        <v>0.0</v>
      </c>
      <c r="O49" s="22">
        <f t="shared" si="5"/>
        <v>0</v>
      </c>
      <c r="P49" s="39"/>
      <c r="Q49" s="40" t="s">
        <v>161</v>
      </c>
      <c r="R49" s="41"/>
      <c r="S49" s="41"/>
      <c r="T49" s="41"/>
      <c r="U49" s="41"/>
      <c r="V49" s="41"/>
      <c r="W49" s="41"/>
      <c r="X49" s="41"/>
      <c r="Y49" s="41"/>
      <c r="Z49" s="41"/>
    </row>
    <row r="50" ht="15.0" customHeight="1">
      <c r="A50" s="26" t="s">
        <v>162</v>
      </c>
      <c r="B50" s="27" t="s">
        <v>163</v>
      </c>
      <c r="C50" s="28" t="s">
        <v>24</v>
      </c>
      <c r="D50" s="29"/>
      <c r="E50" s="29">
        <f t="shared" si="2"/>
        <v>0.6611133624</v>
      </c>
      <c r="F50" s="29">
        <f t="shared" si="3"/>
        <v>0.6082115398</v>
      </c>
      <c r="G50" s="30"/>
      <c r="H50" s="30">
        <v>3984631.0</v>
      </c>
      <c r="I50" s="31">
        <f t="shared" si="4"/>
        <v>6027152.417</v>
      </c>
      <c r="J50" s="30">
        <v>6551390.0</v>
      </c>
      <c r="K50" s="32">
        <v>0.068834341</v>
      </c>
      <c r="L50" s="31">
        <v>36959.0</v>
      </c>
      <c r="M50" s="31">
        <v>60821.0</v>
      </c>
      <c r="N50" s="31">
        <v>1650.0</v>
      </c>
      <c r="O50" s="31">
        <f t="shared" si="5"/>
        <v>73276.97</v>
      </c>
      <c r="P50" s="33"/>
      <c r="Q50" s="34" t="s">
        <v>164</v>
      </c>
      <c r="R50" s="35"/>
      <c r="S50" s="35"/>
      <c r="T50" s="35"/>
      <c r="U50" s="35"/>
      <c r="V50" s="35"/>
      <c r="W50" s="35"/>
      <c r="X50" s="35"/>
      <c r="Y50" s="35"/>
      <c r="Z50" s="35"/>
    </row>
    <row r="51" ht="15.0" customHeight="1">
      <c r="A51" s="36" t="s">
        <v>165</v>
      </c>
      <c r="B51" s="37" t="s">
        <v>166</v>
      </c>
      <c r="C51" s="38" t="s">
        <v>167</v>
      </c>
      <c r="D51" s="20">
        <f>G51/I51</f>
        <v>0.6565346659</v>
      </c>
      <c r="E51" s="20">
        <f t="shared" si="2"/>
        <v>0.6474734084</v>
      </c>
      <c r="F51" s="20">
        <f t="shared" si="3"/>
        <v>0.5827681522</v>
      </c>
      <c r="G51" s="21">
        <v>3363440.0</v>
      </c>
      <c r="H51" s="21">
        <v>3317019.0</v>
      </c>
      <c r="I51" s="22">
        <f t="shared" si="4"/>
        <v>5123019.659</v>
      </c>
      <c r="J51" s="21">
        <v>5691833.0</v>
      </c>
      <c r="K51" s="23">
        <v>0.085780038</v>
      </c>
      <c r="L51" s="22">
        <v>18335.0</v>
      </c>
      <c r="M51" s="22">
        <v>89317.0</v>
      </c>
      <c r="N51" s="22">
        <v>11322.0</v>
      </c>
      <c r="O51" s="22">
        <f t="shared" si="5"/>
        <v>80567.69</v>
      </c>
      <c r="P51" s="39"/>
      <c r="Q51" s="40" t="s">
        <v>168</v>
      </c>
      <c r="R51" s="41"/>
      <c r="S51" s="41"/>
      <c r="T51" s="41"/>
      <c r="U51" s="41"/>
      <c r="V51" s="41"/>
      <c r="W51" s="41"/>
      <c r="X51" s="41"/>
      <c r="Y51" s="41"/>
      <c r="Z51" s="41"/>
    </row>
    <row r="52" ht="15.0" customHeight="1">
      <c r="A52" s="26" t="s">
        <v>169</v>
      </c>
      <c r="B52" s="27" t="s">
        <v>170</v>
      </c>
      <c r="C52" s="28" t="s">
        <v>24</v>
      </c>
      <c r="D52" s="44"/>
      <c r="E52" s="29">
        <f t="shared" si="2"/>
        <v>0.5020431975</v>
      </c>
      <c r="F52" s="29">
        <f t="shared" si="3"/>
        <v>0.4916202232</v>
      </c>
      <c r="G52" s="30"/>
      <c r="H52" s="30">
        <v>714423.0</v>
      </c>
      <c r="I52" s="31">
        <f t="shared" si="4"/>
        <v>1423030.933</v>
      </c>
      <c r="J52" s="30">
        <v>1453201.0</v>
      </c>
      <c r="K52" s="32">
        <v>0.010848435</v>
      </c>
      <c r="L52" s="31">
        <v>7137.0</v>
      </c>
      <c r="M52" s="31">
        <v>6523.0</v>
      </c>
      <c r="N52" s="31">
        <v>3550.0</v>
      </c>
      <c r="O52" s="31">
        <f t="shared" si="5"/>
        <v>14405.11</v>
      </c>
      <c r="P52" s="33"/>
      <c r="Q52" s="34" t="s">
        <v>171</v>
      </c>
      <c r="R52" s="35"/>
      <c r="S52" s="35"/>
      <c r="T52" s="35"/>
      <c r="U52" s="35"/>
      <c r="V52" s="35"/>
      <c r="W52" s="35"/>
      <c r="X52" s="35"/>
      <c r="Y52" s="35"/>
      <c r="Z52" s="35"/>
    </row>
    <row r="53" ht="15.0" customHeight="1">
      <c r="A53" s="36" t="s">
        <v>172</v>
      </c>
      <c r="B53" s="37" t="s">
        <v>173</v>
      </c>
      <c r="C53" s="38" t="s">
        <v>24</v>
      </c>
      <c r="D53" s="45"/>
      <c r="E53" s="20">
        <f t="shared" si="2"/>
        <v>0.6945392478</v>
      </c>
      <c r="F53" s="20">
        <f t="shared" si="3"/>
        <v>0.6619870221</v>
      </c>
      <c r="G53" s="21"/>
      <c r="H53" s="21">
        <v>2976150.0</v>
      </c>
      <c r="I53" s="22">
        <f t="shared" si="4"/>
        <v>4285071.016</v>
      </c>
      <c r="J53" s="21">
        <v>4495783.0</v>
      </c>
      <c r="K53" s="23">
        <v>0.031599224</v>
      </c>
      <c r="L53" s="22">
        <v>22889.0</v>
      </c>
      <c r="M53" s="22">
        <v>44489.0</v>
      </c>
      <c r="N53" s="22">
        <v>20401.0</v>
      </c>
      <c r="O53" s="22">
        <f t="shared" si="5"/>
        <v>68648.73</v>
      </c>
      <c r="P53" s="39"/>
      <c r="Q53" s="40" t="s">
        <v>174</v>
      </c>
      <c r="R53" s="41"/>
      <c r="S53" s="41"/>
      <c r="T53" s="41"/>
      <c r="U53" s="41"/>
      <c r="V53" s="41"/>
      <c r="W53" s="41"/>
      <c r="X53" s="41"/>
      <c r="Y53" s="41"/>
      <c r="Z53" s="41"/>
    </row>
    <row r="54" ht="15.0" customHeight="1">
      <c r="A54" s="26" t="s">
        <v>175</v>
      </c>
      <c r="B54" s="27" t="s">
        <v>176</v>
      </c>
      <c r="C54" s="28" t="s">
        <v>24</v>
      </c>
      <c r="D54" s="29">
        <f>G54/I54</f>
        <v>0.6022785706</v>
      </c>
      <c r="E54" s="29">
        <f t="shared" si="2"/>
        <v>0.5954386217</v>
      </c>
      <c r="F54" s="29">
        <f t="shared" si="3"/>
        <v>0.5731435766</v>
      </c>
      <c r="G54" s="30">
        <v>258788.0</v>
      </c>
      <c r="H54" s="30">
        <v>255849.0</v>
      </c>
      <c r="I54" s="31">
        <f t="shared" si="4"/>
        <v>429681.567</v>
      </c>
      <c r="J54" s="30">
        <v>446396.0</v>
      </c>
      <c r="K54" s="32">
        <v>0.024394961</v>
      </c>
      <c r="L54" s="31">
        <v>2323.0</v>
      </c>
      <c r="M54" s="31">
        <v>4666.0</v>
      </c>
      <c r="N54" s="28">
        <v>842.0</v>
      </c>
      <c r="O54" s="31">
        <f t="shared" si="5"/>
        <v>5824.62</v>
      </c>
      <c r="P54" s="33"/>
      <c r="Q54" s="34" t="s">
        <v>177</v>
      </c>
      <c r="R54" s="35"/>
      <c r="S54" s="35"/>
      <c r="T54" s="35"/>
      <c r="U54" s="35"/>
      <c r="V54" s="35"/>
      <c r="W54" s="35"/>
      <c r="X54" s="35"/>
      <c r="Y54" s="35"/>
      <c r="Z54" s="35"/>
    </row>
  </sheetData>
  <mergeCells count="5">
    <mergeCell ref="K1:P1"/>
    <mergeCell ref="A1:A2"/>
    <mergeCell ref="D1:F1"/>
    <mergeCell ref="G1:H1"/>
    <mergeCell ref="I1:J1"/>
  </mergeCells>
  <hyperlinks>
    <hyperlink r:id="rId1" ref="B4"/>
    <hyperlink r:id="rId2" ref="B5"/>
    <hyperlink r:id="rId3" ref="B6"/>
    <hyperlink r:id="rId4" ref="B7"/>
    <hyperlink r:id="rId5" ref="B8"/>
    <hyperlink r:id="rId6" ref="B9"/>
    <hyperlink r:id="rId7" location="/home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location="nov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  <hyperlink r:id="rId37" ref="B40"/>
    <hyperlink r:id="rId38" ref="B41"/>
    <hyperlink r:id="rId39" ref="B42"/>
    <hyperlink r:id="rId40" ref="B43"/>
    <hyperlink r:id="rId41" ref="B44"/>
    <hyperlink r:id="rId42" ref="B45"/>
    <hyperlink r:id="rId43" ref="B46"/>
    <hyperlink r:id="rId44" ref="B47"/>
    <hyperlink r:id="rId45" ref="B48"/>
    <hyperlink r:id="rId46" location="/state" ref="B49"/>
    <hyperlink r:id="rId47" ref="B50"/>
    <hyperlink r:id="rId48" ref="B51"/>
    <hyperlink r:id="rId49" ref="B52"/>
    <hyperlink r:id="rId50" ref="B53"/>
    <hyperlink r:id="rId51" ref="B54"/>
  </hyperlinks>
  <drawing r:id="rId52"/>
</worksheet>
</file>