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urnout Rates" sheetId="1" r:id="rId3"/>
  </sheets>
  <definedNames/>
  <calcPr/>
</workbook>
</file>

<file path=xl/sharedStrings.xml><?xml version="1.0" encoding="utf-8"?>
<sst xmlns="http://schemas.openxmlformats.org/spreadsheetml/2006/main" count="264" uniqueCount="131">
  <si>
    <t>Turnout Rate</t>
  </si>
  <si>
    <t>Denominators</t>
  </si>
  <si>
    <t>Vote in Party Contest</t>
  </si>
  <si>
    <t>Date</t>
  </si>
  <si>
    <t>State</t>
  </si>
  <si>
    <t>Election Type</t>
  </si>
  <si>
    <t>Party</t>
  </si>
  <si>
    <t>VEP Total Ballots Counted</t>
  </si>
  <si>
    <t>Voting-Eligible Population (VEP)</t>
  </si>
  <si>
    <t>Voting-Age Population (VAP)</t>
  </si>
  <si>
    <t>Democrat</t>
  </si>
  <si>
    <t>Republican</t>
  </si>
  <si>
    <t>Minor</t>
  </si>
  <si>
    <t>Total Ballots Counted</t>
  </si>
  <si>
    <t>Notes</t>
  </si>
  <si>
    <t>Iowa</t>
  </si>
  <si>
    <t>Caucus</t>
  </si>
  <si>
    <t>D&amp;R</t>
  </si>
  <si>
    <t>New Hampshire</t>
  </si>
  <si>
    <t>Primary</t>
  </si>
  <si>
    <t>http://sos.nh.gov/2016PresPrimElectResults.aspx</t>
  </si>
  <si>
    <t>Nevada</t>
  </si>
  <si>
    <t>D</t>
  </si>
  <si>
    <t>South Carolina</t>
  </si>
  <si>
    <t>R</t>
  </si>
  <si>
    <t>http://www.enr-scvotes.org/SC/59277/160652/en/summary.html</t>
  </si>
  <si>
    <t>Alabama</t>
  </si>
  <si>
    <t>http://www.alabamavotes.gov/ElectionInfo/ElectionInfo2016.aspx?a=voters</t>
  </si>
  <si>
    <t>Amended Democratic Results http://www.alabamavotes.gov/downloads/election/2016/primary/primaryResultsCertified-Amended-Democratic-2016-06-27.pdf</t>
  </si>
  <si>
    <t>Alaska</t>
  </si>
  <si>
    <t>Arkansas</t>
  </si>
  <si>
    <t>http://results.enr.clarityelections.com/AR/58350/162437/Web01/en/summary.html</t>
  </si>
  <si>
    <t>Colorado</t>
  </si>
  <si>
    <t>http://www.coloradocaucus.com/</t>
  </si>
  <si>
    <t>Georgia</t>
  </si>
  <si>
    <t>http://results.enr.clarityelections.com/GA/58980/162407/en/summary.html</t>
  </si>
  <si>
    <t>Massachusetts</t>
  </si>
  <si>
    <t>http://www.sec.state.ma.us/ele/</t>
  </si>
  <si>
    <t>Minnesota</t>
  </si>
  <si>
    <t>http://electionresults.sos.state.mn.us/</t>
  </si>
  <si>
    <t>North Dakota</t>
  </si>
  <si>
    <t>North Dakota Legislative District Caucuses were held Jan. 1 - March 1</t>
  </si>
  <si>
    <t>Oklahoma</t>
  </si>
  <si>
    <t>https://www.ok.gov/elections/support/20160301_seb.html</t>
  </si>
  <si>
    <t>Tennessee</t>
  </si>
  <si>
    <t>http://elections.tn.gov/results.php</t>
  </si>
  <si>
    <t>Texas</t>
  </si>
  <si>
    <t>https://enrpages.sos.state.tx.us/</t>
  </si>
  <si>
    <t>Vermont</t>
  </si>
  <si>
    <t>http://vtelectionresults.sec.state.vt.us/Index.html#/</t>
  </si>
  <si>
    <t>Virginia</t>
  </si>
  <si>
    <t>http://elections.virginia.gov/resultsreports/election-results/2016-election-results/index.html</t>
  </si>
  <si>
    <t>Wyoming (canceled for March 12 county conventions)</t>
  </si>
  <si>
    <t>Kansas</t>
  </si>
  <si>
    <t>Kentucky</t>
  </si>
  <si>
    <t>AP results</t>
  </si>
  <si>
    <t>Louisiana</t>
  </si>
  <si>
    <t>https://voterportal.sos.la.gov/Graphical</t>
  </si>
  <si>
    <t>Maine</t>
  </si>
  <si>
    <t>Nebraska</t>
  </si>
  <si>
    <t>Still one preinct shy according to AP. We may never know the true number</t>
  </si>
  <si>
    <t>Hawaii</t>
  </si>
  <si>
    <t>Idaho</t>
  </si>
  <si>
    <t>http://www.sos.idaho.gov/elect/results/2016/PresidentialPrimary/ENR/statewide_total.html</t>
  </si>
  <si>
    <t>Michigan</t>
  </si>
  <si>
    <t>http://miboecfr.nictusa.com/election/results/2016PPR_CENR.html</t>
  </si>
  <si>
    <t>Mississippi</t>
  </si>
  <si>
    <t>http://www.sos.ms.gov/Elections-Voting/Pages/Election-Results-By-Year.aspx</t>
  </si>
  <si>
    <t>District of Columbia</t>
  </si>
  <si>
    <t>Convention</t>
  </si>
  <si>
    <t>Florida</t>
  </si>
  <si>
    <t>http://enight.elections.myflorida.com/FederalOffices/Presidential/</t>
  </si>
  <si>
    <t>Illinois</t>
  </si>
  <si>
    <t>http://www.elections.il.gov/ElectionResults.aspx?ID=50</t>
  </si>
  <si>
    <t>Missouri</t>
  </si>
  <si>
    <t>http://enr.sos.mo.gov/EnrNet/</t>
  </si>
  <si>
    <t>North Carolina</t>
  </si>
  <si>
    <t>http://er.ncsbe.gov/?election_dt=03/15/2016&amp;county_id=0&amp;office=FED&amp;contest=0</t>
  </si>
  <si>
    <t>Ohio</t>
  </si>
  <si>
    <t>http://www.sos.state.oh.us/SOS/elections/Research/electResultsMain/2016Results.aspx</t>
  </si>
  <si>
    <t>Arizona</t>
  </si>
  <si>
    <t>http://apps.azsos.gov/election/2016/PPE/canvass2016ppe.pdf</t>
  </si>
  <si>
    <t>Utah</t>
  </si>
  <si>
    <t>Democratic: http://utahdemocrats.org/caucus2016results/, Republican: the Utah Republican Party provided a press release stating "over 200,000" people participated in their caucus</t>
  </si>
  <si>
    <t>http://www.adn.com/article/20160326/sanders-dominates-packed-alaska-democratic-caucuses</t>
  </si>
  <si>
    <t>Washington</t>
  </si>
  <si>
    <t>https://twitter.com/jamalraad/status/713964220249812992</t>
  </si>
  <si>
    <t>I hate caucuses, this is all I've got for turnout, a tweet from the Washington Democratic Party's communications director</t>
  </si>
  <si>
    <t>Wisconsin</t>
  </si>
  <si>
    <t>http://www.gab.wi.gov/elections-voting/results/2016/spring-election-presidential-preference</t>
  </si>
  <si>
    <t>Wyoming</t>
  </si>
  <si>
    <t>http://m.gazette.com/wyoming-democrats-give-sanders-another-win/article/feed/335238</t>
  </si>
  <si>
    <t>New York</t>
  </si>
  <si>
    <t>http://www.elections.ny.gov/</t>
  </si>
  <si>
    <t>Connecticut</t>
  </si>
  <si>
    <t>http://www.ct.gov/sots/lib/sots/electionservices/statementofvote_pdfs/april_2016_republican_ppp_sov.pdf</t>
  </si>
  <si>
    <t>http://www.ct.gov/sots/lib/sots/electionservices/statementofvote_pdfs/april_2016_democratic_ppp_sov.pdf</t>
  </si>
  <si>
    <t>Delaware</t>
  </si>
  <si>
    <t>http://elections.delaware.gov/archive/elect16/elect16_pres_primary/html/index.shtml</t>
  </si>
  <si>
    <t>Maryland</t>
  </si>
  <si>
    <t>http://elections.maryland.gov/elections/2016/results/Primary/gen_results_2016_3_001-.html</t>
  </si>
  <si>
    <t>Pennsylvania</t>
  </si>
  <si>
    <t>http://www.electionreturns.state.pa.us/ENR_NEW</t>
  </si>
  <si>
    <t>.</t>
  </si>
  <si>
    <t>Rhode Island</t>
  </si>
  <si>
    <t>https://www.ri.gov/election/results/2016/presidential_preference_primary/</t>
  </si>
  <si>
    <t>Indiana</t>
  </si>
  <si>
    <t>http://www.in.gov/apps/sos/primary/sos_primary16?page=office&amp;countyID=-1&amp;partyID=-1&amp;officeID=36&amp;districtID=-1&amp;districtshortviewID=-1&amp;candidate=</t>
  </si>
  <si>
    <t>http://electionresults.sos.ne.gov/resultsSW.aspx?text=Race&amp;type=PRS&amp;map=CTY</t>
  </si>
  <si>
    <t>Democrats held a non-binding primary on 5/10. The overall turnout rate excludes this primary and includes the binding Democratic caucus on 3/5</t>
  </si>
  <si>
    <t>West Virginia</t>
  </si>
  <si>
    <t>https://apps.sos.wv.gov/elections/results/results.aspx?year=2016&amp;eid=22&amp;county=Statewide</t>
  </si>
  <si>
    <t>http://results.enr.clarityelections.com/KY/61323/168222/Web01/en/summary.html</t>
  </si>
  <si>
    <t>Oregon</t>
  </si>
  <si>
    <t>http://sos.oregon.gov/elections/Documents/P16-Statewide-turnout.pdf</t>
  </si>
  <si>
    <t>I count all minor party and no party affilated in "Minor" category. There were 107,699 no party affilated and 47,554 minor party votes cast. These are not include in the total ballots cast or turnout rate calculations since none of these voters selected delegates to their party conventions</t>
  </si>
  <si>
    <t>http://results.vote.wa.gov/results/20160524/President-Republican-Party.html</t>
  </si>
  <si>
    <t>California</t>
  </si>
  <si>
    <t>http://vote.sos.ca.gov/</t>
  </si>
  <si>
    <t>All minor parties combined</t>
  </si>
  <si>
    <t>Montana</t>
  </si>
  <si>
    <t>http://mtelectionresults.gov/</t>
  </si>
  <si>
    <t>New Jersey</t>
  </si>
  <si>
    <t>http://www.state.nj.us/state/elections/</t>
  </si>
  <si>
    <t>Not certified results, still some votes outstanding, provisional ballots to be counted</t>
  </si>
  <si>
    <t>New Mexico</t>
  </si>
  <si>
    <t>http://electionresults.sos.state.nm.us/default.aspx</t>
  </si>
  <si>
    <t>Number of attendees of district level caucuses provided to me by North Dakota Democratic Party</t>
  </si>
  <si>
    <t>South Dakota</t>
  </si>
  <si>
    <t>http://electionresults.sd.gov/</t>
  </si>
  <si>
    <t>https://www.dcboee.org/election_info/election_results/v3/2016/June-14-Primary-Election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</si>
</sst>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
    <numFmt numFmtId="166" formatCode="m/d/yyyy"/>
  </numFmts>
  <fonts count="15">
    <font>
      <sz val="10.0"/>
      <color rgb="FF000000"/>
      <name val="Arial"/>
    </font>
    <font>
      <name val="Arial"/>
    </font>
    <font>
      <b/>
      <u/>
      <name val="Arial"/>
    </font>
    <font>
      <b/>
      <u/>
      <name val="Arial"/>
    </font>
    <font/>
    <font>
      <b/>
      <u/>
      <name val="Arial"/>
    </font>
    <font>
      <b/>
      <name val="Arial"/>
    </font>
    <font>
      <b/>
    </font>
    <font>
      <b/>
      <color rgb="FF000000"/>
      <name val="Arial"/>
    </font>
    <font>
      <u/>
      <color rgb="FF0000FF"/>
    </font>
    <font>
      <u/>
      <color rgb="FF0000FF"/>
    </font>
    <font>
      <u/>
      <color rgb="FF0000FF"/>
    </font>
    <font>
      <color rgb="FF000000"/>
      <name val="Arial"/>
    </font>
    <font>
      <u/>
      <color rgb="FF000000"/>
      <name val="Arial"/>
    </font>
    <font>
      <sz val="10.0"/>
      <color rgb="FF333333"/>
      <name val="Arial"/>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3" fillId="0" fontId="2" numFmtId="0" xfId="0" applyAlignment="1" applyBorder="1" applyFont="1">
      <alignment vertical="bottom"/>
    </xf>
    <xf borderId="2" fillId="0" fontId="3" numFmtId="0" xfId="0" applyAlignment="1" applyBorder="1" applyFont="1">
      <alignment horizontal="center" readingOrder="0" vertical="bottom"/>
    </xf>
    <xf borderId="2" fillId="0" fontId="4" numFmtId="0" xfId="0" applyBorder="1" applyFont="1"/>
    <xf borderId="1" fillId="0" fontId="5" numFmtId="0" xfId="0" applyAlignment="1" applyBorder="1" applyFont="1">
      <alignment horizontal="center" vertical="bottom"/>
    </xf>
    <xf borderId="4" fillId="0" fontId="4" numFmtId="0" xfId="0" applyBorder="1" applyFont="1"/>
    <xf borderId="5" fillId="0" fontId="6" numFmtId="0" xfId="0" applyAlignment="1" applyBorder="1" applyFont="1">
      <alignment vertical="bottom"/>
    </xf>
    <xf borderId="6" fillId="0" fontId="6" numFmtId="0" xfId="0" applyAlignment="1" applyBorder="1" applyFont="1">
      <alignment readingOrder="0" vertical="bottom"/>
    </xf>
    <xf borderId="6" fillId="0" fontId="6" numFmtId="0" xfId="0" applyAlignment="1" applyBorder="1" applyFont="1">
      <alignment vertical="bottom"/>
    </xf>
    <xf borderId="6" fillId="0" fontId="7" numFmtId="0" xfId="0" applyAlignment="1" applyBorder="1" applyFont="1">
      <alignment readingOrder="0"/>
    </xf>
    <xf borderId="7" fillId="0" fontId="6" numFmtId="0" xfId="0" applyAlignment="1" applyBorder="1" applyFont="1">
      <alignment vertical="bottom"/>
    </xf>
    <xf borderId="6" fillId="0" fontId="6" numFmtId="3" xfId="0" applyAlignment="1" applyBorder="1" applyFont="1" applyNumberFormat="1">
      <alignment horizontal="right" vertical="bottom"/>
    </xf>
    <xf borderId="8" fillId="0" fontId="6" numFmtId="3" xfId="0" applyAlignment="1" applyBorder="1" applyFont="1" applyNumberFormat="1">
      <alignment horizontal="right" vertical="bottom"/>
    </xf>
    <xf borderId="8" fillId="0" fontId="6" numFmtId="0" xfId="0" applyAlignment="1" applyBorder="1" applyFont="1">
      <alignment readingOrder="0" vertical="bottom"/>
    </xf>
    <xf borderId="0" fillId="0" fontId="7" numFmtId="0" xfId="0" applyAlignment="1" applyFont="1">
      <alignment readingOrder="0"/>
    </xf>
    <xf borderId="0" fillId="2" fontId="8" numFmtId="14" xfId="0" applyAlignment="1" applyFill="1" applyFont="1" applyNumberFormat="1">
      <alignment horizontal="right" readingOrder="0" shrinkToFit="0" vertical="bottom" wrapText="0"/>
    </xf>
    <xf borderId="0" fillId="2" fontId="4" numFmtId="0" xfId="0" applyAlignment="1" applyFont="1">
      <alignment readingOrder="0"/>
    </xf>
    <xf borderId="0" fillId="2" fontId="4" numFmtId="164" xfId="0" applyFont="1" applyNumberFormat="1"/>
    <xf borderId="0" fillId="2" fontId="4" numFmtId="3" xfId="0" applyAlignment="1" applyFont="1" applyNumberFormat="1">
      <alignment readingOrder="0"/>
    </xf>
    <xf borderId="0" fillId="2" fontId="4" numFmtId="165" xfId="0" applyAlignment="1" applyFont="1" applyNumberFormat="1">
      <alignment readingOrder="0"/>
    </xf>
    <xf borderId="0" fillId="2" fontId="4" numFmtId="165" xfId="0" applyFont="1" applyNumberFormat="1"/>
    <xf borderId="0" fillId="0" fontId="8" numFmtId="14" xfId="0" applyAlignment="1" applyFont="1" applyNumberFormat="1">
      <alignment horizontal="right" readingOrder="0" shrinkToFit="0" vertical="bottom" wrapText="0"/>
    </xf>
    <xf borderId="0" fillId="0" fontId="4" numFmtId="0" xfId="0" applyAlignment="1" applyFont="1">
      <alignment readingOrder="0"/>
    </xf>
    <xf borderId="0" fillId="3" fontId="4" numFmtId="164" xfId="0" applyFill="1" applyFont="1" applyNumberFormat="1"/>
    <xf borderId="0" fillId="0" fontId="4" numFmtId="3" xfId="0" applyAlignment="1" applyFont="1" applyNumberFormat="1">
      <alignment readingOrder="0"/>
    </xf>
    <xf borderId="0" fillId="0" fontId="4" numFmtId="165" xfId="0" applyAlignment="1" applyFont="1" applyNumberFormat="1">
      <alignment readingOrder="0"/>
    </xf>
    <xf borderId="0" fillId="0" fontId="4" numFmtId="165" xfId="0" applyFont="1" applyNumberFormat="1"/>
    <xf borderId="0" fillId="0" fontId="9" numFmtId="0" xfId="0" applyAlignment="1" applyFont="1">
      <alignment readingOrder="0"/>
    </xf>
    <xf borderId="0" fillId="2" fontId="4" numFmtId="0" xfId="0" applyFont="1"/>
    <xf borderId="0" fillId="0" fontId="8" numFmtId="0" xfId="0" applyAlignment="1" applyFont="1">
      <alignment shrinkToFit="0" vertical="bottom" wrapText="0"/>
    </xf>
    <xf borderId="0" fillId="0" fontId="4" numFmtId="164" xfId="0" applyFont="1" applyNumberFormat="1"/>
    <xf borderId="0" fillId="2" fontId="8" numFmtId="0" xfId="0" applyAlignment="1" applyFont="1">
      <alignment shrinkToFit="0" vertical="bottom" wrapText="0"/>
    </xf>
    <xf borderId="0" fillId="2" fontId="4" numFmtId="165" xfId="0" applyAlignment="1" applyFont="1" applyNumberFormat="1">
      <alignment horizontal="right" readingOrder="0"/>
    </xf>
    <xf borderId="0" fillId="0" fontId="4" numFmtId="165" xfId="0" applyAlignment="1" applyFont="1" applyNumberFormat="1">
      <alignment horizontal="right" readingOrder="0"/>
    </xf>
    <xf borderId="0" fillId="0" fontId="8" numFmtId="14" xfId="0" applyAlignment="1" applyFont="1" applyNumberFormat="1">
      <alignment shrinkToFit="0" vertical="bottom" wrapText="0"/>
    </xf>
    <xf borderId="0" fillId="2" fontId="8" numFmtId="166" xfId="0" applyAlignment="1" applyFont="1" applyNumberFormat="1">
      <alignment horizontal="right" readingOrder="0" shrinkToFit="0" vertical="bottom" wrapText="0"/>
    </xf>
    <xf borderId="0" fillId="2" fontId="8" numFmtId="14" xfId="0" applyAlignment="1" applyFont="1" applyNumberFormat="1">
      <alignment shrinkToFit="0" vertical="bottom" wrapText="0"/>
    </xf>
    <xf borderId="0" fillId="0" fontId="8" numFmtId="166" xfId="0" applyAlignment="1" applyFont="1" applyNumberFormat="1">
      <alignment horizontal="right" readingOrder="0" shrinkToFit="0" vertical="bottom" wrapText="0"/>
    </xf>
    <xf borderId="0" fillId="0" fontId="10" numFmtId="3" xfId="0" applyAlignment="1" applyFont="1" applyNumberFormat="1">
      <alignment readingOrder="0"/>
    </xf>
    <xf borderId="0" fillId="3" fontId="11" numFmtId="0" xfId="0" applyAlignment="1" applyFont="1">
      <alignment readingOrder="0"/>
    </xf>
    <xf borderId="0" fillId="3" fontId="4" numFmtId="0" xfId="0" applyFont="1"/>
    <xf borderId="0" fillId="0" fontId="12" numFmtId="165" xfId="0" applyAlignment="1" applyFont="1" applyNumberFormat="1">
      <alignment horizontal="right" readingOrder="0" shrinkToFit="0" vertical="bottom" wrapText="0"/>
    </xf>
    <xf borderId="0" fillId="0" fontId="12" numFmtId="165" xfId="0" applyAlignment="1" applyFont="1" applyNumberFormat="1">
      <alignment shrinkToFit="0" vertical="bottom" wrapText="0"/>
    </xf>
    <xf borderId="0" fillId="0" fontId="13" numFmtId="0" xfId="0" applyAlignment="1" applyFont="1">
      <alignment readingOrder="0" shrinkToFit="0" vertical="bottom" wrapText="0"/>
    </xf>
    <xf borderId="0" fillId="3" fontId="8" numFmtId="14" xfId="0" applyAlignment="1" applyFont="1" applyNumberFormat="1">
      <alignment horizontal="right" readingOrder="0" shrinkToFit="0" vertical="bottom" wrapText="0"/>
    </xf>
    <xf borderId="0" fillId="3" fontId="4" numFmtId="0" xfId="0" applyAlignment="1" applyFont="1">
      <alignment readingOrder="0"/>
    </xf>
    <xf borderId="0" fillId="3" fontId="4" numFmtId="3" xfId="0" applyAlignment="1" applyFont="1" applyNumberFormat="1">
      <alignment readingOrder="0"/>
    </xf>
    <xf borderId="0" fillId="3" fontId="4" numFmtId="165" xfId="0" applyAlignment="1" applyFont="1" applyNumberFormat="1">
      <alignment readingOrder="0"/>
    </xf>
    <xf borderId="0" fillId="2" fontId="0" numFmtId="165" xfId="0" applyAlignment="1" applyFont="1" applyNumberFormat="1">
      <alignment horizontal="right" readingOrder="0" shrinkToFit="0" vertical="bottom" wrapText="0"/>
    </xf>
    <xf borderId="0" fillId="3" fontId="8" numFmtId="0" xfId="0" applyAlignment="1" applyFont="1">
      <alignment shrinkToFit="0" vertical="bottom" wrapText="0"/>
    </xf>
    <xf borderId="0" fillId="3" fontId="4" numFmtId="165" xfId="0" applyFont="1" applyNumberFormat="1"/>
    <xf borderId="0" fillId="2" fontId="1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results.vote.wa.gov/results/20160524/President-Republican-Party.html" TargetMode="External"/><Relationship Id="rId20" Type="http://schemas.openxmlformats.org/officeDocument/2006/relationships/hyperlink" Target="http://enr.sos.mo.gov/EnrNet/" TargetMode="External"/><Relationship Id="rId42" Type="http://schemas.openxmlformats.org/officeDocument/2006/relationships/hyperlink" Target="http://mtelectionresults.gov/" TargetMode="External"/><Relationship Id="rId41" Type="http://schemas.openxmlformats.org/officeDocument/2006/relationships/hyperlink" Target="http://vote.sos.ca.gov/" TargetMode="External"/><Relationship Id="rId22" Type="http://schemas.openxmlformats.org/officeDocument/2006/relationships/hyperlink" Target="http://www.sos.state.oh.us/SOS/elections/Research/electResultsMain/2016Results.aspx" TargetMode="External"/><Relationship Id="rId44" Type="http://schemas.openxmlformats.org/officeDocument/2006/relationships/hyperlink" Target="http://electionresults.sos.state.nm.us/default.aspx" TargetMode="External"/><Relationship Id="rId21" Type="http://schemas.openxmlformats.org/officeDocument/2006/relationships/hyperlink" Target="http://er.ncsbe.gov/?election_dt=03/15/2016&amp;county_id=0&amp;office=FED&amp;contest=0" TargetMode="External"/><Relationship Id="rId43" Type="http://schemas.openxmlformats.org/officeDocument/2006/relationships/hyperlink" Target="http://www.state.nj.us/state/elections/" TargetMode="External"/><Relationship Id="rId24" Type="http://schemas.openxmlformats.org/officeDocument/2006/relationships/hyperlink" Target="http://www.adn.com/article/20160326/sanders-dominates-packed-alaska-democratic-caucuses" TargetMode="External"/><Relationship Id="rId46" Type="http://schemas.openxmlformats.org/officeDocument/2006/relationships/hyperlink" Target="https://www.dcboee.org/election_info/election_results/v3/2016/June-14-Primary-Election" TargetMode="External"/><Relationship Id="rId23" Type="http://schemas.openxmlformats.org/officeDocument/2006/relationships/hyperlink" Target="http://apps.azsos.gov/election/2016/PPE/canvass2016ppe.pdf" TargetMode="External"/><Relationship Id="rId45" Type="http://schemas.openxmlformats.org/officeDocument/2006/relationships/hyperlink" Target="http://electionresults.sd.gov/" TargetMode="External"/><Relationship Id="rId1" Type="http://schemas.openxmlformats.org/officeDocument/2006/relationships/hyperlink" Target="http://sos.nh.gov/2016PresPrimElectResults.aspx" TargetMode="External"/><Relationship Id="rId2" Type="http://schemas.openxmlformats.org/officeDocument/2006/relationships/hyperlink" Target="http://www.enr-scvotes.org/SC/59277/160652/en/summary.html" TargetMode="External"/><Relationship Id="rId3" Type="http://schemas.openxmlformats.org/officeDocument/2006/relationships/hyperlink" Target="http://www.alabamavotes.gov/ElectionInfo/ElectionInfo2016.aspx?a=voters" TargetMode="External"/><Relationship Id="rId4" Type="http://schemas.openxmlformats.org/officeDocument/2006/relationships/hyperlink" Target="http://results.enr.clarityelections.com/AR/58350/162437/Web01/en/summary.html" TargetMode="External"/><Relationship Id="rId9" Type="http://schemas.openxmlformats.org/officeDocument/2006/relationships/hyperlink" Target="https://www.ok.gov/elections/support/20160301_seb.html" TargetMode="External"/><Relationship Id="rId26" Type="http://schemas.openxmlformats.org/officeDocument/2006/relationships/hyperlink" Target="http://www.gab.wi.gov/elections-voting/results/2016/spring-election-presidential-preference" TargetMode="External"/><Relationship Id="rId25" Type="http://schemas.openxmlformats.org/officeDocument/2006/relationships/hyperlink" Target="https://twitter.com/jamalraad/status/713964220249812992" TargetMode="External"/><Relationship Id="rId47" Type="http://schemas.openxmlformats.org/officeDocument/2006/relationships/drawing" Target="../drawings/drawing1.xml"/><Relationship Id="rId28" Type="http://schemas.openxmlformats.org/officeDocument/2006/relationships/hyperlink" Target="http://www.elections.ny.gov/" TargetMode="External"/><Relationship Id="rId27" Type="http://schemas.openxmlformats.org/officeDocument/2006/relationships/hyperlink" Target="http://m.gazette.com/wyoming-democrats-give-sanders-another-win/article/feed/335238" TargetMode="External"/><Relationship Id="rId5" Type="http://schemas.openxmlformats.org/officeDocument/2006/relationships/hyperlink" Target="http://www.coloradocaucus.com/" TargetMode="External"/><Relationship Id="rId6" Type="http://schemas.openxmlformats.org/officeDocument/2006/relationships/hyperlink" Target="http://results.enr.clarityelections.com/GA/58980/162407/en/summary.html" TargetMode="External"/><Relationship Id="rId29" Type="http://schemas.openxmlformats.org/officeDocument/2006/relationships/hyperlink" Target="http://www.ct.gov/sots/lib/sots/electionservices/statementofvote_pdfs/april_2016_republican_ppp_sov.pdf" TargetMode="External"/><Relationship Id="rId7" Type="http://schemas.openxmlformats.org/officeDocument/2006/relationships/hyperlink" Target="http://www.sec.state.ma.us/ele/" TargetMode="External"/><Relationship Id="rId8" Type="http://schemas.openxmlformats.org/officeDocument/2006/relationships/hyperlink" Target="http://electionresults.sos.state.mn.us/" TargetMode="External"/><Relationship Id="rId31" Type="http://schemas.openxmlformats.org/officeDocument/2006/relationships/hyperlink" Target="http://elections.delaware.gov/archive/elect16/elect16_pres_primary/html/index.shtml" TargetMode="External"/><Relationship Id="rId30" Type="http://schemas.openxmlformats.org/officeDocument/2006/relationships/hyperlink" Target="http://www.ct.gov/sots/lib/sots/electionservices/statementofvote_pdfs/april_2016_democratic_ppp_sov.pdf" TargetMode="External"/><Relationship Id="rId11" Type="http://schemas.openxmlformats.org/officeDocument/2006/relationships/hyperlink" Target="https://enrpages.sos.state.tx.us/" TargetMode="External"/><Relationship Id="rId33" Type="http://schemas.openxmlformats.org/officeDocument/2006/relationships/hyperlink" Target="http://www.electionreturns.state.pa.us/ENR_NEW" TargetMode="External"/><Relationship Id="rId10" Type="http://schemas.openxmlformats.org/officeDocument/2006/relationships/hyperlink" Target="http://elections.tn.gov/results.php" TargetMode="External"/><Relationship Id="rId32" Type="http://schemas.openxmlformats.org/officeDocument/2006/relationships/hyperlink" Target="http://elections.maryland.gov/elections/2016/results/Primary/gen_results_2016_3_001-.html" TargetMode="External"/><Relationship Id="rId13" Type="http://schemas.openxmlformats.org/officeDocument/2006/relationships/hyperlink" Target="http://elections.virginia.gov/resultsreports/election-results/2016-election-results/index.html" TargetMode="External"/><Relationship Id="rId35" Type="http://schemas.openxmlformats.org/officeDocument/2006/relationships/hyperlink" Target="http://www.in.gov/apps/sos/primary/sos_primary16?page=office&amp;countyID=-1&amp;partyID=-1&amp;officeID=36&amp;districtID=-1&amp;districtshortviewID=-1&amp;candidate=" TargetMode="External"/><Relationship Id="rId12" Type="http://schemas.openxmlformats.org/officeDocument/2006/relationships/hyperlink" Target="http://vtelectionresults.sec.state.vt.us/Index.html" TargetMode="External"/><Relationship Id="rId34" Type="http://schemas.openxmlformats.org/officeDocument/2006/relationships/hyperlink" Target="https://www.ri.gov/election/results/2016/presidential_preference_primary/" TargetMode="External"/><Relationship Id="rId15" Type="http://schemas.openxmlformats.org/officeDocument/2006/relationships/hyperlink" Target="http://www.sos.idaho.gov/elect/results/2016/PresidentialPrimary/ENR/statewide_total.html" TargetMode="External"/><Relationship Id="rId37" Type="http://schemas.openxmlformats.org/officeDocument/2006/relationships/hyperlink" Target="https://apps.sos.wv.gov/elections/results/results.aspx?year=2016&amp;eid=22&amp;county=Statewide" TargetMode="External"/><Relationship Id="rId14" Type="http://schemas.openxmlformats.org/officeDocument/2006/relationships/hyperlink" Target="https://voterportal.sos.la.gov/Graphical" TargetMode="External"/><Relationship Id="rId36" Type="http://schemas.openxmlformats.org/officeDocument/2006/relationships/hyperlink" Target="http://electionresults.sos.ne.gov/resultsSW.aspx?text=Race&amp;type=PRS&amp;map=CTY" TargetMode="External"/><Relationship Id="rId17" Type="http://schemas.openxmlformats.org/officeDocument/2006/relationships/hyperlink" Target="http://www.sos.ms.gov/Elections-Voting/Pages/Election-Results-By-Year.aspx" TargetMode="External"/><Relationship Id="rId39" Type="http://schemas.openxmlformats.org/officeDocument/2006/relationships/hyperlink" Target="http://sos.oregon.gov/elections/Documents/P16-Statewide-turnout.pdf" TargetMode="External"/><Relationship Id="rId16" Type="http://schemas.openxmlformats.org/officeDocument/2006/relationships/hyperlink" Target="http://miboecfr.nictusa.com/election/results/2016PPR_CENR.html" TargetMode="External"/><Relationship Id="rId38" Type="http://schemas.openxmlformats.org/officeDocument/2006/relationships/hyperlink" Target="http://results.enr.clarityelections.com/KY/61323/168222/Web01/en/summary.html" TargetMode="External"/><Relationship Id="rId19" Type="http://schemas.openxmlformats.org/officeDocument/2006/relationships/hyperlink" Target="http://www.elections.il.gov/ElectionResults.aspx?ID=50" TargetMode="External"/><Relationship Id="rId18" Type="http://schemas.openxmlformats.org/officeDocument/2006/relationships/hyperlink" Target="http://enight.elections.myflorida.com/FederalOffices/Presidenti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E1" s="3" t="s">
        <v>0</v>
      </c>
      <c r="F1" s="4" t="s">
        <v>1</v>
      </c>
      <c r="G1" s="5"/>
      <c r="H1" s="6" t="s">
        <v>2</v>
      </c>
      <c r="I1" s="5"/>
      <c r="J1" s="5"/>
      <c r="K1" s="7"/>
    </row>
    <row r="2">
      <c r="A2" s="8" t="s">
        <v>3</v>
      </c>
      <c r="B2" s="9" t="s">
        <v>4</v>
      </c>
      <c r="C2" s="10" t="s">
        <v>5</v>
      </c>
      <c r="D2" s="11" t="s">
        <v>6</v>
      </c>
      <c r="E2" s="12" t="s">
        <v>7</v>
      </c>
      <c r="F2" s="13" t="s">
        <v>8</v>
      </c>
      <c r="G2" s="14" t="s">
        <v>9</v>
      </c>
      <c r="H2" s="8" t="s">
        <v>10</v>
      </c>
      <c r="I2" s="10" t="s">
        <v>11</v>
      </c>
      <c r="J2" s="10" t="s">
        <v>12</v>
      </c>
      <c r="K2" s="15" t="s">
        <v>13</v>
      </c>
      <c r="L2" s="16" t="s">
        <v>14</v>
      </c>
    </row>
    <row r="3">
      <c r="A3" s="17">
        <v>42401.0</v>
      </c>
      <c r="B3" s="18" t="s">
        <v>15</v>
      </c>
      <c r="C3" s="18" t="s">
        <v>16</v>
      </c>
      <c r="D3" s="18" t="s">
        <v>17</v>
      </c>
      <c r="E3" s="19">
        <f t="shared" ref="E3:E4" si="1">K3/F3</f>
        <v>0.1565844938</v>
      </c>
      <c r="F3" s="20">
        <v>2286197.0</v>
      </c>
      <c r="G3" s="20">
        <v>2403229.0</v>
      </c>
      <c r="H3" s="21">
        <v>171109.0</v>
      </c>
      <c r="I3" s="21">
        <v>186874.0</v>
      </c>
      <c r="J3" s="22"/>
      <c r="K3" s="21">
        <f t="shared" ref="K3:K4" si="2">H3+I3</f>
        <v>357983</v>
      </c>
    </row>
    <row r="4">
      <c r="A4" s="23">
        <v>42409.0</v>
      </c>
      <c r="B4" s="24" t="s">
        <v>18</v>
      </c>
      <c r="C4" s="24" t="s">
        <v>19</v>
      </c>
      <c r="D4" s="24" t="s">
        <v>17</v>
      </c>
      <c r="E4" s="25">
        <f t="shared" si="1"/>
        <v>0.5237435481</v>
      </c>
      <c r="F4" s="26">
        <v>1035734.0</v>
      </c>
      <c r="G4" s="26">
        <v>1070657.0</v>
      </c>
      <c r="H4" s="27">
        <v>254776.0</v>
      </c>
      <c r="I4" s="27">
        <v>287683.0</v>
      </c>
      <c r="J4" s="28"/>
      <c r="K4" s="27">
        <f t="shared" si="2"/>
        <v>542459</v>
      </c>
      <c r="L4" s="29" t="s">
        <v>20</v>
      </c>
    </row>
    <row r="5">
      <c r="A5" s="17">
        <v>42420.0</v>
      </c>
      <c r="B5" s="18" t="s">
        <v>21</v>
      </c>
      <c r="C5" s="18" t="s">
        <v>16</v>
      </c>
      <c r="D5" s="18" t="s">
        <v>22</v>
      </c>
      <c r="E5" s="30"/>
      <c r="F5" s="20">
        <v>1936072.0</v>
      </c>
      <c r="G5" s="20">
        <v>2248402.0</v>
      </c>
      <c r="H5" s="21">
        <v>84000.0</v>
      </c>
      <c r="I5" s="22"/>
      <c r="J5" s="22"/>
      <c r="K5" s="22"/>
    </row>
    <row r="6">
      <c r="A6" s="31"/>
      <c r="B6" s="24" t="s">
        <v>23</v>
      </c>
      <c r="C6" s="24" t="s">
        <v>19</v>
      </c>
      <c r="D6" s="24" t="s">
        <v>24</v>
      </c>
      <c r="F6" s="26">
        <v>3663583.0</v>
      </c>
      <c r="G6" s="26">
        <v>3837705.0</v>
      </c>
      <c r="H6" s="28"/>
      <c r="I6" s="27">
        <v>745405.0</v>
      </c>
      <c r="J6" s="28"/>
      <c r="K6" s="28"/>
    </row>
    <row r="7">
      <c r="A7" s="17">
        <v>42423.0</v>
      </c>
      <c r="B7" s="18" t="s">
        <v>21</v>
      </c>
      <c r="C7" s="18" t="s">
        <v>16</v>
      </c>
      <c r="D7" s="18" t="s">
        <v>24</v>
      </c>
      <c r="E7" s="19">
        <f t="shared" ref="E7:E9" si="3">K7/F7</f>
        <v>0.08223661104</v>
      </c>
      <c r="F7" s="20">
        <v>1936072.0</v>
      </c>
      <c r="G7" s="20">
        <v>2248402.0</v>
      </c>
      <c r="H7" s="22"/>
      <c r="I7" s="21">
        <v>75216.0</v>
      </c>
      <c r="J7" s="22"/>
      <c r="K7" s="22">
        <f>H5+I7</f>
        <v>159216</v>
      </c>
    </row>
    <row r="8">
      <c r="A8" s="23">
        <v>42427.0</v>
      </c>
      <c r="B8" s="24" t="s">
        <v>23</v>
      </c>
      <c r="C8" s="24" t="s">
        <v>19</v>
      </c>
      <c r="D8" s="24" t="s">
        <v>22</v>
      </c>
      <c r="E8" s="32">
        <f t="shared" si="3"/>
        <v>0.3052934791</v>
      </c>
      <c r="F8" s="26">
        <v>3663583.0</v>
      </c>
      <c r="G8" s="26">
        <v>3837705.0</v>
      </c>
      <c r="H8" s="27">
        <v>373063.0</v>
      </c>
      <c r="I8" s="28"/>
      <c r="J8" s="28"/>
      <c r="K8" s="28">
        <f>I6+H8</f>
        <v>1118468</v>
      </c>
      <c r="L8" s="29" t="s">
        <v>25</v>
      </c>
      <c r="M8" s="24"/>
    </row>
    <row r="9">
      <c r="A9" s="17">
        <v>42430.0</v>
      </c>
      <c r="B9" s="18" t="s">
        <v>26</v>
      </c>
      <c r="C9" s="18" t="s">
        <v>19</v>
      </c>
      <c r="D9" s="18" t="s">
        <v>17</v>
      </c>
      <c r="E9" s="19">
        <f t="shared" si="3"/>
        <v>0.3499261867</v>
      </c>
      <c r="F9" s="20">
        <v>3602334.0</v>
      </c>
      <c r="G9" s="20">
        <v>3764601.0</v>
      </c>
      <c r="H9" s="21">
        <v>399899.0</v>
      </c>
      <c r="I9" s="21">
        <v>860652.0</v>
      </c>
      <c r="J9" s="22"/>
      <c r="K9" s="22">
        <f>H9+I9</f>
        <v>1260551</v>
      </c>
      <c r="L9" s="29" t="s">
        <v>27</v>
      </c>
      <c r="M9" s="24" t="s">
        <v>28</v>
      </c>
    </row>
    <row r="10">
      <c r="A10" s="31"/>
      <c r="B10" s="24" t="s">
        <v>29</v>
      </c>
      <c r="C10" s="24" t="s">
        <v>16</v>
      </c>
      <c r="D10" s="24" t="s">
        <v>24</v>
      </c>
      <c r="F10" s="26">
        <v>520731.0</v>
      </c>
      <c r="G10" s="26">
        <v>553484.0</v>
      </c>
      <c r="H10" s="28"/>
      <c r="I10" s="27">
        <v>21930.0</v>
      </c>
      <c r="J10" s="28"/>
      <c r="K10" s="28"/>
    </row>
    <row r="11">
      <c r="A11" s="33"/>
      <c r="B11" s="18" t="s">
        <v>30</v>
      </c>
      <c r="C11" s="18" t="s">
        <v>19</v>
      </c>
      <c r="D11" s="18" t="s">
        <v>17</v>
      </c>
      <c r="E11" s="19">
        <f>K11/F11</f>
        <v>0.3015855487</v>
      </c>
      <c r="F11" s="20">
        <v>2137115.0</v>
      </c>
      <c r="G11" s="20">
        <v>2281940.0</v>
      </c>
      <c r="H11" s="34">
        <v>221020.0</v>
      </c>
      <c r="I11" s="34">
        <v>410920.0</v>
      </c>
      <c r="J11" s="22"/>
      <c r="K11" s="34">
        <v>644523.0</v>
      </c>
      <c r="L11" s="29" t="s">
        <v>31</v>
      </c>
      <c r="M11" s="24"/>
    </row>
    <row r="12">
      <c r="A12" s="31"/>
      <c r="B12" s="24" t="s">
        <v>32</v>
      </c>
      <c r="C12" s="24" t="s">
        <v>16</v>
      </c>
      <c r="D12" s="24" t="s">
        <v>17</v>
      </c>
      <c r="F12" s="26">
        <v>3928790.0</v>
      </c>
      <c r="G12" s="26">
        <v>4259519.0</v>
      </c>
      <c r="H12" s="27">
        <v>123508.0</v>
      </c>
      <c r="I12" s="28"/>
      <c r="J12" s="28"/>
      <c r="K12" s="28"/>
      <c r="L12" s="29" t="s">
        <v>33</v>
      </c>
      <c r="M12" s="24"/>
    </row>
    <row r="13">
      <c r="A13" s="33"/>
      <c r="B13" s="18" t="s">
        <v>34</v>
      </c>
      <c r="C13" s="18" t="s">
        <v>19</v>
      </c>
      <c r="D13" s="18" t="s">
        <v>17</v>
      </c>
      <c r="E13" s="19">
        <f t="shared" ref="E13:E15" si="4">K13/F13</f>
        <v>0.2987265787</v>
      </c>
      <c r="F13" s="20">
        <v>6900387.0</v>
      </c>
      <c r="G13" s="20">
        <v>7781773.0</v>
      </c>
      <c r="H13" s="34">
        <v>765366.0</v>
      </c>
      <c r="I13" s="34">
        <v>1295963.0</v>
      </c>
      <c r="J13" s="22"/>
      <c r="K13" s="22">
        <f>H13+I13</f>
        <v>2061329</v>
      </c>
      <c r="L13" s="29" t="s">
        <v>35</v>
      </c>
      <c r="M13" s="24"/>
    </row>
    <row r="14">
      <c r="A14" s="31"/>
      <c r="B14" s="24" t="s">
        <v>36</v>
      </c>
      <c r="C14" s="24" t="s">
        <v>19</v>
      </c>
      <c r="D14" s="24" t="s">
        <v>17</v>
      </c>
      <c r="E14" s="32">
        <f t="shared" si="4"/>
        <v>0.3744265355</v>
      </c>
      <c r="F14" s="26">
        <v>4966742.0</v>
      </c>
      <c r="G14" s="26">
        <v>5442265.0</v>
      </c>
      <c r="H14" s="35">
        <v>1220296.0</v>
      </c>
      <c r="I14" s="35">
        <v>637703.0</v>
      </c>
      <c r="J14" s="27">
        <v>1681.0</v>
      </c>
      <c r="K14" s="35">
        <f>sum(H14:J14)</f>
        <v>1859680</v>
      </c>
      <c r="L14" s="29" t="s">
        <v>37</v>
      </c>
      <c r="M14" s="24"/>
    </row>
    <row r="15">
      <c r="A15" s="33"/>
      <c r="B15" s="18" t="s">
        <v>38</v>
      </c>
      <c r="C15" s="18" t="s">
        <v>16</v>
      </c>
      <c r="D15" s="18" t="s">
        <v>17</v>
      </c>
      <c r="E15" s="19">
        <f t="shared" si="4"/>
        <v>0.08100556054</v>
      </c>
      <c r="F15" s="20">
        <v>3967061.0</v>
      </c>
      <c r="G15" s="20">
        <v>4225114.0</v>
      </c>
      <c r="H15" s="34">
        <v>207109.0</v>
      </c>
      <c r="I15" s="34">
        <v>114245.0</v>
      </c>
      <c r="J15" s="22"/>
      <c r="K15" s="22">
        <f>H15+I15</f>
        <v>321354</v>
      </c>
      <c r="L15" s="29" t="s">
        <v>39</v>
      </c>
      <c r="M15" s="24"/>
    </row>
    <row r="16">
      <c r="A16" s="31"/>
      <c r="B16" s="24" t="s">
        <v>40</v>
      </c>
      <c r="C16" s="24" t="s">
        <v>16</v>
      </c>
      <c r="D16" s="24" t="s">
        <v>24</v>
      </c>
      <c r="E16" s="32"/>
      <c r="F16" s="26">
        <v>575846.0</v>
      </c>
      <c r="G16" s="26">
        <v>591032.0</v>
      </c>
      <c r="H16" s="35"/>
      <c r="I16" s="27"/>
      <c r="J16" s="28"/>
      <c r="K16" s="28"/>
      <c r="L16" s="24" t="s">
        <v>41</v>
      </c>
      <c r="M16" s="24"/>
    </row>
    <row r="17">
      <c r="A17" s="33"/>
      <c r="B17" s="18" t="s">
        <v>42</v>
      </c>
      <c r="C17" s="18" t="s">
        <v>19</v>
      </c>
      <c r="D17" s="18" t="s">
        <v>17</v>
      </c>
      <c r="E17" s="19">
        <f t="shared" ref="E17:E21" si="5">K17/F17</f>
        <v>0.2860569673</v>
      </c>
      <c r="F17" s="20">
        <v>2781841.0</v>
      </c>
      <c r="G17" s="20">
        <v>2966460.0</v>
      </c>
      <c r="H17" s="21">
        <v>335843.0</v>
      </c>
      <c r="I17" s="21">
        <v>459922.0</v>
      </c>
      <c r="J17" s="22"/>
      <c r="K17" s="22">
        <f>I17+H17</f>
        <v>795765</v>
      </c>
      <c r="L17" s="29" t="s">
        <v>43</v>
      </c>
      <c r="M17" s="24"/>
    </row>
    <row r="18">
      <c r="A18" s="31"/>
      <c r="B18" s="24" t="s">
        <v>44</v>
      </c>
      <c r="C18" s="24" t="s">
        <v>19</v>
      </c>
      <c r="D18" s="24" t="s">
        <v>17</v>
      </c>
      <c r="E18" s="32">
        <f t="shared" si="5"/>
        <v>0.2529341943</v>
      </c>
      <c r="F18" s="26">
        <v>4874592.0</v>
      </c>
      <c r="G18" s="26">
        <v>5134596.0</v>
      </c>
      <c r="H18" s="27">
        <v>377222.0</v>
      </c>
      <c r="I18" s="27">
        <v>855729.0</v>
      </c>
      <c r="J18" s="28"/>
      <c r="K18" s="35">
        <f>H18+I18</f>
        <v>1232951</v>
      </c>
      <c r="L18" s="29" t="s">
        <v>45</v>
      </c>
      <c r="M18" s="24"/>
    </row>
    <row r="19">
      <c r="A19" s="33"/>
      <c r="B19" s="18" t="s">
        <v>46</v>
      </c>
      <c r="C19" s="18" t="s">
        <v>19</v>
      </c>
      <c r="D19" s="18" t="s">
        <v>17</v>
      </c>
      <c r="E19" s="19">
        <f t="shared" si="5"/>
        <v>0.2469688477</v>
      </c>
      <c r="F19" s="20">
        <v>1.7299279E7</v>
      </c>
      <c r="G19" s="20">
        <v>2.0534676E7</v>
      </c>
      <c r="H19" s="34">
        <v>1435895.0</v>
      </c>
      <c r="I19" s="34">
        <v>2836488.0</v>
      </c>
      <c r="J19" s="22"/>
      <c r="K19" s="22">
        <f>sum(H19:J19)</f>
        <v>4272383</v>
      </c>
      <c r="L19" s="29" t="s">
        <v>47</v>
      </c>
      <c r="M19" s="24"/>
    </row>
    <row r="20">
      <c r="A20" s="31"/>
      <c r="B20" s="24" t="s">
        <v>48</v>
      </c>
      <c r="C20" s="24" t="s">
        <v>19</v>
      </c>
      <c r="D20" s="24" t="s">
        <v>17</v>
      </c>
      <c r="E20" s="32">
        <f t="shared" si="5"/>
        <v>0.3975518753</v>
      </c>
      <c r="F20" s="26">
        <v>495563.0</v>
      </c>
      <c r="G20" s="26">
        <v>506881.0</v>
      </c>
      <c r="H20" s="27">
        <v>135256.0</v>
      </c>
      <c r="I20" s="27">
        <v>61756.0</v>
      </c>
      <c r="J20" s="28"/>
      <c r="K20" s="28">
        <f>H20+I20</f>
        <v>197012</v>
      </c>
      <c r="L20" s="29" t="s">
        <v>49</v>
      </c>
      <c r="M20" s="24"/>
    </row>
    <row r="21">
      <c r="A21" s="33"/>
      <c r="B21" s="18" t="s">
        <v>50</v>
      </c>
      <c r="C21" s="18" t="s">
        <v>19</v>
      </c>
      <c r="D21" s="18" t="s">
        <v>17</v>
      </c>
      <c r="E21" s="19">
        <f t="shared" si="5"/>
        <v>0.3006375362</v>
      </c>
      <c r="F21" s="20">
        <v>6022089.0</v>
      </c>
      <c r="G21" s="20">
        <v>6549502.0</v>
      </c>
      <c r="H21" s="22">
        <v>785041.0</v>
      </c>
      <c r="I21" s="22">
        <v>1025425.0</v>
      </c>
      <c r="J21" s="22"/>
      <c r="K21" s="22">
        <f>I21+H21</f>
        <v>1810466</v>
      </c>
      <c r="L21" s="29" t="s">
        <v>51</v>
      </c>
      <c r="M21" s="24"/>
    </row>
    <row r="22">
      <c r="A22" s="36"/>
      <c r="B22" s="24" t="s">
        <v>52</v>
      </c>
      <c r="C22" s="24" t="s">
        <v>16</v>
      </c>
      <c r="D22" s="24" t="s">
        <v>24</v>
      </c>
      <c r="E22" s="32"/>
      <c r="F22" s="26">
        <v>428300.0</v>
      </c>
      <c r="G22" s="26">
        <v>448133.0</v>
      </c>
      <c r="H22" s="27"/>
      <c r="I22" s="27"/>
      <c r="J22" s="28"/>
      <c r="K22" s="28"/>
    </row>
    <row r="23">
      <c r="A23" s="37">
        <v>42434.0</v>
      </c>
      <c r="B23" s="18" t="s">
        <v>53</v>
      </c>
      <c r="C23" s="18" t="s">
        <v>16</v>
      </c>
      <c r="D23" s="18" t="s">
        <v>17</v>
      </c>
      <c r="E23" s="19">
        <f>K23/F23</f>
        <v>0.05483672989</v>
      </c>
      <c r="F23" s="20">
        <v>2062778.0</v>
      </c>
      <c r="G23" s="20">
        <v>2199237.0</v>
      </c>
      <c r="H23" s="22">
        <v>40000.0</v>
      </c>
      <c r="I23" s="21">
        <v>73116.0</v>
      </c>
      <c r="J23" s="22"/>
      <c r="K23" s="22">
        <f>I23+H23</f>
        <v>113116</v>
      </c>
    </row>
    <row r="24">
      <c r="A24" s="31"/>
      <c r="B24" s="24" t="s">
        <v>54</v>
      </c>
      <c r="C24" s="24" t="s">
        <v>16</v>
      </c>
      <c r="D24" s="24" t="s">
        <v>24</v>
      </c>
      <c r="E24" s="32"/>
      <c r="F24" s="26">
        <v>3263219.0</v>
      </c>
      <c r="G24" s="26">
        <v>3421813.0</v>
      </c>
      <c r="H24" s="27"/>
      <c r="I24" s="27">
        <v>229667.0</v>
      </c>
      <c r="J24" s="28"/>
      <c r="K24" s="28"/>
      <c r="M24" s="24" t="s">
        <v>55</v>
      </c>
    </row>
    <row r="25">
      <c r="A25" s="33"/>
      <c r="B25" s="18" t="s">
        <v>56</v>
      </c>
      <c r="C25" s="18" t="s">
        <v>19</v>
      </c>
      <c r="D25" s="18" t="s">
        <v>17</v>
      </c>
      <c r="E25" s="19">
        <f>K25/F25</f>
        <v>0.1817126281</v>
      </c>
      <c r="F25" s="20">
        <v>3373552.0</v>
      </c>
      <c r="G25" s="20">
        <v>3569063.0</v>
      </c>
      <c r="H25" s="22">
        <v>311776.0</v>
      </c>
      <c r="I25" s="21">
        <v>301241.0</v>
      </c>
      <c r="J25" s="22"/>
      <c r="K25" s="22">
        <f>I25+H25</f>
        <v>613017</v>
      </c>
      <c r="L25" s="29" t="s">
        <v>57</v>
      </c>
      <c r="M25" s="24"/>
    </row>
    <row r="26">
      <c r="A26" s="31"/>
      <c r="B26" s="24" t="s">
        <v>58</v>
      </c>
      <c r="C26" s="24" t="s">
        <v>16</v>
      </c>
      <c r="D26" s="24" t="s">
        <v>24</v>
      </c>
      <c r="F26" s="26">
        <v>1054309.0</v>
      </c>
      <c r="G26" s="26">
        <v>1074172.0</v>
      </c>
      <c r="H26" s="27"/>
      <c r="I26" s="28">
        <v>18650.0</v>
      </c>
      <c r="J26" s="28"/>
      <c r="K26" s="28"/>
    </row>
    <row r="27">
      <c r="A27" s="38"/>
      <c r="B27" s="18" t="s">
        <v>59</v>
      </c>
      <c r="C27" s="18" t="s">
        <v>16</v>
      </c>
      <c r="D27" s="18" t="s">
        <v>22</v>
      </c>
      <c r="E27" s="19"/>
      <c r="F27" s="20">
        <v>1348302.0</v>
      </c>
      <c r="G27" s="20">
        <v>1433159.0</v>
      </c>
      <c r="H27" s="21">
        <v>33460.0</v>
      </c>
      <c r="I27" s="22"/>
      <c r="J27" s="22"/>
      <c r="K27" s="22"/>
      <c r="M27" s="24" t="s">
        <v>60</v>
      </c>
    </row>
    <row r="28">
      <c r="A28" s="23">
        <v>42435.0</v>
      </c>
      <c r="B28" s="24" t="s">
        <v>58</v>
      </c>
      <c r="C28" s="24" t="s">
        <v>16</v>
      </c>
      <c r="D28" s="24" t="s">
        <v>22</v>
      </c>
      <c r="E28" s="32">
        <f>K28/F28</f>
        <v>0.06131978386</v>
      </c>
      <c r="F28" s="26">
        <v>1054309.0</v>
      </c>
      <c r="G28" s="26">
        <v>1074172.0</v>
      </c>
      <c r="H28" s="28">
        <v>46000.0</v>
      </c>
      <c r="I28" s="27"/>
      <c r="J28" s="28"/>
      <c r="K28" s="28">
        <f>H28+I26</f>
        <v>64650</v>
      </c>
    </row>
    <row r="29">
      <c r="A29" s="37">
        <v>42437.0</v>
      </c>
      <c r="B29" s="18" t="s">
        <v>61</v>
      </c>
      <c r="C29" s="18" t="s">
        <v>16</v>
      </c>
      <c r="D29" s="18" t="s">
        <v>24</v>
      </c>
      <c r="E29" s="30"/>
      <c r="F29" s="20">
        <v>1025208.0</v>
      </c>
      <c r="G29" s="20">
        <v>1127205.0</v>
      </c>
      <c r="H29" s="22"/>
      <c r="I29" s="21">
        <v>13377.0</v>
      </c>
      <c r="J29" s="21"/>
      <c r="K29" s="22"/>
      <c r="M29" s="24" t="s">
        <v>55</v>
      </c>
    </row>
    <row r="30">
      <c r="A30" s="31"/>
      <c r="B30" s="24" t="s">
        <v>62</v>
      </c>
      <c r="C30" s="24" t="s">
        <v>19</v>
      </c>
      <c r="D30" s="24" t="s">
        <v>24</v>
      </c>
      <c r="E30" s="32"/>
      <c r="F30" s="26">
        <v>1149007.0</v>
      </c>
      <c r="G30" s="26">
        <v>1234566.0</v>
      </c>
      <c r="H30" s="27"/>
      <c r="I30" s="27">
        <v>226711.0</v>
      </c>
      <c r="J30" s="28">
        <v>485.0</v>
      </c>
      <c r="K30" s="28"/>
      <c r="L30" s="29" t="s">
        <v>63</v>
      </c>
      <c r="M30" s="24"/>
    </row>
    <row r="31">
      <c r="A31" s="33"/>
      <c r="B31" s="18" t="s">
        <v>64</v>
      </c>
      <c r="C31" s="18" t="s">
        <v>19</v>
      </c>
      <c r="D31" s="18" t="s">
        <v>17</v>
      </c>
      <c r="E31" s="19">
        <f t="shared" ref="E31:E32" si="6">K31/F31</f>
        <v>0.3408686396</v>
      </c>
      <c r="F31" s="20">
        <v>7419694.0</v>
      </c>
      <c r="G31" s="20">
        <v>7734729.0</v>
      </c>
      <c r="H31" s="21">
        <v>1205552.0</v>
      </c>
      <c r="I31" s="21">
        <v>1323589.0</v>
      </c>
      <c r="J31" s="22"/>
      <c r="K31" s="22">
        <f t="shared" ref="K31:K32" si="7">H31+I31</f>
        <v>2529141</v>
      </c>
      <c r="L31" s="29" t="s">
        <v>65</v>
      </c>
      <c r="M31" s="24"/>
    </row>
    <row r="32">
      <c r="A32" s="36"/>
      <c r="B32" s="24" t="s">
        <v>66</v>
      </c>
      <c r="C32" s="24" t="s">
        <v>19</v>
      </c>
      <c r="D32" s="24" t="s">
        <v>17</v>
      </c>
      <c r="E32" s="32">
        <f t="shared" si="6"/>
        <v>0.2949881233</v>
      </c>
      <c r="F32" s="26">
        <v>2181159.0</v>
      </c>
      <c r="G32" s="26">
        <v>2267268.0</v>
      </c>
      <c r="H32" s="28">
        <v>227164.0</v>
      </c>
      <c r="I32" s="27">
        <v>416252.0</v>
      </c>
      <c r="J32" s="28"/>
      <c r="K32" s="28">
        <f t="shared" si="7"/>
        <v>643416</v>
      </c>
      <c r="L32" s="29" t="s">
        <v>67</v>
      </c>
      <c r="M32" s="24"/>
    </row>
    <row r="33">
      <c r="A33" s="17">
        <v>42441.0</v>
      </c>
      <c r="B33" s="18" t="s">
        <v>68</v>
      </c>
      <c r="C33" s="18" t="s">
        <v>69</v>
      </c>
      <c r="D33" s="18" t="s">
        <v>24</v>
      </c>
      <c r="E33" s="19"/>
      <c r="F33" s="20">
        <v>509305.0</v>
      </c>
      <c r="G33" s="20">
        <v>561143.0</v>
      </c>
      <c r="H33" s="21"/>
      <c r="I33" s="21">
        <v>2839.0</v>
      </c>
      <c r="J33" s="22"/>
      <c r="K33" s="22"/>
    </row>
    <row r="34">
      <c r="A34" s="39">
        <v>42444.0</v>
      </c>
      <c r="B34" s="24" t="s">
        <v>70</v>
      </c>
      <c r="C34" s="24" t="s">
        <v>19</v>
      </c>
      <c r="D34" s="24" t="s">
        <v>17</v>
      </c>
      <c r="E34" s="32">
        <f t="shared" ref="E34:E43" si="8">K34/F34</f>
        <v>0.2818155148</v>
      </c>
      <c r="F34" s="26">
        <v>1.4445578E7</v>
      </c>
      <c r="G34" s="26">
        <v>1.6383763E7</v>
      </c>
      <c r="H34" s="27">
        <v>1709183.0</v>
      </c>
      <c r="I34" s="27">
        <v>2361805.0</v>
      </c>
      <c r="J34" s="28"/>
      <c r="K34" s="28">
        <f t="shared" ref="K34:K35" si="9">H34+I34</f>
        <v>4070988</v>
      </c>
      <c r="L34" s="29" t="s">
        <v>71</v>
      </c>
      <c r="M34" s="24"/>
    </row>
    <row r="35">
      <c r="A35" s="33"/>
      <c r="B35" s="18" t="s">
        <v>72</v>
      </c>
      <c r="C35" s="18" t="s">
        <v>19</v>
      </c>
      <c r="D35" s="18" t="s">
        <v>17</v>
      </c>
      <c r="E35" s="19">
        <f t="shared" si="8"/>
        <v>0.3888503023</v>
      </c>
      <c r="F35" s="20">
        <v>9015796.0</v>
      </c>
      <c r="G35" s="20">
        <v>9907466.0</v>
      </c>
      <c r="H35" s="21">
        <v>2056047.0</v>
      </c>
      <c r="I35" s="21">
        <v>1449748.0</v>
      </c>
      <c r="J35" s="21"/>
      <c r="K35" s="22">
        <f t="shared" si="9"/>
        <v>3505795</v>
      </c>
      <c r="L35" s="29" t="s">
        <v>73</v>
      </c>
      <c r="M35" s="24"/>
    </row>
    <row r="36">
      <c r="A36" s="31"/>
      <c r="B36" s="24" t="s">
        <v>74</v>
      </c>
      <c r="C36" s="24" t="s">
        <v>19</v>
      </c>
      <c r="D36" s="24" t="s">
        <v>17</v>
      </c>
      <c r="E36" s="32">
        <f t="shared" si="8"/>
        <v>0.3479265472</v>
      </c>
      <c r="F36" s="26">
        <v>4518767.0</v>
      </c>
      <c r="G36" s="26">
        <v>4706349.0</v>
      </c>
      <c r="H36" s="27">
        <v>629425.0</v>
      </c>
      <c r="I36" s="27">
        <v>939270.0</v>
      </c>
      <c r="J36" s="27">
        <v>3504.0</v>
      </c>
      <c r="K36" s="28">
        <f t="shared" ref="K36:K39" si="10">H36+I36+J36</f>
        <v>1572199</v>
      </c>
      <c r="L36" s="29" t="s">
        <v>75</v>
      </c>
      <c r="M36" s="24"/>
    </row>
    <row r="37">
      <c r="A37" s="33"/>
      <c r="B37" s="18" t="s">
        <v>76</v>
      </c>
      <c r="C37" s="18" t="s">
        <v>19</v>
      </c>
      <c r="D37" s="18" t="s">
        <v>17</v>
      </c>
      <c r="E37" s="19">
        <f t="shared" si="8"/>
        <v>0.3162720694</v>
      </c>
      <c r="F37" s="20">
        <v>7266734.0</v>
      </c>
      <c r="G37" s="20">
        <v>7816113.0</v>
      </c>
      <c r="H37" s="21">
        <v>1142916.0</v>
      </c>
      <c r="I37" s="21">
        <v>1149530.0</v>
      </c>
      <c r="J37" s="21">
        <v>5819.0</v>
      </c>
      <c r="K37" s="22">
        <f t="shared" si="10"/>
        <v>2298265</v>
      </c>
      <c r="L37" s="29" t="s">
        <v>77</v>
      </c>
      <c r="M37" s="24"/>
    </row>
    <row r="38">
      <c r="A38" s="36"/>
      <c r="B38" s="24" t="s">
        <v>78</v>
      </c>
      <c r="C38" s="24" t="s">
        <v>19</v>
      </c>
      <c r="D38" s="24" t="s">
        <v>17</v>
      </c>
      <c r="E38" s="32">
        <f t="shared" si="8"/>
        <v>0.375164325</v>
      </c>
      <c r="F38" s="26">
        <v>8738019.0</v>
      </c>
      <c r="G38" s="26">
        <v>9004337.0</v>
      </c>
      <c r="H38" s="27">
        <v>1259754.0</v>
      </c>
      <c r="I38" s="27">
        <v>2014396.0</v>
      </c>
      <c r="J38" s="27">
        <v>4043.0</v>
      </c>
      <c r="K38" s="28">
        <f t="shared" si="10"/>
        <v>3278193</v>
      </c>
      <c r="L38" s="29" t="s">
        <v>79</v>
      </c>
      <c r="M38" s="24"/>
    </row>
    <row r="39">
      <c r="A39" s="37">
        <v>42451.0</v>
      </c>
      <c r="B39" s="18" t="s">
        <v>80</v>
      </c>
      <c r="C39" s="18" t="s">
        <v>19</v>
      </c>
      <c r="D39" s="18" t="s">
        <v>17</v>
      </c>
      <c r="E39" s="19">
        <f t="shared" si="8"/>
        <v>0.2350339842</v>
      </c>
      <c r="F39" s="20">
        <v>4659373.0</v>
      </c>
      <c r="G39" s="20">
        <v>5268830.0</v>
      </c>
      <c r="H39" s="21">
        <v>468461.0</v>
      </c>
      <c r="I39" s="22">
        <v>625770.0</v>
      </c>
      <c r="J39" s="22">
        <v>880.0</v>
      </c>
      <c r="K39" s="22">
        <f t="shared" si="10"/>
        <v>1095111</v>
      </c>
      <c r="L39" s="29" t="s">
        <v>81</v>
      </c>
      <c r="M39" s="24"/>
    </row>
    <row r="40">
      <c r="A40" s="31"/>
      <c r="B40" s="24" t="s">
        <v>62</v>
      </c>
      <c r="C40" s="24" t="s">
        <v>16</v>
      </c>
      <c r="D40" s="24" t="s">
        <v>22</v>
      </c>
      <c r="E40" s="32">
        <f t="shared" si="8"/>
        <v>0.2185191213</v>
      </c>
      <c r="F40" s="26">
        <v>1149007.0</v>
      </c>
      <c r="G40" s="26">
        <v>1234566.0</v>
      </c>
      <c r="H40" s="27">
        <v>23884.0</v>
      </c>
      <c r="I40" s="27"/>
      <c r="J40" s="28"/>
      <c r="K40" s="28">
        <f>I30+H40+J30</f>
        <v>251080</v>
      </c>
    </row>
    <row r="41">
      <c r="A41" s="38"/>
      <c r="B41" s="18" t="s">
        <v>82</v>
      </c>
      <c r="C41" s="18" t="s">
        <v>16</v>
      </c>
      <c r="D41" s="18" t="s">
        <v>17</v>
      </c>
      <c r="E41" s="19">
        <f t="shared" si="8"/>
        <v>0.1434223219</v>
      </c>
      <c r="F41" s="20">
        <v>1963474.0</v>
      </c>
      <c r="G41" s="20">
        <v>2113180.0</v>
      </c>
      <c r="H41" s="21">
        <v>81606.0</v>
      </c>
      <c r="I41" s="22">
        <v>200000.0</v>
      </c>
      <c r="J41" s="22"/>
      <c r="K41" s="22">
        <f>H41+I41+J41</f>
        <v>281606</v>
      </c>
      <c r="L41" s="24" t="s">
        <v>83</v>
      </c>
    </row>
    <row r="42">
      <c r="A42" s="39">
        <v>42455.0</v>
      </c>
      <c r="B42" s="24" t="s">
        <v>29</v>
      </c>
      <c r="C42" s="24" t="s">
        <v>16</v>
      </c>
      <c r="D42" s="24" t="s">
        <v>22</v>
      </c>
      <c r="E42" s="32">
        <f t="shared" si="8"/>
        <v>0.06246987408</v>
      </c>
      <c r="F42" s="26">
        <v>520731.0</v>
      </c>
      <c r="G42" s="26">
        <v>553484.0</v>
      </c>
      <c r="H42" s="27">
        <v>10600.0</v>
      </c>
      <c r="I42" s="28"/>
      <c r="J42" s="28"/>
      <c r="K42" s="28">
        <f>I10+H42</f>
        <v>32530</v>
      </c>
      <c r="L42" s="40" t="s">
        <v>84</v>
      </c>
    </row>
    <row r="43">
      <c r="A43" s="33"/>
      <c r="B43" s="18" t="s">
        <v>61</v>
      </c>
      <c r="C43" s="18" t="s">
        <v>16</v>
      </c>
      <c r="D43" s="18" t="s">
        <v>22</v>
      </c>
      <c r="E43" s="19">
        <f t="shared" si="8"/>
        <v>0.04593506879</v>
      </c>
      <c r="F43" s="20">
        <v>1025208.0</v>
      </c>
      <c r="G43" s="20">
        <v>1127205.0</v>
      </c>
      <c r="H43" s="21">
        <v>33716.0</v>
      </c>
      <c r="I43" s="22"/>
      <c r="J43" s="22"/>
      <c r="K43" s="22">
        <f>I29+H43</f>
        <v>47093</v>
      </c>
      <c r="M43" s="24" t="s">
        <v>55</v>
      </c>
    </row>
    <row r="44">
      <c r="A44" s="36"/>
      <c r="B44" s="24" t="s">
        <v>85</v>
      </c>
      <c r="C44" s="24" t="s">
        <v>16</v>
      </c>
      <c r="D44" s="24" t="s">
        <v>22</v>
      </c>
      <c r="E44" s="32"/>
      <c r="F44" s="26">
        <v>5080485.0</v>
      </c>
      <c r="G44" s="26">
        <v>5624976.0</v>
      </c>
      <c r="H44" s="27">
        <v>230000.0</v>
      </c>
      <c r="I44" s="27"/>
      <c r="J44" s="28"/>
      <c r="K44" s="28"/>
      <c r="L44" s="29" t="s">
        <v>86</v>
      </c>
      <c r="M44" s="24" t="s">
        <v>87</v>
      </c>
    </row>
    <row r="45">
      <c r="A45" s="17">
        <v>42465.0</v>
      </c>
      <c r="B45" s="18" t="s">
        <v>88</v>
      </c>
      <c r="C45" s="18" t="s">
        <v>19</v>
      </c>
      <c r="D45" s="18" t="s">
        <v>17</v>
      </c>
      <c r="E45" s="19">
        <f>K45/F45</f>
        <v>0.4935568067</v>
      </c>
      <c r="F45" s="20">
        <v>4282271.0</v>
      </c>
      <c r="G45" s="20">
        <v>4491213.0</v>
      </c>
      <c r="H45" s="21">
        <v>1007600.0</v>
      </c>
      <c r="I45" s="22">
        <v>1105944.0</v>
      </c>
      <c r="J45" s="22"/>
      <c r="K45" s="22">
        <f>H45+I45+J45</f>
        <v>2113544</v>
      </c>
      <c r="L45" s="41" t="s">
        <v>89</v>
      </c>
      <c r="M45" s="24"/>
      <c r="N45" s="42"/>
      <c r="O45" s="42"/>
      <c r="P45" s="42"/>
      <c r="Q45" s="42"/>
      <c r="R45" s="42"/>
      <c r="S45" s="42"/>
      <c r="T45" s="42"/>
      <c r="U45" s="42"/>
      <c r="V45" s="42"/>
      <c r="W45" s="42"/>
      <c r="X45" s="42"/>
      <c r="Y45" s="42"/>
      <c r="Z45" s="42"/>
    </row>
    <row r="46">
      <c r="A46" s="23">
        <v>42469.0</v>
      </c>
      <c r="B46" s="24" t="s">
        <v>90</v>
      </c>
      <c r="C46" s="24" t="s">
        <v>16</v>
      </c>
      <c r="D46" s="24" t="s">
        <v>22</v>
      </c>
      <c r="E46" s="32"/>
      <c r="F46" s="26">
        <v>428411.0</v>
      </c>
      <c r="G46" s="26">
        <v>448249.0</v>
      </c>
      <c r="H46" s="27">
        <v>7000.0</v>
      </c>
      <c r="I46" s="27"/>
      <c r="J46" s="28"/>
      <c r="K46" s="28"/>
      <c r="L46" s="29" t="s">
        <v>91</v>
      </c>
    </row>
    <row r="47">
      <c r="A47" s="17">
        <v>42479.0</v>
      </c>
      <c r="B47" s="18" t="s">
        <v>92</v>
      </c>
      <c r="C47" s="18" t="s">
        <v>19</v>
      </c>
      <c r="D47" s="18" t="s">
        <v>17</v>
      </c>
      <c r="E47" s="19">
        <f t="shared" ref="E47:E65" si="11">K47/F47</f>
        <v>0.2120913597</v>
      </c>
      <c r="F47" s="20">
        <v>1.3638797E7</v>
      </c>
      <c r="G47" s="20">
        <v>1.5635714E7</v>
      </c>
      <c r="H47" s="21">
        <v>1970900.0</v>
      </c>
      <c r="I47" s="21">
        <v>921771.0</v>
      </c>
      <c r="J47" s="22"/>
      <c r="K47" s="22">
        <f>H47+I47</f>
        <v>2892671</v>
      </c>
      <c r="L47" s="29" t="s">
        <v>93</v>
      </c>
      <c r="M47" s="24"/>
    </row>
    <row r="48">
      <c r="A48" s="39">
        <v>42486.0</v>
      </c>
      <c r="B48" s="24" t="s">
        <v>94</v>
      </c>
      <c r="C48" s="24" t="s">
        <v>19</v>
      </c>
      <c r="D48" s="24" t="s">
        <v>17</v>
      </c>
      <c r="E48" s="32">
        <f t="shared" si="11"/>
        <v>0.2102008081</v>
      </c>
      <c r="F48" s="26">
        <v>2579776.0</v>
      </c>
      <c r="G48" s="26">
        <v>2831012.0</v>
      </c>
      <c r="H48" s="43">
        <v>328624.0</v>
      </c>
      <c r="I48" s="43">
        <v>213647.0</v>
      </c>
      <c r="J48" s="44"/>
      <c r="K48" s="43">
        <v>542271.0</v>
      </c>
      <c r="L48" s="45" t="s">
        <v>95</v>
      </c>
      <c r="M48" s="45" t="s">
        <v>96</v>
      </c>
    </row>
    <row r="49">
      <c r="A49" s="33"/>
      <c r="B49" s="18" t="s">
        <v>97</v>
      </c>
      <c r="C49" s="18" t="s">
        <v>19</v>
      </c>
      <c r="D49" s="18" t="s">
        <v>17</v>
      </c>
      <c r="E49" s="19">
        <f t="shared" si="11"/>
        <v>0.2350806881</v>
      </c>
      <c r="F49" s="20">
        <v>695642.0</v>
      </c>
      <c r="G49" s="20">
        <v>749184.0</v>
      </c>
      <c r="H49" s="21">
        <v>93640.0</v>
      </c>
      <c r="I49" s="21">
        <v>69892.0</v>
      </c>
      <c r="J49" s="22"/>
      <c r="K49" s="22">
        <f>H49+I49+J49</f>
        <v>163532</v>
      </c>
      <c r="L49" s="29" t="s">
        <v>98</v>
      </c>
      <c r="M49" s="24"/>
    </row>
    <row r="50">
      <c r="A50" s="31"/>
      <c r="B50" s="24" t="s">
        <v>99</v>
      </c>
      <c r="C50" s="24" t="s">
        <v>19</v>
      </c>
      <c r="D50" s="24" t="s">
        <v>17</v>
      </c>
      <c r="E50" s="32">
        <f t="shared" si="11"/>
        <v>0.3282882959</v>
      </c>
      <c r="F50" s="26">
        <v>4190917.0</v>
      </c>
      <c r="G50" s="26">
        <v>4682409.0</v>
      </c>
      <c r="H50" s="27">
        <v>916763.0</v>
      </c>
      <c r="I50" s="27">
        <v>459066.0</v>
      </c>
      <c r="J50" s="28"/>
      <c r="K50" s="28">
        <f>H50+I50</f>
        <v>1375829</v>
      </c>
      <c r="L50" s="40" t="s">
        <v>100</v>
      </c>
      <c r="M50" s="24"/>
    </row>
    <row r="51">
      <c r="A51" s="33"/>
      <c r="B51" s="18" t="s">
        <v>101</v>
      </c>
      <c r="C51" s="18" t="s">
        <v>19</v>
      </c>
      <c r="D51" s="18" t="s">
        <v>17</v>
      </c>
      <c r="E51" s="19">
        <f t="shared" si="11"/>
        <v>0.3369630635</v>
      </c>
      <c r="F51" s="20">
        <v>9721843.0</v>
      </c>
      <c r="G51" s="20">
        <v>1.0131664E7</v>
      </c>
      <c r="H51" s="21">
        <v>1681427.0</v>
      </c>
      <c r="I51" s="21">
        <v>1594475.0</v>
      </c>
      <c r="J51" s="22"/>
      <c r="K51" s="22">
        <f>H51+I51+J51</f>
        <v>3275902</v>
      </c>
      <c r="L51" s="29" t="s">
        <v>102</v>
      </c>
      <c r="M51" s="24" t="s">
        <v>103</v>
      </c>
    </row>
    <row r="52">
      <c r="A52" s="36"/>
      <c r="B52" s="24" t="s">
        <v>104</v>
      </c>
      <c r="C52" s="24" t="s">
        <v>19</v>
      </c>
      <c r="D52" s="24" t="s">
        <v>17</v>
      </c>
      <c r="E52" s="32">
        <f t="shared" si="11"/>
        <v>0.2356881836</v>
      </c>
      <c r="F52" s="26">
        <v>780998.0</v>
      </c>
      <c r="G52" s="26">
        <v>847454.0</v>
      </c>
      <c r="H52" s="27">
        <v>122458.0</v>
      </c>
      <c r="I52" s="27">
        <v>61614.0</v>
      </c>
      <c r="J52" s="28"/>
      <c r="K52" s="28">
        <f>H52+I52</f>
        <v>184072</v>
      </c>
      <c r="L52" s="29" t="s">
        <v>105</v>
      </c>
      <c r="M52" s="24"/>
    </row>
    <row r="53">
      <c r="A53" s="17">
        <v>42493.0</v>
      </c>
      <c r="B53" s="18" t="s">
        <v>106</v>
      </c>
      <c r="C53" s="18" t="s">
        <v>19</v>
      </c>
      <c r="D53" s="18" t="s">
        <v>17</v>
      </c>
      <c r="E53" s="19">
        <f t="shared" si="11"/>
        <v>0.3602404786</v>
      </c>
      <c r="F53" s="20">
        <v>4855984.0</v>
      </c>
      <c r="G53" s="20">
        <v>5061304.0</v>
      </c>
      <c r="H53" s="21">
        <v>638779.0</v>
      </c>
      <c r="I53" s="21">
        <v>1110543.0</v>
      </c>
      <c r="J53" s="21"/>
      <c r="K53" s="22">
        <f>H53+I53+J53</f>
        <v>1749322</v>
      </c>
      <c r="L53" s="29" t="s">
        <v>107</v>
      </c>
      <c r="M53" s="24"/>
    </row>
    <row r="54">
      <c r="A54" s="39">
        <v>42500.0</v>
      </c>
      <c r="B54" s="24" t="s">
        <v>59</v>
      </c>
      <c r="C54" s="24" t="s">
        <v>19</v>
      </c>
      <c r="D54" s="24" t="s">
        <v>24</v>
      </c>
      <c r="E54" s="32">
        <f t="shared" si="11"/>
        <v>0.1716575166</v>
      </c>
      <c r="F54" s="26">
        <v>1349169.0</v>
      </c>
      <c r="G54" s="26">
        <v>1434986.0</v>
      </c>
      <c r="H54" s="27">
        <v>78510.0</v>
      </c>
      <c r="I54" s="27">
        <v>197430.0</v>
      </c>
      <c r="J54" s="28">
        <v>705.0</v>
      </c>
      <c r="K54" s="28">
        <f>I54+J54+H27</f>
        <v>231595</v>
      </c>
      <c r="L54" s="29" t="s">
        <v>108</v>
      </c>
      <c r="M54" s="24" t="s">
        <v>109</v>
      </c>
    </row>
    <row r="55">
      <c r="A55" s="38"/>
      <c r="B55" s="18" t="s">
        <v>110</v>
      </c>
      <c r="C55" s="18" t="s">
        <v>19</v>
      </c>
      <c r="D55" s="18" t="s">
        <v>17</v>
      </c>
      <c r="E55" s="19">
        <f t="shared" si="11"/>
        <v>0.311223416</v>
      </c>
      <c r="F55" s="20">
        <v>1434982.0</v>
      </c>
      <c r="G55" s="20">
        <v>1459826.0</v>
      </c>
      <c r="H55" s="21">
        <v>242539.0</v>
      </c>
      <c r="I55" s="22">
        <v>204061.0</v>
      </c>
      <c r="J55" s="22"/>
      <c r="K55" s="22">
        <f>H55+I55+J55</f>
        <v>446600</v>
      </c>
      <c r="L55" s="29" t="s">
        <v>111</v>
      </c>
      <c r="M55" s="24"/>
    </row>
    <row r="56">
      <c r="A56" s="39">
        <v>42507.0</v>
      </c>
      <c r="B56" s="24" t="s">
        <v>54</v>
      </c>
      <c r="C56" s="24" t="s">
        <v>19</v>
      </c>
      <c r="D56" s="24" t="s">
        <v>22</v>
      </c>
      <c r="E56" s="32">
        <f t="shared" si="11"/>
        <v>0.2095514599</v>
      </c>
      <c r="F56" s="26">
        <v>3265260.0</v>
      </c>
      <c r="G56" s="26">
        <v>3423910.0</v>
      </c>
      <c r="H56" s="27">
        <v>454573.0</v>
      </c>
      <c r="I56" s="27"/>
      <c r="J56" s="27"/>
      <c r="K56" s="28">
        <f>H56+I24</f>
        <v>684240</v>
      </c>
      <c r="L56" s="29" t="s">
        <v>112</v>
      </c>
      <c r="M56" s="24"/>
    </row>
    <row r="57">
      <c r="A57" s="38"/>
      <c r="B57" s="18" t="s">
        <v>113</v>
      </c>
      <c r="C57" s="18" t="s">
        <v>19</v>
      </c>
      <c r="D57" s="18" t="s">
        <v>17</v>
      </c>
      <c r="E57" s="19">
        <f t="shared" si="11"/>
        <v>0.3600942173</v>
      </c>
      <c r="F57" s="20">
        <v>2980345.0</v>
      </c>
      <c r="G57" s="20">
        <v>3211041.0</v>
      </c>
      <c r="H57" s="21">
        <v>658102.0</v>
      </c>
      <c r="I57" s="21">
        <v>415103.0</v>
      </c>
      <c r="J57" s="21">
        <v>155253.0</v>
      </c>
      <c r="K57" s="21">
        <f>H57+I57</f>
        <v>1073205</v>
      </c>
      <c r="L57" s="29" t="s">
        <v>114</v>
      </c>
      <c r="M57" s="24" t="s">
        <v>115</v>
      </c>
    </row>
    <row r="58">
      <c r="A58" s="46">
        <v>42514.0</v>
      </c>
      <c r="B58" s="47" t="s">
        <v>85</v>
      </c>
      <c r="C58" s="47" t="s">
        <v>19</v>
      </c>
      <c r="D58" s="47" t="s">
        <v>24</v>
      </c>
      <c r="E58" s="25">
        <f t="shared" si="11"/>
        <v>0.1603608685</v>
      </c>
      <c r="F58" s="48">
        <v>5095707.0</v>
      </c>
      <c r="G58" s="48">
        <v>5641592.0</v>
      </c>
      <c r="H58" s="49"/>
      <c r="I58" s="49">
        <v>587152.0</v>
      </c>
      <c r="J58" s="49"/>
      <c r="K58" s="49">
        <f>I58+H44</f>
        <v>817152</v>
      </c>
      <c r="L58" s="29" t="s">
        <v>116</v>
      </c>
      <c r="M58" s="24"/>
    </row>
    <row r="59">
      <c r="A59" s="37">
        <v>42528.0</v>
      </c>
      <c r="B59" s="18" t="s">
        <v>117</v>
      </c>
      <c r="C59" s="18" t="s">
        <v>19</v>
      </c>
      <c r="D59" s="18" t="s">
        <v>17</v>
      </c>
      <c r="E59" s="19">
        <f t="shared" si="11"/>
        <v>0.3402041702</v>
      </c>
      <c r="F59" s="20">
        <v>2.5126973E7</v>
      </c>
      <c r="G59" s="20">
        <v>3.0367243E7</v>
      </c>
      <c r="H59" s="50">
        <v>5173338.0</v>
      </c>
      <c r="I59" s="50">
        <v>2227306.0</v>
      </c>
      <c r="J59" s="22">
        <v>93119.0</v>
      </c>
      <c r="K59" s="22">
        <v>8548301.0</v>
      </c>
      <c r="L59" s="29" t="s">
        <v>118</v>
      </c>
      <c r="M59" s="24" t="s">
        <v>119</v>
      </c>
    </row>
    <row r="60">
      <c r="A60" s="51"/>
      <c r="B60" s="47" t="s">
        <v>120</v>
      </c>
      <c r="C60" s="47" t="s">
        <v>19</v>
      </c>
      <c r="D60" s="47" t="s">
        <v>17</v>
      </c>
      <c r="E60" s="25">
        <f t="shared" si="11"/>
        <v>0.3546176891</v>
      </c>
      <c r="F60" s="48">
        <v>798787.0</v>
      </c>
      <c r="G60" s="48">
        <v>813839.0</v>
      </c>
      <c r="H60" s="49">
        <v>126376.0</v>
      </c>
      <c r="I60" s="49">
        <v>156888.0</v>
      </c>
      <c r="J60" s="52"/>
      <c r="K60" s="52">
        <f>H60+I60+J60</f>
        <v>283264</v>
      </c>
      <c r="L60" s="29" t="s">
        <v>121</v>
      </c>
      <c r="M60" s="24"/>
    </row>
    <row r="61">
      <c r="A61" s="33"/>
      <c r="B61" s="18" t="s">
        <v>122</v>
      </c>
      <c r="C61" s="18" t="s">
        <v>19</v>
      </c>
      <c r="D61" s="18" t="s">
        <v>17</v>
      </c>
      <c r="E61" s="19">
        <f t="shared" si="11"/>
        <v>0.2040365111</v>
      </c>
      <c r="F61" s="20">
        <v>6060729.0</v>
      </c>
      <c r="G61" s="20">
        <v>6989532.0</v>
      </c>
      <c r="H61" s="21">
        <v>793548.0</v>
      </c>
      <c r="I61" s="21">
        <v>443062.0</v>
      </c>
      <c r="J61" s="22"/>
      <c r="K61" s="21">
        <f>H61+I61</f>
        <v>1236610</v>
      </c>
      <c r="L61" s="29" t="s">
        <v>123</v>
      </c>
      <c r="M61" s="24" t="s">
        <v>124</v>
      </c>
    </row>
    <row r="62">
      <c r="A62" s="51"/>
      <c r="B62" s="47" t="s">
        <v>125</v>
      </c>
      <c r="C62" s="47" t="s">
        <v>19</v>
      </c>
      <c r="D62" s="47" t="s">
        <v>17</v>
      </c>
      <c r="E62" s="25">
        <f t="shared" si="11"/>
        <v>0.2259718642</v>
      </c>
      <c r="F62" s="48">
        <v>1455013.0</v>
      </c>
      <c r="G62" s="48">
        <v>1592398.0</v>
      </c>
      <c r="H62" s="49">
        <v>216705.0</v>
      </c>
      <c r="I62" s="49">
        <v>104627.0</v>
      </c>
      <c r="J62" s="52"/>
      <c r="K62" s="49">
        <v>328792.0</v>
      </c>
      <c r="L62" s="29" t="s">
        <v>126</v>
      </c>
      <c r="M62" s="24"/>
    </row>
    <row r="63">
      <c r="A63" s="33"/>
      <c r="B63" s="18" t="s">
        <v>40</v>
      </c>
      <c r="C63" s="18" t="s">
        <v>16</v>
      </c>
      <c r="D63" s="18" t="s">
        <v>22</v>
      </c>
      <c r="E63" s="19">
        <f t="shared" si="11"/>
        <v>0.006910981377</v>
      </c>
      <c r="F63" s="20">
        <v>578789.0</v>
      </c>
      <c r="G63" s="20">
        <v>594043.0</v>
      </c>
      <c r="H63" s="21">
        <v>4000.0</v>
      </c>
      <c r="I63" s="21"/>
      <c r="J63" s="22"/>
      <c r="K63" s="21">
        <f>H63+I16</f>
        <v>4000</v>
      </c>
      <c r="L63" s="24" t="s">
        <v>127</v>
      </c>
      <c r="M63" s="24"/>
    </row>
    <row r="64">
      <c r="A64" s="51"/>
      <c r="B64" s="47" t="s">
        <v>128</v>
      </c>
      <c r="C64" s="47" t="s">
        <v>19</v>
      </c>
      <c r="D64" s="47" t="s">
        <v>17</v>
      </c>
      <c r="E64" s="25">
        <f t="shared" si="11"/>
        <v>0.1988519284</v>
      </c>
      <c r="F64" s="48">
        <v>634281.0</v>
      </c>
      <c r="G64" s="48">
        <v>651157.0</v>
      </c>
      <c r="H64" s="49">
        <v>53006.0</v>
      </c>
      <c r="I64" s="49">
        <v>66879.0</v>
      </c>
      <c r="J64" s="52"/>
      <c r="K64" s="49">
        <v>126128.0</v>
      </c>
      <c r="L64" s="29" t="s">
        <v>129</v>
      </c>
      <c r="M64" s="24"/>
    </row>
    <row r="65">
      <c r="A65" s="17">
        <v>42535.0</v>
      </c>
      <c r="B65" s="18" t="s">
        <v>68</v>
      </c>
      <c r="C65" s="18" t="s">
        <v>19</v>
      </c>
      <c r="D65" s="18" t="s">
        <v>22</v>
      </c>
      <c r="E65" s="19">
        <f t="shared" si="11"/>
        <v>0.2021198094</v>
      </c>
      <c r="F65" s="20">
        <v>510895.0</v>
      </c>
      <c r="G65" s="20">
        <v>563776.0</v>
      </c>
      <c r="H65" s="53">
        <v>100423.0</v>
      </c>
      <c r="I65" s="22"/>
      <c r="J65" s="22"/>
      <c r="K65" s="22">
        <f>H65+I33</f>
        <v>103262</v>
      </c>
      <c r="L65" s="29" t="s">
        <v>130</v>
      </c>
    </row>
  </sheetData>
  <mergeCells count="2">
    <mergeCell ref="H1:K1"/>
    <mergeCell ref="F1:G1"/>
  </mergeCells>
  <hyperlinks>
    <hyperlink r:id="rId1" ref="L4"/>
    <hyperlink r:id="rId2" ref="L8"/>
    <hyperlink r:id="rId3" ref="L9"/>
    <hyperlink r:id="rId4" ref="L11"/>
    <hyperlink r:id="rId5" ref="L12"/>
    <hyperlink r:id="rId6" ref="L13"/>
    <hyperlink r:id="rId7" ref="L14"/>
    <hyperlink r:id="rId8" ref="L15"/>
    <hyperlink r:id="rId9" ref="L17"/>
    <hyperlink r:id="rId10" ref="L18"/>
    <hyperlink r:id="rId11" ref="L19"/>
    <hyperlink r:id="rId12" location="/" ref="L20"/>
    <hyperlink r:id="rId13" ref="L21"/>
    <hyperlink r:id="rId14" ref="L25"/>
    <hyperlink r:id="rId15" ref="L30"/>
    <hyperlink r:id="rId16" ref="L31"/>
    <hyperlink r:id="rId17" ref="L32"/>
    <hyperlink r:id="rId18" ref="L34"/>
    <hyperlink r:id="rId19" ref="L35"/>
    <hyperlink r:id="rId20" ref="L36"/>
    <hyperlink r:id="rId21" ref="L37"/>
    <hyperlink r:id="rId22" ref="L38"/>
    <hyperlink r:id="rId23" ref="L39"/>
    <hyperlink r:id="rId24" ref="L42"/>
    <hyperlink r:id="rId25" ref="L44"/>
    <hyperlink r:id="rId26" ref="L45"/>
    <hyperlink r:id="rId27" ref="L46"/>
    <hyperlink r:id="rId28" ref="L47"/>
    <hyperlink r:id="rId29" ref="L48"/>
    <hyperlink r:id="rId30" ref="M48"/>
    <hyperlink r:id="rId31" ref="L49"/>
    <hyperlink r:id="rId32" ref="L50"/>
    <hyperlink r:id="rId33" ref="L51"/>
    <hyperlink r:id="rId34" ref="L52"/>
    <hyperlink r:id="rId35" ref="L53"/>
    <hyperlink r:id="rId36" ref="L54"/>
    <hyperlink r:id="rId37" ref="L55"/>
    <hyperlink r:id="rId38" ref="L56"/>
    <hyperlink r:id="rId39" ref="L57"/>
    <hyperlink r:id="rId40" ref="L58"/>
    <hyperlink r:id="rId41" ref="L59"/>
    <hyperlink r:id="rId42" ref="L60"/>
    <hyperlink r:id="rId43" ref="L61"/>
    <hyperlink r:id="rId44" ref="L62"/>
    <hyperlink r:id="rId45" ref="L64"/>
    <hyperlink r:id="rId46" ref="L65"/>
  </hyperlinks>
  <drawing r:id="rId47"/>
</worksheet>
</file>