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65" windowWidth="12900" windowHeight="8280" tabRatio="232" activeTab="1"/>
  </bookViews>
  <sheets>
    <sheet name="PRI 2014" sheetId="1" r:id="rId1"/>
    <sheet name="Summary" sheetId="2" r:id="rId2"/>
  </sheets>
  <definedNames>
    <definedName name="_xlnm.Print_Area" localSheetId="0">'PRI 2014'!$A$1:$M$155</definedName>
    <definedName name="_xlnm.Print_Titles" localSheetId="0">'PRI 2014'!$1:$3</definedName>
  </definedNames>
  <calcPr calcId="145621"/>
</workbook>
</file>

<file path=xl/calcChain.xml><?xml version="1.0" encoding="utf-8"?>
<calcChain xmlns="http://schemas.openxmlformats.org/spreadsheetml/2006/main">
  <c r="F6" i="1" l="1"/>
  <c r="C28" i="1" l="1"/>
  <c r="D28" i="1"/>
  <c r="E28" i="1"/>
  <c r="G28" i="1"/>
  <c r="H28" i="1"/>
  <c r="M28" i="1"/>
  <c r="L28" i="1" l="1"/>
  <c r="M16" i="1"/>
  <c r="C117" i="1" l="1"/>
  <c r="F15" i="1" l="1"/>
  <c r="L15" i="1"/>
  <c r="I15" i="1"/>
  <c r="K15" i="1" s="1"/>
  <c r="L41" i="1"/>
  <c r="I41" i="1"/>
  <c r="K41" i="1" s="1"/>
  <c r="L40" i="1"/>
  <c r="I40" i="1"/>
  <c r="L39" i="1"/>
  <c r="I39" i="1"/>
  <c r="K39" i="1" s="1"/>
  <c r="L62" i="1"/>
  <c r="I62" i="1"/>
  <c r="L142" i="1"/>
  <c r="I142" i="1"/>
  <c r="K142" i="1" s="1"/>
  <c r="L141" i="1"/>
  <c r="I141" i="1"/>
  <c r="K141" i="1" s="1"/>
  <c r="L154" i="1"/>
  <c r="I154" i="1"/>
  <c r="K154" i="1" s="1"/>
  <c r="F154" i="1"/>
  <c r="F142" i="1"/>
  <c r="F141" i="1"/>
  <c r="F62" i="1"/>
  <c r="F41" i="1"/>
  <c r="F40" i="1"/>
  <c r="F39" i="1"/>
  <c r="M155" i="1"/>
  <c r="H155" i="1"/>
  <c r="G155" i="1"/>
  <c r="E155" i="1"/>
  <c r="D155" i="1"/>
  <c r="C155" i="1"/>
  <c r="M143" i="1"/>
  <c r="H143" i="1"/>
  <c r="G143" i="1"/>
  <c r="E143" i="1"/>
  <c r="D143" i="1"/>
  <c r="C143" i="1"/>
  <c r="M63" i="1"/>
  <c r="H63" i="1"/>
  <c r="G63" i="1"/>
  <c r="E63" i="1"/>
  <c r="D63" i="1"/>
  <c r="C63" i="1"/>
  <c r="M42" i="1"/>
  <c r="H42" i="1"/>
  <c r="G42" i="1"/>
  <c r="E42" i="1"/>
  <c r="D42" i="1"/>
  <c r="C42" i="1"/>
  <c r="H16" i="1"/>
  <c r="G16" i="1"/>
  <c r="E16" i="1"/>
  <c r="D16" i="1"/>
  <c r="C16" i="1"/>
  <c r="L63" i="1" l="1"/>
  <c r="L16" i="1"/>
  <c r="L42" i="1"/>
  <c r="L155" i="1"/>
  <c r="L143" i="1"/>
  <c r="J62" i="1"/>
  <c r="J40" i="1"/>
  <c r="K62" i="1"/>
  <c r="J154" i="1"/>
  <c r="K40" i="1"/>
  <c r="J41" i="1"/>
  <c r="J39" i="1"/>
  <c r="J15" i="1"/>
  <c r="J141" i="1"/>
  <c r="J142" i="1"/>
  <c r="L17" i="2"/>
  <c r="L16" i="2"/>
  <c r="M129" i="1"/>
  <c r="L15" i="2" s="1"/>
  <c r="M117" i="1"/>
  <c r="L14" i="2" s="1"/>
  <c r="D117" i="1"/>
  <c r="M106" i="1"/>
  <c r="L13" i="2" s="1"/>
  <c r="M96" i="1"/>
  <c r="L12" i="2" s="1"/>
  <c r="M86" i="1"/>
  <c r="L11" i="2" s="1"/>
  <c r="M74" i="1"/>
  <c r="L10" i="2" s="1"/>
  <c r="L9" i="2"/>
  <c r="M52" i="1"/>
  <c r="L8" i="2" s="1"/>
  <c r="L7" i="2"/>
  <c r="I98" i="1"/>
  <c r="I99" i="1"/>
  <c r="I100" i="1"/>
  <c r="I101" i="1"/>
  <c r="I102" i="1"/>
  <c r="I103" i="1"/>
  <c r="I104" i="1"/>
  <c r="I105" i="1"/>
  <c r="L6" i="2" l="1"/>
  <c r="L5" i="2"/>
  <c r="M4" i="1"/>
  <c r="L153" i="1"/>
  <c r="L152" i="1"/>
  <c r="L151" i="1"/>
  <c r="L150" i="1"/>
  <c r="L149" i="1"/>
  <c r="L148" i="1"/>
  <c r="L147" i="1"/>
  <c r="L146" i="1"/>
  <c r="L145" i="1"/>
  <c r="L140" i="1"/>
  <c r="L139" i="1"/>
  <c r="L138" i="1"/>
  <c r="L137" i="1"/>
  <c r="L136" i="1"/>
  <c r="L135" i="1"/>
  <c r="L134" i="1"/>
  <c r="L133" i="1"/>
  <c r="L132" i="1"/>
  <c r="L131" i="1"/>
  <c r="L128" i="1"/>
  <c r="L127" i="1"/>
  <c r="L126" i="1"/>
  <c r="L125" i="1"/>
  <c r="L124" i="1"/>
  <c r="L123" i="1"/>
  <c r="L122" i="1"/>
  <c r="L121" i="1"/>
  <c r="L120" i="1"/>
  <c r="L119" i="1"/>
  <c r="L116" i="1"/>
  <c r="L115" i="1"/>
  <c r="L114" i="1"/>
  <c r="L113" i="1"/>
  <c r="L112" i="1"/>
  <c r="L111" i="1"/>
  <c r="L110" i="1"/>
  <c r="L109" i="1"/>
  <c r="L108" i="1"/>
  <c r="L105" i="1"/>
  <c r="L104" i="1"/>
  <c r="L103" i="1"/>
  <c r="L102" i="1"/>
  <c r="L101" i="1"/>
  <c r="L100" i="1"/>
  <c r="L99" i="1"/>
  <c r="L98" i="1"/>
  <c r="L95" i="1"/>
  <c r="L94" i="1"/>
  <c r="L93" i="1"/>
  <c r="L92" i="1"/>
  <c r="L91" i="1"/>
  <c r="L90" i="1"/>
  <c r="L89" i="1"/>
  <c r="L88" i="1"/>
  <c r="L85" i="1"/>
  <c r="L84" i="1"/>
  <c r="L83" i="1"/>
  <c r="L82" i="1"/>
  <c r="L81" i="1"/>
  <c r="L80" i="1"/>
  <c r="L79" i="1"/>
  <c r="L78" i="1"/>
  <c r="L77" i="1"/>
  <c r="L76" i="1"/>
  <c r="L73" i="1"/>
  <c r="L72" i="1"/>
  <c r="L71" i="1"/>
  <c r="L70" i="1"/>
  <c r="L69" i="1"/>
  <c r="L68" i="1"/>
  <c r="L67" i="1"/>
  <c r="L66" i="1"/>
  <c r="L65" i="1"/>
  <c r="L61" i="1"/>
  <c r="L60" i="1"/>
  <c r="L59" i="1"/>
  <c r="L58" i="1"/>
  <c r="L57" i="1"/>
  <c r="L56" i="1"/>
  <c r="L55" i="1"/>
  <c r="L54" i="1"/>
  <c r="L51" i="1"/>
  <c r="L50" i="1"/>
  <c r="L49" i="1"/>
  <c r="L48" i="1"/>
  <c r="L47" i="1"/>
  <c r="L46" i="1"/>
  <c r="L45" i="1"/>
  <c r="L44" i="1"/>
  <c r="L38" i="1"/>
  <c r="L37" i="1"/>
  <c r="L36" i="1"/>
  <c r="L35" i="1"/>
  <c r="L34" i="1"/>
  <c r="L33" i="1"/>
  <c r="L32" i="1"/>
  <c r="L31" i="1"/>
  <c r="L30" i="1"/>
  <c r="L27" i="1"/>
  <c r="L26" i="1"/>
  <c r="L25" i="1"/>
  <c r="L24" i="1"/>
  <c r="L23" i="1"/>
  <c r="L22" i="1"/>
  <c r="L21" i="1"/>
  <c r="L20" i="1"/>
  <c r="L19" i="1"/>
  <c r="L18" i="1"/>
  <c r="L14" i="1"/>
  <c r="L13" i="1"/>
  <c r="L12" i="1"/>
  <c r="L11" i="1"/>
  <c r="L10" i="1"/>
  <c r="L9" i="1"/>
  <c r="L8" i="1"/>
  <c r="L7" i="1"/>
  <c r="L6" i="1"/>
  <c r="L18" i="2" l="1"/>
  <c r="D29" i="2"/>
  <c r="E27" i="2" s="1"/>
  <c r="E28" i="2" l="1"/>
  <c r="E24" i="2"/>
  <c r="E26" i="2"/>
  <c r="E25" i="2"/>
  <c r="I127" i="1"/>
  <c r="K127" i="1" s="1"/>
  <c r="F127" i="1"/>
  <c r="I72" i="1"/>
  <c r="K72" i="1" s="1"/>
  <c r="F72" i="1"/>
  <c r="H17" i="2"/>
  <c r="G17" i="2"/>
  <c r="E17" i="2"/>
  <c r="C17" i="2"/>
  <c r="H16" i="2"/>
  <c r="G16" i="2"/>
  <c r="E16" i="2"/>
  <c r="C16" i="2"/>
  <c r="H129" i="1"/>
  <c r="H15" i="2" s="1"/>
  <c r="G129" i="1"/>
  <c r="G15" i="2" s="1"/>
  <c r="E129" i="1"/>
  <c r="E15" i="2" s="1"/>
  <c r="D129" i="1"/>
  <c r="C129" i="1"/>
  <c r="C15" i="2" s="1"/>
  <c r="H117" i="1"/>
  <c r="H14" i="2" s="1"/>
  <c r="G117" i="1"/>
  <c r="G14" i="2" s="1"/>
  <c r="E117" i="1"/>
  <c r="E14" i="2" s="1"/>
  <c r="C14" i="2"/>
  <c r="H106" i="1"/>
  <c r="H13" i="2" s="1"/>
  <c r="G106" i="1"/>
  <c r="G13" i="2" s="1"/>
  <c r="E106" i="1"/>
  <c r="E13" i="2" s="1"/>
  <c r="D106" i="1"/>
  <c r="C106" i="1"/>
  <c r="C13" i="2" s="1"/>
  <c r="H96" i="1"/>
  <c r="H12" i="2" s="1"/>
  <c r="G96" i="1"/>
  <c r="G12" i="2" s="1"/>
  <c r="E96" i="1"/>
  <c r="E12" i="2" s="1"/>
  <c r="D96" i="1"/>
  <c r="C96" i="1"/>
  <c r="C12" i="2" s="1"/>
  <c r="F82" i="1"/>
  <c r="H86" i="1"/>
  <c r="H11" i="2" s="1"/>
  <c r="G86" i="1"/>
  <c r="G11" i="2" s="1"/>
  <c r="E86" i="1"/>
  <c r="E11" i="2" s="1"/>
  <c r="D86" i="1"/>
  <c r="C86" i="1"/>
  <c r="C11" i="2" s="1"/>
  <c r="H74" i="1"/>
  <c r="H10" i="2" s="1"/>
  <c r="G74" i="1"/>
  <c r="G10" i="2" s="1"/>
  <c r="E74" i="1"/>
  <c r="E10" i="2" s="1"/>
  <c r="D74" i="1"/>
  <c r="C74" i="1"/>
  <c r="C10" i="2" s="1"/>
  <c r="H9" i="2"/>
  <c r="G9" i="2"/>
  <c r="E9" i="2"/>
  <c r="C9" i="2"/>
  <c r="H52" i="1"/>
  <c r="H8" i="2" s="1"/>
  <c r="G52" i="1"/>
  <c r="G8" i="2" s="1"/>
  <c r="E52" i="1"/>
  <c r="E8" i="2" s="1"/>
  <c r="D52" i="1"/>
  <c r="C52" i="1"/>
  <c r="C8" i="2" s="1"/>
  <c r="H7" i="2"/>
  <c r="G7" i="2"/>
  <c r="E7" i="2"/>
  <c r="C7" i="2"/>
  <c r="H6" i="2"/>
  <c r="G6" i="2"/>
  <c r="E6" i="2"/>
  <c r="C6" i="2"/>
  <c r="H5" i="2"/>
  <c r="G5" i="2"/>
  <c r="E5" i="2"/>
  <c r="C5" i="2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I18" i="1"/>
  <c r="K18" i="1" s="1"/>
  <c r="I19" i="1"/>
  <c r="I20" i="1"/>
  <c r="K20" i="1" s="1"/>
  <c r="I21" i="1"/>
  <c r="K21" i="1" s="1"/>
  <c r="I22" i="1"/>
  <c r="K22" i="1" s="1"/>
  <c r="I23" i="1"/>
  <c r="K23" i="1" s="1"/>
  <c r="I24" i="1"/>
  <c r="K24" i="1" s="1"/>
  <c r="I25" i="1"/>
  <c r="I26" i="1"/>
  <c r="K26" i="1" s="1"/>
  <c r="I27" i="1"/>
  <c r="K27" i="1" s="1"/>
  <c r="I30" i="1"/>
  <c r="I31" i="1"/>
  <c r="K31" i="1" s="1"/>
  <c r="I32" i="1"/>
  <c r="I33" i="1"/>
  <c r="K33" i="1" s="1"/>
  <c r="I34" i="1"/>
  <c r="K34" i="1" s="1"/>
  <c r="I35" i="1"/>
  <c r="K35" i="1" s="1"/>
  <c r="I36" i="1"/>
  <c r="K36" i="1" s="1"/>
  <c r="I37" i="1"/>
  <c r="I38" i="1"/>
  <c r="K38" i="1" s="1"/>
  <c r="I44" i="1"/>
  <c r="K44" i="1" s="1"/>
  <c r="I45" i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4" i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3" i="1"/>
  <c r="K73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I83" i="1"/>
  <c r="K83" i="1" s="1"/>
  <c r="I84" i="1"/>
  <c r="K84" i="1" s="1"/>
  <c r="I85" i="1"/>
  <c r="K85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I94" i="1"/>
  <c r="K94" i="1" s="1"/>
  <c r="I95" i="1"/>
  <c r="K95" i="1" s="1"/>
  <c r="K98" i="1"/>
  <c r="K99" i="1"/>
  <c r="K101" i="1"/>
  <c r="K102" i="1"/>
  <c r="K103" i="1"/>
  <c r="K104" i="1"/>
  <c r="K105" i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8" i="1"/>
  <c r="K128" i="1" s="1"/>
  <c r="I131" i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5" i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K100" i="1"/>
  <c r="F7" i="1"/>
  <c r="F8" i="1"/>
  <c r="F9" i="1"/>
  <c r="F10" i="1"/>
  <c r="F11" i="1"/>
  <c r="F12" i="1"/>
  <c r="F13" i="1"/>
  <c r="F14" i="1"/>
  <c r="F18" i="1"/>
  <c r="F19" i="1"/>
  <c r="F20" i="1"/>
  <c r="F21" i="1"/>
  <c r="F22" i="1"/>
  <c r="F23" i="1"/>
  <c r="F24" i="1"/>
  <c r="F25" i="1"/>
  <c r="F26" i="1"/>
  <c r="F27" i="1"/>
  <c r="F30" i="1"/>
  <c r="F31" i="1"/>
  <c r="F32" i="1"/>
  <c r="F33" i="1"/>
  <c r="F34" i="1"/>
  <c r="F35" i="1"/>
  <c r="F36" i="1"/>
  <c r="F37" i="1"/>
  <c r="F38" i="1"/>
  <c r="F44" i="1"/>
  <c r="F45" i="1"/>
  <c r="F46" i="1"/>
  <c r="F47" i="1"/>
  <c r="F48" i="1"/>
  <c r="F49" i="1"/>
  <c r="F50" i="1"/>
  <c r="F51" i="1"/>
  <c r="F54" i="1"/>
  <c r="F55" i="1"/>
  <c r="F56" i="1"/>
  <c r="F57" i="1"/>
  <c r="F58" i="1"/>
  <c r="F59" i="1"/>
  <c r="F60" i="1"/>
  <c r="F61" i="1"/>
  <c r="F65" i="1"/>
  <c r="F66" i="1"/>
  <c r="F67" i="1"/>
  <c r="F68" i="1"/>
  <c r="F69" i="1"/>
  <c r="F70" i="1"/>
  <c r="F71" i="1"/>
  <c r="F73" i="1"/>
  <c r="F76" i="1"/>
  <c r="F77" i="1"/>
  <c r="F78" i="1"/>
  <c r="F79" i="1"/>
  <c r="F80" i="1"/>
  <c r="F81" i="1"/>
  <c r="F83" i="1"/>
  <c r="F84" i="1"/>
  <c r="F85" i="1"/>
  <c r="F88" i="1"/>
  <c r="F89" i="1"/>
  <c r="F90" i="1"/>
  <c r="F91" i="1"/>
  <c r="F92" i="1"/>
  <c r="F93" i="1"/>
  <c r="F94" i="1"/>
  <c r="F95" i="1"/>
  <c r="F98" i="1"/>
  <c r="J98" i="1" s="1"/>
  <c r="F99" i="1"/>
  <c r="J99" i="1" s="1"/>
  <c r="F100" i="1"/>
  <c r="F101" i="1"/>
  <c r="F102" i="1"/>
  <c r="F103" i="1"/>
  <c r="F104" i="1"/>
  <c r="J104" i="1" s="1"/>
  <c r="F105" i="1"/>
  <c r="J105" i="1" s="1"/>
  <c r="F108" i="1"/>
  <c r="F109" i="1"/>
  <c r="F110" i="1"/>
  <c r="F111" i="1"/>
  <c r="F112" i="1"/>
  <c r="F113" i="1"/>
  <c r="F114" i="1"/>
  <c r="F115" i="1"/>
  <c r="F116" i="1"/>
  <c r="F119" i="1"/>
  <c r="F120" i="1"/>
  <c r="F121" i="1"/>
  <c r="J121" i="1" s="1"/>
  <c r="F122" i="1"/>
  <c r="F123" i="1"/>
  <c r="F124" i="1"/>
  <c r="F125" i="1"/>
  <c r="F126" i="1"/>
  <c r="F128" i="1"/>
  <c r="F131" i="1"/>
  <c r="F132" i="1"/>
  <c r="F133" i="1"/>
  <c r="F134" i="1"/>
  <c r="F135" i="1"/>
  <c r="F136" i="1"/>
  <c r="F137" i="1"/>
  <c r="J137" i="1" s="1"/>
  <c r="F138" i="1"/>
  <c r="F139" i="1"/>
  <c r="F140" i="1"/>
  <c r="F145" i="1"/>
  <c r="F146" i="1"/>
  <c r="F147" i="1"/>
  <c r="F148" i="1"/>
  <c r="F149" i="1"/>
  <c r="F150" i="1"/>
  <c r="F151" i="1"/>
  <c r="F152" i="1"/>
  <c r="F153" i="1"/>
  <c r="F28" i="1" l="1"/>
  <c r="F6" i="2" s="1"/>
  <c r="K25" i="1"/>
  <c r="I28" i="1"/>
  <c r="K28" i="1" s="1"/>
  <c r="F155" i="1"/>
  <c r="J133" i="1"/>
  <c r="I155" i="1"/>
  <c r="K131" i="1"/>
  <c r="I143" i="1"/>
  <c r="F143" i="1"/>
  <c r="K54" i="1"/>
  <c r="I63" i="1"/>
  <c r="F63" i="1"/>
  <c r="K30" i="1"/>
  <c r="I42" i="1"/>
  <c r="K42" i="1" s="1"/>
  <c r="F42" i="1"/>
  <c r="I16" i="1"/>
  <c r="F16" i="1"/>
  <c r="J95" i="1"/>
  <c r="J91" i="1"/>
  <c r="J83" i="1"/>
  <c r="J92" i="1"/>
  <c r="J46" i="1"/>
  <c r="J135" i="1"/>
  <c r="J30" i="1"/>
  <c r="J67" i="1"/>
  <c r="J146" i="1"/>
  <c r="J60" i="1"/>
  <c r="J56" i="1"/>
  <c r="J50" i="1"/>
  <c r="J12" i="1"/>
  <c r="J8" i="1"/>
  <c r="J148" i="1"/>
  <c r="J152" i="1"/>
  <c r="J119" i="1"/>
  <c r="J114" i="1"/>
  <c r="J113" i="1"/>
  <c r="J76" i="1"/>
  <c r="J82" i="1"/>
  <c r="J71" i="1"/>
  <c r="J65" i="1"/>
  <c r="J69" i="1"/>
  <c r="J61" i="1"/>
  <c r="J54" i="1"/>
  <c r="J116" i="1"/>
  <c r="J48" i="1"/>
  <c r="J44" i="1"/>
  <c r="J35" i="1"/>
  <c r="J31" i="1"/>
  <c r="J21" i="1"/>
  <c r="J25" i="1"/>
  <c r="D6" i="2"/>
  <c r="D10" i="2"/>
  <c r="L74" i="1"/>
  <c r="D13" i="2"/>
  <c r="L106" i="1"/>
  <c r="D17" i="2"/>
  <c r="D7" i="2"/>
  <c r="D11" i="2"/>
  <c r="L86" i="1"/>
  <c r="D14" i="2"/>
  <c r="L117" i="1"/>
  <c r="D8" i="2"/>
  <c r="L52" i="1"/>
  <c r="D15" i="2"/>
  <c r="L129" i="1"/>
  <c r="D5" i="2"/>
  <c r="D9" i="2"/>
  <c r="D12" i="2"/>
  <c r="L96" i="1"/>
  <c r="D16" i="2"/>
  <c r="J108" i="1"/>
  <c r="J23" i="1"/>
  <c r="J102" i="1"/>
  <c r="J100" i="1"/>
  <c r="J80" i="1"/>
  <c r="J126" i="1"/>
  <c r="J122" i="1"/>
  <c r="J109" i="1"/>
  <c r="J151" i="1"/>
  <c r="J149" i="1"/>
  <c r="J145" i="1"/>
  <c r="J140" i="1"/>
  <c r="J136" i="1"/>
  <c r="J132" i="1"/>
  <c r="J150" i="1"/>
  <c r="J147" i="1"/>
  <c r="J139" i="1"/>
  <c r="J131" i="1"/>
  <c r="J123" i="1"/>
  <c r="J128" i="1"/>
  <c r="J112" i="1"/>
  <c r="J110" i="1"/>
  <c r="J101" i="1"/>
  <c r="J7" i="1"/>
  <c r="J11" i="1"/>
  <c r="J18" i="1"/>
  <c r="J36" i="1"/>
  <c r="J55" i="1"/>
  <c r="J81" i="1"/>
  <c r="J79" i="1"/>
  <c r="J77" i="1"/>
  <c r="J73" i="1"/>
  <c r="J70" i="1"/>
  <c r="J66" i="1"/>
  <c r="J59" i="1"/>
  <c r="J57" i="1"/>
  <c r="J51" i="1"/>
  <c r="J47" i="1"/>
  <c r="J38" i="1"/>
  <c r="J34" i="1"/>
  <c r="J26" i="1"/>
  <c r="J22" i="1"/>
  <c r="J20" i="1"/>
  <c r="J13" i="1"/>
  <c r="J84" i="1"/>
  <c r="J6" i="1"/>
  <c r="J93" i="1"/>
  <c r="J32" i="1"/>
  <c r="J19" i="1"/>
  <c r="K93" i="1"/>
  <c r="J89" i="1"/>
  <c r="J85" i="1"/>
  <c r="K32" i="1"/>
  <c r="K19" i="1"/>
  <c r="J9" i="1"/>
  <c r="J37" i="1"/>
  <c r="J45" i="1"/>
  <c r="J14" i="1"/>
  <c r="J153" i="1"/>
  <c r="J138" i="1"/>
  <c r="J134" i="1"/>
  <c r="J125" i="1"/>
  <c r="J124" i="1"/>
  <c r="J120" i="1"/>
  <c r="J115" i="1"/>
  <c r="J111" i="1"/>
  <c r="J103" i="1"/>
  <c r="J94" i="1"/>
  <c r="J90" i="1"/>
  <c r="K82" i="1"/>
  <c r="J78" i="1"/>
  <c r="J68" i="1"/>
  <c r="J58" i="1"/>
  <c r="J49" i="1"/>
  <c r="K45" i="1"/>
  <c r="K37" i="1"/>
  <c r="J33" i="1"/>
  <c r="J27" i="1"/>
  <c r="J24" i="1"/>
  <c r="G18" i="2"/>
  <c r="K14" i="1"/>
  <c r="J10" i="1"/>
  <c r="H18" i="2"/>
  <c r="E18" i="2"/>
  <c r="C18" i="2"/>
  <c r="E4" i="1"/>
  <c r="H4" i="1"/>
  <c r="D4" i="1"/>
  <c r="G4" i="1"/>
  <c r="C4" i="1"/>
  <c r="J127" i="1"/>
  <c r="J72" i="1"/>
  <c r="F117" i="1"/>
  <c r="F14" i="2" s="1"/>
  <c r="I129" i="1"/>
  <c r="I15" i="2" s="1"/>
  <c r="I96" i="1"/>
  <c r="I12" i="2" s="1"/>
  <c r="I7" i="2"/>
  <c r="F129" i="1"/>
  <c r="F15" i="2" s="1"/>
  <c r="F96" i="1"/>
  <c r="F12" i="2" s="1"/>
  <c r="J88" i="1"/>
  <c r="I106" i="1"/>
  <c r="I13" i="2" s="1"/>
  <c r="F106" i="1"/>
  <c r="F13" i="2" s="1"/>
  <c r="F86" i="1"/>
  <c r="F11" i="2" s="1"/>
  <c r="F74" i="1"/>
  <c r="F10" i="2" s="1"/>
  <c r="F52" i="1"/>
  <c r="F8" i="2" s="1"/>
  <c r="I117" i="1"/>
  <c r="I14" i="2" s="1"/>
  <c r="I86" i="1"/>
  <c r="I11" i="2" s="1"/>
  <c r="I74" i="1"/>
  <c r="I10" i="2" s="1"/>
  <c r="I52" i="1"/>
  <c r="I8" i="2" s="1"/>
  <c r="I6" i="2"/>
  <c r="K145" i="1"/>
  <c r="J28" i="1" l="1"/>
  <c r="I5" i="2"/>
  <c r="K16" i="1"/>
  <c r="F5" i="2"/>
  <c r="J16" i="1"/>
  <c r="I17" i="2"/>
  <c r="K17" i="2" s="1"/>
  <c r="K155" i="1"/>
  <c r="F17" i="2"/>
  <c r="J155" i="1"/>
  <c r="I9" i="2"/>
  <c r="K9" i="2" s="1"/>
  <c r="K63" i="1"/>
  <c r="F9" i="2"/>
  <c r="J63" i="1"/>
  <c r="I16" i="2"/>
  <c r="K16" i="2" s="1"/>
  <c r="K143" i="1"/>
  <c r="F16" i="2"/>
  <c r="J143" i="1"/>
  <c r="F7" i="2"/>
  <c r="J42" i="1"/>
  <c r="D18" i="2"/>
  <c r="L4" i="1"/>
  <c r="J13" i="2"/>
  <c r="J10" i="2"/>
  <c r="J8" i="2"/>
  <c r="J6" i="2"/>
  <c r="J12" i="2"/>
  <c r="J11" i="2"/>
  <c r="J15" i="2"/>
  <c r="J14" i="2"/>
  <c r="K15" i="2"/>
  <c r="K14" i="2"/>
  <c r="K13" i="2"/>
  <c r="K12" i="2"/>
  <c r="K11" i="2"/>
  <c r="K10" i="2"/>
  <c r="K8" i="2"/>
  <c r="K7" i="2"/>
  <c r="K6" i="2"/>
  <c r="K96" i="1"/>
  <c r="K74" i="1"/>
  <c r="K106" i="1"/>
  <c r="K117" i="1"/>
  <c r="K129" i="1"/>
  <c r="J117" i="1"/>
  <c r="I4" i="1"/>
  <c r="K4" i="1" s="1"/>
  <c r="F4" i="1"/>
  <c r="J129" i="1"/>
  <c r="J96" i="1"/>
  <c r="J86" i="1"/>
  <c r="J74" i="1"/>
  <c r="J52" i="1"/>
  <c r="K86" i="1"/>
  <c r="K52" i="1"/>
  <c r="J106" i="1"/>
  <c r="J5" i="2" l="1"/>
  <c r="K5" i="2"/>
  <c r="J17" i="2"/>
  <c r="I18" i="2"/>
  <c r="K18" i="2" s="1"/>
  <c r="J9" i="2"/>
  <c r="J16" i="2"/>
  <c r="F18" i="2"/>
  <c r="J7" i="2"/>
  <c r="J4" i="1"/>
  <c r="J18" i="2" l="1"/>
</calcChain>
</file>

<file path=xl/sharedStrings.xml><?xml version="1.0" encoding="utf-8"?>
<sst xmlns="http://schemas.openxmlformats.org/spreadsheetml/2006/main" count="83" uniqueCount="70">
  <si>
    <t>Ward</t>
  </si>
  <si>
    <t>Precinct</t>
  </si>
  <si>
    <t>Absentee Voters</t>
  </si>
  <si>
    <t>Voters Registering at Polls</t>
  </si>
  <si>
    <t>Voters Registering by Absentee</t>
  </si>
  <si>
    <t>Ward 1 Subtotal</t>
  </si>
  <si>
    <t>Ward 2 Subtotal</t>
  </si>
  <si>
    <t>Ward 3 Subtotal</t>
  </si>
  <si>
    <t>Ward 4 Subtotal</t>
  </si>
  <si>
    <t>Ward 5 Subtotal</t>
  </si>
  <si>
    <t>Ward 6 Subtotal</t>
  </si>
  <si>
    <t>Ward 7 Subtotal</t>
  </si>
  <si>
    <t>Ward 8 Subtotal</t>
  </si>
  <si>
    <t>Ward 9 Subtotal</t>
  </si>
  <si>
    <t>Ward 10 Subtotal</t>
  </si>
  <si>
    <t>Ward 11 Subtotal</t>
  </si>
  <si>
    <t>Ward 12 Subtotal</t>
  </si>
  <si>
    <t>Ward 13 Subtotal</t>
  </si>
  <si>
    <t>Total Registrations</t>
  </si>
  <si>
    <t>Total Ballots Cast</t>
  </si>
  <si>
    <t>Total Turnout</t>
  </si>
  <si>
    <t>Percentage Absentee</t>
  </si>
  <si>
    <t>Voters at Polls</t>
  </si>
  <si>
    <t>City-Wide Total</t>
  </si>
  <si>
    <t>SUMMARY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</si>
  <si>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</si>
  <si>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</si>
  <si>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</si>
  <si>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</si>
  <si>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</si>
  <si>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</si>
  <si>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</si>
  <si>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</si>
  <si>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WARD 9</t>
  </si>
  <si>
    <t>WARD 10</t>
  </si>
  <si>
    <t>WARD 11</t>
  </si>
  <si>
    <t>WARD 12</t>
  </si>
  <si>
    <t>WARD 13</t>
  </si>
  <si>
    <t>CITY TOTAL</t>
  </si>
  <si>
    <t>IN PERSON</t>
  </si>
  <si>
    <t>MAIL</t>
  </si>
  <si>
    <t>TOTAL</t>
  </si>
  <si>
    <t>PERCENT TO TOTAL</t>
  </si>
  <si>
    <t>1C</t>
  </si>
  <si>
    <t>2D</t>
  </si>
  <si>
    <t>4D</t>
  </si>
  <si>
    <t>5A</t>
  </si>
  <si>
    <t>3A</t>
  </si>
  <si>
    <t>6C</t>
  </si>
  <si>
    <t>HCF</t>
  </si>
  <si>
    <t>(a)</t>
  </si>
  <si>
    <t>(b)</t>
  </si>
  <si>
    <t>Health Care Facility</t>
  </si>
  <si>
    <t xml:space="preserve">HCF: </t>
  </si>
  <si>
    <t xml:space="preserve">HC </t>
  </si>
  <si>
    <t>(c)</t>
  </si>
  <si>
    <t>Hennepin County:  Processed at service centers: City processes (accept/reject)</t>
  </si>
  <si>
    <t>City of Minneapolis</t>
  </si>
  <si>
    <t>Spoiled Ballots</t>
  </si>
  <si>
    <t>Registered Voters at 7am</t>
  </si>
  <si>
    <t xml:space="preserve"> % Registered to Total (Election Day)</t>
  </si>
  <si>
    <t>Primary Election August 12, 2014</t>
  </si>
  <si>
    <t>*</t>
  </si>
  <si>
    <t>FORT SNELLING</t>
  </si>
  <si>
    <t xml:space="preserve"> Primary Election August, 2014</t>
  </si>
  <si>
    <t>ABSENTEE STATISTICS: TOTAL ABSENTTE VOTERS SERVED</t>
  </si>
  <si>
    <t>Agent Delivery</t>
  </si>
  <si>
    <t>AGENT DEL</t>
  </si>
  <si>
    <t xml:space="preserve">Delivery by designated agent for absentee voters </t>
  </si>
  <si>
    <t>City of Minneapolis and SSD #01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</si>
</sst>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color indexed="8"/>
      <name val="Arial"/>
    </font>
    <font>
      <sz val="11"/>
      <color indexed="8"/>
      <name val="Arial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u val="double"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/>
    <xf numFmtId="0" fontId="3" fillId="0" borderId="0" xfId="0" applyFont="1" applyBorder="1" applyAlignment="1">
      <alignment wrapText="1"/>
    </xf>
    <xf numFmtId="3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9" fillId="0" borderId="0" xfId="0" applyFont="1" applyBorder="1"/>
    <xf numFmtId="0" fontId="4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3" fontId="0" fillId="0" borderId="0" xfId="0" applyNumberFormat="1" applyBorder="1"/>
    <xf numFmtId="3" fontId="11" fillId="0" borderId="0" xfId="0" applyNumberFormat="1" applyFont="1" applyBorder="1"/>
    <xf numFmtId="10" fontId="11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/>
    <xf numFmtId="9" fontId="5" fillId="0" borderId="0" xfId="1" applyNumberFormat="1" applyFont="1" applyBorder="1"/>
    <xf numFmtId="0" fontId="5" fillId="0" borderId="0" xfId="0" applyFont="1" applyBorder="1" applyAlignment="1"/>
    <xf numFmtId="3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10" fontId="7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1" fillId="0" borderId="0" xfId="0" applyNumberFormat="1" applyFont="1" applyBorder="1" applyAlignment="1">
      <alignment horizontal="right"/>
    </xf>
    <xf numFmtId="0" fontId="8" fillId="0" borderId="0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8" fillId="3" borderId="0" xfId="0" applyFont="1" applyFill="1" applyBorder="1" applyAlignment="1">
      <alignment horizontal="center"/>
    </xf>
    <xf numFmtId="3" fontId="7" fillId="0" borderId="0" xfId="2" applyNumberFormat="1" applyFont="1" applyBorder="1"/>
    <xf numFmtId="3" fontId="11" fillId="0" borderId="0" xfId="2" applyNumberFormat="1" applyFont="1" applyBorder="1"/>
    <xf numFmtId="10" fontId="0" fillId="0" borderId="0" xfId="0" applyNumberFormat="1" applyBorder="1"/>
    <xf numFmtId="10" fontId="9" fillId="0" borderId="0" xfId="0" applyNumberFormat="1" applyFont="1" applyBorder="1"/>
    <xf numFmtId="10" fontId="3" fillId="0" borderId="0" xfId="0" applyNumberFormat="1" applyFont="1" applyBorder="1"/>
    <xf numFmtId="10" fontId="3" fillId="2" borderId="0" xfId="0" applyNumberFormat="1" applyFont="1" applyFill="1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3" fontId="5" fillId="0" borderId="0" xfId="0" applyNumberFormat="1" applyFont="1" applyBorder="1" applyAlignment="1"/>
    <xf numFmtId="3" fontId="3" fillId="0" borderId="0" xfId="0" applyNumberFormat="1" applyFont="1" applyBorder="1" applyAlignment="1"/>
    <xf numFmtId="3" fontId="3" fillId="2" borderId="0" xfId="0" applyNumberFormat="1" applyFont="1" applyFill="1" applyBorder="1" applyAlignment="1"/>
    <xf numFmtId="3" fontId="8" fillId="0" borderId="0" xfId="0" applyNumberFormat="1" applyFont="1" applyBorder="1" applyAlignment="1"/>
    <xf numFmtId="3" fontId="8" fillId="0" borderId="0" xfId="0" applyNumberFormat="1" applyFont="1" applyFill="1" applyBorder="1" applyAlignment="1"/>
    <xf numFmtId="0" fontId="0" fillId="0" borderId="0" xfId="0" applyBorder="1" applyAlignment="1"/>
    <xf numFmtId="0" fontId="3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164" fontId="3" fillId="2" borderId="0" xfId="2" applyNumberFormat="1" applyFont="1" applyFill="1" applyBorder="1" applyAlignment="1">
      <alignment horizontal="center"/>
    </xf>
    <xf numFmtId="3" fontId="3" fillId="2" borderId="0" xfId="2" applyNumberFormat="1" applyFont="1" applyFill="1" applyBorder="1" applyAlignment="1">
      <alignment horizontal="center" vertical="center"/>
    </xf>
    <xf numFmtId="37" fontId="3" fillId="2" borderId="0" xfId="2" applyNumberFormat="1" applyFont="1" applyFill="1" applyBorder="1" applyAlignment="1">
      <alignment horizontal="center"/>
    </xf>
    <xf numFmtId="10" fontId="8" fillId="0" borderId="0" xfId="0" applyNumberFormat="1" applyFont="1" applyBorder="1" applyAlignment="1">
      <alignment horizontal="right"/>
    </xf>
    <xf numFmtId="10" fontId="8" fillId="0" borderId="0" xfId="0" applyNumberFormat="1" applyFont="1" applyBorder="1"/>
    <xf numFmtId="10" fontId="4" fillId="0" borderId="0" xfId="0" applyNumberFormat="1" applyFont="1" applyBorder="1" applyAlignment="1">
      <alignment horizontal="center" wrapText="1"/>
    </xf>
    <xf numFmtId="0" fontId="0" fillId="2" borderId="0" xfId="0" applyFill="1"/>
    <xf numFmtId="10" fontId="0" fillId="2" borderId="0" xfId="0" applyNumberFormat="1" applyFill="1" applyBorder="1"/>
    <xf numFmtId="0" fontId="0" fillId="2" borderId="0" xfId="0" applyFill="1" applyBorder="1"/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/>
    <xf numFmtId="3" fontId="8" fillId="3" borderId="0" xfId="0" applyNumberFormat="1" applyFont="1" applyFill="1" applyBorder="1" applyAlignment="1">
      <alignment horizontal="center"/>
    </xf>
    <xf numFmtId="164" fontId="8" fillId="3" borderId="0" xfId="2" applyNumberFormat="1" applyFont="1" applyFill="1" applyBorder="1" applyAlignment="1">
      <alignment horizontal="left"/>
    </xf>
    <xf numFmtId="164" fontId="8" fillId="0" borderId="0" xfId="2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2" applyNumberFormat="1" applyFon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164" fontId="8" fillId="0" borderId="0" xfId="2" applyNumberFormat="1" applyFont="1" applyBorder="1"/>
    <xf numFmtId="164" fontId="0" fillId="0" borderId="0" xfId="0" applyNumberFormat="1"/>
    <xf numFmtId="0" fontId="6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"/>
  <sheetViews>
    <sheetView zoomScale="120" zoomScaleNormal="120" zoomScaleSheetLayoutView="70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A2" sqref="A2:K2"/>
    </sheetView>
  </sheetViews>
  <sheetFormatPr defaultColWidth="9.140625" defaultRowHeight="14.25" x14ac:dyDescent="0.2"/>
  <cols>
    <col min="1" max="1" width="5.85546875" style="6" bestFit="1" customWidth="1"/>
    <col min="2" max="2" width="12.7109375" style="6" customWidth="1"/>
    <col min="3" max="3" width="10.7109375" style="51" bestFit="1" customWidth="1"/>
    <col min="4" max="4" width="13.7109375" style="1" bestFit="1" customWidth="1"/>
    <col min="5" max="5" width="14.140625" style="1" customWidth="1"/>
    <col min="6" max="6" width="12.7109375" style="1" bestFit="1" customWidth="1"/>
    <col min="7" max="7" width="12" style="1" bestFit="1" customWidth="1"/>
    <col min="8" max="8" width="10.7109375" style="4" bestFit="1" customWidth="1"/>
    <col min="9" max="9" width="12.28515625" style="1" bestFit="1" customWidth="1"/>
    <col min="10" max="10" width="13.28515625" style="1" bestFit="1" customWidth="1"/>
    <col min="11" max="11" width="11.42578125" style="1" bestFit="1" customWidth="1"/>
    <col min="12" max="12" width="11.7109375" style="40" customWidth="1"/>
    <col min="13" max="16384" width="9.140625" style="1"/>
  </cols>
  <sheetData>
    <row r="1" spans="1:13" ht="18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63"/>
      <c r="M1" s="64"/>
    </row>
    <row r="2" spans="1:13" ht="18" x14ac:dyDescent="0.25">
      <c r="A2" s="81" t="s">
        <v>61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29"/>
      <c r="M2" s="64"/>
    </row>
    <row r="3" spans="1:13" s="11" customFormat="1" ht="53.25" customHeight="1" x14ac:dyDescent="0.25">
      <c r="A3" s="15" t="s">
        <v>0</v>
      </c>
      <c r="B3" s="15" t="s">
        <v>1</v>
      </c>
      <c r="C3" s="45" t="s">
        <v>59</v>
      </c>
      <c r="D3" s="2" t="s">
        <v>3</v>
      </c>
      <c r="E3" s="2" t="s">
        <v>4</v>
      </c>
      <c r="F3" s="2" t="s">
        <v>18</v>
      </c>
      <c r="G3" s="2" t="s">
        <v>22</v>
      </c>
      <c r="H3" s="2" t="s">
        <v>2</v>
      </c>
      <c r="I3" s="2" t="s">
        <v>19</v>
      </c>
      <c r="J3" s="2" t="s">
        <v>20</v>
      </c>
      <c r="K3" s="2" t="s">
        <v>21</v>
      </c>
      <c r="L3" s="61" t="s">
        <v>60</v>
      </c>
      <c r="M3" s="45" t="s">
        <v>58</v>
      </c>
    </row>
    <row r="4" spans="1:13" s="14" customFormat="1" ht="15.75" x14ac:dyDescent="0.25">
      <c r="A4" s="44" t="s">
        <v>23</v>
      </c>
      <c r="B4" s="44"/>
      <c r="C4" s="46">
        <f t="shared" ref="C4:I4" si="0">SUM(C16+C28+C42+C52+C63+C74+C86+C96+C106+C117+C129+C143+C155)</f>
        <v>232050</v>
      </c>
      <c r="D4" s="7">
        <f t="shared" si="0"/>
        <v>1246</v>
      </c>
      <c r="E4" s="7">
        <f t="shared" si="0"/>
        <v>541</v>
      </c>
      <c r="F4" s="7">
        <f t="shared" si="0"/>
        <v>1787</v>
      </c>
      <c r="G4" s="7">
        <f t="shared" si="0"/>
        <v>25199</v>
      </c>
      <c r="H4" s="7">
        <f t="shared" si="0"/>
        <v>3930</v>
      </c>
      <c r="I4" s="7">
        <f t="shared" si="0"/>
        <v>29129</v>
      </c>
      <c r="J4" s="8">
        <f>I4/(C4+F4)</f>
        <v>0.12456967887887717</v>
      </c>
      <c r="K4" s="8">
        <f>H4/I4</f>
        <v>0.13491709293144288</v>
      </c>
      <c r="L4" s="42">
        <f>SUM(D4/G4)</f>
        <v>4.9446406603436646E-2</v>
      </c>
      <c r="M4" s="7">
        <f t="shared" ref="M4" si="1">SUM(M16+M28+M42+M52+M63+M74+M86+M96+M106+M117+M129+M143+M155)</f>
        <v>1909</v>
      </c>
    </row>
    <row r="5" spans="1:13" s="14" customFormat="1" ht="15" x14ac:dyDescent="0.25">
      <c r="A5" s="3"/>
      <c r="B5" s="3"/>
      <c r="C5" s="47"/>
      <c r="D5" s="12"/>
      <c r="E5" s="12"/>
      <c r="F5" s="12"/>
      <c r="G5" s="12"/>
      <c r="H5" s="12"/>
      <c r="I5" s="12"/>
      <c r="J5" s="13"/>
      <c r="K5" s="13"/>
      <c r="L5" s="41"/>
    </row>
    <row r="6" spans="1:13" s="10" customFormat="1" ht="12.75" x14ac:dyDescent="0.2">
      <c r="A6" s="16">
        <v>1</v>
      </c>
      <c r="B6" s="16">
        <v>1</v>
      </c>
      <c r="C6" s="71">
        <v>902</v>
      </c>
      <c r="D6" s="54">
        <v>3</v>
      </c>
      <c r="E6" s="54">
        <v>0</v>
      </c>
      <c r="F6" s="54">
        <f>SUM(D6:E6)</f>
        <v>3</v>
      </c>
      <c r="G6" s="54">
        <v>96</v>
      </c>
      <c r="H6" s="17">
        <v>3</v>
      </c>
      <c r="I6" s="17">
        <f t="shared" ref="I6:I27" si="2">SUM(G6:H6)</f>
        <v>99</v>
      </c>
      <c r="J6" s="19">
        <f t="shared" ref="J6:J27" si="3">I6/(C6+F6)</f>
        <v>0.10939226519337017</v>
      </c>
      <c r="K6" s="19">
        <f t="shared" ref="K6:K27" si="4">H6/I6</f>
        <v>3.0303030303030304E-2</v>
      </c>
      <c r="L6" s="59">
        <f t="shared" ref="L6:L73" si="5">SUM(D6/G6)</f>
        <v>3.125E-2</v>
      </c>
      <c r="M6" s="10">
        <v>10</v>
      </c>
    </row>
    <row r="7" spans="1:13" s="10" customFormat="1" ht="12.75" x14ac:dyDescent="0.2">
      <c r="A7" s="16">
        <v>1</v>
      </c>
      <c r="B7" s="16">
        <v>2</v>
      </c>
      <c r="C7" s="71">
        <v>2780</v>
      </c>
      <c r="D7" s="54">
        <v>6</v>
      </c>
      <c r="E7" s="54">
        <v>1</v>
      </c>
      <c r="F7" s="54">
        <f t="shared" ref="F7:F27" si="6">SUM(D7:E7)</f>
        <v>7</v>
      </c>
      <c r="G7" s="54">
        <v>276</v>
      </c>
      <c r="H7" s="17">
        <v>44</v>
      </c>
      <c r="I7" s="17">
        <f t="shared" si="2"/>
        <v>320</v>
      </c>
      <c r="J7" s="19">
        <f t="shared" si="3"/>
        <v>0.11481880157875853</v>
      </c>
      <c r="K7" s="19">
        <f t="shared" si="4"/>
        <v>0.13750000000000001</v>
      </c>
      <c r="L7" s="59">
        <f t="shared" si="5"/>
        <v>2.1739130434782608E-2</v>
      </c>
      <c r="M7" s="10">
        <v>10</v>
      </c>
    </row>
    <row r="8" spans="1:13" s="10" customFormat="1" ht="12.75" x14ac:dyDescent="0.2">
      <c r="A8" s="16">
        <v>1</v>
      </c>
      <c r="B8" s="16">
        <v>3</v>
      </c>
      <c r="C8" s="71">
        <v>2317</v>
      </c>
      <c r="D8" s="54">
        <v>5</v>
      </c>
      <c r="E8" s="54">
        <v>1</v>
      </c>
      <c r="F8" s="54">
        <f t="shared" si="6"/>
        <v>6</v>
      </c>
      <c r="G8" s="54">
        <v>262</v>
      </c>
      <c r="H8" s="17">
        <v>17</v>
      </c>
      <c r="I8" s="17">
        <f t="shared" si="2"/>
        <v>279</v>
      </c>
      <c r="J8" s="19">
        <f t="shared" si="3"/>
        <v>0.12010331467929401</v>
      </c>
      <c r="K8" s="19">
        <f t="shared" si="4"/>
        <v>6.093189964157706E-2</v>
      </c>
      <c r="L8" s="59">
        <f t="shared" si="5"/>
        <v>1.9083969465648856E-2</v>
      </c>
      <c r="M8" s="10">
        <v>16</v>
      </c>
    </row>
    <row r="9" spans="1:13" s="10" customFormat="1" ht="12.75" x14ac:dyDescent="0.2">
      <c r="A9" s="16">
        <v>1</v>
      </c>
      <c r="B9" s="16">
        <v>4</v>
      </c>
      <c r="C9" s="71">
        <v>2154</v>
      </c>
      <c r="D9" s="54">
        <v>9</v>
      </c>
      <c r="E9" s="54">
        <v>1</v>
      </c>
      <c r="F9" s="54">
        <f t="shared" si="6"/>
        <v>10</v>
      </c>
      <c r="G9" s="54">
        <v>265</v>
      </c>
      <c r="H9" s="17">
        <v>26</v>
      </c>
      <c r="I9" s="17">
        <f t="shared" si="2"/>
        <v>291</v>
      </c>
      <c r="J9" s="19">
        <f t="shared" si="3"/>
        <v>0.13447319778188541</v>
      </c>
      <c r="K9" s="19">
        <f t="shared" si="4"/>
        <v>8.9347079037800689E-2</v>
      </c>
      <c r="L9" s="59">
        <f t="shared" si="5"/>
        <v>3.3962264150943396E-2</v>
      </c>
      <c r="M9" s="34">
        <v>13</v>
      </c>
    </row>
    <row r="10" spans="1:13" s="10" customFormat="1" ht="12.75" x14ac:dyDescent="0.2">
      <c r="A10" s="16">
        <v>1</v>
      </c>
      <c r="B10" s="16">
        <v>5</v>
      </c>
      <c r="C10" s="71">
        <v>1865</v>
      </c>
      <c r="D10" s="54">
        <v>7</v>
      </c>
      <c r="E10" s="54">
        <v>3</v>
      </c>
      <c r="F10" s="54">
        <f t="shared" si="6"/>
        <v>10</v>
      </c>
      <c r="G10" s="54">
        <v>211</v>
      </c>
      <c r="H10" s="17">
        <v>22</v>
      </c>
      <c r="I10" s="17">
        <f t="shared" si="2"/>
        <v>233</v>
      </c>
      <c r="J10" s="19">
        <f t="shared" si="3"/>
        <v>0.12426666666666666</v>
      </c>
      <c r="K10" s="19">
        <f t="shared" si="4"/>
        <v>9.4420600858369105E-2</v>
      </c>
      <c r="L10" s="59">
        <f t="shared" si="5"/>
        <v>3.3175355450236969E-2</v>
      </c>
      <c r="M10" s="34">
        <v>9</v>
      </c>
    </row>
    <row r="11" spans="1:13" s="10" customFormat="1" ht="12.75" x14ac:dyDescent="0.2">
      <c r="A11" s="16">
        <v>1</v>
      </c>
      <c r="B11" s="16">
        <v>6</v>
      </c>
      <c r="C11" s="71">
        <v>2259</v>
      </c>
      <c r="D11" s="54">
        <v>6</v>
      </c>
      <c r="E11" s="54">
        <v>0</v>
      </c>
      <c r="F11" s="54">
        <f t="shared" si="6"/>
        <v>6</v>
      </c>
      <c r="G11" s="54">
        <v>233</v>
      </c>
      <c r="H11" s="17">
        <v>8</v>
      </c>
      <c r="I11" s="17">
        <f t="shared" si="2"/>
        <v>241</v>
      </c>
      <c r="J11" s="19">
        <f t="shared" si="3"/>
        <v>0.106401766004415</v>
      </c>
      <c r="K11" s="19">
        <f t="shared" si="4"/>
        <v>3.3195020746887967E-2</v>
      </c>
      <c r="L11" s="59">
        <f t="shared" si="5"/>
        <v>2.575107296137339E-2</v>
      </c>
      <c r="M11" s="34">
        <v>23</v>
      </c>
    </row>
    <row r="12" spans="1:13" s="10" customFormat="1" ht="12.75" x14ac:dyDescent="0.2">
      <c r="A12" s="16">
        <v>1</v>
      </c>
      <c r="B12" s="16">
        <v>7</v>
      </c>
      <c r="C12" s="71">
        <v>1777</v>
      </c>
      <c r="D12" s="54">
        <v>8</v>
      </c>
      <c r="E12" s="54">
        <v>0</v>
      </c>
      <c r="F12" s="54">
        <f t="shared" si="6"/>
        <v>8</v>
      </c>
      <c r="G12" s="54">
        <v>124</v>
      </c>
      <c r="H12" s="17">
        <v>12</v>
      </c>
      <c r="I12" s="17">
        <f t="shared" si="2"/>
        <v>136</v>
      </c>
      <c r="J12" s="19">
        <f t="shared" si="3"/>
        <v>7.6190476190476197E-2</v>
      </c>
      <c r="K12" s="19">
        <f t="shared" si="4"/>
        <v>8.8235294117647065E-2</v>
      </c>
      <c r="L12" s="59">
        <f t="shared" si="5"/>
        <v>6.4516129032258063E-2</v>
      </c>
      <c r="M12" s="34">
        <v>6</v>
      </c>
    </row>
    <row r="13" spans="1:13" s="10" customFormat="1" ht="12.75" x14ac:dyDescent="0.2">
      <c r="A13" s="16">
        <v>1</v>
      </c>
      <c r="B13" s="16">
        <v>8</v>
      </c>
      <c r="C13" s="71">
        <v>1374</v>
      </c>
      <c r="D13" s="54">
        <v>7</v>
      </c>
      <c r="E13" s="54">
        <v>0</v>
      </c>
      <c r="F13" s="54">
        <f t="shared" si="6"/>
        <v>7</v>
      </c>
      <c r="G13" s="54">
        <v>146</v>
      </c>
      <c r="H13" s="17">
        <v>3</v>
      </c>
      <c r="I13" s="17">
        <f t="shared" si="2"/>
        <v>149</v>
      </c>
      <c r="J13" s="19">
        <f t="shared" si="3"/>
        <v>0.10789283128167994</v>
      </c>
      <c r="K13" s="19">
        <f t="shared" si="4"/>
        <v>2.0134228187919462E-2</v>
      </c>
      <c r="L13" s="59">
        <f t="shared" si="5"/>
        <v>4.7945205479452052E-2</v>
      </c>
      <c r="M13" s="34">
        <v>10</v>
      </c>
    </row>
    <row r="14" spans="1:13" s="10" customFormat="1" ht="12.75" x14ac:dyDescent="0.2">
      <c r="A14" s="16">
        <v>1</v>
      </c>
      <c r="B14" s="16">
        <v>9</v>
      </c>
      <c r="C14" s="71">
        <v>2425</v>
      </c>
      <c r="D14" s="54">
        <v>10</v>
      </c>
      <c r="E14" s="54">
        <v>1</v>
      </c>
      <c r="F14" s="54">
        <f t="shared" si="6"/>
        <v>11</v>
      </c>
      <c r="G14" s="67">
        <v>173</v>
      </c>
      <c r="H14" s="17">
        <v>17</v>
      </c>
      <c r="I14" s="17">
        <f t="shared" si="2"/>
        <v>190</v>
      </c>
      <c r="J14" s="19">
        <f t="shared" si="3"/>
        <v>7.7996715927750412E-2</v>
      </c>
      <c r="K14" s="19">
        <f t="shared" si="4"/>
        <v>8.9473684210526316E-2</v>
      </c>
      <c r="L14" s="59">
        <f t="shared" si="5"/>
        <v>5.7803468208092484E-2</v>
      </c>
      <c r="M14" s="34">
        <v>14</v>
      </c>
    </row>
    <row r="15" spans="1:13" s="10" customFormat="1" ht="12.75" x14ac:dyDescent="0.2">
      <c r="A15" s="16">
        <v>1</v>
      </c>
      <c r="B15" s="16">
        <v>10</v>
      </c>
      <c r="C15" s="71">
        <v>944</v>
      </c>
      <c r="D15" s="54">
        <v>1</v>
      </c>
      <c r="E15" s="54">
        <v>0</v>
      </c>
      <c r="F15" s="54">
        <f t="shared" si="6"/>
        <v>1</v>
      </c>
      <c r="G15" s="67">
        <v>97</v>
      </c>
      <c r="H15" s="17">
        <v>9</v>
      </c>
      <c r="I15" s="17">
        <f t="shared" si="2"/>
        <v>106</v>
      </c>
      <c r="J15" s="19">
        <f t="shared" si="3"/>
        <v>0.11216931216931217</v>
      </c>
      <c r="K15" s="19">
        <f t="shared" si="4"/>
        <v>8.4905660377358486E-2</v>
      </c>
      <c r="L15" s="60">
        <f t="shared" ref="L15" si="7">SUM(D15/G15)</f>
        <v>1.0309278350515464E-2</v>
      </c>
      <c r="M15" s="34">
        <v>8</v>
      </c>
    </row>
    <row r="16" spans="1:13" s="5" customFormat="1" ht="15.75" x14ac:dyDescent="0.25">
      <c r="A16" s="80" t="s">
        <v>5</v>
      </c>
      <c r="B16" s="80"/>
      <c r="C16" s="27">
        <f>SUM(C6:C15)</f>
        <v>18797</v>
      </c>
      <c r="D16" s="27">
        <f t="shared" ref="D16:I16" si="8">SUM(D6:D15)</f>
        <v>62</v>
      </c>
      <c r="E16" s="27">
        <f t="shared" si="8"/>
        <v>7</v>
      </c>
      <c r="F16" s="27">
        <f t="shared" si="8"/>
        <v>69</v>
      </c>
      <c r="G16" s="27">
        <f t="shared" si="8"/>
        <v>1883</v>
      </c>
      <c r="H16" s="27">
        <f t="shared" si="8"/>
        <v>161</v>
      </c>
      <c r="I16" s="27">
        <f t="shared" si="8"/>
        <v>2044</v>
      </c>
      <c r="J16" s="72">
        <f>I16/(C16+F16)</f>
        <v>0.1083430509912011</v>
      </c>
      <c r="K16" s="72">
        <f>H16/I16</f>
        <v>7.8767123287671229E-2</v>
      </c>
      <c r="L16" s="43">
        <f t="shared" si="5"/>
        <v>3.2926181625066386E-2</v>
      </c>
      <c r="M16" s="70">
        <f t="shared" ref="M16" si="9">SUM(M6:M15)</f>
        <v>119</v>
      </c>
    </row>
    <row r="17" spans="1:13" s="10" customFormat="1" x14ac:dyDescent="0.2">
      <c r="A17" s="16"/>
      <c r="B17" s="16"/>
      <c r="C17" s="49"/>
      <c r="D17" s="16"/>
      <c r="E17" s="16"/>
      <c r="F17" s="16"/>
      <c r="G17" s="16"/>
      <c r="H17" s="18"/>
      <c r="I17" s="17"/>
      <c r="J17" s="19"/>
      <c r="K17" s="19"/>
      <c r="L17" s="41"/>
    </row>
    <row r="18" spans="1:13" s="10" customFormat="1" ht="12.75" x14ac:dyDescent="0.2">
      <c r="A18" s="16">
        <v>2</v>
      </c>
      <c r="B18" s="16">
        <v>1</v>
      </c>
      <c r="C18" s="71">
        <v>2790</v>
      </c>
      <c r="D18" s="16">
        <v>12</v>
      </c>
      <c r="E18" s="16">
        <v>1</v>
      </c>
      <c r="F18" s="16">
        <f t="shared" si="6"/>
        <v>13</v>
      </c>
      <c r="G18" s="68">
        <v>303</v>
      </c>
      <c r="H18" s="18">
        <v>30</v>
      </c>
      <c r="I18" s="17">
        <f t="shared" si="2"/>
        <v>333</v>
      </c>
      <c r="J18" s="19">
        <f t="shared" si="3"/>
        <v>0.11880128433820906</v>
      </c>
      <c r="K18" s="19">
        <f t="shared" si="4"/>
        <v>9.0090090090090086E-2</v>
      </c>
      <c r="L18" s="60">
        <f t="shared" si="5"/>
        <v>3.9603960396039604E-2</v>
      </c>
      <c r="M18" s="34">
        <v>16</v>
      </c>
    </row>
    <row r="19" spans="1:13" s="10" customFormat="1" ht="12.75" x14ac:dyDescent="0.2">
      <c r="A19" s="16">
        <v>2</v>
      </c>
      <c r="B19" s="16">
        <v>2</v>
      </c>
      <c r="C19" s="71">
        <v>1386</v>
      </c>
      <c r="D19" s="16">
        <v>9</v>
      </c>
      <c r="E19" s="16">
        <v>1</v>
      </c>
      <c r="F19" s="16">
        <f t="shared" si="6"/>
        <v>10</v>
      </c>
      <c r="G19" s="68">
        <v>268</v>
      </c>
      <c r="H19" s="18">
        <v>20</v>
      </c>
      <c r="I19" s="17">
        <f t="shared" si="2"/>
        <v>288</v>
      </c>
      <c r="J19" s="19">
        <f t="shared" si="3"/>
        <v>0.20630372492836677</v>
      </c>
      <c r="K19" s="19">
        <f t="shared" si="4"/>
        <v>6.9444444444444448E-2</v>
      </c>
      <c r="L19" s="60">
        <f t="shared" si="5"/>
        <v>3.3582089552238806E-2</v>
      </c>
      <c r="M19" s="34">
        <v>14</v>
      </c>
    </row>
    <row r="20" spans="1:13" s="10" customFormat="1" ht="12.75" x14ac:dyDescent="0.2">
      <c r="A20" s="16">
        <v>2</v>
      </c>
      <c r="B20" s="16">
        <v>3</v>
      </c>
      <c r="C20" s="71">
        <v>1724</v>
      </c>
      <c r="D20" s="16">
        <v>15</v>
      </c>
      <c r="E20" s="16">
        <v>15</v>
      </c>
      <c r="F20" s="16">
        <f t="shared" si="6"/>
        <v>30</v>
      </c>
      <c r="G20" s="69">
        <v>213</v>
      </c>
      <c r="H20" s="18">
        <v>62</v>
      </c>
      <c r="I20" s="17">
        <f t="shared" si="2"/>
        <v>275</v>
      </c>
      <c r="J20" s="19">
        <f t="shared" si="3"/>
        <v>0.15678449258836943</v>
      </c>
      <c r="K20" s="19">
        <f t="shared" si="4"/>
        <v>0.22545454545454546</v>
      </c>
      <c r="L20" s="60">
        <f t="shared" si="5"/>
        <v>7.0422535211267609E-2</v>
      </c>
      <c r="M20" s="34">
        <v>10</v>
      </c>
    </row>
    <row r="21" spans="1:13" s="10" customFormat="1" ht="12.75" x14ac:dyDescent="0.2">
      <c r="A21" s="16">
        <v>2</v>
      </c>
      <c r="B21" s="16">
        <v>4</v>
      </c>
      <c r="C21" s="71">
        <v>1580</v>
      </c>
      <c r="D21" s="16">
        <v>3</v>
      </c>
      <c r="E21" s="16">
        <v>1</v>
      </c>
      <c r="F21" s="16">
        <f t="shared" si="6"/>
        <v>4</v>
      </c>
      <c r="G21" s="69">
        <v>9</v>
      </c>
      <c r="H21" s="18">
        <v>2</v>
      </c>
      <c r="I21" s="17">
        <f t="shared" si="2"/>
        <v>11</v>
      </c>
      <c r="J21" s="19">
        <f t="shared" si="3"/>
        <v>6.9444444444444441E-3</v>
      </c>
      <c r="K21" s="19">
        <f t="shared" si="4"/>
        <v>0.18181818181818182</v>
      </c>
      <c r="L21" s="60">
        <f t="shared" si="5"/>
        <v>0.33333333333333331</v>
      </c>
      <c r="M21" s="10">
        <v>2</v>
      </c>
    </row>
    <row r="22" spans="1:13" s="10" customFormat="1" ht="12.75" x14ac:dyDescent="0.2">
      <c r="A22" s="16">
        <v>2</v>
      </c>
      <c r="B22" s="16">
        <v>5</v>
      </c>
      <c r="C22" s="71">
        <v>1882</v>
      </c>
      <c r="D22" s="16">
        <v>26</v>
      </c>
      <c r="E22" s="16">
        <v>22</v>
      </c>
      <c r="F22" s="16">
        <f t="shared" si="6"/>
        <v>48</v>
      </c>
      <c r="G22" s="69">
        <v>403</v>
      </c>
      <c r="H22" s="18">
        <v>98</v>
      </c>
      <c r="I22" s="17">
        <f t="shared" si="2"/>
        <v>501</v>
      </c>
      <c r="J22" s="19">
        <f t="shared" si="3"/>
        <v>0.25958549222797928</v>
      </c>
      <c r="K22" s="19">
        <f t="shared" si="4"/>
        <v>0.19560878243512975</v>
      </c>
      <c r="L22" s="60">
        <f t="shared" si="5"/>
        <v>6.4516129032258063E-2</v>
      </c>
      <c r="M22" s="34">
        <v>38</v>
      </c>
    </row>
    <row r="23" spans="1:13" s="10" customFormat="1" ht="12.75" x14ac:dyDescent="0.2">
      <c r="A23" s="16">
        <v>2</v>
      </c>
      <c r="B23" s="16">
        <v>6</v>
      </c>
      <c r="C23" s="71">
        <v>1104</v>
      </c>
      <c r="D23" s="16">
        <v>8</v>
      </c>
      <c r="E23" s="16">
        <v>0</v>
      </c>
      <c r="F23" s="16">
        <f t="shared" si="6"/>
        <v>8</v>
      </c>
      <c r="G23" s="69">
        <v>330</v>
      </c>
      <c r="H23" s="18">
        <v>40</v>
      </c>
      <c r="I23" s="17">
        <f t="shared" si="2"/>
        <v>370</v>
      </c>
      <c r="J23" s="19">
        <f t="shared" si="3"/>
        <v>0.33273381294964027</v>
      </c>
      <c r="K23" s="19">
        <f t="shared" si="4"/>
        <v>0.10810810810810811</v>
      </c>
      <c r="L23" s="60">
        <f t="shared" si="5"/>
        <v>2.4242424242424242E-2</v>
      </c>
      <c r="M23" s="34">
        <v>19</v>
      </c>
    </row>
    <row r="24" spans="1:13" s="10" customFormat="1" ht="12.75" x14ac:dyDescent="0.2">
      <c r="A24" s="16">
        <v>2</v>
      </c>
      <c r="B24" s="16">
        <v>7</v>
      </c>
      <c r="C24" s="71">
        <v>992</v>
      </c>
      <c r="D24" s="16">
        <v>7</v>
      </c>
      <c r="E24" s="16">
        <v>8</v>
      </c>
      <c r="F24" s="16">
        <f t="shared" si="6"/>
        <v>15</v>
      </c>
      <c r="G24" s="69">
        <v>60</v>
      </c>
      <c r="H24" s="18">
        <v>27</v>
      </c>
      <c r="I24" s="17">
        <f t="shared" si="2"/>
        <v>87</v>
      </c>
      <c r="J24" s="19">
        <f t="shared" si="3"/>
        <v>8.6395233366434954E-2</v>
      </c>
      <c r="K24" s="19">
        <f t="shared" si="4"/>
        <v>0.31034482758620691</v>
      </c>
      <c r="L24" s="60">
        <f t="shared" si="5"/>
        <v>0.11666666666666667</v>
      </c>
      <c r="M24" s="34">
        <v>2</v>
      </c>
    </row>
    <row r="25" spans="1:13" s="10" customFormat="1" ht="12.75" x14ac:dyDescent="0.2">
      <c r="A25" s="16">
        <v>2</v>
      </c>
      <c r="B25" s="16">
        <v>8</v>
      </c>
      <c r="C25" s="71">
        <v>2565</v>
      </c>
      <c r="D25" s="16">
        <v>21</v>
      </c>
      <c r="E25" s="16">
        <v>1</v>
      </c>
      <c r="F25" s="16">
        <f t="shared" si="6"/>
        <v>22</v>
      </c>
      <c r="G25" s="69">
        <v>451</v>
      </c>
      <c r="H25" s="18">
        <v>19</v>
      </c>
      <c r="I25" s="17">
        <f t="shared" si="2"/>
        <v>470</v>
      </c>
      <c r="J25" s="19">
        <f t="shared" si="3"/>
        <v>0.18167761886354852</v>
      </c>
      <c r="K25" s="19">
        <f t="shared" si="4"/>
        <v>4.042553191489362E-2</v>
      </c>
      <c r="L25" s="60">
        <f t="shared" si="5"/>
        <v>4.6563192904656318E-2</v>
      </c>
      <c r="M25" s="34">
        <v>13</v>
      </c>
    </row>
    <row r="26" spans="1:13" s="10" customFormat="1" ht="12.75" x14ac:dyDescent="0.2">
      <c r="A26" s="16">
        <v>2</v>
      </c>
      <c r="B26" s="16">
        <v>9</v>
      </c>
      <c r="C26" s="71">
        <v>1167</v>
      </c>
      <c r="D26" s="16">
        <v>14</v>
      </c>
      <c r="E26" s="16">
        <v>5</v>
      </c>
      <c r="F26" s="16">
        <f t="shared" si="6"/>
        <v>19</v>
      </c>
      <c r="G26" s="69">
        <v>212</v>
      </c>
      <c r="H26" s="18">
        <v>37</v>
      </c>
      <c r="I26" s="17">
        <f t="shared" si="2"/>
        <v>249</v>
      </c>
      <c r="J26" s="19">
        <f t="shared" si="3"/>
        <v>0.20994940978077573</v>
      </c>
      <c r="K26" s="19">
        <f t="shared" si="4"/>
        <v>0.14859437751004015</v>
      </c>
      <c r="L26" s="60">
        <f t="shared" si="5"/>
        <v>6.6037735849056603E-2</v>
      </c>
      <c r="M26" s="34">
        <v>11</v>
      </c>
    </row>
    <row r="27" spans="1:13" s="10" customFormat="1" ht="12.75" x14ac:dyDescent="0.2">
      <c r="A27" s="16">
        <v>2</v>
      </c>
      <c r="B27" s="16">
        <v>10</v>
      </c>
      <c r="C27" s="71">
        <v>2815</v>
      </c>
      <c r="D27" s="16">
        <v>8</v>
      </c>
      <c r="E27" s="16">
        <v>1</v>
      </c>
      <c r="F27" s="16">
        <f t="shared" si="6"/>
        <v>9</v>
      </c>
      <c r="G27" s="69">
        <v>35</v>
      </c>
      <c r="H27" s="18">
        <v>9</v>
      </c>
      <c r="I27" s="17">
        <f t="shared" si="2"/>
        <v>44</v>
      </c>
      <c r="J27" s="19">
        <f t="shared" si="3"/>
        <v>1.5580736543909348E-2</v>
      </c>
      <c r="K27" s="19">
        <f t="shared" si="4"/>
        <v>0.20454545454545456</v>
      </c>
      <c r="L27" s="60">
        <f t="shared" si="5"/>
        <v>0.22857142857142856</v>
      </c>
      <c r="M27" s="34">
        <v>4</v>
      </c>
    </row>
    <row r="28" spans="1:13" s="5" customFormat="1" ht="15" x14ac:dyDescent="0.25">
      <c r="A28" s="80" t="s">
        <v>6</v>
      </c>
      <c r="B28" s="80"/>
      <c r="C28" s="27">
        <f t="shared" ref="C28:I28" si="10">SUM(C18:C27)</f>
        <v>18005</v>
      </c>
      <c r="D28" s="28">
        <f t="shared" si="10"/>
        <v>123</v>
      </c>
      <c r="E28" s="28">
        <f t="shared" si="10"/>
        <v>55</v>
      </c>
      <c r="F28" s="28">
        <f t="shared" si="10"/>
        <v>178</v>
      </c>
      <c r="G28" s="56">
        <f t="shared" si="10"/>
        <v>2284</v>
      </c>
      <c r="H28" s="28">
        <f t="shared" si="10"/>
        <v>344</v>
      </c>
      <c r="I28" s="27">
        <f t="shared" si="10"/>
        <v>2628</v>
      </c>
      <c r="J28" s="29">
        <f>I28/(C28+F28)</f>
        <v>0.14453060551064181</v>
      </c>
      <c r="K28" s="29">
        <f>H28/I28</f>
        <v>0.13089802130898021</v>
      </c>
      <c r="L28" s="43">
        <f t="shared" si="5"/>
        <v>5.3852889667250436E-2</v>
      </c>
      <c r="M28" s="52">
        <f t="shared" ref="M28" si="11">SUM(M18:M27)</f>
        <v>129</v>
      </c>
    </row>
    <row r="29" spans="1:13" s="10" customFormat="1" x14ac:dyDescent="0.2">
      <c r="A29" s="16"/>
      <c r="B29" s="16"/>
      <c r="C29" s="49"/>
      <c r="D29" s="16"/>
      <c r="E29" s="16"/>
      <c r="F29" s="16"/>
      <c r="G29" s="16"/>
      <c r="H29" s="18"/>
      <c r="I29" s="17"/>
      <c r="J29" s="19"/>
      <c r="K29" s="19"/>
      <c r="L29" s="41"/>
    </row>
    <row r="30" spans="1:13" s="10" customFormat="1" ht="12.75" x14ac:dyDescent="0.2">
      <c r="A30" s="16">
        <v>3</v>
      </c>
      <c r="B30" s="16">
        <v>1</v>
      </c>
      <c r="C30" s="71">
        <v>2184</v>
      </c>
      <c r="D30" s="37">
        <v>14</v>
      </c>
      <c r="E30" s="16">
        <v>3</v>
      </c>
      <c r="F30" s="16">
        <f t="shared" ref="F30:F102" si="12">SUM(D30:E30)</f>
        <v>17</v>
      </c>
      <c r="G30" s="16">
        <v>67</v>
      </c>
      <c r="H30" s="18">
        <v>5</v>
      </c>
      <c r="I30" s="17">
        <f t="shared" ref="I30:I102" si="13">SUM(G30:H30)</f>
        <v>72</v>
      </c>
      <c r="J30" s="19">
        <f t="shared" ref="J30:J102" si="14">I30/(C30+F30)</f>
        <v>3.2712403452975922E-2</v>
      </c>
      <c r="K30" s="19">
        <f t="shared" ref="K30:K102" si="15">H30/I30</f>
        <v>6.9444444444444448E-2</v>
      </c>
      <c r="L30" s="60">
        <f t="shared" si="5"/>
        <v>0.20895522388059701</v>
      </c>
      <c r="M30" s="34">
        <v>7</v>
      </c>
    </row>
    <row r="31" spans="1:13" s="10" customFormat="1" ht="12.75" x14ac:dyDescent="0.2">
      <c r="A31" s="16">
        <v>3</v>
      </c>
      <c r="B31" s="16">
        <v>2</v>
      </c>
      <c r="C31" s="71">
        <v>1952</v>
      </c>
      <c r="D31" s="16">
        <v>20</v>
      </c>
      <c r="E31" s="16">
        <v>3</v>
      </c>
      <c r="F31" s="16">
        <f t="shared" si="12"/>
        <v>23</v>
      </c>
      <c r="G31" s="16">
        <v>183</v>
      </c>
      <c r="H31" s="18">
        <v>29</v>
      </c>
      <c r="I31" s="17">
        <f t="shared" si="13"/>
        <v>212</v>
      </c>
      <c r="J31" s="19">
        <f t="shared" si="14"/>
        <v>0.10734177215189873</v>
      </c>
      <c r="K31" s="19">
        <f t="shared" si="15"/>
        <v>0.13679245283018868</v>
      </c>
      <c r="L31" s="60">
        <f t="shared" si="5"/>
        <v>0.10928961748633879</v>
      </c>
      <c r="M31" s="34">
        <v>12</v>
      </c>
    </row>
    <row r="32" spans="1:13" s="10" customFormat="1" ht="12.75" x14ac:dyDescent="0.2">
      <c r="A32" s="16">
        <v>3</v>
      </c>
      <c r="B32" s="16">
        <v>3</v>
      </c>
      <c r="C32" s="71">
        <v>2580</v>
      </c>
      <c r="D32" s="16">
        <v>36</v>
      </c>
      <c r="E32" s="16">
        <v>9</v>
      </c>
      <c r="F32" s="16">
        <f t="shared" si="12"/>
        <v>45</v>
      </c>
      <c r="G32" s="16">
        <v>522</v>
      </c>
      <c r="H32" s="18">
        <v>120</v>
      </c>
      <c r="I32" s="17">
        <f t="shared" si="13"/>
        <v>642</v>
      </c>
      <c r="J32" s="19">
        <f t="shared" si="14"/>
        <v>0.24457142857142858</v>
      </c>
      <c r="K32" s="19">
        <f t="shared" si="15"/>
        <v>0.18691588785046728</v>
      </c>
      <c r="L32" s="60">
        <f t="shared" si="5"/>
        <v>6.8965517241379309E-2</v>
      </c>
      <c r="M32" s="34">
        <v>28</v>
      </c>
    </row>
    <row r="33" spans="1:13" s="10" customFormat="1" ht="12.75" x14ac:dyDescent="0.2">
      <c r="A33" s="16">
        <v>3</v>
      </c>
      <c r="B33" s="16">
        <v>4</v>
      </c>
      <c r="C33" s="71">
        <v>951</v>
      </c>
      <c r="D33" s="16">
        <v>8</v>
      </c>
      <c r="E33" s="16">
        <v>1</v>
      </c>
      <c r="F33" s="16">
        <f t="shared" si="12"/>
        <v>9</v>
      </c>
      <c r="G33" s="16">
        <v>156</v>
      </c>
      <c r="H33" s="18">
        <v>13</v>
      </c>
      <c r="I33" s="17">
        <f t="shared" si="13"/>
        <v>169</v>
      </c>
      <c r="J33" s="19">
        <f t="shared" si="14"/>
        <v>0.17604166666666668</v>
      </c>
      <c r="K33" s="19">
        <f t="shared" si="15"/>
        <v>7.6923076923076927E-2</v>
      </c>
      <c r="L33" s="60">
        <f t="shared" si="5"/>
        <v>5.128205128205128E-2</v>
      </c>
      <c r="M33" s="34">
        <v>20</v>
      </c>
    </row>
    <row r="34" spans="1:13" s="10" customFormat="1" ht="12.75" x14ac:dyDescent="0.2">
      <c r="A34" s="16">
        <v>3</v>
      </c>
      <c r="B34" s="16">
        <v>5</v>
      </c>
      <c r="C34" s="71">
        <v>1615</v>
      </c>
      <c r="D34" s="16">
        <v>16</v>
      </c>
      <c r="E34" s="16">
        <v>6</v>
      </c>
      <c r="F34" s="16">
        <f t="shared" si="12"/>
        <v>22</v>
      </c>
      <c r="G34" s="16">
        <v>191</v>
      </c>
      <c r="H34" s="18">
        <v>41</v>
      </c>
      <c r="I34" s="17">
        <f t="shared" si="13"/>
        <v>232</v>
      </c>
      <c r="J34" s="19">
        <f t="shared" si="14"/>
        <v>0.1417226634086744</v>
      </c>
      <c r="K34" s="19">
        <f t="shared" si="15"/>
        <v>0.17672413793103448</v>
      </c>
      <c r="L34" s="60">
        <f t="shared" si="5"/>
        <v>8.3769633507853408E-2</v>
      </c>
      <c r="M34" s="34">
        <v>14</v>
      </c>
    </row>
    <row r="35" spans="1:13" s="10" customFormat="1" ht="12.75" x14ac:dyDescent="0.2">
      <c r="A35" s="16">
        <v>3</v>
      </c>
      <c r="B35" s="16">
        <v>6</v>
      </c>
      <c r="C35" s="71">
        <v>2757</v>
      </c>
      <c r="D35" s="16">
        <v>10</v>
      </c>
      <c r="E35" s="16">
        <v>2</v>
      </c>
      <c r="F35" s="16">
        <f t="shared" si="12"/>
        <v>12</v>
      </c>
      <c r="G35" s="16">
        <v>212</v>
      </c>
      <c r="H35" s="18">
        <v>15</v>
      </c>
      <c r="I35" s="17">
        <f t="shared" si="13"/>
        <v>227</v>
      </c>
      <c r="J35" s="19">
        <f t="shared" si="14"/>
        <v>8.1979053810039726E-2</v>
      </c>
      <c r="K35" s="19">
        <f t="shared" si="15"/>
        <v>6.6079295154185022E-2</v>
      </c>
      <c r="L35" s="60">
        <f t="shared" si="5"/>
        <v>4.716981132075472E-2</v>
      </c>
      <c r="M35" s="34">
        <v>89</v>
      </c>
    </row>
    <row r="36" spans="1:13" s="10" customFormat="1" ht="12.75" x14ac:dyDescent="0.2">
      <c r="A36" s="16">
        <v>3</v>
      </c>
      <c r="B36" s="16">
        <v>7</v>
      </c>
      <c r="C36" s="71">
        <v>1687</v>
      </c>
      <c r="D36" s="16">
        <v>17</v>
      </c>
      <c r="E36" s="16">
        <v>4</v>
      </c>
      <c r="F36" s="16">
        <f t="shared" si="12"/>
        <v>21</v>
      </c>
      <c r="G36" s="16">
        <v>174</v>
      </c>
      <c r="H36" s="18">
        <v>15</v>
      </c>
      <c r="I36" s="17">
        <f t="shared" si="13"/>
        <v>189</v>
      </c>
      <c r="J36" s="19">
        <f t="shared" si="14"/>
        <v>0.11065573770491803</v>
      </c>
      <c r="K36" s="19">
        <f t="shared" si="15"/>
        <v>7.9365079365079361E-2</v>
      </c>
      <c r="L36" s="60">
        <f t="shared" si="5"/>
        <v>9.7701149425287362E-2</v>
      </c>
      <c r="M36" s="34">
        <v>6</v>
      </c>
    </row>
    <row r="37" spans="1:13" s="10" customFormat="1" ht="12.75" x14ac:dyDescent="0.2">
      <c r="A37" s="16">
        <v>3</v>
      </c>
      <c r="B37" s="16">
        <v>8</v>
      </c>
      <c r="C37" s="71">
        <v>1392</v>
      </c>
      <c r="D37" s="16">
        <v>8</v>
      </c>
      <c r="E37" s="16">
        <v>1</v>
      </c>
      <c r="F37" s="16">
        <f t="shared" si="12"/>
        <v>9</v>
      </c>
      <c r="G37" s="16">
        <v>237</v>
      </c>
      <c r="H37" s="18">
        <v>19</v>
      </c>
      <c r="I37" s="17">
        <f t="shared" si="13"/>
        <v>256</v>
      </c>
      <c r="J37" s="19">
        <f t="shared" si="14"/>
        <v>0.18272662384011421</v>
      </c>
      <c r="K37" s="19">
        <f t="shared" si="15"/>
        <v>7.421875E-2</v>
      </c>
      <c r="L37" s="60">
        <f t="shared" si="5"/>
        <v>3.3755274261603373E-2</v>
      </c>
      <c r="M37" s="34">
        <v>15</v>
      </c>
    </row>
    <row r="38" spans="1:13" s="10" customFormat="1" ht="12.75" x14ac:dyDescent="0.2">
      <c r="A38" s="16">
        <v>3</v>
      </c>
      <c r="B38" s="16">
        <v>9</v>
      </c>
      <c r="C38" s="71">
        <v>1712</v>
      </c>
      <c r="D38" s="16">
        <v>31</v>
      </c>
      <c r="E38" s="16">
        <v>2</v>
      </c>
      <c r="F38" s="16">
        <f t="shared" si="12"/>
        <v>33</v>
      </c>
      <c r="G38" s="16">
        <v>157</v>
      </c>
      <c r="H38" s="18">
        <v>23</v>
      </c>
      <c r="I38" s="17">
        <f t="shared" si="13"/>
        <v>180</v>
      </c>
      <c r="J38" s="19">
        <f t="shared" si="14"/>
        <v>0.10315186246418338</v>
      </c>
      <c r="K38" s="19">
        <f t="shared" si="15"/>
        <v>0.12777777777777777</v>
      </c>
      <c r="L38" s="60">
        <f t="shared" si="5"/>
        <v>0.19745222929936307</v>
      </c>
      <c r="M38" s="34">
        <v>7</v>
      </c>
    </row>
    <row r="39" spans="1:13" s="10" customFormat="1" ht="12.75" x14ac:dyDescent="0.2">
      <c r="A39" s="16">
        <v>3</v>
      </c>
      <c r="B39" s="16">
        <v>10</v>
      </c>
      <c r="C39" s="71">
        <v>846</v>
      </c>
      <c r="D39" s="16">
        <v>5</v>
      </c>
      <c r="E39" s="16">
        <v>1</v>
      </c>
      <c r="F39" s="16">
        <f t="shared" si="12"/>
        <v>6</v>
      </c>
      <c r="G39" s="16">
        <v>68</v>
      </c>
      <c r="H39" s="18">
        <v>7</v>
      </c>
      <c r="I39" s="17">
        <f t="shared" si="13"/>
        <v>75</v>
      </c>
      <c r="J39" s="19">
        <f t="shared" si="14"/>
        <v>8.8028169014084501E-2</v>
      </c>
      <c r="K39" s="19">
        <f t="shared" si="15"/>
        <v>9.3333333333333338E-2</v>
      </c>
      <c r="L39" s="60">
        <f t="shared" ref="L39:L41" si="16">SUM(D39/G39)</f>
        <v>7.3529411764705885E-2</v>
      </c>
      <c r="M39" s="34">
        <v>4</v>
      </c>
    </row>
    <row r="40" spans="1:13" s="10" customFormat="1" ht="12.75" x14ac:dyDescent="0.2">
      <c r="A40" s="16">
        <v>3</v>
      </c>
      <c r="B40" s="16">
        <v>11</v>
      </c>
      <c r="C40" s="71">
        <v>925</v>
      </c>
      <c r="D40" s="16">
        <v>14</v>
      </c>
      <c r="E40" s="16">
        <v>0</v>
      </c>
      <c r="F40" s="16">
        <f t="shared" si="12"/>
        <v>14</v>
      </c>
      <c r="G40" s="16">
        <v>80</v>
      </c>
      <c r="H40" s="18">
        <v>4</v>
      </c>
      <c r="I40" s="17">
        <f t="shared" si="13"/>
        <v>84</v>
      </c>
      <c r="J40" s="19">
        <f t="shared" si="14"/>
        <v>8.9456869009584661E-2</v>
      </c>
      <c r="K40" s="19">
        <f t="shared" si="15"/>
        <v>4.7619047619047616E-2</v>
      </c>
      <c r="L40" s="60">
        <f t="shared" si="16"/>
        <v>0.17499999999999999</v>
      </c>
      <c r="M40" s="34">
        <v>4</v>
      </c>
    </row>
    <row r="41" spans="1:13" s="10" customFormat="1" ht="12.75" x14ac:dyDescent="0.2">
      <c r="A41" s="16">
        <v>3</v>
      </c>
      <c r="B41" s="16">
        <v>12</v>
      </c>
      <c r="C41" s="71">
        <v>450</v>
      </c>
      <c r="D41" s="16">
        <v>1</v>
      </c>
      <c r="E41" s="16">
        <v>1</v>
      </c>
      <c r="F41" s="16">
        <f t="shared" si="12"/>
        <v>2</v>
      </c>
      <c r="G41" s="16">
        <v>47</v>
      </c>
      <c r="H41" s="18">
        <v>5</v>
      </c>
      <c r="I41" s="17">
        <f t="shared" si="13"/>
        <v>52</v>
      </c>
      <c r="J41" s="19">
        <f t="shared" si="14"/>
        <v>0.11504424778761062</v>
      </c>
      <c r="K41" s="19">
        <f t="shared" si="15"/>
        <v>9.6153846153846159E-2</v>
      </c>
      <c r="L41" s="60">
        <f t="shared" si="16"/>
        <v>2.1276595744680851E-2</v>
      </c>
      <c r="M41" s="34">
        <v>5</v>
      </c>
    </row>
    <row r="42" spans="1:13" s="5" customFormat="1" ht="15" x14ac:dyDescent="0.25">
      <c r="A42" s="80" t="s">
        <v>7</v>
      </c>
      <c r="B42" s="80"/>
      <c r="C42" s="27">
        <f>SUM(C30:C41)</f>
        <v>19051</v>
      </c>
      <c r="D42" s="27">
        <f t="shared" ref="D42:M42" si="17">SUM(D30:D41)</f>
        <v>180</v>
      </c>
      <c r="E42" s="27">
        <f t="shared" si="17"/>
        <v>33</v>
      </c>
      <c r="F42" s="27">
        <f t="shared" si="17"/>
        <v>213</v>
      </c>
      <c r="G42" s="27">
        <f t="shared" si="17"/>
        <v>2094</v>
      </c>
      <c r="H42" s="27">
        <f t="shared" si="17"/>
        <v>296</v>
      </c>
      <c r="I42" s="27">
        <f t="shared" si="17"/>
        <v>2390</v>
      </c>
      <c r="J42" s="29">
        <f>I42/(C42+F42)</f>
        <v>0.1240656146179402</v>
      </c>
      <c r="K42" s="29">
        <f>H42/I42</f>
        <v>0.12384937238493723</v>
      </c>
      <c r="L42" s="43">
        <f t="shared" si="5"/>
        <v>8.5959885386819479E-2</v>
      </c>
      <c r="M42" s="27">
        <f t="shared" si="17"/>
        <v>211</v>
      </c>
    </row>
    <row r="43" spans="1:13" s="10" customFormat="1" x14ac:dyDescent="0.2">
      <c r="A43" s="16"/>
      <c r="B43" s="16"/>
      <c r="C43" s="49"/>
      <c r="D43" s="16"/>
      <c r="E43" s="16"/>
      <c r="F43" s="16"/>
      <c r="G43" s="16"/>
      <c r="H43" s="18"/>
      <c r="I43" s="17"/>
      <c r="J43" s="19"/>
      <c r="K43" s="19"/>
      <c r="L43" s="41"/>
    </row>
    <row r="44" spans="1:13" s="10" customFormat="1" ht="12.75" x14ac:dyDescent="0.2">
      <c r="A44" s="16">
        <v>4</v>
      </c>
      <c r="B44" s="16">
        <v>1</v>
      </c>
      <c r="C44" s="71">
        <v>1699</v>
      </c>
      <c r="D44" s="16">
        <v>9</v>
      </c>
      <c r="E44" s="16">
        <v>0</v>
      </c>
      <c r="F44" s="16">
        <f t="shared" si="12"/>
        <v>9</v>
      </c>
      <c r="G44" s="16">
        <v>135</v>
      </c>
      <c r="H44" s="18">
        <v>9</v>
      </c>
      <c r="I44" s="17">
        <f t="shared" si="13"/>
        <v>144</v>
      </c>
      <c r="J44" s="19">
        <f t="shared" si="14"/>
        <v>8.4309133489461355E-2</v>
      </c>
      <c r="K44" s="19">
        <f t="shared" si="15"/>
        <v>6.25E-2</v>
      </c>
      <c r="L44" s="60">
        <f t="shared" si="5"/>
        <v>6.6666666666666666E-2</v>
      </c>
      <c r="M44" s="34">
        <v>19</v>
      </c>
    </row>
    <row r="45" spans="1:13" s="10" customFormat="1" ht="12.75" x14ac:dyDescent="0.2">
      <c r="A45" s="16">
        <v>4</v>
      </c>
      <c r="B45" s="16">
        <v>2</v>
      </c>
      <c r="C45" s="71">
        <v>2573</v>
      </c>
      <c r="D45" s="16">
        <v>6</v>
      </c>
      <c r="E45" s="16">
        <v>4</v>
      </c>
      <c r="F45" s="16">
        <f t="shared" si="12"/>
        <v>10</v>
      </c>
      <c r="G45" s="16">
        <v>157</v>
      </c>
      <c r="H45" s="18">
        <v>33</v>
      </c>
      <c r="I45" s="17">
        <f t="shared" si="13"/>
        <v>190</v>
      </c>
      <c r="J45" s="19">
        <f t="shared" si="14"/>
        <v>7.3557878435927218E-2</v>
      </c>
      <c r="K45" s="19">
        <f t="shared" si="15"/>
        <v>0.1736842105263158</v>
      </c>
      <c r="L45" s="60">
        <f t="shared" si="5"/>
        <v>3.8216560509554139E-2</v>
      </c>
      <c r="M45" s="34">
        <v>18</v>
      </c>
    </row>
    <row r="46" spans="1:13" s="10" customFormat="1" ht="12.75" x14ac:dyDescent="0.2">
      <c r="A46" s="16">
        <v>4</v>
      </c>
      <c r="B46" s="16">
        <v>3</v>
      </c>
      <c r="C46" s="71">
        <v>1499</v>
      </c>
      <c r="D46" s="16">
        <v>0</v>
      </c>
      <c r="E46" s="16">
        <v>0</v>
      </c>
      <c r="F46" s="16">
        <f t="shared" si="12"/>
        <v>0</v>
      </c>
      <c r="G46" s="16">
        <v>80</v>
      </c>
      <c r="H46" s="18">
        <v>2</v>
      </c>
      <c r="I46" s="17">
        <f t="shared" si="13"/>
        <v>82</v>
      </c>
      <c r="J46" s="19">
        <f t="shared" si="14"/>
        <v>5.4703135423615747E-2</v>
      </c>
      <c r="K46" s="19">
        <f t="shared" si="15"/>
        <v>2.4390243902439025E-2</v>
      </c>
      <c r="L46" s="60">
        <f t="shared" si="5"/>
        <v>0</v>
      </c>
      <c r="M46" s="34">
        <v>9</v>
      </c>
    </row>
    <row r="47" spans="1:13" s="10" customFormat="1" ht="12.75" x14ac:dyDescent="0.2">
      <c r="A47" s="16">
        <v>4</v>
      </c>
      <c r="B47" s="16">
        <v>4</v>
      </c>
      <c r="C47" s="71">
        <v>2506</v>
      </c>
      <c r="D47" s="16">
        <v>7</v>
      </c>
      <c r="E47" s="16">
        <v>0</v>
      </c>
      <c r="F47" s="16">
        <f t="shared" si="12"/>
        <v>7</v>
      </c>
      <c r="G47" s="16">
        <v>221</v>
      </c>
      <c r="H47" s="18">
        <v>18</v>
      </c>
      <c r="I47" s="17">
        <f t="shared" si="13"/>
        <v>239</v>
      </c>
      <c r="J47" s="19">
        <f t="shared" si="14"/>
        <v>9.5105451651412654E-2</v>
      </c>
      <c r="K47" s="19">
        <f t="shared" si="15"/>
        <v>7.5313807531380755E-2</v>
      </c>
      <c r="L47" s="60">
        <f t="shared" si="5"/>
        <v>3.1674208144796379E-2</v>
      </c>
      <c r="M47" s="34">
        <v>11</v>
      </c>
    </row>
    <row r="48" spans="1:13" s="10" customFormat="1" ht="12.75" x14ac:dyDescent="0.2">
      <c r="A48" s="16">
        <v>4</v>
      </c>
      <c r="B48" s="16">
        <v>5</v>
      </c>
      <c r="C48" s="71">
        <v>2773</v>
      </c>
      <c r="D48" s="16">
        <v>4</v>
      </c>
      <c r="E48" s="16">
        <v>0</v>
      </c>
      <c r="F48" s="16">
        <f t="shared" si="12"/>
        <v>4</v>
      </c>
      <c r="G48" s="16">
        <v>156</v>
      </c>
      <c r="H48" s="18">
        <v>12</v>
      </c>
      <c r="I48" s="17">
        <f t="shared" si="13"/>
        <v>168</v>
      </c>
      <c r="J48" s="19">
        <f t="shared" si="14"/>
        <v>6.0496939142960032E-2</v>
      </c>
      <c r="K48" s="19">
        <f t="shared" si="15"/>
        <v>7.1428571428571425E-2</v>
      </c>
      <c r="L48" s="60">
        <f t="shared" si="5"/>
        <v>2.564102564102564E-2</v>
      </c>
      <c r="M48" s="34">
        <v>12</v>
      </c>
    </row>
    <row r="49" spans="1:13" s="10" customFormat="1" ht="12.75" x14ac:dyDescent="0.2">
      <c r="A49" s="16">
        <v>4</v>
      </c>
      <c r="B49" s="16">
        <v>6</v>
      </c>
      <c r="C49" s="71">
        <v>1971</v>
      </c>
      <c r="D49" s="16">
        <v>7</v>
      </c>
      <c r="E49" s="16">
        <v>0</v>
      </c>
      <c r="F49" s="16">
        <f t="shared" si="12"/>
        <v>7</v>
      </c>
      <c r="G49" s="16">
        <v>143</v>
      </c>
      <c r="H49" s="18">
        <v>7</v>
      </c>
      <c r="I49" s="17">
        <f t="shared" si="13"/>
        <v>150</v>
      </c>
      <c r="J49" s="19">
        <f t="shared" si="14"/>
        <v>7.583417593528817E-2</v>
      </c>
      <c r="K49" s="19">
        <f t="shared" si="15"/>
        <v>4.6666666666666669E-2</v>
      </c>
      <c r="L49" s="60">
        <f t="shared" si="5"/>
        <v>4.8951048951048952E-2</v>
      </c>
      <c r="M49" s="34">
        <v>14</v>
      </c>
    </row>
    <row r="50" spans="1:13" s="10" customFormat="1" ht="12.75" x14ac:dyDescent="0.2">
      <c r="A50" s="16">
        <v>4</v>
      </c>
      <c r="B50" s="16">
        <v>7</v>
      </c>
      <c r="C50" s="71">
        <v>1732</v>
      </c>
      <c r="D50" s="16">
        <v>9</v>
      </c>
      <c r="E50" s="16">
        <v>1</v>
      </c>
      <c r="F50" s="16">
        <f t="shared" si="12"/>
        <v>10</v>
      </c>
      <c r="G50" s="16">
        <v>178</v>
      </c>
      <c r="H50" s="18">
        <v>14</v>
      </c>
      <c r="I50" s="17">
        <f t="shared" si="13"/>
        <v>192</v>
      </c>
      <c r="J50" s="19">
        <f t="shared" si="14"/>
        <v>0.11021814006888633</v>
      </c>
      <c r="K50" s="19">
        <f t="shared" si="15"/>
        <v>7.2916666666666671E-2</v>
      </c>
      <c r="L50" s="60">
        <f t="shared" si="5"/>
        <v>5.0561797752808987E-2</v>
      </c>
      <c r="M50" s="34">
        <v>15</v>
      </c>
    </row>
    <row r="51" spans="1:13" s="10" customFormat="1" ht="12.75" x14ac:dyDescent="0.2">
      <c r="A51" s="16">
        <v>4</v>
      </c>
      <c r="B51" s="16">
        <v>8</v>
      </c>
      <c r="C51" s="71">
        <v>2224</v>
      </c>
      <c r="D51" s="16">
        <v>4</v>
      </c>
      <c r="E51" s="16">
        <v>1</v>
      </c>
      <c r="F51" s="16">
        <f t="shared" si="12"/>
        <v>5</v>
      </c>
      <c r="G51" s="16">
        <v>168</v>
      </c>
      <c r="H51" s="18">
        <v>12</v>
      </c>
      <c r="I51" s="17">
        <f t="shared" si="13"/>
        <v>180</v>
      </c>
      <c r="J51" s="19">
        <f t="shared" si="14"/>
        <v>8.0753701211305512E-2</v>
      </c>
      <c r="K51" s="19">
        <f t="shared" si="15"/>
        <v>6.6666666666666666E-2</v>
      </c>
      <c r="L51" s="60">
        <f t="shared" si="5"/>
        <v>2.3809523809523808E-2</v>
      </c>
      <c r="M51" s="34">
        <v>14</v>
      </c>
    </row>
    <row r="52" spans="1:13" s="5" customFormat="1" ht="15" x14ac:dyDescent="0.25">
      <c r="A52" s="80" t="s">
        <v>8</v>
      </c>
      <c r="B52" s="80"/>
      <c r="C52" s="27">
        <f t="shared" ref="C52:I52" si="18">SUM(C44:C51)</f>
        <v>16977</v>
      </c>
      <c r="D52" s="28">
        <f t="shared" si="18"/>
        <v>46</v>
      </c>
      <c r="E52" s="28">
        <f t="shared" si="18"/>
        <v>6</v>
      </c>
      <c r="F52" s="28">
        <f t="shared" si="18"/>
        <v>52</v>
      </c>
      <c r="G52" s="58">
        <f t="shared" si="18"/>
        <v>1238</v>
      </c>
      <c r="H52" s="28">
        <f t="shared" si="18"/>
        <v>107</v>
      </c>
      <c r="I52" s="27">
        <f t="shared" si="18"/>
        <v>1345</v>
      </c>
      <c r="J52" s="29">
        <f>I52/(C52+F52)</f>
        <v>7.8982911503905101E-2</v>
      </c>
      <c r="K52" s="29">
        <f>H52/I52</f>
        <v>7.9553903345724902E-2</v>
      </c>
      <c r="L52" s="43">
        <f t="shared" si="5"/>
        <v>3.7156704361873988E-2</v>
      </c>
      <c r="M52" s="52">
        <f t="shared" ref="M52" si="19">SUM(M44:M51)</f>
        <v>112</v>
      </c>
    </row>
    <row r="53" spans="1:13" s="10" customFormat="1" x14ac:dyDescent="0.2">
      <c r="A53" s="16"/>
      <c r="B53" s="16"/>
      <c r="C53" s="49"/>
      <c r="D53" s="16"/>
      <c r="E53" s="16"/>
      <c r="F53" s="16"/>
      <c r="G53" s="16"/>
      <c r="H53" s="18"/>
      <c r="I53" s="17"/>
      <c r="J53" s="19"/>
      <c r="K53" s="19"/>
      <c r="L53" s="41"/>
    </row>
    <row r="54" spans="1:13" s="10" customFormat="1" ht="12.75" x14ac:dyDescent="0.2">
      <c r="A54" s="16">
        <v>5</v>
      </c>
      <c r="B54" s="16">
        <v>1</v>
      </c>
      <c r="C54" s="71">
        <v>2138</v>
      </c>
      <c r="D54" s="16">
        <v>9</v>
      </c>
      <c r="E54" s="16">
        <v>0</v>
      </c>
      <c r="F54" s="16">
        <f t="shared" si="12"/>
        <v>9</v>
      </c>
      <c r="G54" s="16">
        <v>176</v>
      </c>
      <c r="H54" s="18">
        <v>14</v>
      </c>
      <c r="I54" s="17">
        <f t="shared" si="13"/>
        <v>190</v>
      </c>
      <c r="J54" s="19">
        <f t="shared" si="14"/>
        <v>8.8495575221238937E-2</v>
      </c>
      <c r="K54" s="19">
        <f t="shared" si="15"/>
        <v>7.3684210526315783E-2</v>
      </c>
      <c r="L54" s="60">
        <f t="shared" si="5"/>
        <v>5.113636363636364E-2</v>
      </c>
      <c r="M54" s="34">
        <v>41</v>
      </c>
    </row>
    <row r="55" spans="1:13" s="10" customFormat="1" ht="12.75" x14ac:dyDescent="0.2">
      <c r="A55" s="16">
        <v>5</v>
      </c>
      <c r="B55" s="16">
        <v>2</v>
      </c>
      <c r="C55" s="71">
        <v>2218</v>
      </c>
      <c r="D55" s="16">
        <v>4</v>
      </c>
      <c r="E55" s="16">
        <v>10</v>
      </c>
      <c r="F55" s="16">
        <f t="shared" si="12"/>
        <v>14</v>
      </c>
      <c r="G55" s="16">
        <v>132</v>
      </c>
      <c r="H55" s="18">
        <v>28</v>
      </c>
      <c r="I55" s="17">
        <f t="shared" si="13"/>
        <v>160</v>
      </c>
      <c r="J55" s="19">
        <f t="shared" si="14"/>
        <v>7.1684587813620068E-2</v>
      </c>
      <c r="K55" s="19">
        <f t="shared" si="15"/>
        <v>0.17499999999999999</v>
      </c>
      <c r="L55" s="60">
        <f t="shared" si="5"/>
        <v>3.0303030303030304E-2</v>
      </c>
      <c r="M55" s="34">
        <v>12</v>
      </c>
    </row>
    <row r="56" spans="1:13" s="10" customFormat="1" ht="12.75" x14ac:dyDescent="0.2">
      <c r="A56" s="16">
        <v>5</v>
      </c>
      <c r="B56" s="16">
        <v>3</v>
      </c>
      <c r="C56" s="71">
        <v>1624</v>
      </c>
      <c r="D56" s="16">
        <v>8</v>
      </c>
      <c r="E56" s="16">
        <v>0</v>
      </c>
      <c r="F56" s="16">
        <f t="shared" si="12"/>
        <v>8</v>
      </c>
      <c r="G56" s="16">
        <v>129</v>
      </c>
      <c r="H56" s="18">
        <v>11</v>
      </c>
      <c r="I56" s="17">
        <f t="shared" si="13"/>
        <v>140</v>
      </c>
      <c r="J56" s="19">
        <f t="shared" si="14"/>
        <v>8.5784313725490197E-2</v>
      </c>
      <c r="K56" s="19">
        <f t="shared" si="15"/>
        <v>7.857142857142857E-2</v>
      </c>
      <c r="L56" s="60">
        <f t="shared" si="5"/>
        <v>6.2015503875968991E-2</v>
      </c>
      <c r="M56" s="34">
        <v>44</v>
      </c>
    </row>
    <row r="57" spans="1:13" s="10" customFormat="1" ht="12.75" x14ac:dyDescent="0.2">
      <c r="A57" s="16">
        <v>5</v>
      </c>
      <c r="B57" s="16">
        <v>4</v>
      </c>
      <c r="C57" s="71">
        <v>1413</v>
      </c>
      <c r="D57" s="16">
        <v>10</v>
      </c>
      <c r="E57" s="16">
        <v>1</v>
      </c>
      <c r="F57" s="16">
        <f t="shared" si="12"/>
        <v>11</v>
      </c>
      <c r="G57" s="16">
        <v>130</v>
      </c>
      <c r="H57" s="18">
        <v>7</v>
      </c>
      <c r="I57" s="17">
        <f t="shared" si="13"/>
        <v>137</v>
      </c>
      <c r="J57" s="19">
        <f t="shared" si="14"/>
        <v>9.6207865168539325E-2</v>
      </c>
      <c r="K57" s="19">
        <f t="shared" si="15"/>
        <v>5.1094890510948905E-2</v>
      </c>
      <c r="L57" s="60">
        <f t="shared" si="5"/>
        <v>7.6923076923076927E-2</v>
      </c>
      <c r="M57" s="34">
        <v>20</v>
      </c>
    </row>
    <row r="58" spans="1:13" s="10" customFormat="1" ht="12.75" x14ac:dyDescent="0.2">
      <c r="A58" s="16">
        <v>5</v>
      </c>
      <c r="B58" s="16">
        <v>5</v>
      </c>
      <c r="C58" s="71">
        <v>1627</v>
      </c>
      <c r="D58" s="16">
        <v>10</v>
      </c>
      <c r="E58" s="16">
        <v>1</v>
      </c>
      <c r="F58" s="16">
        <f t="shared" si="12"/>
        <v>11</v>
      </c>
      <c r="G58" s="16">
        <v>215</v>
      </c>
      <c r="H58" s="18">
        <v>10</v>
      </c>
      <c r="I58" s="17">
        <f t="shared" si="13"/>
        <v>225</v>
      </c>
      <c r="J58" s="19">
        <f t="shared" si="14"/>
        <v>0.13736263736263737</v>
      </c>
      <c r="K58" s="19">
        <f t="shared" si="15"/>
        <v>4.4444444444444446E-2</v>
      </c>
      <c r="L58" s="60">
        <f t="shared" si="5"/>
        <v>4.6511627906976744E-2</v>
      </c>
      <c r="M58" s="34">
        <v>30</v>
      </c>
    </row>
    <row r="59" spans="1:13" s="10" customFormat="1" ht="12.75" x14ac:dyDescent="0.2">
      <c r="A59" s="16">
        <v>5</v>
      </c>
      <c r="B59" s="16" t="s">
        <v>48</v>
      </c>
      <c r="C59" s="71">
        <v>844</v>
      </c>
      <c r="D59" s="16">
        <v>2</v>
      </c>
      <c r="E59" s="16">
        <v>0</v>
      </c>
      <c r="F59" s="16">
        <f t="shared" si="12"/>
        <v>2</v>
      </c>
      <c r="G59" s="16">
        <v>54</v>
      </c>
      <c r="H59" s="18">
        <v>2</v>
      </c>
      <c r="I59" s="17">
        <f t="shared" si="13"/>
        <v>56</v>
      </c>
      <c r="J59" s="19">
        <f t="shared" si="14"/>
        <v>6.6193853427895979E-2</v>
      </c>
      <c r="K59" s="19">
        <f t="shared" si="15"/>
        <v>3.5714285714285712E-2</v>
      </c>
      <c r="L59" s="60">
        <f t="shared" si="5"/>
        <v>3.7037037037037035E-2</v>
      </c>
      <c r="M59" s="34">
        <v>10</v>
      </c>
    </row>
    <row r="60" spans="1:13" s="10" customFormat="1" ht="12.75" x14ac:dyDescent="0.2">
      <c r="A60" s="16">
        <v>5</v>
      </c>
      <c r="B60" s="16">
        <v>7</v>
      </c>
      <c r="C60" s="71">
        <v>1864</v>
      </c>
      <c r="D60" s="16">
        <v>6</v>
      </c>
      <c r="E60" s="16">
        <v>1</v>
      </c>
      <c r="F60" s="16">
        <f t="shared" si="12"/>
        <v>7</v>
      </c>
      <c r="G60" s="16">
        <v>89</v>
      </c>
      <c r="H60" s="18">
        <v>6</v>
      </c>
      <c r="I60" s="17">
        <f t="shared" si="13"/>
        <v>95</v>
      </c>
      <c r="J60" s="19">
        <f t="shared" si="14"/>
        <v>5.0774986638161414E-2</v>
      </c>
      <c r="K60" s="19">
        <f t="shared" si="15"/>
        <v>6.3157894736842107E-2</v>
      </c>
      <c r="L60" s="60">
        <f t="shared" si="5"/>
        <v>6.741573033707865E-2</v>
      </c>
      <c r="M60" s="34">
        <v>11</v>
      </c>
    </row>
    <row r="61" spans="1:13" s="10" customFormat="1" ht="12.75" x14ac:dyDescent="0.2">
      <c r="A61" s="16">
        <v>5</v>
      </c>
      <c r="B61" s="16">
        <v>8</v>
      </c>
      <c r="C61" s="71">
        <v>2080</v>
      </c>
      <c r="D61" s="16">
        <v>7</v>
      </c>
      <c r="E61" s="16">
        <v>2</v>
      </c>
      <c r="F61" s="16">
        <f t="shared" si="12"/>
        <v>9</v>
      </c>
      <c r="G61" s="16">
        <v>125</v>
      </c>
      <c r="H61" s="18">
        <v>5</v>
      </c>
      <c r="I61" s="17">
        <f t="shared" si="13"/>
        <v>130</v>
      </c>
      <c r="J61" s="19">
        <f t="shared" si="14"/>
        <v>6.2230732407850646E-2</v>
      </c>
      <c r="K61" s="19">
        <f t="shared" si="15"/>
        <v>3.8461538461538464E-2</v>
      </c>
      <c r="L61" s="60">
        <f t="shared" si="5"/>
        <v>5.6000000000000001E-2</v>
      </c>
      <c r="M61" s="34">
        <v>14</v>
      </c>
    </row>
    <row r="62" spans="1:13" s="10" customFormat="1" ht="12.75" x14ac:dyDescent="0.2">
      <c r="A62" s="16">
        <v>5</v>
      </c>
      <c r="B62" s="16">
        <v>9</v>
      </c>
      <c r="C62" s="71">
        <v>1199</v>
      </c>
      <c r="D62" s="16">
        <v>6</v>
      </c>
      <c r="E62" s="16">
        <v>4</v>
      </c>
      <c r="F62" s="16">
        <f t="shared" si="12"/>
        <v>10</v>
      </c>
      <c r="G62" s="16">
        <v>80</v>
      </c>
      <c r="H62" s="18">
        <v>23</v>
      </c>
      <c r="I62" s="17">
        <f t="shared" si="13"/>
        <v>103</v>
      </c>
      <c r="J62" s="19">
        <f t="shared" si="14"/>
        <v>8.5194375516956161E-2</v>
      </c>
      <c r="K62" s="19">
        <f t="shared" si="15"/>
        <v>0.22330097087378642</v>
      </c>
      <c r="L62" s="60">
        <f t="shared" ref="L62:L63" si="20">SUM(D62/G62)</f>
        <v>7.4999999999999997E-2</v>
      </c>
      <c r="M62" s="34">
        <v>11</v>
      </c>
    </row>
    <row r="63" spans="1:13" s="5" customFormat="1" ht="15" x14ac:dyDescent="0.25">
      <c r="A63" s="80" t="s">
        <v>9</v>
      </c>
      <c r="B63" s="80"/>
      <c r="C63" s="27">
        <f>SUM(C54:C62)</f>
        <v>15007</v>
      </c>
      <c r="D63" s="27">
        <f t="shared" ref="D63:M63" si="21">SUM(D54:D62)</f>
        <v>62</v>
      </c>
      <c r="E63" s="27">
        <f t="shared" si="21"/>
        <v>19</v>
      </c>
      <c r="F63" s="27">
        <f t="shared" si="21"/>
        <v>81</v>
      </c>
      <c r="G63" s="27">
        <f t="shared" si="21"/>
        <v>1130</v>
      </c>
      <c r="H63" s="27">
        <f t="shared" si="21"/>
        <v>106</v>
      </c>
      <c r="I63" s="27">
        <f t="shared" si="21"/>
        <v>1236</v>
      </c>
      <c r="J63" s="29">
        <f>I63/(C63+F63)</f>
        <v>8.191940615058324E-2</v>
      </c>
      <c r="K63" s="29">
        <f>H63/I63</f>
        <v>8.5760517799352745E-2</v>
      </c>
      <c r="L63" s="43">
        <f t="shared" si="20"/>
        <v>5.4867256637168141E-2</v>
      </c>
      <c r="M63" s="27">
        <f t="shared" si="21"/>
        <v>193</v>
      </c>
    </row>
    <row r="64" spans="1:13" s="10" customFormat="1" x14ac:dyDescent="0.2">
      <c r="A64" s="16"/>
      <c r="B64" s="16"/>
      <c r="C64" s="49"/>
      <c r="D64" s="16"/>
      <c r="E64" s="16"/>
      <c r="F64" s="16"/>
      <c r="G64" s="16"/>
      <c r="H64" s="18"/>
      <c r="I64" s="17"/>
      <c r="J64" s="19"/>
      <c r="K64" s="19"/>
      <c r="L64" s="41"/>
    </row>
    <row r="65" spans="1:13" s="10" customFormat="1" ht="12.75" x14ac:dyDescent="0.2">
      <c r="A65" s="16">
        <v>6</v>
      </c>
      <c r="B65" s="16">
        <v>1</v>
      </c>
      <c r="C65" s="1">
        <v>746</v>
      </c>
      <c r="D65" s="16">
        <v>10</v>
      </c>
      <c r="E65" s="16">
        <v>1</v>
      </c>
      <c r="F65" s="16">
        <f t="shared" si="12"/>
        <v>11</v>
      </c>
      <c r="G65" s="16">
        <v>152</v>
      </c>
      <c r="H65" s="18">
        <v>16</v>
      </c>
      <c r="I65" s="17">
        <f t="shared" si="13"/>
        <v>168</v>
      </c>
      <c r="J65" s="19">
        <f t="shared" si="14"/>
        <v>0.22192866578599735</v>
      </c>
      <c r="K65" s="19">
        <f t="shared" si="15"/>
        <v>9.5238095238095233E-2</v>
      </c>
      <c r="L65" s="60">
        <f t="shared" si="5"/>
        <v>6.5789473684210523E-2</v>
      </c>
      <c r="M65" s="34">
        <v>8</v>
      </c>
    </row>
    <row r="66" spans="1:13" s="10" customFormat="1" ht="12.75" x14ac:dyDescent="0.2">
      <c r="A66" s="16">
        <v>6</v>
      </c>
      <c r="B66" s="16">
        <v>2</v>
      </c>
      <c r="C66" s="1">
        <v>2092</v>
      </c>
      <c r="D66" s="16">
        <v>46</v>
      </c>
      <c r="E66" s="16">
        <v>69</v>
      </c>
      <c r="F66" s="16">
        <f t="shared" si="12"/>
        <v>115</v>
      </c>
      <c r="G66" s="16">
        <v>389</v>
      </c>
      <c r="H66" s="18">
        <v>411</v>
      </c>
      <c r="I66" s="17">
        <f t="shared" si="13"/>
        <v>800</v>
      </c>
      <c r="J66" s="19">
        <f t="shared" si="14"/>
        <v>0.36248300860897148</v>
      </c>
      <c r="K66" s="19">
        <f t="shared" si="15"/>
        <v>0.51375000000000004</v>
      </c>
      <c r="L66" s="60">
        <f t="shared" si="5"/>
        <v>0.11825192802056556</v>
      </c>
      <c r="M66" s="34">
        <v>38</v>
      </c>
    </row>
    <row r="67" spans="1:13" s="10" customFormat="1" ht="12.75" x14ac:dyDescent="0.2">
      <c r="A67" s="16">
        <v>6</v>
      </c>
      <c r="B67" s="16">
        <v>3</v>
      </c>
      <c r="C67" s="1">
        <v>2576</v>
      </c>
      <c r="D67" s="16">
        <v>73</v>
      </c>
      <c r="E67" s="16">
        <v>221</v>
      </c>
      <c r="F67" s="16">
        <f t="shared" si="12"/>
        <v>294</v>
      </c>
      <c r="G67" s="16">
        <v>296</v>
      </c>
      <c r="H67" s="18">
        <v>994</v>
      </c>
      <c r="I67" s="17">
        <f t="shared" si="13"/>
        <v>1290</v>
      </c>
      <c r="J67" s="19">
        <f t="shared" si="14"/>
        <v>0.44947735191637633</v>
      </c>
      <c r="K67" s="19">
        <f t="shared" si="15"/>
        <v>0.77054263565891468</v>
      </c>
      <c r="L67" s="60">
        <f t="shared" si="5"/>
        <v>0.24662162162162163</v>
      </c>
      <c r="M67" s="34">
        <v>52</v>
      </c>
    </row>
    <row r="68" spans="1:13" s="10" customFormat="1" ht="12.75" x14ac:dyDescent="0.2">
      <c r="A68" s="16">
        <v>6</v>
      </c>
      <c r="B68" s="16">
        <v>4</v>
      </c>
      <c r="C68" s="1">
        <v>2358</v>
      </c>
      <c r="D68" s="16">
        <v>11</v>
      </c>
      <c r="E68" s="16">
        <v>13</v>
      </c>
      <c r="F68" s="16">
        <f t="shared" si="12"/>
        <v>24</v>
      </c>
      <c r="G68" s="16">
        <v>137</v>
      </c>
      <c r="H68" s="18">
        <v>74</v>
      </c>
      <c r="I68" s="17">
        <f t="shared" si="13"/>
        <v>211</v>
      </c>
      <c r="J68" s="19">
        <f t="shared" si="14"/>
        <v>8.8581024349286316E-2</v>
      </c>
      <c r="K68" s="19">
        <f t="shared" si="15"/>
        <v>0.35071090047393366</v>
      </c>
      <c r="L68" s="60">
        <f t="shared" si="5"/>
        <v>8.0291970802919707E-2</v>
      </c>
      <c r="M68" s="34">
        <v>16</v>
      </c>
    </row>
    <row r="69" spans="1:13" s="10" customFormat="1" ht="12.75" x14ac:dyDescent="0.2">
      <c r="A69" s="16">
        <v>6</v>
      </c>
      <c r="B69" s="16">
        <v>5</v>
      </c>
      <c r="C69" s="1">
        <v>1283</v>
      </c>
      <c r="D69" s="16">
        <v>17</v>
      </c>
      <c r="E69" s="16">
        <v>0</v>
      </c>
      <c r="F69" s="16">
        <f t="shared" si="12"/>
        <v>17</v>
      </c>
      <c r="G69" s="16">
        <v>121</v>
      </c>
      <c r="H69" s="18">
        <v>5</v>
      </c>
      <c r="I69" s="17">
        <f t="shared" si="13"/>
        <v>126</v>
      </c>
      <c r="J69" s="19">
        <f t="shared" si="14"/>
        <v>9.6923076923076917E-2</v>
      </c>
      <c r="K69" s="19">
        <f t="shared" si="15"/>
        <v>3.968253968253968E-2</v>
      </c>
      <c r="L69" s="60">
        <f t="shared" si="5"/>
        <v>0.14049586776859505</v>
      </c>
      <c r="M69" s="34">
        <v>23</v>
      </c>
    </row>
    <row r="70" spans="1:13" s="10" customFormat="1" ht="12.75" x14ac:dyDescent="0.2">
      <c r="A70" s="16">
        <v>6</v>
      </c>
      <c r="B70" s="16">
        <v>6</v>
      </c>
      <c r="C70" s="1">
        <v>1282</v>
      </c>
      <c r="D70" s="16">
        <v>7</v>
      </c>
      <c r="E70" s="16">
        <v>1</v>
      </c>
      <c r="F70" s="16">
        <f t="shared" si="12"/>
        <v>8</v>
      </c>
      <c r="G70" s="16">
        <v>62</v>
      </c>
      <c r="H70" s="18">
        <v>6</v>
      </c>
      <c r="I70" s="17">
        <f t="shared" si="13"/>
        <v>68</v>
      </c>
      <c r="J70" s="19">
        <f t="shared" si="14"/>
        <v>5.2713178294573643E-2</v>
      </c>
      <c r="K70" s="19">
        <f t="shared" si="15"/>
        <v>8.8235294117647065E-2</v>
      </c>
      <c r="L70" s="60">
        <f t="shared" si="5"/>
        <v>0.11290322580645161</v>
      </c>
      <c r="M70" s="34">
        <v>6</v>
      </c>
    </row>
    <row r="71" spans="1:13" s="10" customFormat="1" ht="12.75" x14ac:dyDescent="0.2">
      <c r="A71" s="16">
        <v>6</v>
      </c>
      <c r="B71" s="16">
        <v>7</v>
      </c>
      <c r="C71" s="1">
        <v>830</v>
      </c>
      <c r="D71" s="16">
        <v>13</v>
      </c>
      <c r="E71" s="16">
        <v>7</v>
      </c>
      <c r="F71" s="16">
        <f t="shared" si="12"/>
        <v>20</v>
      </c>
      <c r="G71" s="16">
        <v>110</v>
      </c>
      <c r="H71" s="18">
        <v>35</v>
      </c>
      <c r="I71" s="17">
        <f t="shared" si="13"/>
        <v>145</v>
      </c>
      <c r="J71" s="19">
        <f t="shared" si="14"/>
        <v>0.17058823529411765</v>
      </c>
      <c r="K71" s="19">
        <f t="shared" si="15"/>
        <v>0.2413793103448276</v>
      </c>
      <c r="L71" s="60">
        <f t="shared" si="5"/>
        <v>0.11818181818181818</v>
      </c>
      <c r="M71" s="34">
        <v>27</v>
      </c>
    </row>
    <row r="72" spans="1:13" s="10" customFormat="1" ht="12.75" x14ac:dyDescent="0.2">
      <c r="A72" s="16">
        <v>6</v>
      </c>
      <c r="B72" s="16">
        <v>8</v>
      </c>
      <c r="C72" s="1">
        <v>1234</v>
      </c>
      <c r="D72" s="16">
        <v>13</v>
      </c>
      <c r="E72" s="16">
        <v>1</v>
      </c>
      <c r="F72" s="16">
        <f t="shared" si="12"/>
        <v>14</v>
      </c>
      <c r="G72" s="16">
        <v>143</v>
      </c>
      <c r="H72" s="18">
        <v>10</v>
      </c>
      <c r="I72" s="17">
        <f t="shared" si="13"/>
        <v>153</v>
      </c>
      <c r="J72" s="19">
        <f t="shared" si="14"/>
        <v>0.12259615384615384</v>
      </c>
      <c r="K72" s="19">
        <f t="shared" si="15"/>
        <v>6.535947712418301E-2</v>
      </c>
      <c r="L72" s="60">
        <f t="shared" si="5"/>
        <v>9.0909090909090912E-2</v>
      </c>
      <c r="M72" s="34">
        <v>33</v>
      </c>
    </row>
    <row r="73" spans="1:13" s="10" customFormat="1" ht="12.75" x14ac:dyDescent="0.2">
      <c r="A73" s="16">
        <v>6</v>
      </c>
      <c r="B73" s="16">
        <v>9</v>
      </c>
      <c r="C73" s="1">
        <v>1686</v>
      </c>
      <c r="D73" s="16">
        <v>11</v>
      </c>
      <c r="E73" s="16">
        <v>2</v>
      </c>
      <c r="F73" s="16">
        <f t="shared" si="12"/>
        <v>13</v>
      </c>
      <c r="G73" s="16">
        <v>119</v>
      </c>
      <c r="H73" s="18">
        <v>6</v>
      </c>
      <c r="I73" s="17">
        <f t="shared" si="13"/>
        <v>125</v>
      </c>
      <c r="J73" s="19">
        <f t="shared" si="14"/>
        <v>7.3572689817539727E-2</v>
      </c>
      <c r="K73" s="19">
        <f t="shared" si="15"/>
        <v>4.8000000000000001E-2</v>
      </c>
      <c r="L73" s="60">
        <f t="shared" si="5"/>
        <v>9.2436974789915971E-2</v>
      </c>
      <c r="M73" s="34">
        <v>17</v>
      </c>
    </row>
    <row r="74" spans="1:13" s="5" customFormat="1" ht="15" x14ac:dyDescent="0.25">
      <c r="A74" s="80" t="s">
        <v>10</v>
      </c>
      <c r="B74" s="80"/>
      <c r="C74" s="27">
        <f t="shared" ref="C74:I74" si="22">SUM(C65:C73)</f>
        <v>14087</v>
      </c>
      <c r="D74" s="28">
        <f t="shared" si="22"/>
        <v>201</v>
      </c>
      <c r="E74" s="28">
        <f t="shared" si="22"/>
        <v>315</v>
      </c>
      <c r="F74" s="28">
        <f t="shared" si="22"/>
        <v>516</v>
      </c>
      <c r="G74" s="57">
        <f t="shared" si="22"/>
        <v>1529</v>
      </c>
      <c r="H74" s="58">
        <f t="shared" si="22"/>
        <v>1557</v>
      </c>
      <c r="I74" s="27">
        <f t="shared" si="22"/>
        <v>3086</v>
      </c>
      <c r="J74" s="29">
        <f>I74/(C74+F74)</f>
        <v>0.21132643977264945</v>
      </c>
      <c r="K74" s="29">
        <f>H74/I74</f>
        <v>0.50453661697990926</v>
      </c>
      <c r="L74" s="43">
        <f t="shared" ref="L74:L137" si="23">SUM(D74/G74)</f>
        <v>0.131458469587966</v>
      </c>
      <c r="M74" s="52">
        <f t="shared" ref="M74" si="24">SUM(M65:M73)</f>
        <v>220</v>
      </c>
    </row>
    <row r="75" spans="1:13" s="10" customFormat="1" x14ac:dyDescent="0.2">
      <c r="A75" s="16"/>
      <c r="B75" s="16"/>
      <c r="C75" s="49"/>
      <c r="D75" s="16"/>
      <c r="E75" s="16"/>
      <c r="F75" s="16"/>
      <c r="G75" s="16"/>
      <c r="H75" s="18"/>
      <c r="I75" s="17"/>
      <c r="J75" s="19"/>
      <c r="K75" s="19"/>
      <c r="L75" s="41"/>
    </row>
    <row r="76" spans="1:13" s="10" customFormat="1" ht="12.75" x14ac:dyDescent="0.2">
      <c r="A76" s="16">
        <v>7</v>
      </c>
      <c r="B76" s="16" t="s">
        <v>43</v>
      </c>
      <c r="C76" s="1">
        <v>1027</v>
      </c>
      <c r="D76" s="16">
        <v>2</v>
      </c>
      <c r="E76" s="16">
        <v>1</v>
      </c>
      <c r="F76" s="16">
        <f t="shared" si="12"/>
        <v>3</v>
      </c>
      <c r="G76" s="16">
        <v>165</v>
      </c>
      <c r="H76" s="18">
        <v>14</v>
      </c>
      <c r="I76" s="17">
        <f t="shared" si="13"/>
        <v>179</v>
      </c>
      <c r="J76" s="19">
        <f t="shared" si="14"/>
        <v>0.17378640776699028</v>
      </c>
      <c r="K76" s="19">
        <f t="shared" si="15"/>
        <v>7.8212290502793297E-2</v>
      </c>
      <c r="L76" s="60">
        <f t="shared" si="23"/>
        <v>1.2121212121212121E-2</v>
      </c>
      <c r="M76" s="34">
        <v>7</v>
      </c>
    </row>
    <row r="77" spans="1:13" s="10" customFormat="1" ht="12.75" x14ac:dyDescent="0.2">
      <c r="A77" s="16">
        <v>7</v>
      </c>
      <c r="B77" s="16" t="s">
        <v>44</v>
      </c>
      <c r="C77" s="1">
        <v>1547</v>
      </c>
      <c r="D77" s="16">
        <v>5</v>
      </c>
      <c r="E77" s="16">
        <v>2</v>
      </c>
      <c r="F77" s="16">
        <f t="shared" si="12"/>
        <v>7</v>
      </c>
      <c r="G77" s="16">
        <v>281</v>
      </c>
      <c r="H77" s="18">
        <v>32</v>
      </c>
      <c r="I77" s="17">
        <f t="shared" si="13"/>
        <v>313</v>
      </c>
      <c r="J77" s="19">
        <f t="shared" si="14"/>
        <v>0.20141570141570142</v>
      </c>
      <c r="K77" s="19">
        <f t="shared" si="15"/>
        <v>0.10223642172523961</v>
      </c>
      <c r="L77" s="60">
        <f t="shared" si="23"/>
        <v>1.7793594306049824E-2</v>
      </c>
      <c r="M77" s="34">
        <v>6</v>
      </c>
    </row>
    <row r="78" spans="1:13" s="10" customFormat="1" ht="12.75" x14ac:dyDescent="0.2">
      <c r="A78" s="16">
        <v>7</v>
      </c>
      <c r="B78" s="16">
        <v>3</v>
      </c>
      <c r="C78" s="1">
        <v>2331</v>
      </c>
      <c r="D78" s="16">
        <v>15</v>
      </c>
      <c r="E78" s="16">
        <v>2</v>
      </c>
      <c r="F78" s="16">
        <f t="shared" si="12"/>
        <v>17</v>
      </c>
      <c r="G78" s="16">
        <v>267</v>
      </c>
      <c r="H78" s="18">
        <v>29</v>
      </c>
      <c r="I78" s="17">
        <f t="shared" si="13"/>
        <v>296</v>
      </c>
      <c r="J78" s="19">
        <f t="shared" si="14"/>
        <v>0.12606473594548551</v>
      </c>
      <c r="K78" s="19">
        <f t="shared" si="15"/>
        <v>9.7972972972972971E-2</v>
      </c>
      <c r="L78" s="60">
        <f t="shared" si="23"/>
        <v>5.6179775280898875E-2</v>
      </c>
      <c r="M78" s="34">
        <v>19</v>
      </c>
    </row>
    <row r="79" spans="1:13" s="10" customFormat="1" ht="12.75" x14ac:dyDescent="0.2">
      <c r="A79" s="16">
        <v>7</v>
      </c>
      <c r="B79" s="16" t="s">
        <v>45</v>
      </c>
      <c r="C79" s="1">
        <v>2113</v>
      </c>
      <c r="D79" s="16">
        <v>10</v>
      </c>
      <c r="E79" s="16">
        <v>6</v>
      </c>
      <c r="F79" s="16">
        <f t="shared" si="12"/>
        <v>16</v>
      </c>
      <c r="G79" s="16">
        <v>286</v>
      </c>
      <c r="H79" s="18">
        <v>46</v>
      </c>
      <c r="I79" s="17">
        <f t="shared" si="13"/>
        <v>332</v>
      </c>
      <c r="J79" s="19">
        <f t="shared" si="14"/>
        <v>0.15594175669328322</v>
      </c>
      <c r="K79" s="19">
        <f t="shared" si="15"/>
        <v>0.13855421686746988</v>
      </c>
      <c r="L79" s="60">
        <f t="shared" si="23"/>
        <v>3.4965034965034968E-2</v>
      </c>
      <c r="M79" s="34">
        <v>12</v>
      </c>
    </row>
    <row r="80" spans="1:13" s="10" customFormat="1" ht="12.75" x14ac:dyDescent="0.2">
      <c r="A80" s="16">
        <v>7</v>
      </c>
      <c r="B80" s="16">
        <v>5</v>
      </c>
      <c r="C80" s="1">
        <v>1973</v>
      </c>
      <c r="D80" s="16">
        <v>19</v>
      </c>
      <c r="E80" s="16">
        <v>1</v>
      </c>
      <c r="F80" s="16">
        <f t="shared" si="12"/>
        <v>20</v>
      </c>
      <c r="G80" s="16">
        <v>214</v>
      </c>
      <c r="H80" s="18">
        <v>15</v>
      </c>
      <c r="I80" s="17">
        <f t="shared" si="13"/>
        <v>229</v>
      </c>
      <c r="J80" s="19">
        <f t="shared" si="14"/>
        <v>0.11490215755143</v>
      </c>
      <c r="K80" s="19">
        <f t="shared" si="15"/>
        <v>6.5502183406113537E-2</v>
      </c>
      <c r="L80" s="60">
        <f t="shared" si="23"/>
        <v>8.8785046728971959E-2</v>
      </c>
      <c r="M80" s="34">
        <v>12</v>
      </c>
    </row>
    <row r="81" spans="1:13" s="10" customFormat="1" ht="12.75" x14ac:dyDescent="0.2">
      <c r="A81" s="16">
        <v>7</v>
      </c>
      <c r="B81" s="16">
        <v>6</v>
      </c>
      <c r="C81" s="1">
        <v>2531</v>
      </c>
      <c r="D81" s="16">
        <v>12</v>
      </c>
      <c r="E81" s="16">
        <v>1</v>
      </c>
      <c r="F81" s="16">
        <f t="shared" si="12"/>
        <v>13</v>
      </c>
      <c r="G81" s="16">
        <v>129</v>
      </c>
      <c r="H81" s="18">
        <v>23</v>
      </c>
      <c r="I81" s="17">
        <f t="shared" si="13"/>
        <v>152</v>
      </c>
      <c r="J81" s="19">
        <f t="shared" si="14"/>
        <v>5.9748427672955975E-2</v>
      </c>
      <c r="K81" s="19">
        <f t="shared" si="15"/>
        <v>0.15131578947368421</v>
      </c>
      <c r="L81" s="60">
        <f t="shared" si="23"/>
        <v>9.3023255813953487E-2</v>
      </c>
      <c r="M81" s="34">
        <v>17</v>
      </c>
    </row>
    <row r="82" spans="1:13" s="10" customFormat="1" ht="12.75" x14ac:dyDescent="0.2">
      <c r="A82" s="16">
        <v>7</v>
      </c>
      <c r="B82" s="16">
        <v>7</v>
      </c>
      <c r="C82" s="1">
        <v>1082</v>
      </c>
      <c r="D82" s="16">
        <v>5</v>
      </c>
      <c r="E82" s="16">
        <v>0</v>
      </c>
      <c r="F82" s="16">
        <f>SUM(D82:E82)</f>
        <v>5</v>
      </c>
      <c r="G82" s="16">
        <v>186</v>
      </c>
      <c r="H82" s="18">
        <v>13</v>
      </c>
      <c r="I82" s="17">
        <f t="shared" si="13"/>
        <v>199</v>
      </c>
      <c r="J82" s="19">
        <f t="shared" si="14"/>
        <v>0.18307267709291627</v>
      </c>
      <c r="K82" s="19">
        <f t="shared" si="15"/>
        <v>6.5326633165829151E-2</v>
      </c>
      <c r="L82" s="60">
        <f t="shared" si="23"/>
        <v>2.6881720430107527E-2</v>
      </c>
      <c r="M82" s="34">
        <v>8</v>
      </c>
    </row>
    <row r="83" spans="1:13" s="10" customFormat="1" ht="12.75" x14ac:dyDescent="0.2">
      <c r="A83" s="16">
        <v>7</v>
      </c>
      <c r="B83" s="16">
        <v>8</v>
      </c>
      <c r="C83" s="1">
        <v>3212</v>
      </c>
      <c r="D83" s="16">
        <v>19</v>
      </c>
      <c r="E83" s="16">
        <v>2</v>
      </c>
      <c r="F83" s="16">
        <f t="shared" si="12"/>
        <v>21</v>
      </c>
      <c r="G83" s="16">
        <v>389</v>
      </c>
      <c r="H83" s="18">
        <v>52</v>
      </c>
      <c r="I83" s="17">
        <f t="shared" si="13"/>
        <v>441</v>
      </c>
      <c r="J83" s="19">
        <f t="shared" si="14"/>
        <v>0.13640581503247756</v>
      </c>
      <c r="K83" s="19">
        <f t="shared" si="15"/>
        <v>0.11791383219954649</v>
      </c>
      <c r="L83" s="60">
        <f t="shared" si="23"/>
        <v>4.8843187660668377E-2</v>
      </c>
      <c r="M83" s="34">
        <v>22</v>
      </c>
    </row>
    <row r="84" spans="1:13" s="10" customFormat="1" ht="12.75" x14ac:dyDescent="0.2">
      <c r="A84" s="16">
        <v>7</v>
      </c>
      <c r="B84" s="16">
        <v>9</v>
      </c>
      <c r="C84" s="1">
        <v>2325</v>
      </c>
      <c r="D84" s="16">
        <v>8</v>
      </c>
      <c r="E84" s="16">
        <v>0</v>
      </c>
      <c r="F84" s="16">
        <f t="shared" si="12"/>
        <v>8</v>
      </c>
      <c r="G84" s="16">
        <v>302</v>
      </c>
      <c r="H84" s="18">
        <v>21</v>
      </c>
      <c r="I84" s="17">
        <f t="shared" si="13"/>
        <v>323</v>
      </c>
      <c r="J84" s="19">
        <f t="shared" si="14"/>
        <v>0.13844834976425205</v>
      </c>
      <c r="K84" s="19">
        <f t="shared" si="15"/>
        <v>6.5015479876160992E-2</v>
      </c>
      <c r="L84" s="60">
        <f t="shared" si="23"/>
        <v>2.6490066225165563E-2</v>
      </c>
      <c r="M84" s="34">
        <v>23</v>
      </c>
    </row>
    <row r="85" spans="1:13" s="10" customFormat="1" ht="12.75" x14ac:dyDescent="0.2">
      <c r="A85" s="16">
        <v>7</v>
      </c>
      <c r="B85" s="16">
        <v>10</v>
      </c>
      <c r="C85" s="1">
        <v>740</v>
      </c>
      <c r="D85" s="16">
        <v>5</v>
      </c>
      <c r="E85" s="16">
        <v>0</v>
      </c>
      <c r="F85" s="16">
        <f t="shared" si="12"/>
        <v>5</v>
      </c>
      <c r="G85" s="16">
        <v>48</v>
      </c>
      <c r="H85" s="18">
        <v>7</v>
      </c>
      <c r="I85" s="17">
        <f t="shared" si="13"/>
        <v>55</v>
      </c>
      <c r="J85" s="19">
        <f t="shared" si="14"/>
        <v>7.3825503355704702E-2</v>
      </c>
      <c r="K85" s="19">
        <f t="shared" si="15"/>
        <v>0.12727272727272726</v>
      </c>
      <c r="L85" s="60">
        <f t="shared" si="23"/>
        <v>0.10416666666666667</v>
      </c>
      <c r="M85" s="34">
        <v>13</v>
      </c>
    </row>
    <row r="86" spans="1:13" s="5" customFormat="1" ht="15" x14ac:dyDescent="0.25">
      <c r="A86" s="80" t="s">
        <v>11</v>
      </c>
      <c r="B86" s="80"/>
      <c r="C86" s="27">
        <f t="shared" ref="C86:I86" si="25">SUM(C76:C85)</f>
        <v>18881</v>
      </c>
      <c r="D86" s="28">
        <f t="shared" si="25"/>
        <v>100</v>
      </c>
      <c r="E86" s="28">
        <f t="shared" si="25"/>
        <v>15</v>
      </c>
      <c r="F86" s="28">
        <f t="shared" si="25"/>
        <v>115</v>
      </c>
      <c r="G86" s="27">
        <f t="shared" si="25"/>
        <v>2267</v>
      </c>
      <c r="H86" s="28">
        <f t="shared" si="25"/>
        <v>252</v>
      </c>
      <c r="I86" s="27">
        <f t="shared" si="25"/>
        <v>2519</v>
      </c>
      <c r="J86" s="29">
        <f>I86/(C86+F86)</f>
        <v>0.13260686460307433</v>
      </c>
      <c r="K86" s="29">
        <f>H86/I86</f>
        <v>0.10003969829297341</v>
      </c>
      <c r="L86" s="43">
        <f t="shared" si="23"/>
        <v>4.4111160123511246E-2</v>
      </c>
      <c r="M86" s="52">
        <f t="shared" ref="M86" si="26">SUM(M76:M85)</f>
        <v>139</v>
      </c>
    </row>
    <row r="87" spans="1:13" s="10" customFormat="1" x14ac:dyDescent="0.2">
      <c r="A87" s="16"/>
      <c r="B87" s="16"/>
      <c r="C87" s="49"/>
      <c r="D87" s="16"/>
      <c r="E87" s="16"/>
      <c r="F87" s="16"/>
      <c r="G87" s="16"/>
      <c r="H87" s="18"/>
      <c r="I87" s="17"/>
      <c r="J87" s="19"/>
      <c r="K87" s="19"/>
      <c r="L87" s="41"/>
    </row>
    <row r="88" spans="1:13" s="10" customFormat="1" ht="12.75" x14ac:dyDescent="0.2">
      <c r="A88" s="16">
        <v>8</v>
      </c>
      <c r="B88" s="16">
        <v>1</v>
      </c>
      <c r="C88" s="1">
        <v>1303</v>
      </c>
      <c r="D88" s="16">
        <v>8</v>
      </c>
      <c r="E88" s="16">
        <v>15</v>
      </c>
      <c r="F88" s="16">
        <f t="shared" si="12"/>
        <v>23</v>
      </c>
      <c r="G88" s="16">
        <v>161</v>
      </c>
      <c r="H88" s="18">
        <v>37</v>
      </c>
      <c r="I88" s="17">
        <f t="shared" si="13"/>
        <v>198</v>
      </c>
      <c r="J88" s="19">
        <f t="shared" si="14"/>
        <v>0.14932126696832579</v>
      </c>
      <c r="K88" s="19">
        <f t="shared" si="15"/>
        <v>0.18686868686868688</v>
      </c>
      <c r="L88" s="60">
        <f t="shared" si="23"/>
        <v>4.9689440993788817E-2</v>
      </c>
      <c r="M88" s="34">
        <v>46</v>
      </c>
    </row>
    <row r="89" spans="1:13" s="10" customFormat="1" ht="12.75" x14ac:dyDescent="0.2">
      <c r="A89" s="16">
        <v>8</v>
      </c>
      <c r="B89" s="16">
        <v>2</v>
      </c>
      <c r="C89" s="1">
        <v>2287</v>
      </c>
      <c r="D89" s="16">
        <v>13</v>
      </c>
      <c r="E89" s="16">
        <v>1</v>
      </c>
      <c r="F89" s="16">
        <f t="shared" si="12"/>
        <v>14</v>
      </c>
      <c r="G89" s="16">
        <v>205</v>
      </c>
      <c r="H89" s="18">
        <v>20</v>
      </c>
      <c r="I89" s="17">
        <f t="shared" si="13"/>
        <v>225</v>
      </c>
      <c r="J89" s="19">
        <f t="shared" si="14"/>
        <v>9.7783572359843543E-2</v>
      </c>
      <c r="K89" s="19">
        <f t="shared" si="15"/>
        <v>8.8888888888888892E-2</v>
      </c>
      <c r="L89" s="60">
        <f t="shared" si="23"/>
        <v>6.3414634146341464E-2</v>
      </c>
      <c r="M89" s="34">
        <v>5</v>
      </c>
    </row>
    <row r="90" spans="1:13" s="10" customFormat="1" ht="12.75" x14ac:dyDescent="0.2">
      <c r="A90" s="16">
        <v>8</v>
      </c>
      <c r="B90" s="16">
        <v>3</v>
      </c>
      <c r="C90" s="1">
        <v>1440</v>
      </c>
      <c r="D90" s="16">
        <v>6</v>
      </c>
      <c r="E90" s="16">
        <v>0</v>
      </c>
      <c r="F90" s="16">
        <f t="shared" si="12"/>
        <v>6</v>
      </c>
      <c r="G90" s="16">
        <v>83</v>
      </c>
      <c r="H90" s="18">
        <v>2</v>
      </c>
      <c r="I90" s="17">
        <f t="shared" si="13"/>
        <v>85</v>
      </c>
      <c r="J90" s="19">
        <f t="shared" si="14"/>
        <v>5.8782849239280774E-2</v>
      </c>
      <c r="K90" s="19">
        <f t="shared" si="15"/>
        <v>2.3529411764705882E-2</v>
      </c>
      <c r="L90" s="60">
        <f t="shared" si="23"/>
        <v>7.2289156626506021E-2</v>
      </c>
      <c r="M90" s="34">
        <v>15</v>
      </c>
    </row>
    <row r="91" spans="1:13" s="10" customFormat="1" ht="12.75" x14ac:dyDescent="0.2">
      <c r="A91" s="16">
        <v>8</v>
      </c>
      <c r="B91" s="16">
        <v>4</v>
      </c>
      <c r="C91" s="1">
        <v>1559</v>
      </c>
      <c r="D91" s="16">
        <v>6</v>
      </c>
      <c r="E91" s="16">
        <v>0</v>
      </c>
      <c r="F91" s="16">
        <f t="shared" si="12"/>
        <v>6</v>
      </c>
      <c r="G91" s="16">
        <v>158</v>
      </c>
      <c r="H91" s="18">
        <v>12</v>
      </c>
      <c r="I91" s="17">
        <f t="shared" si="13"/>
        <v>170</v>
      </c>
      <c r="J91" s="19">
        <f t="shared" si="14"/>
        <v>0.10862619808306709</v>
      </c>
      <c r="K91" s="19">
        <f t="shared" si="15"/>
        <v>7.0588235294117646E-2</v>
      </c>
      <c r="L91" s="60">
        <f t="shared" si="23"/>
        <v>3.7974683544303799E-2</v>
      </c>
      <c r="M91" s="34">
        <v>10</v>
      </c>
    </row>
    <row r="92" spans="1:13" s="10" customFormat="1" ht="12.75" x14ac:dyDescent="0.2">
      <c r="A92" s="16">
        <v>8</v>
      </c>
      <c r="B92" s="16">
        <v>5</v>
      </c>
      <c r="C92" s="1">
        <v>2420</v>
      </c>
      <c r="D92" s="16">
        <v>7</v>
      </c>
      <c r="E92" s="16">
        <v>0</v>
      </c>
      <c r="F92" s="16">
        <f t="shared" si="12"/>
        <v>7</v>
      </c>
      <c r="G92" s="16">
        <v>284</v>
      </c>
      <c r="H92" s="18">
        <v>26</v>
      </c>
      <c r="I92" s="17">
        <f t="shared" si="13"/>
        <v>310</v>
      </c>
      <c r="J92" s="19">
        <f t="shared" si="14"/>
        <v>0.12772970745776679</v>
      </c>
      <c r="K92" s="19">
        <f t="shared" si="15"/>
        <v>8.387096774193549E-2</v>
      </c>
      <c r="L92" s="60">
        <f t="shared" si="23"/>
        <v>2.464788732394366E-2</v>
      </c>
      <c r="M92" s="34">
        <v>25</v>
      </c>
    </row>
    <row r="93" spans="1:13" s="10" customFormat="1" ht="12.75" x14ac:dyDescent="0.2">
      <c r="A93" s="16">
        <v>8</v>
      </c>
      <c r="B93" s="16">
        <v>6</v>
      </c>
      <c r="C93" s="1">
        <v>2283</v>
      </c>
      <c r="D93" s="16">
        <v>8</v>
      </c>
      <c r="E93" s="16">
        <v>0</v>
      </c>
      <c r="F93" s="16">
        <f t="shared" si="12"/>
        <v>8</v>
      </c>
      <c r="G93" s="16">
        <v>281</v>
      </c>
      <c r="H93" s="18">
        <v>19</v>
      </c>
      <c r="I93" s="17">
        <f t="shared" si="13"/>
        <v>300</v>
      </c>
      <c r="J93" s="19">
        <f t="shared" si="14"/>
        <v>0.13094718463553034</v>
      </c>
      <c r="K93" s="19">
        <f t="shared" si="15"/>
        <v>6.3333333333333339E-2</v>
      </c>
      <c r="L93" s="60">
        <f t="shared" si="23"/>
        <v>2.8469750889679714E-2</v>
      </c>
      <c r="M93" s="34">
        <v>24</v>
      </c>
    </row>
    <row r="94" spans="1:13" s="10" customFormat="1" ht="12.75" x14ac:dyDescent="0.2">
      <c r="A94" s="16">
        <v>8</v>
      </c>
      <c r="B94" s="16">
        <v>7</v>
      </c>
      <c r="C94" s="1">
        <v>2800</v>
      </c>
      <c r="D94" s="16">
        <v>15</v>
      </c>
      <c r="E94" s="16">
        <v>1</v>
      </c>
      <c r="F94" s="16">
        <f t="shared" si="12"/>
        <v>16</v>
      </c>
      <c r="G94" s="54">
        <v>384</v>
      </c>
      <c r="H94" s="18">
        <v>20</v>
      </c>
      <c r="I94" s="17">
        <f t="shared" si="13"/>
        <v>404</v>
      </c>
      <c r="J94" s="19">
        <f t="shared" si="14"/>
        <v>0.14346590909090909</v>
      </c>
      <c r="K94" s="19">
        <f t="shared" si="15"/>
        <v>4.9504950495049507E-2</v>
      </c>
      <c r="L94" s="60">
        <f t="shared" si="23"/>
        <v>3.90625E-2</v>
      </c>
      <c r="M94" s="34">
        <v>22</v>
      </c>
    </row>
    <row r="95" spans="1:13" s="10" customFormat="1" ht="12.75" x14ac:dyDescent="0.2">
      <c r="A95" s="16">
        <v>8</v>
      </c>
      <c r="B95" s="16">
        <v>8</v>
      </c>
      <c r="C95" s="1">
        <v>2734</v>
      </c>
      <c r="D95" s="16">
        <v>10</v>
      </c>
      <c r="E95" s="16">
        <v>0</v>
      </c>
      <c r="F95" s="16">
        <f t="shared" si="12"/>
        <v>10</v>
      </c>
      <c r="G95" s="54">
        <v>298</v>
      </c>
      <c r="H95" s="18">
        <v>10</v>
      </c>
      <c r="I95" s="17">
        <f t="shared" si="13"/>
        <v>308</v>
      </c>
      <c r="J95" s="19">
        <f t="shared" si="14"/>
        <v>0.11224489795918367</v>
      </c>
      <c r="K95" s="19">
        <f t="shared" si="15"/>
        <v>3.2467532467532464E-2</v>
      </c>
      <c r="L95" s="60">
        <f t="shared" si="23"/>
        <v>3.3557046979865772E-2</v>
      </c>
      <c r="M95" s="34">
        <v>18</v>
      </c>
    </row>
    <row r="96" spans="1:13" s="5" customFormat="1" ht="15" x14ac:dyDescent="0.25">
      <c r="A96" s="80" t="s">
        <v>12</v>
      </c>
      <c r="B96" s="80"/>
      <c r="C96" s="27">
        <f t="shared" ref="C96:I96" si="27">SUM(C88:C95)</f>
        <v>16826</v>
      </c>
      <c r="D96" s="28">
        <f t="shared" si="27"/>
        <v>73</v>
      </c>
      <c r="E96" s="28">
        <f t="shared" si="27"/>
        <v>17</v>
      </c>
      <c r="F96" s="28">
        <f t="shared" si="27"/>
        <v>90</v>
      </c>
      <c r="G96" s="27">
        <f t="shared" si="27"/>
        <v>1854</v>
      </c>
      <c r="H96" s="28">
        <f t="shared" si="27"/>
        <v>146</v>
      </c>
      <c r="I96" s="27">
        <f t="shared" si="27"/>
        <v>2000</v>
      </c>
      <c r="J96" s="29">
        <f>I96/(C96+F96)</f>
        <v>0.11823126034523528</v>
      </c>
      <c r="K96" s="29">
        <f>H96/I96</f>
        <v>7.2999999999999995E-2</v>
      </c>
      <c r="L96" s="43">
        <f t="shared" si="23"/>
        <v>3.9374325782092774E-2</v>
      </c>
      <c r="M96" s="52">
        <f t="shared" ref="M96" si="28">SUM(M88:M95)</f>
        <v>165</v>
      </c>
    </row>
    <row r="97" spans="1:13" s="10" customFormat="1" x14ac:dyDescent="0.2">
      <c r="A97" s="16"/>
      <c r="B97" s="16"/>
      <c r="C97" s="49"/>
      <c r="D97" s="16"/>
      <c r="E97" s="16"/>
      <c r="F97" s="16"/>
      <c r="G97" s="16"/>
      <c r="H97" s="18"/>
      <c r="I97" s="17"/>
      <c r="J97" s="19"/>
      <c r="K97" s="19"/>
      <c r="L97" s="41"/>
    </row>
    <row r="98" spans="1:13" s="10" customFormat="1" ht="12.75" x14ac:dyDescent="0.2">
      <c r="A98" s="16">
        <v>9</v>
      </c>
      <c r="B98" s="16">
        <v>1</v>
      </c>
      <c r="C98" s="1">
        <v>2283</v>
      </c>
      <c r="D98" s="16">
        <v>10</v>
      </c>
      <c r="E98" s="16">
        <v>1</v>
      </c>
      <c r="F98" s="16">
        <f t="shared" si="12"/>
        <v>11</v>
      </c>
      <c r="G98" s="54">
        <v>147</v>
      </c>
      <c r="H98" s="18">
        <v>14</v>
      </c>
      <c r="I98" s="17">
        <f t="shared" si="13"/>
        <v>161</v>
      </c>
      <c r="J98" s="19">
        <f t="shared" si="14"/>
        <v>7.0183086312118573E-2</v>
      </c>
      <c r="K98" s="19">
        <f t="shared" si="15"/>
        <v>8.6956521739130432E-2</v>
      </c>
      <c r="L98" s="60">
        <f t="shared" si="23"/>
        <v>6.8027210884353748E-2</v>
      </c>
      <c r="M98" s="34">
        <v>10</v>
      </c>
    </row>
    <row r="99" spans="1:13" s="10" customFormat="1" ht="12.75" x14ac:dyDescent="0.2">
      <c r="A99" s="16">
        <v>9</v>
      </c>
      <c r="B99" s="16">
        <v>2</v>
      </c>
      <c r="C99" s="1">
        <v>2439</v>
      </c>
      <c r="D99" s="16">
        <v>17</v>
      </c>
      <c r="E99" s="16">
        <v>0</v>
      </c>
      <c r="F99" s="16">
        <f t="shared" si="12"/>
        <v>17</v>
      </c>
      <c r="G99" s="54">
        <v>271</v>
      </c>
      <c r="H99" s="18">
        <v>22</v>
      </c>
      <c r="I99" s="17">
        <f t="shared" si="13"/>
        <v>293</v>
      </c>
      <c r="J99" s="19">
        <f t="shared" si="14"/>
        <v>0.11929967426710097</v>
      </c>
      <c r="K99" s="19">
        <f t="shared" si="15"/>
        <v>7.5085324232081918E-2</v>
      </c>
      <c r="L99" s="60">
        <f t="shared" si="23"/>
        <v>6.273062730627306E-2</v>
      </c>
      <c r="M99" s="34">
        <v>11</v>
      </c>
    </row>
    <row r="100" spans="1:13" s="10" customFormat="1" ht="12.75" x14ac:dyDescent="0.2">
      <c r="A100" s="16">
        <v>9</v>
      </c>
      <c r="B100" s="16">
        <v>3</v>
      </c>
      <c r="C100" s="1">
        <v>1830</v>
      </c>
      <c r="D100" s="16">
        <v>5</v>
      </c>
      <c r="E100" s="16">
        <v>0</v>
      </c>
      <c r="F100" s="16">
        <f t="shared" si="12"/>
        <v>5</v>
      </c>
      <c r="G100" s="54">
        <v>111</v>
      </c>
      <c r="H100" s="18">
        <v>7</v>
      </c>
      <c r="I100" s="17">
        <f t="shared" si="13"/>
        <v>118</v>
      </c>
      <c r="J100" s="19">
        <f t="shared" si="14"/>
        <v>6.4305177111716627E-2</v>
      </c>
      <c r="K100" s="19">
        <f t="shared" si="15"/>
        <v>5.9322033898305086E-2</v>
      </c>
      <c r="L100" s="60">
        <f t="shared" si="23"/>
        <v>4.5045045045045043E-2</v>
      </c>
      <c r="M100" s="34">
        <v>12</v>
      </c>
    </row>
    <row r="101" spans="1:13" s="10" customFormat="1" ht="12.75" x14ac:dyDescent="0.2">
      <c r="A101" s="16">
        <v>9</v>
      </c>
      <c r="B101" s="16">
        <v>4</v>
      </c>
      <c r="C101" s="1">
        <v>1366</v>
      </c>
      <c r="D101" s="16">
        <v>7</v>
      </c>
      <c r="E101" s="16">
        <v>0</v>
      </c>
      <c r="F101" s="16">
        <f t="shared" si="12"/>
        <v>7</v>
      </c>
      <c r="G101" s="54">
        <v>78</v>
      </c>
      <c r="H101" s="18">
        <v>7</v>
      </c>
      <c r="I101" s="17">
        <f t="shared" si="13"/>
        <v>85</v>
      </c>
      <c r="J101" s="19">
        <f t="shared" si="14"/>
        <v>6.1908230152949745E-2</v>
      </c>
      <c r="K101" s="19">
        <f t="shared" si="15"/>
        <v>8.2352941176470587E-2</v>
      </c>
      <c r="L101" s="60">
        <f t="shared" si="23"/>
        <v>8.9743589743589744E-2</v>
      </c>
      <c r="M101" s="34">
        <v>14</v>
      </c>
    </row>
    <row r="102" spans="1:13" s="10" customFormat="1" ht="12.75" x14ac:dyDescent="0.2">
      <c r="A102" s="16">
        <v>9</v>
      </c>
      <c r="B102" s="16">
        <v>5</v>
      </c>
      <c r="C102" s="1">
        <v>625</v>
      </c>
      <c r="D102" s="16">
        <v>2</v>
      </c>
      <c r="E102" s="16">
        <v>0</v>
      </c>
      <c r="F102" s="16">
        <f t="shared" si="12"/>
        <v>2</v>
      </c>
      <c r="G102" s="54">
        <v>43</v>
      </c>
      <c r="H102" s="18">
        <v>5</v>
      </c>
      <c r="I102" s="17">
        <f t="shared" si="13"/>
        <v>48</v>
      </c>
      <c r="J102" s="19">
        <f t="shared" si="14"/>
        <v>7.6555023923444973E-2</v>
      </c>
      <c r="K102" s="19">
        <f t="shared" si="15"/>
        <v>0.10416666666666667</v>
      </c>
      <c r="L102" s="60">
        <f t="shared" si="23"/>
        <v>4.6511627906976744E-2</v>
      </c>
      <c r="M102" s="34">
        <v>8</v>
      </c>
    </row>
    <row r="103" spans="1:13" s="10" customFormat="1" ht="12.75" x14ac:dyDescent="0.2">
      <c r="A103" s="16">
        <v>9</v>
      </c>
      <c r="B103" s="16">
        <v>6</v>
      </c>
      <c r="C103" s="1">
        <v>2139</v>
      </c>
      <c r="D103" s="16">
        <v>12</v>
      </c>
      <c r="E103" s="16">
        <v>1</v>
      </c>
      <c r="F103" s="16">
        <f t="shared" ref="F103:F154" si="29">SUM(D103:E103)</f>
        <v>13</v>
      </c>
      <c r="G103" s="54">
        <v>215</v>
      </c>
      <c r="H103" s="18">
        <v>10</v>
      </c>
      <c r="I103" s="17">
        <f t="shared" ref="I103:I153" si="30">SUM(G103:H103)</f>
        <v>225</v>
      </c>
      <c r="J103" s="19">
        <f t="shared" ref="J103:J153" si="31">I103/(C103+F103)</f>
        <v>0.10455390334572491</v>
      </c>
      <c r="K103" s="19">
        <f t="shared" ref="K103:K153" si="32">H103/I103</f>
        <v>4.4444444444444446E-2</v>
      </c>
      <c r="L103" s="60">
        <f t="shared" si="23"/>
        <v>5.5813953488372092E-2</v>
      </c>
      <c r="M103" s="34">
        <v>15</v>
      </c>
    </row>
    <row r="104" spans="1:13" s="10" customFormat="1" ht="12.75" x14ac:dyDescent="0.2">
      <c r="A104" s="16">
        <v>9</v>
      </c>
      <c r="B104" s="16">
        <v>7</v>
      </c>
      <c r="C104" s="1">
        <v>1194</v>
      </c>
      <c r="D104" s="16">
        <v>6</v>
      </c>
      <c r="E104" s="16">
        <v>0</v>
      </c>
      <c r="F104" s="16">
        <f t="shared" si="29"/>
        <v>6</v>
      </c>
      <c r="G104" s="54">
        <v>153</v>
      </c>
      <c r="H104" s="18">
        <v>7</v>
      </c>
      <c r="I104" s="17">
        <f t="shared" si="30"/>
        <v>160</v>
      </c>
      <c r="J104" s="19">
        <f t="shared" si="31"/>
        <v>0.13333333333333333</v>
      </c>
      <c r="K104" s="19">
        <f t="shared" si="32"/>
        <v>4.3749999999999997E-2</v>
      </c>
      <c r="L104" s="60">
        <f t="shared" si="23"/>
        <v>3.9215686274509803E-2</v>
      </c>
      <c r="M104" s="34">
        <v>10</v>
      </c>
    </row>
    <row r="105" spans="1:13" s="10" customFormat="1" ht="12.75" x14ac:dyDescent="0.2">
      <c r="A105" s="16">
        <v>9</v>
      </c>
      <c r="B105" s="16">
        <v>8</v>
      </c>
      <c r="C105" s="1">
        <v>254</v>
      </c>
      <c r="D105" s="16">
        <v>1</v>
      </c>
      <c r="E105" s="16">
        <v>0</v>
      </c>
      <c r="F105" s="16">
        <f t="shared" si="29"/>
        <v>1</v>
      </c>
      <c r="G105" s="54">
        <v>8</v>
      </c>
      <c r="H105" s="18">
        <v>0</v>
      </c>
      <c r="I105" s="17">
        <f t="shared" si="30"/>
        <v>8</v>
      </c>
      <c r="J105" s="19">
        <f t="shared" si="31"/>
        <v>3.1372549019607843E-2</v>
      </c>
      <c r="K105" s="19">
        <f t="shared" si="32"/>
        <v>0</v>
      </c>
      <c r="L105" s="60">
        <f t="shared" si="23"/>
        <v>0.125</v>
      </c>
      <c r="M105" s="34">
        <v>6</v>
      </c>
    </row>
    <row r="106" spans="1:13" s="5" customFormat="1" ht="15" x14ac:dyDescent="0.25">
      <c r="A106" s="80" t="s">
        <v>13</v>
      </c>
      <c r="B106" s="80"/>
      <c r="C106" s="48">
        <f t="shared" ref="C106:I106" si="33">SUM(C98:C105)</f>
        <v>12130</v>
      </c>
      <c r="D106" s="28">
        <f t="shared" si="33"/>
        <v>60</v>
      </c>
      <c r="E106" s="28">
        <f t="shared" si="33"/>
        <v>2</v>
      </c>
      <c r="F106" s="28">
        <f t="shared" si="33"/>
        <v>62</v>
      </c>
      <c r="G106" s="27">
        <f t="shared" si="33"/>
        <v>1026</v>
      </c>
      <c r="H106" s="28">
        <f t="shared" si="33"/>
        <v>72</v>
      </c>
      <c r="I106" s="27">
        <f t="shared" si="33"/>
        <v>1098</v>
      </c>
      <c r="J106" s="29">
        <f>I106/(C106+F106)</f>
        <v>9.0059055118110243E-2</v>
      </c>
      <c r="K106" s="29">
        <f>H106/I106</f>
        <v>6.5573770491803282E-2</v>
      </c>
      <c r="L106" s="43">
        <f t="shared" si="23"/>
        <v>5.8479532163742687E-2</v>
      </c>
      <c r="M106" s="52">
        <f t="shared" ref="M106" si="34">SUM(M98:M105)</f>
        <v>86</v>
      </c>
    </row>
    <row r="107" spans="1:13" s="10" customFormat="1" x14ac:dyDescent="0.2">
      <c r="A107" s="16"/>
      <c r="B107" s="16"/>
      <c r="C107" s="49"/>
      <c r="D107" s="16"/>
      <c r="E107" s="16"/>
      <c r="F107" s="16"/>
      <c r="G107" s="16"/>
      <c r="H107" s="18"/>
      <c r="I107" s="17"/>
      <c r="J107" s="19"/>
      <c r="K107" s="19"/>
      <c r="L107" s="41"/>
    </row>
    <row r="108" spans="1:13" s="10" customFormat="1" ht="12.75" x14ac:dyDescent="0.2">
      <c r="A108" s="16">
        <v>10</v>
      </c>
      <c r="B108" s="16">
        <v>1</v>
      </c>
      <c r="C108" s="49">
        <v>1975</v>
      </c>
      <c r="D108" s="16">
        <v>12</v>
      </c>
      <c r="E108" s="16">
        <v>3</v>
      </c>
      <c r="F108" s="16">
        <f t="shared" si="29"/>
        <v>15</v>
      </c>
      <c r="G108" s="16">
        <v>140</v>
      </c>
      <c r="H108" s="18">
        <v>15</v>
      </c>
      <c r="I108" s="17">
        <f t="shared" si="30"/>
        <v>155</v>
      </c>
      <c r="J108" s="19">
        <f t="shared" si="31"/>
        <v>7.7889447236180909E-2</v>
      </c>
      <c r="K108" s="19">
        <f t="shared" si="32"/>
        <v>9.6774193548387094E-2</v>
      </c>
      <c r="L108" s="60">
        <f t="shared" si="23"/>
        <v>8.5714285714285715E-2</v>
      </c>
      <c r="M108" s="34">
        <v>8</v>
      </c>
    </row>
    <row r="109" spans="1:13" s="10" customFormat="1" ht="12.75" x14ac:dyDescent="0.2">
      <c r="A109" s="16">
        <v>10</v>
      </c>
      <c r="B109" s="16">
        <v>2</v>
      </c>
      <c r="C109" s="49">
        <v>2276</v>
      </c>
      <c r="D109" s="16">
        <v>11</v>
      </c>
      <c r="E109" s="16">
        <v>0</v>
      </c>
      <c r="F109" s="16">
        <f t="shared" si="29"/>
        <v>11</v>
      </c>
      <c r="G109" s="16">
        <v>124</v>
      </c>
      <c r="H109" s="18">
        <v>11</v>
      </c>
      <c r="I109" s="17">
        <f t="shared" si="30"/>
        <v>135</v>
      </c>
      <c r="J109" s="19">
        <f t="shared" si="31"/>
        <v>5.9029296020988192E-2</v>
      </c>
      <c r="K109" s="19">
        <f t="shared" si="32"/>
        <v>8.1481481481481488E-2</v>
      </c>
      <c r="L109" s="60">
        <f t="shared" si="23"/>
        <v>8.8709677419354843E-2</v>
      </c>
      <c r="M109" s="34">
        <v>12</v>
      </c>
    </row>
    <row r="110" spans="1:13" s="10" customFormat="1" ht="12.75" x14ac:dyDescent="0.2">
      <c r="A110" s="16">
        <v>10</v>
      </c>
      <c r="B110" s="16" t="s">
        <v>47</v>
      </c>
      <c r="C110" s="50">
        <v>1736</v>
      </c>
      <c r="D110" s="16">
        <v>4</v>
      </c>
      <c r="E110" s="16">
        <v>1</v>
      </c>
      <c r="F110" s="16">
        <f t="shared" si="29"/>
        <v>5</v>
      </c>
      <c r="G110" s="16">
        <v>218</v>
      </c>
      <c r="H110" s="18">
        <v>13</v>
      </c>
      <c r="I110" s="17">
        <f t="shared" si="30"/>
        <v>231</v>
      </c>
      <c r="J110" s="19">
        <f t="shared" si="31"/>
        <v>0.13268236645605974</v>
      </c>
      <c r="K110" s="19">
        <f t="shared" si="32"/>
        <v>5.627705627705628E-2</v>
      </c>
      <c r="L110" s="60">
        <f t="shared" si="23"/>
        <v>1.834862385321101E-2</v>
      </c>
      <c r="M110" s="34">
        <v>10</v>
      </c>
    </row>
    <row r="111" spans="1:13" s="10" customFormat="1" ht="12.75" x14ac:dyDescent="0.2">
      <c r="A111" s="16">
        <v>10</v>
      </c>
      <c r="B111" s="16">
        <v>4</v>
      </c>
      <c r="C111" s="50">
        <v>1779</v>
      </c>
      <c r="D111" s="16">
        <v>12</v>
      </c>
      <c r="E111" s="16">
        <v>3</v>
      </c>
      <c r="F111" s="16">
        <f t="shared" si="29"/>
        <v>15</v>
      </c>
      <c r="G111" s="16">
        <v>142</v>
      </c>
      <c r="H111" s="18">
        <v>27</v>
      </c>
      <c r="I111" s="17">
        <f t="shared" si="30"/>
        <v>169</v>
      </c>
      <c r="J111" s="19">
        <f t="shared" si="31"/>
        <v>9.420289855072464E-2</v>
      </c>
      <c r="K111" s="19">
        <f t="shared" si="32"/>
        <v>0.15976331360946747</v>
      </c>
      <c r="L111" s="60">
        <f t="shared" si="23"/>
        <v>8.4507042253521125E-2</v>
      </c>
      <c r="M111" s="34">
        <v>4</v>
      </c>
    </row>
    <row r="112" spans="1:13" s="10" customFormat="1" ht="12.75" x14ac:dyDescent="0.2">
      <c r="A112" s="16">
        <v>10</v>
      </c>
      <c r="B112" s="16" t="s">
        <v>46</v>
      </c>
      <c r="C112" s="50">
        <v>1519</v>
      </c>
      <c r="D112" s="16">
        <v>14</v>
      </c>
      <c r="E112" s="16">
        <v>11</v>
      </c>
      <c r="F112" s="16">
        <f t="shared" si="29"/>
        <v>25</v>
      </c>
      <c r="G112" s="16">
        <v>263</v>
      </c>
      <c r="H112" s="18">
        <v>57</v>
      </c>
      <c r="I112" s="17">
        <f t="shared" si="30"/>
        <v>320</v>
      </c>
      <c r="J112" s="19">
        <f t="shared" si="31"/>
        <v>0.20725388601036268</v>
      </c>
      <c r="K112" s="19">
        <f t="shared" si="32"/>
        <v>0.17812500000000001</v>
      </c>
      <c r="L112" s="60">
        <f t="shared" si="23"/>
        <v>5.3231939163498096E-2</v>
      </c>
      <c r="M112" s="34">
        <v>9</v>
      </c>
    </row>
    <row r="113" spans="1:13" s="10" customFormat="1" ht="12.75" x14ac:dyDescent="0.2">
      <c r="A113" s="16">
        <v>10</v>
      </c>
      <c r="B113" s="16">
        <v>6</v>
      </c>
      <c r="C113" s="50">
        <v>2223</v>
      </c>
      <c r="D113" s="16">
        <v>15</v>
      </c>
      <c r="E113" s="16">
        <v>0</v>
      </c>
      <c r="F113" s="16">
        <f t="shared" si="29"/>
        <v>15</v>
      </c>
      <c r="G113" s="16">
        <v>184</v>
      </c>
      <c r="H113" s="18">
        <v>9</v>
      </c>
      <c r="I113" s="17">
        <f t="shared" si="30"/>
        <v>193</v>
      </c>
      <c r="J113" s="19">
        <f t="shared" si="31"/>
        <v>8.623771224307418E-2</v>
      </c>
      <c r="K113" s="19">
        <f t="shared" si="32"/>
        <v>4.6632124352331605E-2</v>
      </c>
      <c r="L113" s="60">
        <f t="shared" si="23"/>
        <v>8.1521739130434784E-2</v>
      </c>
      <c r="M113" s="34">
        <v>11</v>
      </c>
    </row>
    <row r="114" spans="1:13" s="10" customFormat="1" ht="12.75" x14ac:dyDescent="0.2">
      <c r="A114" s="16">
        <v>10</v>
      </c>
      <c r="B114" s="16">
        <v>7</v>
      </c>
      <c r="C114" s="50">
        <v>2831</v>
      </c>
      <c r="D114" s="16">
        <v>23</v>
      </c>
      <c r="E114" s="16">
        <v>5</v>
      </c>
      <c r="F114" s="16">
        <f t="shared" si="29"/>
        <v>28</v>
      </c>
      <c r="G114" s="16">
        <v>186</v>
      </c>
      <c r="H114" s="18">
        <v>18</v>
      </c>
      <c r="I114" s="17">
        <f t="shared" si="30"/>
        <v>204</v>
      </c>
      <c r="J114" s="19">
        <f t="shared" si="31"/>
        <v>7.1353620146904509E-2</v>
      </c>
      <c r="K114" s="19">
        <f t="shared" si="32"/>
        <v>8.8235294117647065E-2</v>
      </c>
      <c r="L114" s="60">
        <f t="shared" si="23"/>
        <v>0.12365591397849462</v>
      </c>
      <c r="M114" s="34">
        <v>13</v>
      </c>
    </row>
    <row r="115" spans="1:13" s="10" customFormat="1" ht="12.75" x14ac:dyDescent="0.2">
      <c r="A115" s="16">
        <v>10</v>
      </c>
      <c r="B115" s="16">
        <v>8</v>
      </c>
      <c r="C115" s="49">
        <v>1771</v>
      </c>
      <c r="D115" s="16">
        <v>12</v>
      </c>
      <c r="E115" s="16">
        <v>1</v>
      </c>
      <c r="F115" s="16">
        <f t="shared" si="29"/>
        <v>13</v>
      </c>
      <c r="G115" s="16">
        <v>128</v>
      </c>
      <c r="H115" s="18">
        <v>5</v>
      </c>
      <c r="I115" s="17">
        <f t="shared" si="30"/>
        <v>133</v>
      </c>
      <c r="J115" s="19">
        <f t="shared" si="31"/>
        <v>7.4551569506726451E-2</v>
      </c>
      <c r="K115" s="19">
        <f t="shared" si="32"/>
        <v>3.7593984962406013E-2</v>
      </c>
      <c r="L115" s="60">
        <f t="shared" si="23"/>
        <v>9.375E-2</v>
      </c>
      <c r="M115" s="34">
        <v>14</v>
      </c>
    </row>
    <row r="116" spans="1:13" s="10" customFormat="1" ht="12.75" x14ac:dyDescent="0.2">
      <c r="A116" s="16">
        <v>10</v>
      </c>
      <c r="B116" s="16">
        <v>9</v>
      </c>
      <c r="C116" s="49">
        <v>2248</v>
      </c>
      <c r="D116" s="16">
        <v>5</v>
      </c>
      <c r="E116" s="16">
        <v>2</v>
      </c>
      <c r="F116" s="16">
        <f t="shared" si="29"/>
        <v>7</v>
      </c>
      <c r="G116" s="16">
        <v>102</v>
      </c>
      <c r="H116" s="18">
        <v>16</v>
      </c>
      <c r="I116" s="17">
        <f t="shared" si="30"/>
        <v>118</v>
      </c>
      <c r="J116" s="19">
        <f t="shared" si="31"/>
        <v>5.2328159645232818E-2</v>
      </c>
      <c r="K116" s="19">
        <f t="shared" si="32"/>
        <v>0.13559322033898305</v>
      </c>
      <c r="L116" s="60">
        <f t="shared" si="23"/>
        <v>4.9019607843137254E-2</v>
      </c>
      <c r="M116" s="34">
        <v>8</v>
      </c>
    </row>
    <row r="117" spans="1:13" s="5" customFormat="1" ht="15" x14ac:dyDescent="0.25">
      <c r="A117" s="80" t="s">
        <v>14</v>
      </c>
      <c r="B117" s="80"/>
      <c r="C117" s="27">
        <f t="shared" ref="C117:I117" si="35">SUM(C108:C116)</f>
        <v>18358</v>
      </c>
      <c r="D117" s="28">
        <f t="shared" si="35"/>
        <v>108</v>
      </c>
      <c r="E117" s="28">
        <f t="shared" si="35"/>
        <v>26</v>
      </c>
      <c r="F117" s="28">
        <f t="shared" si="35"/>
        <v>134</v>
      </c>
      <c r="G117" s="27">
        <f t="shared" si="35"/>
        <v>1487</v>
      </c>
      <c r="H117" s="28">
        <f t="shared" si="35"/>
        <v>171</v>
      </c>
      <c r="I117" s="27">
        <f t="shared" si="35"/>
        <v>1658</v>
      </c>
      <c r="J117" s="29">
        <f>I117/(C117+F117)</f>
        <v>8.9660393683755141E-2</v>
      </c>
      <c r="K117" s="29">
        <f>H117/I117</f>
        <v>0.10313630880579011</v>
      </c>
      <c r="L117" s="43">
        <f t="shared" si="23"/>
        <v>7.2629455279085403E-2</v>
      </c>
      <c r="M117" s="52">
        <f t="shared" ref="M117" si="36">SUM(M108:M116)</f>
        <v>89</v>
      </c>
    </row>
    <row r="118" spans="1:13" s="10" customFormat="1" x14ac:dyDescent="0.2">
      <c r="A118" s="16"/>
      <c r="B118" s="16"/>
      <c r="C118" s="49"/>
      <c r="D118" s="16"/>
      <c r="E118" s="16"/>
      <c r="F118" s="16"/>
      <c r="G118" s="16"/>
      <c r="H118" s="18"/>
      <c r="I118" s="17"/>
      <c r="J118" s="19"/>
      <c r="K118" s="19"/>
      <c r="L118" s="41"/>
    </row>
    <row r="119" spans="1:13" s="10" customFormat="1" ht="12.75" x14ac:dyDescent="0.2">
      <c r="A119" s="16">
        <v>11</v>
      </c>
      <c r="B119" s="16">
        <v>1</v>
      </c>
      <c r="C119" s="1">
        <v>1587</v>
      </c>
      <c r="D119" s="16">
        <v>6</v>
      </c>
      <c r="E119" s="16">
        <v>0</v>
      </c>
      <c r="F119" s="16">
        <f t="shared" si="29"/>
        <v>6</v>
      </c>
      <c r="G119" s="16">
        <v>261</v>
      </c>
      <c r="H119" s="18">
        <v>21</v>
      </c>
      <c r="I119" s="17">
        <f t="shared" si="30"/>
        <v>282</v>
      </c>
      <c r="J119" s="19">
        <f t="shared" si="31"/>
        <v>0.17702448210922786</v>
      </c>
      <c r="K119" s="19">
        <f t="shared" si="32"/>
        <v>7.4468085106382975E-2</v>
      </c>
      <c r="L119" s="60">
        <f t="shared" si="23"/>
        <v>2.2988505747126436E-2</v>
      </c>
      <c r="M119" s="34">
        <v>10</v>
      </c>
    </row>
    <row r="120" spans="1:13" s="10" customFormat="1" ht="12.75" x14ac:dyDescent="0.2">
      <c r="A120" s="16">
        <v>11</v>
      </c>
      <c r="B120" s="16">
        <v>2</v>
      </c>
      <c r="C120" s="1">
        <v>2245</v>
      </c>
      <c r="D120" s="16">
        <v>11</v>
      </c>
      <c r="E120" s="16">
        <v>14</v>
      </c>
      <c r="F120" s="16">
        <f t="shared" si="29"/>
        <v>25</v>
      </c>
      <c r="G120" s="54">
        <v>291</v>
      </c>
      <c r="H120" s="18">
        <v>89</v>
      </c>
      <c r="I120" s="17">
        <f t="shared" si="30"/>
        <v>380</v>
      </c>
      <c r="J120" s="19">
        <f t="shared" si="31"/>
        <v>0.16740088105726872</v>
      </c>
      <c r="K120" s="19">
        <f t="shared" si="32"/>
        <v>0.23421052631578948</v>
      </c>
      <c r="L120" s="60">
        <f t="shared" si="23"/>
        <v>3.7800687285223365E-2</v>
      </c>
      <c r="M120" s="34">
        <v>18</v>
      </c>
    </row>
    <row r="121" spans="1:13" s="10" customFormat="1" ht="12.75" x14ac:dyDescent="0.2">
      <c r="A121" s="16">
        <v>11</v>
      </c>
      <c r="B121" s="16">
        <v>3</v>
      </c>
      <c r="C121" s="1">
        <v>2201</v>
      </c>
      <c r="D121" s="16">
        <v>7</v>
      </c>
      <c r="E121" s="16">
        <v>2</v>
      </c>
      <c r="F121" s="16">
        <f t="shared" si="29"/>
        <v>9</v>
      </c>
      <c r="G121" s="54">
        <v>171</v>
      </c>
      <c r="H121" s="18">
        <v>16</v>
      </c>
      <c r="I121" s="17">
        <f t="shared" si="30"/>
        <v>187</v>
      </c>
      <c r="J121" s="19">
        <f t="shared" si="31"/>
        <v>8.461538461538462E-2</v>
      </c>
      <c r="K121" s="19">
        <f t="shared" si="32"/>
        <v>8.5561497326203204E-2</v>
      </c>
      <c r="L121" s="60">
        <f t="shared" si="23"/>
        <v>4.0935672514619881E-2</v>
      </c>
      <c r="M121" s="34">
        <v>11</v>
      </c>
    </row>
    <row r="122" spans="1:13" s="10" customFormat="1" ht="12.75" x14ac:dyDescent="0.2">
      <c r="A122" s="16">
        <v>11</v>
      </c>
      <c r="B122" s="16">
        <v>4</v>
      </c>
      <c r="C122" s="1">
        <v>2591</v>
      </c>
      <c r="D122" s="16">
        <v>17</v>
      </c>
      <c r="E122" s="16">
        <v>0</v>
      </c>
      <c r="F122" s="16">
        <f t="shared" si="29"/>
        <v>17</v>
      </c>
      <c r="G122" s="54">
        <v>421</v>
      </c>
      <c r="H122" s="18">
        <v>28</v>
      </c>
      <c r="I122" s="17">
        <f t="shared" si="30"/>
        <v>449</v>
      </c>
      <c r="J122" s="19">
        <f t="shared" si="31"/>
        <v>0.17216257668711657</v>
      </c>
      <c r="K122" s="19">
        <f t="shared" si="32"/>
        <v>6.2360801781737196E-2</v>
      </c>
      <c r="L122" s="60">
        <f t="shared" si="23"/>
        <v>4.0380047505938245E-2</v>
      </c>
      <c r="M122" s="34">
        <v>21</v>
      </c>
    </row>
    <row r="123" spans="1:13" s="10" customFormat="1" ht="12.75" x14ac:dyDescent="0.2">
      <c r="A123" s="16">
        <v>11</v>
      </c>
      <c r="B123" s="16">
        <v>5</v>
      </c>
      <c r="C123" s="1">
        <v>1386</v>
      </c>
      <c r="D123" s="16">
        <v>11</v>
      </c>
      <c r="E123" s="16">
        <v>1</v>
      </c>
      <c r="F123" s="16">
        <f t="shared" si="29"/>
        <v>12</v>
      </c>
      <c r="G123" s="54">
        <v>178</v>
      </c>
      <c r="H123" s="18">
        <v>19</v>
      </c>
      <c r="I123" s="17">
        <f t="shared" si="30"/>
        <v>197</v>
      </c>
      <c r="J123" s="19">
        <f t="shared" si="31"/>
        <v>0.14091559370529327</v>
      </c>
      <c r="K123" s="19">
        <f t="shared" si="32"/>
        <v>9.6446700507614211E-2</v>
      </c>
      <c r="L123" s="60">
        <f t="shared" si="23"/>
        <v>6.1797752808988762E-2</v>
      </c>
      <c r="M123" s="34">
        <v>12</v>
      </c>
    </row>
    <row r="124" spans="1:13" s="10" customFormat="1" ht="12.75" x14ac:dyDescent="0.2">
      <c r="A124" s="16">
        <v>11</v>
      </c>
      <c r="B124" s="16">
        <v>6</v>
      </c>
      <c r="C124" s="1">
        <v>2376</v>
      </c>
      <c r="D124" s="16">
        <v>9</v>
      </c>
      <c r="E124" s="16">
        <v>0</v>
      </c>
      <c r="F124" s="16">
        <f t="shared" si="29"/>
        <v>9</v>
      </c>
      <c r="G124" s="54">
        <v>320</v>
      </c>
      <c r="H124" s="18">
        <v>29</v>
      </c>
      <c r="I124" s="17">
        <f t="shared" si="30"/>
        <v>349</v>
      </c>
      <c r="J124" s="19">
        <f t="shared" si="31"/>
        <v>0.14633123689727465</v>
      </c>
      <c r="K124" s="19">
        <f t="shared" si="32"/>
        <v>8.3094555873925502E-2</v>
      </c>
      <c r="L124" s="60">
        <f t="shared" si="23"/>
        <v>2.8125000000000001E-2</v>
      </c>
      <c r="M124" s="34">
        <v>6</v>
      </c>
    </row>
    <row r="125" spans="1:13" s="10" customFormat="1" ht="12.75" x14ac:dyDescent="0.2">
      <c r="A125" s="16">
        <v>11</v>
      </c>
      <c r="B125" s="16">
        <v>7</v>
      </c>
      <c r="C125" s="1">
        <v>2124</v>
      </c>
      <c r="D125" s="16">
        <v>6</v>
      </c>
      <c r="E125" s="16">
        <v>0</v>
      </c>
      <c r="F125" s="16">
        <f t="shared" si="29"/>
        <v>6</v>
      </c>
      <c r="G125" s="54">
        <v>304</v>
      </c>
      <c r="H125" s="18">
        <v>22</v>
      </c>
      <c r="I125" s="17">
        <f t="shared" si="30"/>
        <v>326</v>
      </c>
      <c r="J125" s="19">
        <f t="shared" si="31"/>
        <v>0.15305164319248826</v>
      </c>
      <c r="K125" s="19">
        <f t="shared" si="32"/>
        <v>6.7484662576687116E-2</v>
      </c>
      <c r="L125" s="60">
        <f t="shared" si="23"/>
        <v>1.9736842105263157E-2</v>
      </c>
      <c r="M125" s="34">
        <v>15</v>
      </c>
    </row>
    <row r="126" spans="1:13" s="10" customFormat="1" ht="12.75" x14ac:dyDescent="0.2">
      <c r="A126" s="16">
        <v>11</v>
      </c>
      <c r="B126" s="16">
        <v>8</v>
      </c>
      <c r="C126" s="1">
        <v>2100</v>
      </c>
      <c r="D126" s="16">
        <v>4</v>
      </c>
      <c r="E126" s="16">
        <v>0</v>
      </c>
      <c r="F126" s="16">
        <f t="shared" si="29"/>
        <v>4</v>
      </c>
      <c r="G126" s="54">
        <v>231</v>
      </c>
      <c r="H126" s="18">
        <v>16</v>
      </c>
      <c r="I126" s="17">
        <f t="shared" si="30"/>
        <v>247</v>
      </c>
      <c r="J126" s="19">
        <f t="shared" si="31"/>
        <v>0.11739543726235742</v>
      </c>
      <c r="K126" s="19">
        <f t="shared" si="32"/>
        <v>6.4777327935222673E-2</v>
      </c>
      <c r="L126" s="60">
        <f t="shared" si="23"/>
        <v>1.7316017316017316E-2</v>
      </c>
      <c r="M126" s="34">
        <v>15</v>
      </c>
    </row>
    <row r="127" spans="1:13" s="10" customFormat="1" ht="12.75" x14ac:dyDescent="0.2">
      <c r="A127" s="16">
        <v>11</v>
      </c>
      <c r="B127" s="16">
        <v>9</v>
      </c>
      <c r="C127" s="1">
        <v>1311</v>
      </c>
      <c r="D127" s="16">
        <v>2</v>
      </c>
      <c r="E127" s="16">
        <v>0</v>
      </c>
      <c r="F127" s="16">
        <f t="shared" si="29"/>
        <v>2</v>
      </c>
      <c r="G127" s="54">
        <v>125</v>
      </c>
      <c r="H127" s="18">
        <v>2</v>
      </c>
      <c r="I127" s="17">
        <f t="shared" si="30"/>
        <v>127</v>
      </c>
      <c r="J127" s="19">
        <f t="shared" si="31"/>
        <v>9.6725057121096719E-2</v>
      </c>
      <c r="K127" s="19">
        <f t="shared" si="32"/>
        <v>1.5748031496062992E-2</v>
      </c>
      <c r="L127" s="60">
        <f t="shared" si="23"/>
        <v>1.6E-2</v>
      </c>
      <c r="M127" s="34">
        <v>7</v>
      </c>
    </row>
    <row r="128" spans="1:13" s="10" customFormat="1" ht="12.75" x14ac:dyDescent="0.2">
      <c r="A128" s="16">
        <v>11</v>
      </c>
      <c r="B128" s="16">
        <v>10</v>
      </c>
      <c r="C128" s="1">
        <v>1622</v>
      </c>
      <c r="D128" s="16">
        <v>4</v>
      </c>
      <c r="E128" s="16">
        <v>0</v>
      </c>
      <c r="F128" s="16">
        <f t="shared" si="29"/>
        <v>4</v>
      </c>
      <c r="G128" s="54">
        <v>193</v>
      </c>
      <c r="H128" s="18">
        <v>10</v>
      </c>
      <c r="I128" s="17">
        <f t="shared" si="30"/>
        <v>203</v>
      </c>
      <c r="J128" s="19">
        <f t="shared" si="31"/>
        <v>0.12484624846248463</v>
      </c>
      <c r="K128" s="19">
        <f t="shared" si="32"/>
        <v>4.9261083743842367E-2</v>
      </c>
      <c r="L128" s="60">
        <f t="shared" si="23"/>
        <v>2.072538860103627E-2</v>
      </c>
      <c r="M128" s="34">
        <v>9</v>
      </c>
    </row>
    <row r="129" spans="1:13" s="5" customFormat="1" ht="15" x14ac:dyDescent="0.25">
      <c r="A129" s="80" t="s">
        <v>15</v>
      </c>
      <c r="B129" s="80"/>
      <c r="C129" s="27">
        <f t="shared" ref="C129:I129" si="37">SUM(C119:C128)</f>
        <v>19543</v>
      </c>
      <c r="D129" s="28">
        <f t="shared" si="37"/>
        <v>77</v>
      </c>
      <c r="E129" s="28">
        <f t="shared" si="37"/>
        <v>17</v>
      </c>
      <c r="F129" s="28">
        <f t="shared" si="37"/>
        <v>94</v>
      </c>
      <c r="G129" s="27">
        <f t="shared" si="37"/>
        <v>2495</v>
      </c>
      <c r="H129" s="28">
        <f t="shared" si="37"/>
        <v>252</v>
      </c>
      <c r="I129" s="27">
        <f t="shared" si="37"/>
        <v>2747</v>
      </c>
      <c r="J129" s="29">
        <f>I129/(C129+F129)</f>
        <v>0.13988898507918726</v>
      </c>
      <c r="K129" s="29">
        <f>H129/I129</f>
        <v>9.1736439752457224E-2</v>
      </c>
      <c r="L129" s="43">
        <f t="shared" si="23"/>
        <v>3.0861723446893786E-2</v>
      </c>
      <c r="M129" s="52">
        <f t="shared" ref="M129" si="38">SUM(M119:M128)</f>
        <v>124</v>
      </c>
    </row>
    <row r="130" spans="1:13" s="10" customFormat="1" x14ac:dyDescent="0.2">
      <c r="A130" s="16"/>
      <c r="B130" s="16"/>
      <c r="C130" s="49"/>
      <c r="D130" s="16"/>
      <c r="E130" s="16"/>
      <c r="F130" s="16"/>
      <c r="G130" s="16"/>
      <c r="H130" s="18"/>
      <c r="I130" s="17"/>
      <c r="J130" s="19"/>
      <c r="K130" s="19"/>
      <c r="L130" s="41"/>
    </row>
    <row r="131" spans="1:13" s="10" customFormat="1" ht="12.75" x14ac:dyDescent="0.2">
      <c r="A131" s="16">
        <v>12</v>
      </c>
      <c r="B131" s="16">
        <v>1</v>
      </c>
      <c r="C131" s="1">
        <v>2502</v>
      </c>
      <c r="D131" s="16">
        <v>8</v>
      </c>
      <c r="E131" s="16">
        <v>0</v>
      </c>
      <c r="F131" s="16">
        <f t="shared" si="29"/>
        <v>8</v>
      </c>
      <c r="G131" s="54">
        <v>334</v>
      </c>
      <c r="H131" s="18">
        <v>18</v>
      </c>
      <c r="I131" s="17">
        <f t="shared" si="30"/>
        <v>352</v>
      </c>
      <c r="J131" s="19">
        <f t="shared" si="31"/>
        <v>0.1402390438247012</v>
      </c>
      <c r="K131" s="19">
        <f t="shared" si="32"/>
        <v>5.113636363636364E-2</v>
      </c>
      <c r="L131" s="60">
        <f t="shared" si="23"/>
        <v>2.3952095808383235E-2</v>
      </c>
      <c r="M131" s="34">
        <v>17</v>
      </c>
    </row>
    <row r="132" spans="1:13" s="10" customFormat="1" ht="12.75" x14ac:dyDescent="0.2">
      <c r="A132" s="16">
        <v>12</v>
      </c>
      <c r="B132" s="16">
        <v>2</v>
      </c>
      <c r="C132" s="1">
        <v>2269</v>
      </c>
      <c r="D132" s="16">
        <v>8</v>
      </c>
      <c r="E132" s="16">
        <v>2</v>
      </c>
      <c r="F132" s="16">
        <f t="shared" si="29"/>
        <v>10</v>
      </c>
      <c r="G132" s="54">
        <v>299</v>
      </c>
      <c r="H132" s="18">
        <v>18</v>
      </c>
      <c r="I132" s="17">
        <f t="shared" si="30"/>
        <v>317</v>
      </c>
      <c r="J132" s="19">
        <f t="shared" si="31"/>
        <v>0.13909609477841159</v>
      </c>
      <c r="K132" s="19">
        <f t="shared" si="32"/>
        <v>5.6782334384858045E-2</v>
      </c>
      <c r="L132" s="60">
        <f t="shared" si="23"/>
        <v>2.6755852842809364E-2</v>
      </c>
      <c r="M132" s="34">
        <v>18</v>
      </c>
    </row>
    <row r="133" spans="1:13" s="10" customFormat="1" ht="12.75" x14ac:dyDescent="0.2">
      <c r="A133" s="16">
        <v>12</v>
      </c>
      <c r="B133" s="16">
        <v>3</v>
      </c>
      <c r="C133" s="1">
        <v>2631</v>
      </c>
      <c r="D133" s="16">
        <v>13</v>
      </c>
      <c r="E133" s="16">
        <v>1</v>
      </c>
      <c r="F133" s="16">
        <f t="shared" si="29"/>
        <v>14</v>
      </c>
      <c r="G133" s="54">
        <v>436</v>
      </c>
      <c r="H133" s="18">
        <v>32</v>
      </c>
      <c r="I133" s="17">
        <f t="shared" si="30"/>
        <v>468</v>
      </c>
      <c r="J133" s="19">
        <f t="shared" si="31"/>
        <v>0.17693761814744802</v>
      </c>
      <c r="K133" s="19">
        <f t="shared" si="32"/>
        <v>6.8376068376068383E-2</v>
      </c>
      <c r="L133" s="60">
        <f t="shared" si="23"/>
        <v>2.9816513761467892E-2</v>
      </c>
      <c r="M133" s="34">
        <v>23</v>
      </c>
    </row>
    <row r="134" spans="1:13" s="10" customFormat="1" ht="12.75" x14ac:dyDescent="0.2">
      <c r="A134" s="16">
        <v>12</v>
      </c>
      <c r="B134" s="16">
        <v>4</v>
      </c>
      <c r="C134" s="1">
        <v>1197</v>
      </c>
      <c r="D134" s="16">
        <v>5</v>
      </c>
      <c r="E134" s="16">
        <v>0</v>
      </c>
      <c r="F134" s="16">
        <f t="shared" si="29"/>
        <v>5</v>
      </c>
      <c r="G134" s="54">
        <v>154</v>
      </c>
      <c r="H134" s="18">
        <v>6</v>
      </c>
      <c r="I134" s="17">
        <f t="shared" si="30"/>
        <v>160</v>
      </c>
      <c r="J134" s="19">
        <f t="shared" si="31"/>
        <v>0.13311148086522462</v>
      </c>
      <c r="K134" s="19">
        <f t="shared" si="32"/>
        <v>3.7499999999999999E-2</v>
      </c>
      <c r="L134" s="60">
        <f t="shared" si="23"/>
        <v>3.2467532467532464E-2</v>
      </c>
      <c r="M134" s="34">
        <v>8</v>
      </c>
    </row>
    <row r="135" spans="1:13" s="10" customFormat="1" ht="12.75" x14ac:dyDescent="0.2">
      <c r="A135" s="16">
        <v>12</v>
      </c>
      <c r="B135" s="16">
        <v>5</v>
      </c>
      <c r="C135" s="1">
        <v>2839</v>
      </c>
      <c r="D135" s="16">
        <v>9</v>
      </c>
      <c r="E135" s="16">
        <v>1</v>
      </c>
      <c r="F135" s="16">
        <f t="shared" si="29"/>
        <v>10</v>
      </c>
      <c r="G135" s="54">
        <v>375</v>
      </c>
      <c r="H135" s="18">
        <v>40</v>
      </c>
      <c r="I135" s="17">
        <f t="shared" si="30"/>
        <v>415</v>
      </c>
      <c r="J135" s="19">
        <f t="shared" si="31"/>
        <v>0.14566514566514566</v>
      </c>
      <c r="K135" s="19">
        <f t="shared" si="32"/>
        <v>9.6385542168674704E-2</v>
      </c>
      <c r="L135" s="60">
        <f t="shared" si="23"/>
        <v>2.4E-2</v>
      </c>
      <c r="M135" s="34">
        <v>15</v>
      </c>
    </row>
    <row r="136" spans="1:13" s="10" customFormat="1" ht="12.75" x14ac:dyDescent="0.2">
      <c r="A136" s="16">
        <v>12</v>
      </c>
      <c r="B136" s="16">
        <v>6</v>
      </c>
      <c r="C136" s="1">
        <v>1505</v>
      </c>
      <c r="D136" s="16">
        <v>6</v>
      </c>
      <c r="E136" s="16">
        <v>1</v>
      </c>
      <c r="F136" s="16">
        <f t="shared" si="29"/>
        <v>7</v>
      </c>
      <c r="G136" s="54">
        <v>237</v>
      </c>
      <c r="H136" s="18">
        <v>27</v>
      </c>
      <c r="I136" s="17">
        <f t="shared" si="30"/>
        <v>264</v>
      </c>
      <c r="J136" s="19">
        <f t="shared" si="31"/>
        <v>0.17460317460317459</v>
      </c>
      <c r="K136" s="19">
        <f t="shared" si="32"/>
        <v>0.10227272727272728</v>
      </c>
      <c r="L136" s="60">
        <f t="shared" si="23"/>
        <v>2.5316455696202531E-2</v>
      </c>
      <c r="M136" s="34">
        <v>24</v>
      </c>
    </row>
    <row r="137" spans="1:13" s="10" customFormat="1" ht="12.75" x14ac:dyDescent="0.2">
      <c r="A137" s="16">
        <v>12</v>
      </c>
      <c r="B137" s="16">
        <v>7</v>
      </c>
      <c r="C137" s="1">
        <v>137</v>
      </c>
      <c r="D137" s="16">
        <v>3</v>
      </c>
      <c r="E137" s="16">
        <v>9</v>
      </c>
      <c r="F137" s="16">
        <f t="shared" si="29"/>
        <v>12</v>
      </c>
      <c r="G137" s="54">
        <v>19</v>
      </c>
      <c r="H137" s="18">
        <v>33</v>
      </c>
      <c r="I137" s="17">
        <f t="shared" si="30"/>
        <v>52</v>
      </c>
      <c r="J137" s="19">
        <f t="shared" si="31"/>
        <v>0.34899328859060402</v>
      </c>
      <c r="K137" s="19">
        <f t="shared" si="32"/>
        <v>0.63461538461538458</v>
      </c>
      <c r="L137" s="60">
        <f t="shared" si="23"/>
        <v>0.15789473684210525</v>
      </c>
      <c r="M137" s="34">
        <v>2</v>
      </c>
    </row>
    <row r="138" spans="1:13" s="10" customFormat="1" ht="12.75" x14ac:dyDescent="0.2">
      <c r="A138" s="16">
        <v>12</v>
      </c>
      <c r="B138" s="16">
        <v>8</v>
      </c>
      <c r="C138" s="1">
        <v>1078</v>
      </c>
      <c r="D138" s="16">
        <v>4</v>
      </c>
      <c r="E138" s="16">
        <v>0</v>
      </c>
      <c r="F138" s="16">
        <f t="shared" si="29"/>
        <v>4</v>
      </c>
      <c r="G138" s="54">
        <v>138</v>
      </c>
      <c r="H138" s="18">
        <v>2</v>
      </c>
      <c r="I138" s="17">
        <f t="shared" si="30"/>
        <v>140</v>
      </c>
      <c r="J138" s="19">
        <f t="shared" si="31"/>
        <v>0.12939001848428835</v>
      </c>
      <c r="K138" s="19">
        <f t="shared" si="32"/>
        <v>1.4285714285714285E-2</v>
      </c>
      <c r="L138" s="60">
        <f t="shared" ref="L138:L153" si="39">SUM(D138/G138)</f>
        <v>2.8985507246376812E-2</v>
      </c>
      <c r="M138" s="34">
        <v>7</v>
      </c>
    </row>
    <row r="139" spans="1:13" s="10" customFormat="1" ht="12.75" x14ac:dyDescent="0.2">
      <c r="A139" s="16">
        <v>12</v>
      </c>
      <c r="B139" s="16">
        <v>9</v>
      </c>
      <c r="C139" s="1">
        <v>1669</v>
      </c>
      <c r="D139" s="16">
        <v>7</v>
      </c>
      <c r="E139" s="16">
        <v>1</v>
      </c>
      <c r="F139" s="16">
        <f t="shared" si="29"/>
        <v>8</v>
      </c>
      <c r="G139" s="54">
        <v>180</v>
      </c>
      <c r="H139" s="18">
        <v>16</v>
      </c>
      <c r="I139" s="17">
        <f t="shared" si="30"/>
        <v>196</v>
      </c>
      <c r="J139" s="19">
        <f t="shared" si="31"/>
        <v>0.11687537268932618</v>
      </c>
      <c r="K139" s="19">
        <f t="shared" si="32"/>
        <v>8.1632653061224483E-2</v>
      </c>
      <c r="L139" s="60">
        <f t="shared" si="39"/>
        <v>3.888888888888889E-2</v>
      </c>
      <c r="M139" s="34">
        <v>9</v>
      </c>
    </row>
    <row r="140" spans="1:13" s="10" customFormat="1" ht="12.75" x14ac:dyDescent="0.2">
      <c r="A140" s="16">
        <v>12</v>
      </c>
      <c r="B140" s="16">
        <v>10</v>
      </c>
      <c r="C140" s="1">
        <v>1877</v>
      </c>
      <c r="D140" s="16">
        <v>3</v>
      </c>
      <c r="E140" s="16">
        <v>0</v>
      </c>
      <c r="F140" s="16">
        <f t="shared" si="29"/>
        <v>3</v>
      </c>
      <c r="G140" s="54">
        <v>181</v>
      </c>
      <c r="H140" s="18">
        <v>9</v>
      </c>
      <c r="I140" s="17">
        <f t="shared" si="30"/>
        <v>190</v>
      </c>
      <c r="J140" s="19">
        <f t="shared" si="31"/>
        <v>0.10106382978723404</v>
      </c>
      <c r="K140" s="19">
        <f t="shared" si="32"/>
        <v>4.736842105263158E-2</v>
      </c>
      <c r="L140" s="60">
        <f t="shared" si="39"/>
        <v>1.6574585635359115E-2</v>
      </c>
      <c r="M140" s="34">
        <v>12</v>
      </c>
    </row>
    <row r="141" spans="1:13" s="10" customFormat="1" ht="12.75" x14ac:dyDescent="0.2">
      <c r="A141" s="16">
        <v>12</v>
      </c>
      <c r="B141" s="16">
        <v>11</v>
      </c>
      <c r="C141" s="1">
        <v>1402</v>
      </c>
      <c r="D141" s="16">
        <v>4</v>
      </c>
      <c r="E141" s="16">
        <v>2</v>
      </c>
      <c r="F141" s="16">
        <f t="shared" si="29"/>
        <v>6</v>
      </c>
      <c r="G141" s="54">
        <v>178</v>
      </c>
      <c r="H141" s="18">
        <v>12</v>
      </c>
      <c r="I141" s="17">
        <f t="shared" ref="I141:I142" si="40">SUM(G141:H141)</f>
        <v>190</v>
      </c>
      <c r="J141" s="19">
        <f t="shared" ref="J141:J142" si="41">I141/(C141+F141)</f>
        <v>0.13494318181818182</v>
      </c>
      <c r="K141" s="19">
        <f t="shared" ref="K141:K142" si="42">H141/I141</f>
        <v>6.3157894736842107E-2</v>
      </c>
      <c r="L141" s="60">
        <f t="shared" ref="L141:L142" si="43">SUM(D141/G141)</f>
        <v>2.247191011235955E-2</v>
      </c>
      <c r="M141" s="34">
        <v>11</v>
      </c>
    </row>
    <row r="142" spans="1:13" s="10" customFormat="1" ht="12.75" x14ac:dyDescent="0.2">
      <c r="A142" s="16">
        <v>12</v>
      </c>
      <c r="B142" s="16">
        <v>12</v>
      </c>
      <c r="C142" s="1">
        <v>2431</v>
      </c>
      <c r="D142" s="16">
        <v>8</v>
      </c>
      <c r="E142" s="16">
        <v>4</v>
      </c>
      <c r="F142" s="16">
        <f t="shared" si="29"/>
        <v>12</v>
      </c>
      <c r="G142" s="54">
        <v>268</v>
      </c>
      <c r="H142" s="18">
        <v>52</v>
      </c>
      <c r="I142" s="17">
        <f t="shared" si="40"/>
        <v>320</v>
      </c>
      <c r="J142" s="19">
        <f t="shared" si="41"/>
        <v>0.13098649201801063</v>
      </c>
      <c r="K142" s="19">
        <f t="shared" si="42"/>
        <v>0.16250000000000001</v>
      </c>
      <c r="L142" s="60">
        <f t="shared" si="43"/>
        <v>2.9850746268656716E-2</v>
      </c>
      <c r="M142" s="34">
        <v>15</v>
      </c>
    </row>
    <row r="143" spans="1:13" s="5" customFormat="1" ht="15" x14ac:dyDescent="0.25">
      <c r="A143" s="80" t="s">
        <v>16</v>
      </c>
      <c r="B143" s="80"/>
      <c r="C143" s="27">
        <f>SUM(C131:C142)</f>
        <v>21537</v>
      </c>
      <c r="D143" s="27">
        <f t="shared" ref="D143:M143" si="44">SUM(D131:D142)</f>
        <v>78</v>
      </c>
      <c r="E143" s="27">
        <f t="shared" si="44"/>
        <v>21</v>
      </c>
      <c r="F143" s="27">
        <f t="shared" si="44"/>
        <v>99</v>
      </c>
      <c r="G143" s="27">
        <f t="shared" si="44"/>
        <v>2799</v>
      </c>
      <c r="H143" s="27">
        <f t="shared" si="44"/>
        <v>265</v>
      </c>
      <c r="I143" s="27">
        <f t="shared" si="44"/>
        <v>3064</v>
      </c>
      <c r="J143" s="29">
        <f>I143/(C143+F143)</f>
        <v>0.14161582547605842</v>
      </c>
      <c r="K143" s="29">
        <f>H143/I143</f>
        <v>8.6488250652741516E-2</v>
      </c>
      <c r="L143" s="43">
        <f t="shared" ref="L143" si="45">SUM(D143/G143)</f>
        <v>2.7867095391211148E-2</v>
      </c>
      <c r="M143" s="27">
        <f t="shared" si="44"/>
        <v>161</v>
      </c>
    </row>
    <row r="144" spans="1:13" s="10" customFormat="1" x14ac:dyDescent="0.2">
      <c r="A144" s="16"/>
      <c r="B144" s="16"/>
      <c r="C144" s="49"/>
      <c r="D144" s="16"/>
      <c r="E144" s="16"/>
      <c r="F144" s="16"/>
      <c r="G144" s="16"/>
      <c r="H144" s="18"/>
      <c r="I144" s="17"/>
      <c r="J144" s="19"/>
      <c r="K144" s="19"/>
      <c r="L144" s="41"/>
    </row>
    <row r="145" spans="1:13" s="10" customFormat="1" ht="12.75" x14ac:dyDescent="0.2">
      <c r="A145" s="16">
        <v>13</v>
      </c>
      <c r="B145" s="16">
        <v>1</v>
      </c>
      <c r="C145" s="50">
        <v>1979</v>
      </c>
      <c r="D145" s="16">
        <v>11</v>
      </c>
      <c r="E145" s="16">
        <v>0</v>
      </c>
      <c r="F145" s="16">
        <f t="shared" si="29"/>
        <v>11</v>
      </c>
      <c r="G145" s="54">
        <v>198</v>
      </c>
      <c r="H145" s="18">
        <v>14</v>
      </c>
      <c r="I145" s="17">
        <f t="shared" si="30"/>
        <v>212</v>
      </c>
      <c r="J145" s="19">
        <f t="shared" si="31"/>
        <v>0.10653266331658291</v>
      </c>
      <c r="K145" s="19">
        <f t="shared" si="32"/>
        <v>6.6037735849056603E-2</v>
      </c>
      <c r="L145" s="60">
        <f t="shared" si="39"/>
        <v>5.5555555555555552E-2</v>
      </c>
      <c r="M145" s="34">
        <v>11</v>
      </c>
    </row>
    <row r="146" spans="1:13" s="10" customFormat="1" ht="12.75" x14ac:dyDescent="0.2">
      <c r="A146" s="16">
        <v>13</v>
      </c>
      <c r="B146" s="16">
        <v>2</v>
      </c>
      <c r="C146" s="50">
        <v>2441</v>
      </c>
      <c r="D146" s="16">
        <v>7</v>
      </c>
      <c r="E146" s="16">
        <v>1</v>
      </c>
      <c r="F146" s="16">
        <f t="shared" si="29"/>
        <v>8</v>
      </c>
      <c r="G146" s="54">
        <v>381</v>
      </c>
      <c r="H146" s="18">
        <v>35</v>
      </c>
      <c r="I146" s="17">
        <f t="shared" si="30"/>
        <v>416</v>
      </c>
      <c r="J146" s="19">
        <f t="shared" si="31"/>
        <v>0.16986525112290732</v>
      </c>
      <c r="K146" s="19">
        <f t="shared" si="32"/>
        <v>8.4134615384615391E-2</v>
      </c>
      <c r="L146" s="60">
        <f t="shared" si="39"/>
        <v>1.8372703412073491E-2</v>
      </c>
      <c r="M146" s="34">
        <v>10</v>
      </c>
    </row>
    <row r="147" spans="1:13" s="10" customFormat="1" ht="12.75" x14ac:dyDescent="0.2">
      <c r="A147" s="16">
        <v>13</v>
      </c>
      <c r="B147" s="16">
        <v>3</v>
      </c>
      <c r="C147" s="50">
        <v>2561</v>
      </c>
      <c r="D147" s="16">
        <v>7</v>
      </c>
      <c r="E147" s="16">
        <v>1</v>
      </c>
      <c r="F147" s="16">
        <f t="shared" si="29"/>
        <v>8</v>
      </c>
      <c r="G147" s="54">
        <v>349</v>
      </c>
      <c r="H147" s="18">
        <v>18</v>
      </c>
      <c r="I147" s="17">
        <f t="shared" si="30"/>
        <v>367</v>
      </c>
      <c r="J147" s="19">
        <f t="shared" si="31"/>
        <v>0.14285714285714285</v>
      </c>
      <c r="K147" s="19">
        <f t="shared" si="32"/>
        <v>4.9046321525885561E-2</v>
      </c>
      <c r="L147" s="60">
        <f t="shared" si="39"/>
        <v>2.0057306590257881E-2</v>
      </c>
      <c r="M147" s="34">
        <v>19</v>
      </c>
    </row>
    <row r="148" spans="1:13" s="10" customFormat="1" ht="12.75" x14ac:dyDescent="0.2">
      <c r="A148" s="16">
        <v>13</v>
      </c>
      <c r="B148" s="16">
        <v>4</v>
      </c>
      <c r="C148" s="50">
        <v>2752</v>
      </c>
      <c r="D148" s="16">
        <v>7</v>
      </c>
      <c r="E148" s="16">
        <v>3</v>
      </c>
      <c r="F148" s="16">
        <f t="shared" si="29"/>
        <v>10</v>
      </c>
      <c r="G148" s="54">
        <v>383</v>
      </c>
      <c r="H148" s="18">
        <v>25</v>
      </c>
      <c r="I148" s="17">
        <f t="shared" si="30"/>
        <v>408</v>
      </c>
      <c r="J148" s="19">
        <f t="shared" si="31"/>
        <v>0.14771904417089066</v>
      </c>
      <c r="K148" s="19">
        <f t="shared" si="32"/>
        <v>6.1274509803921566E-2</v>
      </c>
      <c r="L148" s="60">
        <f t="shared" si="39"/>
        <v>1.8276762402088774E-2</v>
      </c>
      <c r="M148" s="34">
        <v>20</v>
      </c>
    </row>
    <row r="149" spans="1:13" s="10" customFormat="1" ht="12.75" x14ac:dyDescent="0.2">
      <c r="A149" s="16">
        <v>13</v>
      </c>
      <c r="B149" s="16">
        <v>5</v>
      </c>
      <c r="C149" s="50">
        <v>2657</v>
      </c>
      <c r="D149" s="16">
        <v>8</v>
      </c>
      <c r="E149" s="16">
        <v>3</v>
      </c>
      <c r="F149" s="16">
        <f t="shared" si="29"/>
        <v>11</v>
      </c>
      <c r="G149" s="54">
        <v>389</v>
      </c>
      <c r="H149" s="18">
        <v>33</v>
      </c>
      <c r="I149" s="17">
        <f t="shared" si="30"/>
        <v>422</v>
      </c>
      <c r="J149" s="19">
        <f t="shared" si="31"/>
        <v>0.15817091454272864</v>
      </c>
      <c r="K149" s="19">
        <f t="shared" si="32"/>
        <v>7.8199052132701424E-2</v>
      </c>
      <c r="L149" s="60">
        <f t="shared" si="39"/>
        <v>2.056555269922879E-2</v>
      </c>
      <c r="M149" s="34">
        <v>16</v>
      </c>
    </row>
    <row r="150" spans="1:13" s="10" customFormat="1" ht="12.75" x14ac:dyDescent="0.2">
      <c r="A150" s="16">
        <v>13</v>
      </c>
      <c r="B150" s="16">
        <v>6</v>
      </c>
      <c r="C150" s="50">
        <v>2034</v>
      </c>
      <c r="D150" s="16">
        <v>12</v>
      </c>
      <c r="E150" s="16">
        <v>0</v>
      </c>
      <c r="F150" s="16">
        <f t="shared" si="29"/>
        <v>12</v>
      </c>
      <c r="G150" s="54">
        <v>381</v>
      </c>
      <c r="H150" s="18">
        <v>22</v>
      </c>
      <c r="I150" s="17">
        <f t="shared" si="30"/>
        <v>403</v>
      </c>
      <c r="J150" s="19">
        <f t="shared" si="31"/>
        <v>0.19696969696969696</v>
      </c>
      <c r="K150" s="19">
        <f t="shared" si="32"/>
        <v>5.4590570719602979E-2</v>
      </c>
      <c r="L150" s="60">
        <f t="shared" si="39"/>
        <v>3.1496062992125984E-2</v>
      </c>
      <c r="M150" s="34">
        <v>12</v>
      </c>
    </row>
    <row r="151" spans="1:13" s="10" customFormat="1" ht="12.75" x14ac:dyDescent="0.2">
      <c r="A151" s="16">
        <v>13</v>
      </c>
      <c r="B151" s="16">
        <v>7</v>
      </c>
      <c r="C151" s="50">
        <v>2708</v>
      </c>
      <c r="D151" s="16">
        <v>5</v>
      </c>
      <c r="E151" s="16">
        <v>0</v>
      </c>
      <c r="F151" s="16">
        <f t="shared" si="29"/>
        <v>5</v>
      </c>
      <c r="G151" s="54">
        <v>343</v>
      </c>
      <c r="H151" s="18">
        <v>21</v>
      </c>
      <c r="I151" s="17">
        <f t="shared" si="30"/>
        <v>364</v>
      </c>
      <c r="J151" s="19">
        <f t="shared" si="31"/>
        <v>0.13416881680796167</v>
      </c>
      <c r="K151" s="19">
        <f t="shared" si="32"/>
        <v>5.7692307692307696E-2</v>
      </c>
      <c r="L151" s="60">
        <f t="shared" si="39"/>
        <v>1.4577259475218658E-2</v>
      </c>
      <c r="M151" s="34">
        <v>21</v>
      </c>
    </row>
    <row r="152" spans="1:13" s="10" customFormat="1" ht="12.75" x14ac:dyDescent="0.2">
      <c r="A152" s="16">
        <v>13</v>
      </c>
      <c r="B152" s="16">
        <v>8</v>
      </c>
      <c r="C152" s="50">
        <v>2008</v>
      </c>
      <c r="D152" s="16">
        <v>10</v>
      </c>
      <c r="E152" s="16">
        <v>0</v>
      </c>
      <c r="F152" s="16">
        <f t="shared" si="29"/>
        <v>10</v>
      </c>
      <c r="G152" s="54">
        <v>273</v>
      </c>
      <c r="H152" s="18">
        <v>12</v>
      </c>
      <c r="I152" s="17">
        <f t="shared" si="30"/>
        <v>285</v>
      </c>
      <c r="J152" s="19">
        <f t="shared" si="31"/>
        <v>0.14122893954410307</v>
      </c>
      <c r="K152" s="19">
        <f t="shared" si="32"/>
        <v>4.2105263157894736E-2</v>
      </c>
      <c r="L152" s="60">
        <f t="shared" si="39"/>
        <v>3.6630036630036632E-2</v>
      </c>
      <c r="M152" s="34">
        <v>25</v>
      </c>
    </row>
    <row r="153" spans="1:13" s="10" customFormat="1" ht="12.75" x14ac:dyDescent="0.2">
      <c r="A153" s="16">
        <v>13</v>
      </c>
      <c r="B153" s="16">
        <v>9</v>
      </c>
      <c r="C153" s="50">
        <v>2667</v>
      </c>
      <c r="D153" s="16">
        <v>4</v>
      </c>
      <c r="E153" s="16">
        <v>0</v>
      </c>
      <c r="F153" s="16">
        <f t="shared" si="29"/>
        <v>4</v>
      </c>
      <c r="G153" s="54">
        <v>274</v>
      </c>
      <c r="H153" s="18">
        <v>12</v>
      </c>
      <c r="I153" s="17">
        <f t="shared" si="30"/>
        <v>286</v>
      </c>
      <c r="J153" s="19">
        <f t="shared" si="31"/>
        <v>0.10707600149756645</v>
      </c>
      <c r="K153" s="19">
        <f t="shared" si="32"/>
        <v>4.195804195804196E-2</v>
      </c>
      <c r="L153" s="60">
        <f t="shared" si="39"/>
        <v>1.4598540145985401E-2</v>
      </c>
      <c r="M153" s="34">
        <v>18</v>
      </c>
    </row>
    <row r="154" spans="1:13" s="10" customFormat="1" ht="12.75" x14ac:dyDescent="0.2">
      <c r="A154" s="16">
        <v>13</v>
      </c>
      <c r="B154" s="16">
        <v>10</v>
      </c>
      <c r="C154" s="50">
        <v>1044</v>
      </c>
      <c r="D154" s="16">
        <v>5</v>
      </c>
      <c r="E154" s="16">
        <v>0</v>
      </c>
      <c r="F154" s="16">
        <f t="shared" si="29"/>
        <v>5</v>
      </c>
      <c r="G154" s="54">
        <v>142</v>
      </c>
      <c r="H154" s="18">
        <v>9</v>
      </c>
      <c r="I154" s="17">
        <f t="shared" ref="I154" si="46">SUM(G154:H154)</f>
        <v>151</v>
      </c>
      <c r="J154" s="19">
        <f t="shared" ref="J154" si="47">I154/(C154+F154)</f>
        <v>0.14394661582459486</v>
      </c>
      <c r="K154" s="19">
        <f t="shared" ref="K154" si="48">H154/I154</f>
        <v>5.9602649006622516E-2</v>
      </c>
      <c r="L154" s="60">
        <f t="shared" ref="L154" si="49">SUM(D154/G154)</f>
        <v>3.5211267605633804E-2</v>
      </c>
      <c r="M154" s="34">
        <v>9</v>
      </c>
    </row>
    <row r="155" spans="1:13" s="5" customFormat="1" ht="15" x14ac:dyDescent="0.25">
      <c r="A155" s="80" t="s">
        <v>17</v>
      </c>
      <c r="B155" s="80"/>
      <c r="C155" s="27">
        <f>SUM(C145:C154)</f>
        <v>22851</v>
      </c>
      <c r="D155" s="27">
        <f t="shared" ref="D155:M155" si="50">SUM(D145:D154)</f>
        <v>76</v>
      </c>
      <c r="E155" s="27">
        <f t="shared" si="50"/>
        <v>8</v>
      </c>
      <c r="F155" s="27">
        <f t="shared" si="50"/>
        <v>84</v>
      </c>
      <c r="G155" s="27">
        <f t="shared" si="50"/>
        <v>3113</v>
      </c>
      <c r="H155" s="27">
        <f t="shared" si="50"/>
        <v>201</v>
      </c>
      <c r="I155" s="27">
        <f t="shared" si="50"/>
        <v>3314</v>
      </c>
      <c r="J155" s="29">
        <f>I155/(C155+F155)</f>
        <v>0.14449531284063657</v>
      </c>
      <c r="K155" s="29">
        <f>H155/I155</f>
        <v>6.0651780325890164E-2</v>
      </c>
      <c r="L155" s="43">
        <f t="shared" ref="L155" si="51">SUM(D155/G155)</f>
        <v>2.4413748795374238E-2</v>
      </c>
      <c r="M155" s="27">
        <f t="shared" si="50"/>
        <v>161</v>
      </c>
    </row>
    <row r="157" spans="1:13" x14ac:dyDescent="0.2">
      <c r="A157" s="31"/>
      <c r="B157" s="31"/>
      <c r="C157" s="50"/>
    </row>
    <row r="160" spans="1:13" x14ac:dyDescent="0.2">
      <c r="A160" s="6" t="s">
        <v>62</v>
      </c>
      <c r="B160" s="6" t="s">
        <v>63</v>
      </c>
      <c r="C160" s="51">
        <v>93</v>
      </c>
    </row>
    <row r="172" spans="1:8" ht="18" customHeight="1" x14ac:dyDescent="0.2">
      <c r="A172" s="1"/>
      <c r="B172" s="1"/>
      <c r="H172" s="1"/>
    </row>
    <row r="173" spans="1:8" ht="12.75" x14ac:dyDescent="0.2">
      <c r="A173" s="1"/>
      <c r="B173" s="1"/>
      <c r="H173" s="1"/>
    </row>
    <row r="174" spans="1:8" ht="12.75" x14ac:dyDescent="0.2">
      <c r="A174" s="1"/>
      <c r="B174" s="1"/>
      <c r="H174" s="1"/>
    </row>
    <row r="175" spans="1:8" ht="12.75" x14ac:dyDescent="0.2">
      <c r="A175" s="1"/>
      <c r="B175" s="1"/>
      <c r="H175" s="1"/>
    </row>
    <row r="176" spans="1:8" ht="12.75" x14ac:dyDescent="0.2">
      <c r="A176" s="1"/>
      <c r="B176" s="1"/>
      <c r="H176" s="1"/>
    </row>
    <row r="177" spans="1:8" ht="12.75" x14ac:dyDescent="0.2">
      <c r="A177" s="1"/>
      <c r="B177" s="1"/>
      <c r="H177" s="1"/>
    </row>
    <row r="178" spans="1:8" ht="12.75" x14ac:dyDescent="0.2">
      <c r="A178" s="1"/>
      <c r="B178" s="1"/>
      <c r="H178" s="1"/>
    </row>
    <row r="179" spans="1:8" ht="12.75" x14ac:dyDescent="0.2">
      <c r="A179" s="1"/>
      <c r="B179" s="1"/>
      <c r="H179" s="1"/>
    </row>
    <row r="180" spans="1:8" ht="12.75" x14ac:dyDescent="0.2">
      <c r="A180" s="1"/>
      <c r="B180" s="1"/>
      <c r="H180" s="1"/>
    </row>
    <row r="181" spans="1:8" ht="12.75" x14ac:dyDescent="0.2">
      <c r="A181" s="1"/>
      <c r="B181" s="1"/>
      <c r="H181" s="1"/>
    </row>
    <row r="182" spans="1:8" ht="12.75" x14ac:dyDescent="0.2">
      <c r="A182" s="1"/>
      <c r="B182" s="1"/>
      <c r="H182" s="1"/>
    </row>
    <row r="183" spans="1:8" ht="12.75" x14ac:dyDescent="0.2">
      <c r="A183" s="1"/>
      <c r="B183" s="1"/>
      <c r="H183" s="1"/>
    </row>
    <row r="184" spans="1:8" ht="12.75" x14ac:dyDescent="0.2">
      <c r="A184" s="1"/>
      <c r="B184" s="1"/>
      <c r="H184" s="1"/>
    </row>
    <row r="185" spans="1:8" ht="12.75" x14ac:dyDescent="0.2">
      <c r="A185" s="1"/>
      <c r="B185" s="1"/>
      <c r="H185" s="1"/>
    </row>
    <row r="186" spans="1:8" ht="12.75" x14ac:dyDescent="0.2">
      <c r="A186" s="1"/>
      <c r="B186" s="1"/>
      <c r="H186" s="1"/>
    </row>
    <row r="187" spans="1:8" ht="12.75" x14ac:dyDescent="0.2">
      <c r="A187" s="1"/>
      <c r="B187" s="1"/>
      <c r="H187" s="1"/>
    </row>
    <row r="189" spans="1:8" ht="12.75" x14ac:dyDescent="0.2">
      <c r="A189" s="1"/>
      <c r="B189" s="1"/>
      <c r="H189" s="1"/>
    </row>
    <row r="190" spans="1:8" ht="12.75" x14ac:dyDescent="0.2">
      <c r="A190" s="1"/>
      <c r="B190" s="1"/>
      <c r="H190" s="1"/>
    </row>
    <row r="191" spans="1:8" ht="12.75" x14ac:dyDescent="0.2">
      <c r="A191" s="1"/>
      <c r="B191" s="1"/>
      <c r="H191" s="1"/>
    </row>
    <row r="192" spans="1:8" ht="12.75" x14ac:dyDescent="0.2">
      <c r="A192" s="1"/>
      <c r="B192" s="1"/>
      <c r="H192" s="1"/>
    </row>
    <row r="193" spans="1:8" ht="12.75" x14ac:dyDescent="0.2">
      <c r="A193" s="1"/>
      <c r="B193" s="1"/>
      <c r="H193" s="1"/>
    </row>
    <row r="194" spans="1:8" ht="12.75" x14ac:dyDescent="0.2">
      <c r="A194" s="1"/>
      <c r="B194" s="1"/>
      <c r="H194" s="1"/>
    </row>
  </sheetData>
  <mergeCells count="15">
    <mergeCell ref="A1:K1"/>
    <mergeCell ref="A129:B129"/>
    <mergeCell ref="A143:B143"/>
    <mergeCell ref="A155:B155"/>
    <mergeCell ref="A2:K2"/>
    <mergeCell ref="A86:B86"/>
    <mergeCell ref="A96:B96"/>
    <mergeCell ref="A106:B106"/>
    <mergeCell ref="A117:B117"/>
    <mergeCell ref="A42:B42"/>
    <mergeCell ref="A52:B52"/>
    <mergeCell ref="A63:B63"/>
    <mergeCell ref="A74:B74"/>
    <mergeCell ref="A16:B16"/>
    <mergeCell ref="A28:B28"/>
  </mergeCells>
  <phoneticPr fontId="2" type="noConversion"/>
  <printOptions horizontalCentered="1" gridLines="1"/>
  <pageMargins left="0.7" right="0.7" top="1" bottom="0.75" header="0.3" footer="0.3"/>
  <pageSetup scale="83" orientation="landscape" r:id="rId1"/>
  <headerFooter alignWithMargins="0"/>
  <rowBreaks count="4" manualBreakCount="4">
    <brk id="42" max="12" man="1"/>
    <brk id="74" max="12" man="1"/>
    <brk id="106" max="12" man="1"/>
    <brk id="143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34" sqref="D34"/>
    </sheetView>
  </sheetViews>
  <sheetFormatPr defaultRowHeight="12.75" x14ac:dyDescent="0.2"/>
  <cols>
    <col min="2" max="2" width="10" bestFit="1" customWidth="1"/>
    <col min="3" max="3" width="13.85546875" customWidth="1"/>
    <col min="4" max="4" width="11.42578125" customWidth="1"/>
    <col min="5" max="6" width="13.42578125" customWidth="1"/>
    <col min="7" max="7" width="9.5703125" bestFit="1" customWidth="1"/>
    <col min="8" max="8" width="9.5703125" customWidth="1"/>
    <col min="9" max="9" width="9.5703125" bestFit="1" customWidth="1"/>
    <col min="11" max="11" width="11.42578125" customWidth="1"/>
    <col min="12" max="12" width="8.7109375" customWidth="1"/>
  </cols>
  <sheetData>
    <row r="1" spans="1:12" ht="18" x14ac:dyDescent="0.25">
      <c r="A1" s="79" t="s">
        <v>57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62"/>
    </row>
    <row r="2" spans="1:12" ht="18" customHeight="1" x14ac:dyDescent="0.25">
      <c r="A2" s="81" t="s">
        <v>64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62"/>
    </row>
    <row r="3" spans="1:12" ht="18" x14ac:dyDescent="0.25">
      <c r="A3" s="79" t="s">
        <v>24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62"/>
    </row>
    <row r="4" spans="1:12" ht="38.25" x14ac:dyDescent="0.2">
      <c r="A4" s="1"/>
      <c r="B4" s="1"/>
      <c r="C4" s="2" t="s">
        <v>59</v>
      </c>
      <c r="D4" s="2" t="s">
        <v>3</v>
      </c>
      <c r="E4" s="2" t="s">
        <v>4</v>
      </c>
      <c r="F4" s="2" t="s">
        <v>18</v>
      </c>
      <c r="G4" s="2" t="s">
        <v>22</v>
      </c>
      <c r="H4" s="2" t="s">
        <v>2</v>
      </c>
      <c r="I4" s="2" t="s">
        <v>19</v>
      </c>
      <c r="J4" s="2" t="s">
        <v>20</v>
      </c>
      <c r="K4" s="2" t="s">
        <v>21</v>
      </c>
      <c r="L4" s="15" t="s">
        <v>58</v>
      </c>
    </row>
    <row r="5" spans="1:12" ht="15.75" x14ac:dyDescent="0.25">
      <c r="A5" s="82" t="s">
        <v>25</v>
      </c>
      <c r="B5" s="82"/>
      <c r="C5" s="20">
        <f>SUM('PRI 2014'!C16)</f>
        <v>18797</v>
      </c>
      <c r="D5" s="20">
        <f>SUM('PRI 2014'!D16)</f>
        <v>62</v>
      </c>
      <c r="E5" s="20">
        <f>SUM('PRI 2014'!E16)</f>
        <v>7</v>
      </c>
      <c r="F5" s="20">
        <f>SUM('PRI 2014'!F16)</f>
        <v>69</v>
      </c>
      <c r="G5" s="20">
        <f>SUM('PRI 2014'!G16)</f>
        <v>1883</v>
      </c>
      <c r="H5" s="20">
        <f>SUM('PRI 2014'!H16)</f>
        <v>161</v>
      </c>
      <c r="I5" s="20">
        <f>SUM('PRI 2014'!I16)</f>
        <v>2044</v>
      </c>
      <c r="J5" s="30">
        <f t="shared" ref="J5:J17" si="0">I5/(C5+F5)</f>
        <v>0.1083430509912011</v>
      </c>
      <c r="K5" s="30">
        <f t="shared" ref="K5:K17" si="1">H5/I5</f>
        <v>7.8767123287671229E-2</v>
      </c>
      <c r="L5" s="20">
        <f>SUM('PRI 2014'!M16)</f>
        <v>119</v>
      </c>
    </row>
    <row r="6" spans="1:12" ht="15.75" x14ac:dyDescent="0.25">
      <c r="A6" s="82" t="s">
        <v>26</v>
      </c>
      <c r="B6" s="82"/>
      <c r="C6" s="20">
        <f>SUM('PRI 2014'!C28)</f>
        <v>18005</v>
      </c>
      <c r="D6" s="20">
        <f>SUM('PRI 2014'!D28)</f>
        <v>123</v>
      </c>
      <c r="E6" s="20">
        <f>SUM('PRI 2014'!E28)</f>
        <v>55</v>
      </c>
      <c r="F6" s="20">
        <f>SUM('PRI 2014'!F28)</f>
        <v>178</v>
      </c>
      <c r="G6" s="20">
        <f>SUM('PRI 2014'!G28)</f>
        <v>2284</v>
      </c>
      <c r="H6" s="20">
        <f>SUM('PRI 2014'!H28)</f>
        <v>344</v>
      </c>
      <c r="I6" s="20">
        <f>SUM('PRI 2014'!I28)</f>
        <v>2628</v>
      </c>
      <c r="J6" s="30">
        <f t="shared" si="0"/>
        <v>0.14453060551064181</v>
      </c>
      <c r="K6" s="30">
        <f t="shared" si="1"/>
        <v>0.13089802130898021</v>
      </c>
      <c r="L6">
        <f>SUM('PRI 2014'!M28)</f>
        <v>129</v>
      </c>
    </row>
    <row r="7" spans="1:12" ht="15.75" x14ac:dyDescent="0.25">
      <c r="A7" s="82" t="s">
        <v>27</v>
      </c>
      <c r="B7" s="82"/>
      <c r="C7" s="20">
        <f>SUM('PRI 2014'!C42)</f>
        <v>19051</v>
      </c>
      <c r="D7" s="20">
        <f>SUM('PRI 2014'!D42)</f>
        <v>180</v>
      </c>
      <c r="E7" s="20">
        <f>SUM('PRI 2014'!E42)</f>
        <v>33</v>
      </c>
      <c r="F7" s="20">
        <f>SUM('PRI 2014'!F42)</f>
        <v>213</v>
      </c>
      <c r="G7" s="20">
        <f>SUM('PRI 2014'!G42)</f>
        <v>2094</v>
      </c>
      <c r="H7" s="20">
        <f>SUM('PRI 2014'!H42)</f>
        <v>296</v>
      </c>
      <c r="I7" s="20">
        <f>SUM('PRI 2014'!I42)</f>
        <v>2390</v>
      </c>
      <c r="J7" s="30">
        <f t="shared" si="0"/>
        <v>0.1240656146179402</v>
      </c>
      <c r="K7" s="30">
        <f t="shared" si="1"/>
        <v>0.12384937238493723</v>
      </c>
      <c r="L7">
        <f>SUM('PRI 2014'!M42)</f>
        <v>211</v>
      </c>
    </row>
    <row r="8" spans="1:12" ht="15.75" x14ac:dyDescent="0.25">
      <c r="A8" s="82" t="s">
        <v>28</v>
      </c>
      <c r="B8" s="82"/>
      <c r="C8" s="20">
        <f>SUM('PRI 2014'!C52)</f>
        <v>16977</v>
      </c>
      <c r="D8" s="20">
        <f>SUM('PRI 2014'!D52)</f>
        <v>46</v>
      </c>
      <c r="E8" s="20">
        <f>SUM('PRI 2014'!E52)</f>
        <v>6</v>
      </c>
      <c r="F8" s="20">
        <f>SUM('PRI 2014'!F52)</f>
        <v>52</v>
      </c>
      <c r="G8" s="20">
        <f>SUM('PRI 2014'!G52)</f>
        <v>1238</v>
      </c>
      <c r="H8" s="20">
        <f>SUM('PRI 2014'!H52)</f>
        <v>107</v>
      </c>
      <c r="I8" s="20">
        <f>SUM('PRI 2014'!I52)</f>
        <v>1345</v>
      </c>
      <c r="J8" s="30">
        <f t="shared" si="0"/>
        <v>7.8982911503905101E-2</v>
      </c>
      <c r="K8" s="30">
        <f t="shared" si="1"/>
        <v>7.9553903345724902E-2</v>
      </c>
      <c r="L8">
        <f>SUM('PRI 2014'!M52)</f>
        <v>112</v>
      </c>
    </row>
    <row r="9" spans="1:12" ht="15.75" x14ac:dyDescent="0.25">
      <c r="A9" s="82" t="s">
        <v>29</v>
      </c>
      <c r="B9" s="82"/>
      <c r="C9" s="20">
        <f>SUM('PRI 2014'!C63)</f>
        <v>15007</v>
      </c>
      <c r="D9" s="20">
        <f>SUM('PRI 2014'!D63)</f>
        <v>62</v>
      </c>
      <c r="E9" s="20">
        <f>SUM('PRI 2014'!E63)</f>
        <v>19</v>
      </c>
      <c r="F9" s="20">
        <f>SUM('PRI 2014'!F63)</f>
        <v>81</v>
      </c>
      <c r="G9" s="20">
        <f>SUM('PRI 2014'!G63)</f>
        <v>1130</v>
      </c>
      <c r="H9" s="20">
        <f>SUM('PRI 2014'!H63)</f>
        <v>106</v>
      </c>
      <c r="I9" s="20">
        <f>SUM('PRI 2014'!I63)</f>
        <v>1236</v>
      </c>
      <c r="J9" s="30">
        <f t="shared" si="0"/>
        <v>8.191940615058324E-2</v>
      </c>
      <c r="K9" s="30">
        <f t="shared" si="1"/>
        <v>8.5760517799352745E-2</v>
      </c>
      <c r="L9">
        <f>SUM('PRI 2014'!M63)</f>
        <v>193</v>
      </c>
    </row>
    <row r="10" spans="1:12" ht="15.75" x14ac:dyDescent="0.25">
      <c r="A10" s="82" t="s">
        <v>30</v>
      </c>
      <c r="B10" s="82"/>
      <c r="C10" s="20">
        <f>SUM('PRI 2014'!C74)</f>
        <v>14087</v>
      </c>
      <c r="D10" s="20">
        <f>SUM('PRI 2014'!D74)</f>
        <v>201</v>
      </c>
      <c r="E10" s="20">
        <f>SUM('PRI 2014'!E74)</f>
        <v>315</v>
      </c>
      <c r="F10" s="20">
        <f>SUM('PRI 2014'!F74)</f>
        <v>516</v>
      </c>
      <c r="G10" s="20">
        <f>SUM('PRI 2014'!G74)</f>
        <v>1529</v>
      </c>
      <c r="H10" s="20">
        <f>SUM('PRI 2014'!H74)</f>
        <v>1557</v>
      </c>
      <c r="I10" s="20">
        <f>SUM('PRI 2014'!I74)</f>
        <v>3086</v>
      </c>
      <c r="J10" s="30">
        <f t="shared" si="0"/>
        <v>0.21132643977264945</v>
      </c>
      <c r="K10" s="30">
        <f t="shared" si="1"/>
        <v>0.50453661697990926</v>
      </c>
      <c r="L10">
        <f>SUM('PRI 2014'!M74)</f>
        <v>220</v>
      </c>
    </row>
    <row r="11" spans="1:12" ht="15.75" x14ac:dyDescent="0.25">
      <c r="A11" s="82" t="s">
        <v>31</v>
      </c>
      <c r="B11" s="82"/>
      <c r="C11" s="20">
        <f>SUM('PRI 2014'!C86)</f>
        <v>18881</v>
      </c>
      <c r="D11" s="20">
        <f>SUM('PRI 2014'!D86)</f>
        <v>100</v>
      </c>
      <c r="E11" s="20">
        <f>SUM('PRI 2014'!E86)</f>
        <v>15</v>
      </c>
      <c r="F11" s="20">
        <f>SUM('PRI 2014'!F86)</f>
        <v>115</v>
      </c>
      <c r="G11" s="20">
        <f>SUM('PRI 2014'!G86)</f>
        <v>2267</v>
      </c>
      <c r="H11" s="20">
        <f>SUM('PRI 2014'!H86)</f>
        <v>252</v>
      </c>
      <c r="I11" s="55">
        <f>SUM('PRI 2014'!I86)</f>
        <v>2519</v>
      </c>
      <c r="J11" s="30">
        <f t="shared" si="0"/>
        <v>0.13260686460307433</v>
      </c>
      <c r="K11" s="30">
        <f t="shared" si="1"/>
        <v>0.10003969829297341</v>
      </c>
      <c r="L11">
        <f>SUM('PRI 2014'!M86)</f>
        <v>139</v>
      </c>
    </row>
    <row r="12" spans="1:12" ht="15.75" x14ac:dyDescent="0.25">
      <c r="A12" s="82" t="s">
        <v>32</v>
      </c>
      <c r="B12" s="82"/>
      <c r="C12" s="20">
        <f>SUM('PRI 2014'!C96)</f>
        <v>16826</v>
      </c>
      <c r="D12" s="20">
        <f>SUM('PRI 2014'!D96)</f>
        <v>73</v>
      </c>
      <c r="E12" s="20">
        <f>SUM('PRI 2014'!E96)</f>
        <v>17</v>
      </c>
      <c r="F12" s="20">
        <f>SUM('PRI 2014'!F96)</f>
        <v>90</v>
      </c>
      <c r="G12" s="20">
        <f>SUM('PRI 2014'!G96)</f>
        <v>1854</v>
      </c>
      <c r="H12" s="20">
        <f>SUM('PRI 2014'!H96)</f>
        <v>146</v>
      </c>
      <c r="I12" s="20">
        <f>SUM('PRI 2014'!I96)</f>
        <v>2000</v>
      </c>
      <c r="J12" s="30">
        <f t="shared" si="0"/>
        <v>0.11823126034523528</v>
      </c>
      <c r="K12" s="30">
        <f t="shared" si="1"/>
        <v>7.2999999999999995E-2</v>
      </c>
      <c r="L12">
        <f>SUM('PRI 2014'!M96)</f>
        <v>165</v>
      </c>
    </row>
    <row r="13" spans="1:12" ht="15.75" x14ac:dyDescent="0.25">
      <c r="A13" s="82" t="s">
        <v>33</v>
      </c>
      <c r="B13" s="82"/>
      <c r="C13" s="20">
        <f>SUM('PRI 2014'!C106)</f>
        <v>12130</v>
      </c>
      <c r="D13" s="20">
        <f>SUM('PRI 2014'!D106)</f>
        <v>60</v>
      </c>
      <c r="E13" s="20">
        <f>SUM('PRI 2014'!E106)</f>
        <v>2</v>
      </c>
      <c r="F13" s="20">
        <f>SUM('PRI 2014'!F106)</f>
        <v>62</v>
      </c>
      <c r="G13" s="20">
        <f>SUM('PRI 2014'!G106)</f>
        <v>1026</v>
      </c>
      <c r="H13" s="20">
        <f>SUM('PRI 2014'!H106)</f>
        <v>72</v>
      </c>
      <c r="I13" s="20">
        <f>SUM('PRI 2014'!I106)</f>
        <v>1098</v>
      </c>
      <c r="J13" s="30">
        <f t="shared" si="0"/>
        <v>9.0059055118110243E-2</v>
      </c>
      <c r="K13" s="30">
        <f t="shared" si="1"/>
        <v>6.5573770491803282E-2</v>
      </c>
      <c r="L13">
        <f>SUM('PRI 2014'!M106)</f>
        <v>86</v>
      </c>
    </row>
    <row r="14" spans="1:12" ht="15.75" x14ac:dyDescent="0.25">
      <c r="A14" s="82" t="s">
        <v>34</v>
      </c>
      <c r="B14" s="82"/>
      <c r="C14" s="20">
        <f>SUM('PRI 2014'!C117)</f>
        <v>18358</v>
      </c>
      <c r="D14" s="20">
        <f>SUM('PRI 2014'!D117)</f>
        <v>108</v>
      </c>
      <c r="E14" s="20">
        <f>SUM('PRI 2014'!E117)</f>
        <v>26</v>
      </c>
      <c r="F14" s="20">
        <f>SUM('PRI 2014'!F117)</f>
        <v>134</v>
      </c>
      <c r="G14" s="20">
        <f>SUM('PRI 2014'!G117)</f>
        <v>1487</v>
      </c>
      <c r="H14" s="20">
        <f>SUM('PRI 2014'!H117)</f>
        <v>171</v>
      </c>
      <c r="I14" s="20">
        <f>SUM('PRI 2014'!I117)</f>
        <v>1658</v>
      </c>
      <c r="J14" s="30">
        <f t="shared" si="0"/>
        <v>8.9660393683755141E-2</v>
      </c>
      <c r="K14" s="30">
        <f t="shared" si="1"/>
        <v>0.10313630880579011</v>
      </c>
      <c r="L14">
        <f>SUM('PRI 2014'!M117)</f>
        <v>89</v>
      </c>
    </row>
    <row r="15" spans="1:12" ht="15.75" x14ac:dyDescent="0.25">
      <c r="A15" s="82" t="s">
        <v>35</v>
      </c>
      <c r="B15" s="82"/>
      <c r="C15" s="20">
        <f>SUM('PRI 2014'!C129)</f>
        <v>19543</v>
      </c>
      <c r="D15" s="20">
        <f>SUM('PRI 2014'!D129)</f>
        <v>77</v>
      </c>
      <c r="E15" s="20">
        <f>SUM('PRI 2014'!E129)</f>
        <v>17</v>
      </c>
      <c r="F15" s="20">
        <f>SUM('PRI 2014'!F129)</f>
        <v>94</v>
      </c>
      <c r="G15" s="20">
        <f>SUM('PRI 2014'!G129)</f>
        <v>2495</v>
      </c>
      <c r="H15" s="20">
        <f>SUM('PRI 2014'!H129)</f>
        <v>252</v>
      </c>
      <c r="I15" s="20">
        <f>SUM('PRI 2014'!I129)</f>
        <v>2747</v>
      </c>
      <c r="J15" s="30">
        <f t="shared" si="0"/>
        <v>0.13988898507918726</v>
      </c>
      <c r="K15" s="30">
        <f t="shared" si="1"/>
        <v>9.1736439752457224E-2</v>
      </c>
      <c r="L15">
        <f>SUM('PRI 2014'!M129)</f>
        <v>124</v>
      </c>
    </row>
    <row r="16" spans="1:12" ht="15.75" x14ac:dyDescent="0.25">
      <c r="A16" s="82" t="s">
        <v>36</v>
      </c>
      <c r="B16" s="82"/>
      <c r="C16" s="20">
        <f>SUM('PRI 2014'!C143)</f>
        <v>21537</v>
      </c>
      <c r="D16" s="20">
        <f>SUM('PRI 2014'!D143)</f>
        <v>78</v>
      </c>
      <c r="E16" s="20">
        <f>SUM('PRI 2014'!E143)</f>
        <v>21</v>
      </c>
      <c r="F16" s="20">
        <f>SUM('PRI 2014'!F143)</f>
        <v>99</v>
      </c>
      <c r="G16" s="20">
        <f>SUM('PRI 2014'!G143)</f>
        <v>2799</v>
      </c>
      <c r="H16" s="20">
        <f>SUM('PRI 2014'!H143)</f>
        <v>265</v>
      </c>
      <c r="I16" s="20">
        <f>SUM('PRI 2014'!I143)</f>
        <v>3064</v>
      </c>
      <c r="J16" s="30">
        <f t="shared" si="0"/>
        <v>0.14161582547605842</v>
      </c>
      <c r="K16" s="30">
        <f t="shared" si="1"/>
        <v>8.6488250652741516E-2</v>
      </c>
      <c r="L16">
        <f>SUM('PRI 2014'!M143)</f>
        <v>161</v>
      </c>
    </row>
    <row r="17" spans="1:12" ht="15.75" x14ac:dyDescent="0.25">
      <c r="A17" s="82" t="s">
        <v>37</v>
      </c>
      <c r="B17" s="82"/>
      <c r="C17" s="20">
        <f>SUM('PRI 2014'!C155)</f>
        <v>22851</v>
      </c>
      <c r="D17" s="20">
        <f>SUM('PRI 2014'!D155)</f>
        <v>76</v>
      </c>
      <c r="E17" s="20">
        <f>SUM('PRI 2014'!E155)</f>
        <v>8</v>
      </c>
      <c r="F17" s="20">
        <f>SUM('PRI 2014'!F155)</f>
        <v>84</v>
      </c>
      <c r="G17" s="20">
        <f>SUM('PRI 2014'!G155)</f>
        <v>3113</v>
      </c>
      <c r="H17" s="20">
        <f>SUM('PRI 2014'!H155)</f>
        <v>201</v>
      </c>
      <c r="I17" s="20">
        <f>SUM('PRI 2014'!I155)</f>
        <v>3314</v>
      </c>
      <c r="J17" s="30">
        <f t="shared" si="0"/>
        <v>0.14449531284063657</v>
      </c>
      <c r="K17" s="30">
        <f t="shared" si="1"/>
        <v>6.0651780325890164E-2</v>
      </c>
      <c r="L17">
        <f>SUM('PRI 2014'!M155)</f>
        <v>161</v>
      </c>
    </row>
    <row r="18" spans="1:12" ht="15.75" x14ac:dyDescent="0.25">
      <c r="A18" s="82" t="s">
        <v>38</v>
      </c>
      <c r="B18" s="82"/>
      <c r="C18" s="21">
        <f t="shared" ref="C18:I18" si="2">SUM(C5:C17)</f>
        <v>232050</v>
      </c>
      <c r="D18" s="21">
        <f t="shared" si="2"/>
        <v>1246</v>
      </c>
      <c r="E18" s="21">
        <f t="shared" si="2"/>
        <v>541</v>
      </c>
      <c r="F18" s="21">
        <f t="shared" si="2"/>
        <v>1787</v>
      </c>
      <c r="G18" s="21">
        <f t="shared" si="2"/>
        <v>25199</v>
      </c>
      <c r="H18" s="21">
        <f t="shared" si="2"/>
        <v>3930</v>
      </c>
      <c r="I18" s="21">
        <f t="shared" si="2"/>
        <v>29129</v>
      </c>
      <c r="J18" s="22">
        <f>I18/(C18+F18)</f>
        <v>0.12456967887887717</v>
      </c>
      <c r="K18" s="22">
        <f>H18/I18</f>
        <v>0.13491709293144288</v>
      </c>
      <c r="L18" s="21">
        <f t="shared" ref="L18" si="3">SUM(L5:L17)</f>
        <v>1909</v>
      </c>
    </row>
    <row r="19" spans="1:12" ht="15.75" x14ac:dyDescent="0.25">
      <c r="A19" s="53"/>
      <c r="B19" s="53"/>
      <c r="C19" s="21"/>
      <c r="D19" s="65"/>
      <c r="E19" s="21"/>
      <c r="F19" s="21"/>
      <c r="G19" s="21"/>
      <c r="H19" s="21"/>
      <c r="I19" s="21"/>
      <c r="J19" s="22"/>
      <c r="K19" s="22"/>
      <c r="L19" s="21"/>
    </row>
    <row r="20" spans="1:12" ht="15.75" x14ac:dyDescent="0.25">
      <c r="A20" s="53"/>
      <c r="B20" s="53"/>
      <c r="C20" s="21"/>
      <c r="D20" s="66"/>
      <c r="E20" s="21"/>
      <c r="F20" s="21"/>
      <c r="G20" s="21"/>
      <c r="H20" s="21"/>
      <c r="I20" s="21"/>
      <c r="J20" s="22"/>
      <c r="K20" s="22"/>
      <c r="L20" s="21"/>
    </row>
    <row r="21" spans="1:12" ht="14.25" x14ac:dyDescent="0.2">
      <c r="A21" s="6"/>
      <c r="B21" s="6"/>
      <c r="C21" s="1"/>
      <c r="D21" s="1"/>
      <c r="E21" s="1"/>
      <c r="F21" s="1"/>
      <c r="G21" s="1"/>
      <c r="H21" s="4"/>
      <c r="I21" s="1"/>
      <c r="J21" s="1"/>
      <c r="K21" s="1"/>
    </row>
    <row r="22" spans="1:12" ht="15.75" x14ac:dyDescent="0.25">
      <c r="A22" s="6"/>
      <c r="B22" s="6"/>
      <c r="C22" s="23" t="s">
        <v>65</v>
      </c>
      <c r="E22" s="1"/>
      <c r="F22" s="1"/>
      <c r="G22" s="1"/>
      <c r="I22" s="1"/>
      <c r="J22" s="1"/>
      <c r="K22" s="1"/>
    </row>
    <row r="23" spans="1:12" ht="15.75" x14ac:dyDescent="0.25">
      <c r="A23" s="6"/>
      <c r="B23" s="6"/>
      <c r="C23" s="10"/>
      <c r="D23" s="1"/>
      <c r="E23" s="26" t="s">
        <v>42</v>
      </c>
      <c r="F23" s="26"/>
      <c r="G23" s="1"/>
      <c r="H23" s="4"/>
      <c r="I23" s="1"/>
      <c r="J23" s="1"/>
      <c r="K23" s="1"/>
    </row>
    <row r="24" spans="1:12" ht="15.75" x14ac:dyDescent="0.25">
      <c r="A24" s="6"/>
      <c r="B24" s="6"/>
      <c r="C24" s="23" t="s">
        <v>39</v>
      </c>
      <c r="D24" s="38">
        <v>1815</v>
      </c>
      <c r="E24" s="25">
        <f>SUM(D24/D29)</f>
        <v>0.46183206106870228</v>
      </c>
      <c r="F24" s="1"/>
      <c r="H24" s="75"/>
      <c r="J24" s="1"/>
      <c r="K24" s="1"/>
      <c r="L24" s="74"/>
    </row>
    <row r="25" spans="1:12" ht="15.75" x14ac:dyDescent="0.25">
      <c r="A25" s="6"/>
      <c r="C25" s="23" t="s">
        <v>40</v>
      </c>
      <c r="D25" s="38">
        <v>1331</v>
      </c>
      <c r="E25" s="25">
        <f>SUM(D25/D29)</f>
        <v>0.33867684478371501</v>
      </c>
      <c r="F25" s="1"/>
      <c r="H25" s="76"/>
      <c r="J25" s="1"/>
      <c r="K25" s="1"/>
      <c r="L25" s="74"/>
    </row>
    <row r="26" spans="1:12" ht="15.75" x14ac:dyDescent="0.25">
      <c r="A26" s="6"/>
      <c r="B26" s="32" t="s">
        <v>50</v>
      </c>
      <c r="C26" s="23" t="s">
        <v>49</v>
      </c>
      <c r="D26" s="38">
        <v>420</v>
      </c>
      <c r="E26" s="25">
        <f>SUM(D26/D29)</f>
        <v>0.10687022900763359</v>
      </c>
      <c r="F26" s="1"/>
      <c r="H26" s="35"/>
      <c r="L26" s="78"/>
    </row>
    <row r="27" spans="1:12" ht="15.75" x14ac:dyDescent="0.25">
      <c r="A27" s="6"/>
      <c r="B27" s="33" t="s">
        <v>51</v>
      </c>
      <c r="C27" s="23" t="s">
        <v>54</v>
      </c>
      <c r="D27" s="38">
        <v>330</v>
      </c>
      <c r="E27" s="25">
        <f>SUM(D27/D29)</f>
        <v>8.3969465648854963E-2</v>
      </c>
      <c r="F27" s="1"/>
      <c r="H27" s="75"/>
    </row>
    <row r="28" spans="1:12" ht="15.75" x14ac:dyDescent="0.25">
      <c r="A28" s="6"/>
      <c r="B28" s="33" t="s">
        <v>55</v>
      </c>
      <c r="C28" s="23" t="s">
        <v>67</v>
      </c>
      <c r="D28" s="38">
        <v>34</v>
      </c>
      <c r="E28" s="25">
        <f>SUM(D28/D29)</f>
        <v>8.6513994910941468E-3</v>
      </c>
      <c r="F28" s="1"/>
      <c r="G28" s="1"/>
      <c r="H28" s="4"/>
      <c r="I28" s="1"/>
      <c r="J28" s="1"/>
      <c r="K28" s="1"/>
    </row>
    <row r="29" spans="1:12" ht="15.75" x14ac:dyDescent="0.25">
      <c r="A29" s="6"/>
      <c r="B29" s="32"/>
      <c r="C29" s="24" t="s">
        <v>41</v>
      </c>
      <c r="D29" s="39">
        <f>SUM(D24:D28)</f>
        <v>3930</v>
      </c>
      <c r="E29" s="9"/>
      <c r="F29" s="1"/>
      <c r="H29" s="4"/>
      <c r="I29" s="1"/>
      <c r="J29" s="1"/>
      <c r="K29" s="1"/>
    </row>
    <row r="31" spans="1:12" x14ac:dyDescent="0.2">
      <c r="B31" s="36" t="s">
        <v>50</v>
      </c>
      <c r="C31" s="35" t="s">
        <v>53</v>
      </c>
      <c r="D31" t="s">
        <v>52</v>
      </c>
    </row>
    <row r="32" spans="1:12" x14ac:dyDescent="0.2">
      <c r="B32" s="36" t="s">
        <v>51</v>
      </c>
      <c r="C32" s="35" t="s">
        <v>56</v>
      </c>
    </row>
    <row r="33" spans="2:16" ht="14.25" x14ac:dyDescent="0.2">
      <c r="B33" s="33" t="s">
        <v>55</v>
      </c>
      <c r="C33" s="34" t="s">
        <v>66</v>
      </c>
      <c r="D33" s="35" t="s">
        <v>68</v>
      </c>
      <c r="N33" s="1"/>
      <c r="O33" s="1"/>
      <c r="P33" s="77"/>
    </row>
    <row r="34" spans="2:16" x14ac:dyDescent="0.2">
      <c r="B34" s="73"/>
      <c r="C34" s="34"/>
      <c r="N34" s="1"/>
      <c r="O34" s="1"/>
      <c r="P34" s="1"/>
    </row>
  </sheetData>
  <mergeCells count="17">
    <mergeCell ref="A7:B7"/>
    <mergeCell ref="A8:B8"/>
    <mergeCell ref="A9:B9"/>
    <mergeCell ref="A10:B10"/>
    <mergeCell ref="A11:B11"/>
    <mergeCell ref="A5:B5"/>
    <mergeCell ref="A6:B6"/>
    <mergeCell ref="A1:K1"/>
    <mergeCell ref="A2:K2"/>
    <mergeCell ref="A3:K3"/>
    <mergeCell ref="A17:B17"/>
    <mergeCell ref="A18:B18"/>
    <mergeCell ref="A12:B12"/>
    <mergeCell ref="A13:B13"/>
    <mergeCell ref="A14:B14"/>
    <mergeCell ref="A15:B15"/>
    <mergeCell ref="A16:B16"/>
  </mergeCells>
  <pageMargins left="0.7" right="0.7" top="0.75" bottom="0.75" header="0.3" footer="0.3"/>
  <pageSetup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PRI 2014</vt:lpstr>
      <vt:lpstr>Summary</vt:lpstr>
      <vt:lpstr>'PRI 2014'!Print_Area</vt:lpstr>
      <vt:lpstr>'PRI 2014'!Print_Titles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Wachlarowicz, Grace L</cp:lastModifiedBy>
  <cp:lastPrinted>2014-08-14T15:45:47Z</cp:lastPrinted>
  <dcterms:created xsi:type="dcterms:W3CDTF">2010-08-07T20:17:33Z</dcterms:created>
  <dcterms:modified xsi:type="dcterms:W3CDTF">2014-08-14T16:47:56Z</dcterms:modified>
</cp:coreProperties>
</file>