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8960" windowHeight="801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Sheet1!$1:$3</definedName>
  </definedNames>
  <calcPr calcId="145621"/>
</workbook>
</file>

<file path=xl/calcChain.xml><?xml version="1.0" encoding="utf-8"?>
<calcChain xmlns="http://schemas.openxmlformats.org/spreadsheetml/2006/main">
  <c r="I83" i="1" l="1"/>
  <c r="I77" i="1"/>
  <c r="F138" i="1" l="1"/>
  <c r="F147" i="1"/>
  <c r="J147" i="1" s="1"/>
  <c r="F146" i="1"/>
  <c r="F134" i="1"/>
  <c r="J162" i="1"/>
  <c r="D4" i="1" l="1"/>
  <c r="M16" i="1"/>
  <c r="M29" i="1"/>
  <c r="M43" i="1"/>
  <c r="M53" i="1"/>
  <c r="M64" i="1"/>
  <c r="M75" i="1"/>
  <c r="M87" i="1"/>
  <c r="M97" i="1"/>
  <c r="M108" i="1"/>
  <c r="M120" i="1"/>
  <c r="M132" i="1"/>
  <c r="M147" i="1"/>
  <c r="M162" i="1"/>
  <c r="M4" i="1" l="1"/>
  <c r="I6" i="1"/>
  <c r="K6" i="1" s="1"/>
  <c r="F160" i="1"/>
  <c r="F159" i="1"/>
  <c r="F158" i="1"/>
  <c r="F141" i="1"/>
  <c r="F149" i="1"/>
  <c r="F131" i="1"/>
  <c r="F129" i="1"/>
  <c r="F128" i="1"/>
  <c r="F110" i="1"/>
  <c r="F92" i="1"/>
  <c r="F62" i="1"/>
  <c r="F61" i="1"/>
  <c r="F55" i="1"/>
  <c r="F22" i="1"/>
  <c r="F21" i="1"/>
  <c r="F31" i="1"/>
  <c r="F12" i="1"/>
  <c r="F11" i="1"/>
  <c r="F153" i="1"/>
  <c r="F145" i="1"/>
  <c r="L139" i="1"/>
  <c r="L138" i="1"/>
  <c r="L103" i="1"/>
  <c r="L100" i="1"/>
  <c r="L93" i="1"/>
  <c r="L91" i="1"/>
  <c r="L81" i="1"/>
  <c r="L80" i="1"/>
  <c r="L69" i="1"/>
  <c r="L60" i="1"/>
  <c r="L51" i="1"/>
  <c r="L50" i="1"/>
  <c r="L27" i="1"/>
  <c r="L26" i="1"/>
  <c r="F24" i="1"/>
  <c r="L20" i="1"/>
  <c r="F9" i="1"/>
  <c r="L157" i="1"/>
  <c r="F156" i="1"/>
  <c r="F155" i="1"/>
  <c r="F127" i="1"/>
  <c r="F126" i="1"/>
  <c r="F94" i="1"/>
  <c r="L90" i="1"/>
  <c r="L62" i="1"/>
  <c r="L59" i="1"/>
  <c r="L23" i="1"/>
  <c r="F19" i="1"/>
  <c r="L8" i="1"/>
  <c r="L6" i="1"/>
  <c r="F152" i="1"/>
  <c r="L95" i="1"/>
  <c r="L73" i="1"/>
  <c r="L71" i="1"/>
  <c r="F68" i="1"/>
  <c r="F154" i="1"/>
  <c r="L135" i="1"/>
  <c r="F125" i="1"/>
  <c r="L119" i="1"/>
  <c r="L104" i="1"/>
  <c r="L101" i="1"/>
  <c r="L89" i="1"/>
  <c r="L83" i="1"/>
  <c r="F67" i="1"/>
  <c r="F58" i="1"/>
  <c r="F14" i="1"/>
  <c r="F7" i="1"/>
  <c r="H162" i="1"/>
  <c r="I161" i="1"/>
  <c r="K161" i="1" s="1"/>
  <c r="L160" i="1"/>
  <c r="I160" i="1"/>
  <c r="L159" i="1"/>
  <c r="I159" i="1"/>
  <c r="I158" i="1"/>
  <c r="I157" i="1"/>
  <c r="K157" i="1" s="1"/>
  <c r="I156" i="1"/>
  <c r="I155" i="1"/>
  <c r="K155" i="1" s="1"/>
  <c r="I154" i="1"/>
  <c r="K154" i="1" s="1"/>
  <c r="L153" i="1"/>
  <c r="I153" i="1"/>
  <c r="L152" i="1"/>
  <c r="I152" i="1"/>
  <c r="K152" i="1" s="1"/>
  <c r="L151" i="1"/>
  <c r="I151" i="1"/>
  <c r="K151" i="1" s="1"/>
  <c r="F151" i="1"/>
  <c r="I150" i="1"/>
  <c r="K150" i="1" s="1"/>
  <c r="E162" i="1"/>
  <c r="F150" i="1"/>
  <c r="J150" i="1" s="1"/>
  <c r="I149" i="1"/>
  <c r="H147" i="1"/>
  <c r="E147" i="1"/>
  <c r="I146" i="1"/>
  <c r="K146" i="1" s="1"/>
  <c r="I145" i="1"/>
  <c r="I144" i="1"/>
  <c r="I143" i="1"/>
  <c r="L143" i="1"/>
  <c r="I142" i="1"/>
  <c r="K142" i="1" s="1"/>
  <c r="L142" i="1"/>
  <c r="I141" i="1"/>
  <c r="I140" i="1"/>
  <c r="I139" i="1"/>
  <c r="I138" i="1"/>
  <c r="K138" i="1" s="1"/>
  <c r="I137" i="1"/>
  <c r="I136" i="1"/>
  <c r="I135" i="1"/>
  <c r="C147" i="1"/>
  <c r="I134" i="1"/>
  <c r="L134" i="1"/>
  <c r="H132" i="1"/>
  <c r="E132" i="1"/>
  <c r="F130" i="1"/>
  <c r="F124" i="1"/>
  <c r="F122" i="1"/>
  <c r="C132" i="1"/>
  <c r="H120" i="1"/>
  <c r="G120" i="1"/>
  <c r="E120" i="1"/>
  <c r="I119" i="1"/>
  <c r="K119" i="1" s="1"/>
  <c r="F119" i="1"/>
  <c r="J119" i="1" s="1"/>
  <c r="L118" i="1"/>
  <c r="I118" i="1"/>
  <c r="K118" i="1" s="1"/>
  <c r="F118" i="1"/>
  <c r="L117" i="1"/>
  <c r="I117" i="1"/>
  <c r="K117" i="1" s="1"/>
  <c r="F117" i="1"/>
  <c r="L116" i="1"/>
  <c r="I116" i="1"/>
  <c r="K116" i="1" s="1"/>
  <c r="F116" i="1"/>
  <c r="L115" i="1"/>
  <c r="I115" i="1"/>
  <c r="K115" i="1" s="1"/>
  <c r="F115" i="1"/>
  <c r="J115" i="1" s="1"/>
  <c r="L114" i="1"/>
  <c r="I114" i="1"/>
  <c r="K114" i="1" s="1"/>
  <c r="F114" i="1"/>
  <c r="L113" i="1"/>
  <c r="I113" i="1"/>
  <c r="K113" i="1" s="1"/>
  <c r="F113" i="1"/>
  <c r="L112" i="1"/>
  <c r="I112" i="1"/>
  <c r="K112" i="1" s="1"/>
  <c r="F112" i="1"/>
  <c r="L111" i="1"/>
  <c r="I111" i="1"/>
  <c r="K111" i="1" s="1"/>
  <c r="F111" i="1"/>
  <c r="L110" i="1"/>
  <c r="I110" i="1"/>
  <c r="K110" i="1" s="1"/>
  <c r="C120" i="1"/>
  <c r="H108" i="1"/>
  <c r="I107" i="1"/>
  <c r="E108" i="1"/>
  <c r="I105" i="1"/>
  <c r="I104" i="1"/>
  <c r="I103" i="1"/>
  <c r="K103" i="1" s="1"/>
  <c r="I102" i="1"/>
  <c r="F102" i="1"/>
  <c r="I101" i="1"/>
  <c r="I100" i="1"/>
  <c r="I99" i="1"/>
  <c r="L99" i="1"/>
  <c r="H97" i="1"/>
  <c r="E97" i="1"/>
  <c r="I96" i="1"/>
  <c r="I95" i="1"/>
  <c r="L94" i="1"/>
  <c r="I93" i="1"/>
  <c r="F93" i="1"/>
  <c r="L92" i="1"/>
  <c r="F91" i="1"/>
  <c r="F90" i="1"/>
  <c r="C97" i="1"/>
  <c r="H87" i="1"/>
  <c r="G87" i="1"/>
  <c r="I87" i="1" s="1"/>
  <c r="I86" i="1"/>
  <c r="I85" i="1"/>
  <c r="K85" i="1" s="1"/>
  <c r="I84" i="1"/>
  <c r="K84" i="1" s="1"/>
  <c r="K83" i="1"/>
  <c r="F83" i="1"/>
  <c r="L82" i="1"/>
  <c r="I82" i="1"/>
  <c r="F82" i="1"/>
  <c r="I81" i="1"/>
  <c r="K81" i="1" s="1"/>
  <c r="I80" i="1"/>
  <c r="F80" i="1"/>
  <c r="L79" i="1"/>
  <c r="I79" i="1"/>
  <c r="K79" i="1" s="1"/>
  <c r="H75" i="1"/>
  <c r="E75" i="1"/>
  <c r="I74" i="1"/>
  <c r="K74" i="1" s="1"/>
  <c r="F73" i="1"/>
  <c r="I72" i="1"/>
  <c r="L72" i="1"/>
  <c r="I71" i="1"/>
  <c r="I70" i="1"/>
  <c r="I69" i="1"/>
  <c r="I68" i="1"/>
  <c r="K68" i="1" s="1"/>
  <c r="I67" i="1"/>
  <c r="K67" i="1" s="1"/>
  <c r="I66" i="1"/>
  <c r="L66" i="1"/>
  <c r="H64" i="1"/>
  <c r="E64" i="1"/>
  <c r="I63" i="1"/>
  <c r="K63" i="1" s="1"/>
  <c r="I59" i="1"/>
  <c r="K59" i="1" s="1"/>
  <c r="F57" i="1"/>
  <c r="L56" i="1"/>
  <c r="F56" i="1"/>
  <c r="I55" i="1"/>
  <c r="K55" i="1" s="1"/>
  <c r="L55" i="1"/>
  <c r="C64" i="1"/>
  <c r="H53" i="1"/>
  <c r="E53" i="1"/>
  <c r="I52" i="1"/>
  <c r="K52" i="1" s="1"/>
  <c r="I51" i="1"/>
  <c r="I50" i="1"/>
  <c r="K50" i="1" s="1"/>
  <c r="I49" i="1"/>
  <c r="I48" i="1"/>
  <c r="I47" i="1"/>
  <c r="L46" i="1"/>
  <c r="I46" i="1"/>
  <c r="F46" i="1"/>
  <c r="F45" i="1"/>
  <c r="H43" i="1"/>
  <c r="E43" i="1"/>
  <c r="L42" i="1"/>
  <c r="I42" i="1"/>
  <c r="K42" i="1" s="1"/>
  <c r="F42" i="1"/>
  <c r="L41" i="1"/>
  <c r="I41" i="1"/>
  <c r="K41" i="1" s="1"/>
  <c r="F41" i="1"/>
  <c r="F40" i="1"/>
  <c r="F39" i="1"/>
  <c r="I38" i="1"/>
  <c r="L38" i="1"/>
  <c r="I37" i="1"/>
  <c r="K37" i="1" s="1"/>
  <c r="F37" i="1"/>
  <c r="L37" i="1"/>
  <c r="I36" i="1"/>
  <c r="K36" i="1" s="1"/>
  <c r="C43" i="1"/>
  <c r="L35" i="1"/>
  <c r="I35" i="1"/>
  <c r="K35" i="1" s="1"/>
  <c r="F35" i="1"/>
  <c r="L34" i="1"/>
  <c r="I34" i="1"/>
  <c r="K34" i="1" s="1"/>
  <c r="F34" i="1"/>
  <c r="L33" i="1"/>
  <c r="I33" i="1"/>
  <c r="K33" i="1" s="1"/>
  <c r="F33" i="1"/>
  <c r="F32" i="1"/>
  <c r="H29" i="1"/>
  <c r="E29" i="1"/>
  <c r="I27" i="1"/>
  <c r="I26" i="1"/>
  <c r="I25" i="1"/>
  <c r="L24" i="1"/>
  <c r="I24" i="1"/>
  <c r="I23" i="1"/>
  <c r="K23" i="1" s="1"/>
  <c r="L22" i="1"/>
  <c r="I22" i="1"/>
  <c r="K22" i="1" s="1"/>
  <c r="I21" i="1"/>
  <c r="K21" i="1" s="1"/>
  <c r="L21" i="1"/>
  <c r="I19" i="1"/>
  <c r="I18" i="1"/>
  <c r="H16" i="1"/>
  <c r="G16" i="1"/>
  <c r="E16" i="1"/>
  <c r="I15" i="1"/>
  <c r="K15" i="1" s="1"/>
  <c r="F15" i="1"/>
  <c r="L14" i="1"/>
  <c r="I14" i="1"/>
  <c r="K14" i="1" s="1"/>
  <c r="L13" i="1"/>
  <c r="I13" i="1"/>
  <c r="K13" i="1" s="1"/>
  <c r="F13" i="1"/>
  <c r="L12" i="1"/>
  <c r="I12" i="1"/>
  <c r="L11" i="1"/>
  <c r="I11" i="1"/>
  <c r="K11" i="1" s="1"/>
  <c r="I10" i="1"/>
  <c r="K10" i="1" s="1"/>
  <c r="I9" i="1"/>
  <c r="K9" i="1" s="1"/>
  <c r="I8" i="1"/>
  <c r="K8" i="1" s="1"/>
  <c r="I7" i="1"/>
  <c r="K7" i="1" s="1"/>
  <c r="C16" i="1"/>
  <c r="J41" i="1" l="1"/>
  <c r="J113" i="1"/>
  <c r="J33" i="1"/>
  <c r="J22" i="1"/>
  <c r="J7" i="1"/>
  <c r="J152" i="1"/>
  <c r="J118" i="1"/>
  <c r="J68" i="1"/>
  <c r="F6" i="1"/>
  <c r="J6" i="1" s="1"/>
  <c r="F10" i="1"/>
  <c r="J10" i="1" s="1"/>
  <c r="F79" i="1"/>
  <c r="J79" i="1" s="1"/>
  <c r="F66" i="1"/>
  <c r="J66" i="1" s="1"/>
  <c r="L78" i="1"/>
  <c r="L61" i="1"/>
  <c r="F137" i="1"/>
  <c r="J137" i="1" s="1"/>
  <c r="L67" i="1"/>
  <c r="F81" i="1"/>
  <c r="J81" i="1" s="1"/>
  <c r="L19" i="1"/>
  <c r="L10" i="1"/>
  <c r="F105" i="1"/>
  <c r="J105" i="1" s="1"/>
  <c r="F18" i="1"/>
  <c r="J18" i="1" s="1"/>
  <c r="F23" i="1"/>
  <c r="J23" i="1" s="1"/>
  <c r="L45" i="1"/>
  <c r="F51" i="1"/>
  <c r="J51" i="1" s="1"/>
  <c r="L158" i="1"/>
  <c r="L156" i="1"/>
  <c r="L57" i="1"/>
  <c r="F95" i="1"/>
  <c r="J95" i="1" s="1"/>
  <c r="F123" i="1"/>
  <c r="F132" i="1" s="1"/>
  <c r="L9" i="1"/>
  <c r="F20" i="1"/>
  <c r="F50" i="1"/>
  <c r="J50" i="1" s="1"/>
  <c r="L155" i="1"/>
  <c r="L77" i="1"/>
  <c r="F60" i="1"/>
  <c r="L68" i="1"/>
  <c r="J153" i="1"/>
  <c r="J110" i="1"/>
  <c r="L28" i="1"/>
  <c r="F28" i="1"/>
  <c r="L161" i="1"/>
  <c r="F161" i="1"/>
  <c r="J161" i="1" s="1"/>
  <c r="L63" i="1"/>
  <c r="F63" i="1"/>
  <c r="J63" i="1" s="1"/>
  <c r="L74" i="1"/>
  <c r="F74" i="1"/>
  <c r="J74" i="1" s="1"/>
  <c r="L52" i="1"/>
  <c r="F52" i="1"/>
  <c r="F8" i="1"/>
  <c r="J8" i="1" s="1"/>
  <c r="L15" i="1"/>
  <c r="F77" i="1"/>
  <c r="J77" i="1" s="1"/>
  <c r="J80" i="1"/>
  <c r="L146" i="1"/>
  <c r="L58" i="1"/>
  <c r="F69" i="1"/>
  <c r="J69" i="1" s="1"/>
  <c r="F89" i="1"/>
  <c r="F157" i="1"/>
  <c r="J157" i="1" s="1"/>
  <c r="J159" i="1"/>
  <c r="F59" i="1"/>
  <c r="J59" i="1" s="1"/>
  <c r="L105" i="1"/>
  <c r="L154" i="1"/>
  <c r="J82" i="1"/>
  <c r="L7" i="1"/>
  <c r="J52" i="1"/>
  <c r="J55" i="1"/>
  <c r="J67" i="1"/>
  <c r="K82" i="1"/>
  <c r="I120" i="1"/>
  <c r="K120" i="1" s="1"/>
  <c r="J111" i="1"/>
  <c r="J117" i="1"/>
  <c r="J112" i="1"/>
  <c r="J114" i="1"/>
  <c r="J116" i="1"/>
  <c r="J138" i="1"/>
  <c r="K153" i="1"/>
  <c r="J158" i="1"/>
  <c r="J160" i="1"/>
  <c r="J15" i="1"/>
  <c r="J13" i="1"/>
  <c r="J12" i="1"/>
  <c r="J14" i="1"/>
  <c r="K18" i="1"/>
  <c r="K102" i="1"/>
  <c r="J102" i="1"/>
  <c r="K49" i="1"/>
  <c r="K66" i="1"/>
  <c r="I127" i="1"/>
  <c r="L127" i="1"/>
  <c r="I131" i="1"/>
  <c r="L131" i="1"/>
  <c r="L36" i="1"/>
  <c r="F36" i="1"/>
  <c r="J36" i="1" s="1"/>
  <c r="G75" i="1"/>
  <c r="I92" i="1"/>
  <c r="K159" i="1"/>
  <c r="J11" i="1"/>
  <c r="K47" i="1"/>
  <c r="K137" i="1"/>
  <c r="K143" i="1"/>
  <c r="L25" i="1"/>
  <c r="F25" i="1"/>
  <c r="I40" i="1"/>
  <c r="L40" i="1"/>
  <c r="I56" i="1"/>
  <c r="I60" i="1"/>
  <c r="L70" i="1"/>
  <c r="F70" i="1"/>
  <c r="J70" i="1" s="1"/>
  <c r="K80" i="1"/>
  <c r="I94" i="1"/>
  <c r="L106" i="1"/>
  <c r="I106" i="1"/>
  <c r="I108" i="1" s="1"/>
  <c r="K135" i="1"/>
  <c r="K139" i="1"/>
  <c r="K158" i="1"/>
  <c r="J9" i="1"/>
  <c r="I16" i="1"/>
  <c r="K16" i="1" s="1"/>
  <c r="C29" i="1"/>
  <c r="K25" i="1"/>
  <c r="K27" i="1"/>
  <c r="G29" i="1"/>
  <c r="J42" i="1"/>
  <c r="F48" i="1"/>
  <c r="J48" i="1" s="1"/>
  <c r="L48" i="1"/>
  <c r="K51" i="1"/>
  <c r="K70" i="1"/>
  <c r="K72" i="1"/>
  <c r="C87" i="1"/>
  <c r="F85" i="1"/>
  <c r="J85" i="1" s="1"/>
  <c r="L85" i="1"/>
  <c r="I91" i="1"/>
  <c r="G108" i="1"/>
  <c r="F101" i="1"/>
  <c r="J101" i="1" s="1"/>
  <c r="I122" i="1"/>
  <c r="L122" i="1"/>
  <c r="I124" i="1"/>
  <c r="L124" i="1"/>
  <c r="L126" i="1"/>
  <c r="I126" i="1"/>
  <c r="I128" i="1"/>
  <c r="L128" i="1"/>
  <c r="I130" i="1"/>
  <c r="L130" i="1"/>
  <c r="L144" i="1"/>
  <c r="F144" i="1"/>
  <c r="J144" i="1" s="1"/>
  <c r="L150" i="1"/>
  <c r="K26" i="1"/>
  <c r="K71" i="1"/>
  <c r="L123" i="1"/>
  <c r="I123" i="1"/>
  <c r="I28" i="1"/>
  <c r="F38" i="1"/>
  <c r="J38" i="1" s="1"/>
  <c r="G53" i="1"/>
  <c r="K145" i="1"/>
  <c r="J145" i="1"/>
  <c r="K12" i="1"/>
  <c r="K38" i="1"/>
  <c r="K86" i="1"/>
  <c r="G132" i="1"/>
  <c r="F27" i="1"/>
  <c r="J27" i="1" s="1"/>
  <c r="K48" i="1"/>
  <c r="K96" i="1"/>
  <c r="K99" i="1"/>
  <c r="K101" i="1"/>
  <c r="L136" i="1"/>
  <c r="F136" i="1"/>
  <c r="J136" i="1" s="1"/>
  <c r="L140" i="1"/>
  <c r="F140" i="1"/>
  <c r="J140" i="1" s="1"/>
  <c r="K144" i="1"/>
  <c r="J151" i="1"/>
  <c r="K24" i="1"/>
  <c r="J24" i="1"/>
  <c r="K69" i="1"/>
  <c r="F86" i="1"/>
  <c r="J86" i="1" s="1"/>
  <c r="L86" i="1"/>
  <c r="K95" i="1"/>
  <c r="K107" i="1"/>
  <c r="L125" i="1"/>
  <c r="I125" i="1"/>
  <c r="L129" i="1"/>
  <c r="I129" i="1"/>
  <c r="J21" i="1"/>
  <c r="I89" i="1"/>
  <c r="K104" i="1"/>
  <c r="K141" i="1"/>
  <c r="J141" i="1"/>
  <c r="H4" i="1"/>
  <c r="K19" i="1"/>
  <c r="J19" i="1"/>
  <c r="I32" i="1"/>
  <c r="L32" i="1"/>
  <c r="I39" i="1"/>
  <c r="L39" i="1"/>
  <c r="K46" i="1"/>
  <c r="J46" i="1"/>
  <c r="K93" i="1"/>
  <c r="J93" i="1"/>
  <c r="K105" i="1"/>
  <c r="F120" i="1"/>
  <c r="G147" i="1"/>
  <c r="K136" i="1"/>
  <c r="K140" i="1"/>
  <c r="K156" i="1"/>
  <c r="J156" i="1"/>
  <c r="F84" i="1"/>
  <c r="J84" i="1" s="1"/>
  <c r="L84" i="1"/>
  <c r="G43" i="1"/>
  <c r="I31" i="1"/>
  <c r="L31" i="1"/>
  <c r="F47" i="1"/>
  <c r="J47" i="1" s="1"/>
  <c r="L47" i="1"/>
  <c r="I57" i="1"/>
  <c r="I61" i="1"/>
  <c r="G64" i="1"/>
  <c r="L64" i="1" s="1"/>
  <c r="I73" i="1"/>
  <c r="I75" i="1" s="1"/>
  <c r="K77" i="1"/>
  <c r="K100" i="1"/>
  <c r="C75" i="1"/>
  <c r="F106" i="1"/>
  <c r="I20" i="1"/>
  <c r="F72" i="1"/>
  <c r="J72" i="1" s="1"/>
  <c r="F26" i="1"/>
  <c r="J26" i="1" s="1"/>
  <c r="J34" i="1"/>
  <c r="C53" i="1"/>
  <c r="F49" i="1"/>
  <c r="J49" i="1" s="1"/>
  <c r="L49" i="1"/>
  <c r="I58" i="1"/>
  <c r="I62" i="1"/>
  <c r="F71" i="1"/>
  <c r="J71" i="1" s="1"/>
  <c r="I78" i="1"/>
  <c r="I90" i="1"/>
  <c r="G97" i="1"/>
  <c r="L97" i="1" s="1"/>
  <c r="C108" i="1"/>
  <c r="I147" i="1"/>
  <c r="K134" i="1"/>
  <c r="J154" i="1"/>
  <c r="K160" i="1"/>
  <c r="J37" i="1"/>
  <c r="F100" i="1"/>
  <c r="J100" i="1" s="1"/>
  <c r="F104" i="1"/>
  <c r="J104" i="1" s="1"/>
  <c r="F135" i="1"/>
  <c r="J135" i="1" s="1"/>
  <c r="F139" i="1"/>
  <c r="J139" i="1" s="1"/>
  <c r="F143" i="1"/>
  <c r="J143" i="1" s="1"/>
  <c r="G162" i="1"/>
  <c r="I162" i="1" s="1"/>
  <c r="L120" i="1"/>
  <c r="J149" i="1"/>
  <c r="C162" i="1"/>
  <c r="L18" i="1"/>
  <c r="J35" i="1"/>
  <c r="I45" i="1"/>
  <c r="J83" i="1"/>
  <c r="F99" i="1"/>
  <c r="F103" i="1"/>
  <c r="J103" i="1" s="1"/>
  <c r="F142" i="1"/>
  <c r="J142" i="1" s="1"/>
  <c r="J146" i="1"/>
  <c r="K149" i="1"/>
  <c r="J155" i="1"/>
  <c r="E87" i="1"/>
  <c r="E4" i="1" s="1"/>
  <c r="F78" i="1"/>
  <c r="L87" i="1"/>
  <c r="L102" i="1"/>
  <c r="L132" i="1"/>
  <c r="L137" i="1"/>
  <c r="L141" i="1"/>
  <c r="L145" i="1"/>
  <c r="L149" i="1"/>
  <c r="J120" i="1" l="1"/>
  <c r="G4" i="1"/>
  <c r="F162" i="1"/>
  <c r="F16" i="1"/>
  <c r="J16" i="1" s="1"/>
  <c r="F43" i="1"/>
  <c r="F75" i="1"/>
  <c r="J75" i="1" s="1"/>
  <c r="F29" i="1"/>
  <c r="L107" i="1"/>
  <c r="F107" i="1"/>
  <c r="J107" i="1" s="1"/>
  <c r="L96" i="1"/>
  <c r="F96" i="1"/>
  <c r="J96" i="1" s="1"/>
  <c r="J25" i="1"/>
  <c r="F64" i="1"/>
  <c r="F87" i="1"/>
  <c r="L29" i="1"/>
  <c r="I29" i="1"/>
  <c r="K29" i="1" s="1"/>
  <c r="L53" i="1"/>
  <c r="L147" i="1"/>
  <c r="C4" i="1"/>
  <c r="K75" i="1"/>
  <c r="L43" i="1"/>
  <c r="K61" i="1"/>
  <c r="J61" i="1"/>
  <c r="K60" i="1"/>
  <c r="J60" i="1"/>
  <c r="K56" i="1"/>
  <c r="I64" i="1"/>
  <c r="J56" i="1"/>
  <c r="L108" i="1"/>
  <c r="J129" i="1"/>
  <c r="K129" i="1"/>
  <c r="J130" i="1"/>
  <c r="K130" i="1"/>
  <c r="J122" i="1"/>
  <c r="I132" i="1"/>
  <c r="K122" i="1"/>
  <c r="K106" i="1"/>
  <c r="J106" i="1"/>
  <c r="F53" i="1"/>
  <c r="K58" i="1"/>
  <c r="J58" i="1"/>
  <c r="J89" i="1"/>
  <c r="K89" i="1"/>
  <c r="I97" i="1"/>
  <c r="K124" i="1"/>
  <c r="J124" i="1"/>
  <c r="K57" i="1"/>
  <c r="J57" i="1"/>
  <c r="K39" i="1"/>
  <c r="J39" i="1"/>
  <c r="K108" i="1"/>
  <c r="K40" i="1"/>
  <c r="J40" i="1"/>
  <c r="K73" i="1"/>
  <c r="J73" i="1"/>
  <c r="J123" i="1"/>
  <c r="K123" i="1"/>
  <c r="J127" i="1"/>
  <c r="K127" i="1"/>
  <c r="J99" i="1"/>
  <c r="L162" i="1"/>
  <c r="K90" i="1"/>
  <c r="J90" i="1"/>
  <c r="K162" i="1"/>
  <c r="J78" i="1"/>
  <c r="K78" i="1"/>
  <c r="J125" i="1"/>
  <c r="K125" i="1"/>
  <c r="J128" i="1"/>
  <c r="K128" i="1"/>
  <c r="J94" i="1"/>
  <c r="K94" i="1"/>
  <c r="J131" i="1"/>
  <c r="K131" i="1"/>
  <c r="L16" i="1"/>
  <c r="K92" i="1"/>
  <c r="J92" i="1"/>
  <c r="J45" i="1"/>
  <c r="I53" i="1"/>
  <c r="K45" i="1"/>
  <c r="L75" i="1"/>
  <c r="K147" i="1"/>
  <c r="J134" i="1"/>
  <c r="K62" i="1"/>
  <c r="J62" i="1"/>
  <c r="K20" i="1"/>
  <c r="J20" i="1"/>
  <c r="I43" i="1"/>
  <c r="K31" i="1"/>
  <c r="J31" i="1"/>
  <c r="J32" i="1"/>
  <c r="K32" i="1"/>
  <c r="K28" i="1"/>
  <c r="J28" i="1"/>
  <c r="J126" i="1"/>
  <c r="K126" i="1"/>
  <c r="J91" i="1"/>
  <c r="K91" i="1"/>
  <c r="I4" i="1" l="1"/>
  <c r="K4" i="1" s="1"/>
  <c r="L4" i="1"/>
  <c r="J29" i="1"/>
  <c r="F97" i="1"/>
  <c r="J97" i="1" s="1"/>
  <c r="F108" i="1"/>
  <c r="J108" i="1" s="1"/>
  <c r="K43" i="1"/>
  <c r="J43" i="1"/>
  <c r="J87" i="1"/>
  <c r="K87" i="1"/>
  <c r="K97" i="1"/>
  <c r="J53" i="1"/>
  <c r="K53" i="1"/>
  <c r="J132" i="1"/>
  <c r="K132" i="1"/>
  <c r="J64" i="1"/>
  <c r="K64" i="1"/>
  <c r="F4" i="1"/>
  <c r="J4" i="1" l="1"/>
</calcChain>
</file>

<file path=xl/sharedStrings.xml><?xml version="1.0" encoding="utf-8"?>
<sst xmlns="http://schemas.openxmlformats.org/spreadsheetml/2006/main" count="35" uniqueCount="35">
  <si>
    <t>Ward</t>
  </si>
  <si>
    <t>Precinct</t>
  </si>
  <si>
    <t>Registered Voters at 7am</t>
  </si>
  <si>
    <t>Voters Registering at Polls</t>
  </si>
  <si>
    <t>Voters Registering by Absentee</t>
  </si>
  <si>
    <t>Total Registrations</t>
  </si>
  <si>
    <t>Absentee Voters</t>
  </si>
  <si>
    <t>Total Ballots Cast</t>
  </si>
  <si>
    <t>Total Turnout</t>
  </si>
  <si>
    <t>Percentage Absentee</t>
  </si>
  <si>
    <t xml:space="preserve"> % Registered to Total (Election Day)</t>
  </si>
  <si>
    <t>City Summary</t>
  </si>
  <si>
    <t>Ward 1 Subtotal</t>
  </si>
  <si>
    <t>Ward 2 Subtotal</t>
  </si>
  <si>
    <t>Ward 3 Subtotal</t>
  </si>
  <si>
    <t>Ward 4 Subtotal</t>
  </si>
  <si>
    <t>6C</t>
  </si>
  <si>
    <t>Ward 5 Subtotal</t>
  </si>
  <si>
    <t>Ward 6 Subtotal</t>
  </si>
  <si>
    <t>1C</t>
  </si>
  <si>
    <t>2D</t>
  </si>
  <si>
    <t>4D</t>
  </si>
  <si>
    <t>Ward 7 Subtotal</t>
  </si>
  <si>
    <t>Ward 8 Subtotal</t>
  </si>
  <si>
    <t>Ward 9 Subtotal</t>
  </si>
  <si>
    <t>3A</t>
  </si>
  <si>
    <t>5A</t>
  </si>
  <si>
    <t>Ward 10 Subtotal</t>
  </si>
  <si>
    <t>Ward 11 Subtotal</t>
  </si>
  <si>
    <t>Ward 12 Subtotal</t>
  </si>
  <si>
    <t>Ward 13 Subtotal</t>
  </si>
  <si>
    <t>Ballots Cast at Polling Place</t>
  </si>
  <si>
    <t>Spoiled Ballots</t>
  </si>
  <si>
    <t>City of Minneapolis Statistics</t>
  </si>
  <si>
    <t>General Elections November 7,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</si>
</sst>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</font>
    <font>
      <b/>
      <sz val="22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5D9F1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52">
    <xf numFmtId="0" fontId="0" fillId="0" borderId="0" xfId="0"/>
    <xf numFmtId="0" fontId="7" fillId="0" borderId="0" xfId="0" applyFont="1" applyFill="1" applyBorder="1"/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10" fontId="9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 wrapText="1"/>
    </xf>
    <xf numFmtId="164" fontId="8" fillId="4" borderId="0" xfId="1" applyNumberFormat="1" applyFont="1" applyFill="1" applyBorder="1" applyAlignment="1">
      <alignment horizontal="center" vertical="center" wrapText="1"/>
    </xf>
    <xf numFmtId="10" fontId="8" fillId="4" borderId="0" xfId="2" applyNumberFormat="1" applyFont="1" applyFill="1" applyBorder="1" applyAlignment="1">
      <alignment horizontal="center" vertical="center" wrapText="1"/>
    </xf>
    <xf numFmtId="10" fontId="8" fillId="4" borderId="0" xfId="2" applyNumberFormat="1" applyFont="1" applyFill="1" applyBorder="1" applyAlignment="1">
      <alignment horizontal="center" vertical="center"/>
    </xf>
    <xf numFmtId="0" fontId="10" fillId="0" borderId="0" xfId="0" applyFont="1" applyFill="1" applyBorder="1"/>
    <xf numFmtId="0" fontId="11" fillId="0" borderId="3" xfId="0" applyFont="1" applyFill="1" applyBorder="1" applyAlignment="1">
      <alignment horizontal="center" wrapText="1"/>
    </xf>
    <xf numFmtId="164" fontId="11" fillId="0" borderId="0" xfId="1" applyNumberFormat="1" applyFont="1" applyFill="1" applyBorder="1" applyAlignment="1">
      <alignment horizontal="center" vertical="center" wrapText="1"/>
    </xf>
    <xf numFmtId="9" fontId="11" fillId="0" borderId="0" xfId="2" applyFont="1" applyFill="1" applyBorder="1" applyAlignment="1">
      <alignment horizontal="center" vertical="center" wrapText="1"/>
    </xf>
    <xf numFmtId="0" fontId="7" fillId="0" borderId="3" xfId="0" applyFont="1" applyFill="1" applyBorder="1"/>
    <xf numFmtId="164" fontId="7" fillId="0" borderId="0" xfId="1" quotePrefix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10" fontId="12" fillId="0" borderId="0" xfId="2" applyNumberFormat="1" applyFont="1" applyFill="1" applyBorder="1" applyAlignment="1">
      <alignment horizontal="center" vertical="center"/>
    </xf>
    <xf numFmtId="0" fontId="9" fillId="4" borderId="0" xfId="0" applyFont="1" applyFill="1" applyBorder="1"/>
    <xf numFmtId="0" fontId="9" fillId="4" borderId="3" xfId="0" applyFont="1" applyFill="1" applyBorder="1"/>
    <xf numFmtId="164" fontId="9" fillId="4" borderId="0" xfId="1" applyNumberFormat="1" applyFont="1" applyFill="1" applyBorder="1" applyAlignment="1">
      <alignment horizontal="center" vertical="center"/>
    </xf>
    <xf numFmtId="10" fontId="9" fillId="4" borderId="0" xfId="2" applyNumberFormat="1" applyFont="1" applyFill="1" applyBorder="1" applyAlignment="1">
      <alignment horizontal="center" vertical="center"/>
    </xf>
    <xf numFmtId="9" fontId="7" fillId="0" borderId="0" xfId="2" applyFont="1" applyFill="1" applyBorder="1" applyAlignment="1">
      <alignment horizontal="center" vertical="center"/>
    </xf>
    <xf numFmtId="9" fontId="13" fillId="0" borderId="0" xfId="2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right"/>
    </xf>
    <xf numFmtId="0" fontId="9" fillId="4" borderId="1" xfId="0" applyFont="1" applyFill="1" applyBorder="1"/>
    <xf numFmtId="0" fontId="9" fillId="4" borderId="2" xfId="0" applyFont="1" applyFill="1" applyBorder="1"/>
    <xf numFmtId="164" fontId="9" fillId="4" borderId="1" xfId="1" applyNumberFormat="1" applyFont="1" applyFill="1" applyBorder="1" applyAlignment="1">
      <alignment horizontal="center" vertical="center"/>
    </xf>
    <xf numFmtId="10" fontId="9" fillId="4" borderId="1" xfId="2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/>
    <xf numFmtId="164" fontId="3" fillId="0" borderId="0" xfId="1" applyNumberFormat="1" applyFont="1" applyBorder="1" applyAlignment="1">
      <alignment horizontal="center" vertical="center" wrapText="1"/>
    </xf>
    <xf numFmtId="164" fontId="2" fillId="0" borderId="0" xfId="1" quotePrefix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5" fillId="2" borderId="0" xfId="1" applyNumberFormat="1" applyFont="1" applyFill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164" fontId="8" fillId="4" borderId="4" xfId="1" applyNumberFormat="1" applyFont="1" applyFill="1" applyBorder="1" applyAlignment="1">
      <alignment horizontal="center" vertical="center" wrapText="1"/>
    </xf>
    <xf numFmtId="10" fontId="11" fillId="0" borderId="0" xfId="2" applyNumberFormat="1" applyFont="1" applyFill="1" applyBorder="1" applyAlignment="1">
      <alignment horizontal="center" vertical="center" wrapText="1"/>
    </xf>
    <xf numFmtId="10" fontId="13" fillId="0" borderId="0" xfId="2" applyNumberFormat="1" applyFont="1" applyFill="1" applyBorder="1" applyAlignment="1">
      <alignment horizontal="center" vertical="center"/>
    </xf>
    <xf numFmtId="10" fontId="7" fillId="0" borderId="0" xfId="2" applyNumberFormat="1" applyFont="1" applyFill="1" applyBorder="1" applyAlignment="1">
      <alignment horizontal="center" vertical="center"/>
    </xf>
    <xf numFmtId="10" fontId="7" fillId="0" borderId="0" xfId="0" applyNumberFormat="1" applyFont="1" applyFill="1" applyBorder="1" applyAlignment="1">
      <alignment horizontal="center" vertical="center"/>
    </xf>
    <xf numFmtId="10" fontId="12" fillId="0" borderId="0" xfId="2" applyNumberFormat="1" applyFont="1" applyFill="1" applyBorder="1" applyAlignment="1">
      <alignment horizontal="center" vertical="center" wrapText="1"/>
    </xf>
    <xf numFmtId="10" fontId="12" fillId="4" borderId="0" xfId="2" applyNumberFormat="1" applyFont="1" applyFill="1" applyBorder="1" applyAlignment="1">
      <alignment horizontal="center" vertical="center" wrapText="1"/>
    </xf>
    <xf numFmtId="10" fontId="11" fillId="4" borderId="0" xfId="2" applyNumberFormat="1" applyFont="1" applyFill="1" applyBorder="1" applyAlignment="1">
      <alignment horizontal="center" vertical="center" wrapText="1"/>
    </xf>
    <xf numFmtId="10" fontId="11" fillId="4" borderId="1" xfId="2" applyNumberFormat="1" applyFont="1" applyFill="1" applyBorder="1" applyAlignment="1">
      <alignment horizontal="center" vertical="center" wrapText="1"/>
    </xf>
    <xf numFmtId="0" fontId="9" fillId="2" borderId="3" xfId="0" applyFont="1" applyFill="1" applyBorder="1"/>
    <xf numFmtId="0" fontId="9" fillId="2" borderId="2" xfId="0" applyFont="1" applyFill="1" applyBorder="1"/>
    <xf numFmtId="0" fontId="6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wrapText="1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2"/>
  <sheetViews>
    <sheetView tabSelected="1" zoomScale="80" zoomScaleNormal="80" workbookViewId="0">
      <pane ySplit="2" topLeftCell="A3" activePane="bottomLeft" state="frozen"/>
      <selection pane="bottomLeft" activeCell="I4" sqref="I4"/>
    </sheetView>
  </sheetViews>
  <sheetFormatPr defaultColWidth="16.7109375" defaultRowHeight="14.25" x14ac:dyDescent="0.2"/>
  <cols>
    <col min="1" max="1" width="7" style="1" customWidth="1"/>
    <col min="2" max="2" width="11.28515625" style="1" customWidth="1"/>
    <col min="3" max="3" width="20.5703125" style="18" bestFit="1" customWidth="1"/>
    <col min="4" max="4" width="15.5703125" style="18" bestFit="1" customWidth="1"/>
    <col min="5" max="5" width="15.85546875" style="18" customWidth="1"/>
    <col min="6" max="6" width="15" style="18" customWidth="1"/>
    <col min="7" max="7" width="16.7109375" style="18" customWidth="1"/>
    <col min="8" max="9" width="13.28515625" style="18" customWidth="1"/>
    <col min="10" max="10" width="15" style="31" bestFit="1" customWidth="1"/>
    <col min="11" max="11" width="13" style="31" bestFit="1" customWidth="1"/>
    <col min="12" max="12" width="19.42578125" style="43" customWidth="1"/>
    <col min="13" max="13" width="9.7109375" style="1" customWidth="1"/>
    <col min="14" max="16384" width="16.7109375" style="1"/>
  </cols>
  <sheetData>
    <row r="1" spans="1:13" ht="27.75" customHeight="1" x14ac:dyDescent="0.4">
      <c r="A1" s="50" t="s">
        <v>33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ht="18" customHeight="1" x14ac:dyDescent="0.25">
      <c r="A2" s="51" t="s">
        <v>34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1:13" s="6" customFormat="1" ht="45" x14ac:dyDescent="0.25">
      <c r="A3" s="2" t="s">
        <v>0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31</v>
      </c>
      <c r="H3" s="4" t="s">
        <v>6</v>
      </c>
      <c r="I3" s="4" t="s">
        <v>7</v>
      </c>
      <c r="J3" s="2" t="s">
        <v>8</v>
      </c>
      <c r="K3" s="2" t="s">
        <v>9</v>
      </c>
      <c r="L3" s="5" t="s">
        <v>10</v>
      </c>
      <c r="M3" s="3" t="s">
        <v>32</v>
      </c>
    </row>
    <row r="4" spans="1:13" s="12" customFormat="1" ht="18" x14ac:dyDescent="0.25">
      <c r="A4" s="7" t="s">
        <v>11</v>
      </c>
      <c r="B4" s="8"/>
      <c r="C4" s="9">
        <f t="shared" ref="C4:E4" si="0">SUM(C16+C29+C43+C53+C64+C75+C87+C97+C108+C120+C132+C147+C162)</f>
        <v>239750</v>
      </c>
      <c r="D4" s="9">
        <f t="shared" si="0"/>
        <v>8276</v>
      </c>
      <c r="E4" s="9">
        <f t="shared" si="0"/>
        <v>1486</v>
      </c>
      <c r="F4" s="9">
        <f>SUM(D4:E4)</f>
        <v>9762</v>
      </c>
      <c r="G4" s="9">
        <f>SUM(G16+G29+G43+G53+G64+G75+G87+G97+G108+G120+G132+G147+G162)</f>
        <v>93953</v>
      </c>
      <c r="H4" s="9">
        <f>SUM(H16+H29+H43+H53+H64+H75+H87+H97+H108+H120+H132+H147+H162)</f>
        <v>11975</v>
      </c>
      <c r="I4" s="9">
        <f>SUM(G4:H4)</f>
        <v>105928</v>
      </c>
      <c r="J4" s="10">
        <f>I4/(C4+F4)</f>
        <v>0.42454070345314054</v>
      </c>
      <c r="K4" s="11">
        <f>H4/I4</f>
        <v>0.11304848576391512</v>
      </c>
      <c r="L4" s="11">
        <f>D4/G4</f>
        <v>8.8086596489734229E-2</v>
      </c>
      <c r="M4" s="39">
        <f t="shared" ref="M4" si="1">SUM(M16+M29+M43+M53+M64+M75+M87+M97+M108+M120+M132+M147+M162)</f>
        <v>4295</v>
      </c>
    </row>
    <row r="5" spans="1:13" x14ac:dyDescent="0.2">
      <c r="B5" s="13"/>
      <c r="C5" s="14"/>
      <c r="D5" s="33"/>
      <c r="E5" s="14"/>
      <c r="F5" s="14"/>
      <c r="G5" s="14"/>
      <c r="H5" s="14"/>
      <c r="I5" s="14"/>
      <c r="J5" s="15"/>
      <c r="K5" s="15"/>
      <c r="L5" s="40"/>
      <c r="M5" s="16"/>
    </row>
    <row r="6" spans="1:13" x14ac:dyDescent="0.2">
      <c r="A6" s="1">
        <v>1</v>
      </c>
      <c r="B6" s="16">
        <v>1</v>
      </c>
      <c r="C6" s="17">
        <v>912</v>
      </c>
      <c r="D6" s="34">
        <v>20</v>
      </c>
      <c r="E6" s="17">
        <v>2</v>
      </c>
      <c r="F6" s="18">
        <f t="shared" ref="F6:F15" si="2">SUM(D6:E6)</f>
        <v>22</v>
      </c>
      <c r="G6" s="17">
        <v>381</v>
      </c>
      <c r="H6" s="17">
        <v>30</v>
      </c>
      <c r="I6" s="18">
        <f>SUM(G6:H6)</f>
        <v>411</v>
      </c>
      <c r="J6" s="44">
        <f t="shared" ref="J6:J16" si="3">I6/(C6+F6)</f>
        <v>0.44004282655246252</v>
      </c>
      <c r="K6" s="19">
        <f>H6/I6</f>
        <v>7.2992700729927001E-2</v>
      </c>
      <c r="L6" s="19">
        <f t="shared" ref="L6:L16" si="4">D6/G6</f>
        <v>5.2493438320209973E-2</v>
      </c>
      <c r="M6" s="16">
        <v>16</v>
      </c>
    </row>
    <row r="7" spans="1:13" x14ac:dyDescent="0.2">
      <c r="A7" s="1">
        <v>1</v>
      </c>
      <c r="B7" s="16">
        <v>2</v>
      </c>
      <c r="C7" s="17">
        <v>2751</v>
      </c>
      <c r="D7" s="34">
        <v>62</v>
      </c>
      <c r="E7" s="17">
        <v>3</v>
      </c>
      <c r="F7" s="18">
        <f t="shared" si="2"/>
        <v>65</v>
      </c>
      <c r="G7" s="17">
        <v>1195</v>
      </c>
      <c r="H7" s="17">
        <v>109</v>
      </c>
      <c r="I7" s="18">
        <f t="shared" ref="I7:I15" si="5">SUM(G7:H7)</f>
        <v>1304</v>
      </c>
      <c r="J7" s="44">
        <f t="shared" si="3"/>
        <v>0.46306818181818182</v>
      </c>
      <c r="K7" s="19">
        <f t="shared" ref="K7:K15" si="6">H7/I7</f>
        <v>8.3588957055214727E-2</v>
      </c>
      <c r="L7" s="19">
        <f t="shared" si="4"/>
        <v>5.1882845188284517E-2</v>
      </c>
      <c r="M7" s="16">
        <v>32</v>
      </c>
    </row>
    <row r="8" spans="1:13" x14ac:dyDescent="0.2">
      <c r="A8" s="1">
        <v>1</v>
      </c>
      <c r="B8" s="16">
        <v>3</v>
      </c>
      <c r="C8" s="17">
        <v>2369</v>
      </c>
      <c r="D8" s="34">
        <v>60</v>
      </c>
      <c r="E8" s="17">
        <v>1</v>
      </c>
      <c r="F8" s="18">
        <f t="shared" si="2"/>
        <v>61</v>
      </c>
      <c r="G8" s="17">
        <v>1205</v>
      </c>
      <c r="H8" s="17">
        <v>79</v>
      </c>
      <c r="I8" s="18">
        <f t="shared" si="5"/>
        <v>1284</v>
      </c>
      <c r="J8" s="44">
        <f t="shared" si="3"/>
        <v>0.52839506172839501</v>
      </c>
      <c r="K8" s="19">
        <f t="shared" si="6"/>
        <v>6.1526479750778816E-2</v>
      </c>
      <c r="L8" s="19">
        <f t="shared" si="4"/>
        <v>4.9792531120331947E-2</v>
      </c>
      <c r="M8" s="16">
        <v>37</v>
      </c>
    </row>
    <row r="9" spans="1:13" x14ac:dyDescent="0.2">
      <c r="A9" s="1">
        <v>1</v>
      </c>
      <c r="B9" s="16">
        <v>4</v>
      </c>
      <c r="C9" s="17">
        <v>2195</v>
      </c>
      <c r="D9" s="34">
        <v>66</v>
      </c>
      <c r="E9" s="17">
        <v>2</v>
      </c>
      <c r="F9" s="18">
        <f t="shared" si="2"/>
        <v>68</v>
      </c>
      <c r="G9" s="17">
        <v>1067</v>
      </c>
      <c r="H9" s="17">
        <v>84</v>
      </c>
      <c r="I9" s="18">
        <f t="shared" si="5"/>
        <v>1151</v>
      </c>
      <c r="J9" s="44">
        <f t="shared" si="3"/>
        <v>0.5086168802474591</v>
      </c>
      <c r="K9" s="19">
        <f t="shared" si="6"/>
        <v>7.2980017376194611E-2</v>
      </c>
      <c r="L9" s="19">
        <f t="shared" si="4"/>
        <v>6.1855670103092786E-2</v>
      </c>
      <c r="M9" s="16">
        <v>27</v>
      </c>
    </row>
    <row r="10" spans="1:13" x14ac:dyDescent="0.2">
      <c r="A10" s="1">
        <v>1</v>
      </c>
      <c r="B10" s="16">
        <v>5</v>
      </c>
      <c r="C10" s="17">
        <v>1873</v>
      </c>
      <c r="D10" s="34">
        <v>65</v>
      </c>
      <c r="E10" s="17">
        <v>5</v>
      </c>
      <c r="F10" s="18">
        <f t="shared" si="2"/>
        <v>70</v>
      </c>
      <c r="G10" s="17">
        <v>890</v>
      </c>
      <c r="H10" s="17">
        <v>65</v>
      </c>
      <c r="I10" s="18">
        <f t="shared" si="5"/>
        <v>955</v>
      </c>
      <c r="J10" s="44">
        <f t="shared" si="3"/>
        <v>0.49150797735460627</v>
      </c>
      <c r="K10" s="19">
        <f t="shared" si="6"/>
        <v>6.8062827225130892E-2</v>
      </c>
      <c r="L10" s="19">
        <f t="shared" si="4"/>
        <v>7.3033707865168537E-2</v>
      </c>
      <c r="M10" s="16">
        <v>18</v>
      </c>
    </row>
    <row r="11" spans="1:13" x14ac:dyDescent="0.2">
      <c r="A11" s="1">
        <v>1</v>
      </c>
      <c r="B11" s="16">
        <v>6</v>
      </c>
      <c r="C11" s="17">
        <v>2281</v>
      </c>
      <c r="D11" s="34">
        <v>87</v>
      </c>
      <c r="E11" s="17">
        <v>0</v>
      </c>
      <c r="F11" s="18">
        <f t="shared" si="2"/>
        <v>87</v>
      </c>
      <c r="G11" s="17">
        <v>1016</v>
      </c>
      <c r="H11" s="17">
        <v>44</v>
      </c>
      <c r="I11" s="18">
        <f t="shared" si="5"/>
        <v>1060</v>
      </c>
      <c r="J11" s="44">
        <f t="shared" si="3"/>
        <v>0.44763513513513514</v>
      </c>
      <c r="K11" s="19">
        <f t="shared" si="6"/>
        <v>4.1509433962264149E-2</v>
      </c>
      <c r="L11" s="19">
        <f t="shared" si="4"/>
        <v>8.562992125984252E-2</v>
      </c>
      <c r="M11" s="16">
        <v>46</v>
      </c>
    </row>
    <row r="12" spans="1:13" x14ac:dyDescent="0.2">
      <c r="A12" s="1">
        <v>1</v>
      </c>
      <c r="B12" s="16">
        <v>7</v>
      </c>
      <c r="C12" s="17">
        <v>1760</v>
      </c>
      <c r="D12" s="34">
        <v>150</v>
      </c>
      <c r="E12" s="17">
        <v>2</v>
      </c>
      <c r="F12" s="18">
        <f t="shared" si="2"/>
        <v>152</v>
      </c>
      <c r="G12" s="17">
        <v>567</v>
      </c>
      <c r="H12" s="17">
        <v>34</v>
      </c>
      <c r="I12" s="18">
        <f t="shared" si="5"/>
        <v>601</v>
      </c>
      <c r="J12" s="44">
        <f t="shared" si="3"/>
        <v>0.31433054393305437</v>
      </c>
      <c r="K12" s="19">
        <f t="shared" si="6"/>
        <v>5.6572379367720464E-2</v>
      </c>
      <c r="L12" s="19">
        <f t="shared" si="4"/>
        <v>0.26455026455026454</v>
      </c>
      <c r="M12" s="16">
        <v>15</v>
      </c>
    </row>
    <row r="13" spans="1:13" x14ac:dyDescent="0.2">
      <c r="A13" s="1">
        <v>1</v>
      </c>
      <c r="B13" s="16">
        <v>8</v>
      </c>
      <c r="C13" s="17">
        <v>1377</v>
      </c>
      <c r="D13" s="34">
        <v>56</v>
      </c>
      <c r="E13" s="17">
        <v>3</v>
      </c>
      <c r="F13" s="18">
        <f t="shared" si="2"/>
        <v>59</v>
      </c>
      <c r="G13" s="17">
        <v>581</v>
      </c>
      <c r="H13" s="17">
        <v>33</v>
      </c>
      <c r="I13" s="18">
        <f t="shared" si="5"/>
        <v>614</v>
      </c>
      <c r="J13" s="44">
        <f t="shared" si="3"/>
        <v>0.42757660167130918</v>
      </c>
      <c r="K13" s="19">
        <f t="shared" si="6"/>
        <v>5.3745928338762218E-2</v>
      </c>
      <c r="L13" s="19">
        <f t="shared" si="4"/>
        <v>9.6385542168674704E-2</v>
      </c>
      <c r="M13" s="16">
        <v>22</v>
      </c>
    </row>
    <row r="14" spans="1:13" x14ac:dyDescent="0.2">
      <c r="A14" s="1">
        <v>1</v>
      </c>
      <c r="B14" s="16">
        <v>9</v>
      </c>
      <c r="C14" s="17">
        <v>2527</v>
      </c>
      <c r="D14" s="34">
        <v>99</v>
      </c>
      <c r="E14" s="17">
        <v>8</v>
      </c>
      <c r="F14" s="18">
        <f t="shared" si="2"/>
        <v>107</v>
      </c>
      <c r="G14" s="17">
        <v>984</v>
      </c>
      <c r="H14" s="17">
        <v>83</v>
      </c>
      <c r="I14" s="18">
        <f t="shared" si="5"/>
        <v>1067</v>
      </c>
      <c r="J14" s="44">
        <f t="shared" si="3"/>
        <v>0.40508731966590739</v>
      </c>
      <c r="K14" s="19">
        <f t="shared" si="6"/>
        <v>7.7788191190253042E-2</v>
      </c>
      <c r="L14" s="19">
        <f t="shared" si="4"/>
        <v>0.10060975609756098</v>
      </c>
      <c r="M14" s="16">
        <v>42</v>
      </c>
    </row>
    <row r="15" spans="1:13" x14ac:dyDescent="0.2">
      <c r="A15" s="1">
        <v>1</v>
      </c>
      <c r="B15" s="16">
        <v>10</v>
      </c>
      <c r="C15" s="17">
        <v>970</v>
      </c>
      <c r="D15" s="34">
        <v>15</v>
      </c>
      <c r="E15" s="17">
        <v>1</v>
      </c>
      <c r="F15" s="18">
        <f t="shared" si="2"/>
        <v>16</v>
      </c>
      <c r="G15" s="17">
        <v>391</v>
      </c>
      <c r="H15" s="17">
        <v>26</v>
      </c>
      <c r="I15" s="18">
        <f t="shared" si="5"/>
        <v>417</v>
      </c>
      <c r="J15" s="44">
        <f t="shared" si="3"/>
        <v>0.42292089249492898</v>
      </c>
      <c r="K15" s="19">
        <f t="shared" si="6"/>
        <v>6.235011990407674E-2</v>
      </c>
      <c r="L15" s="19">
        <f t="shared" si="4"/>
        <v>3.8363171355498722E-2</v>
      </c>
      <c r="M15" s="16">
        <v>10</v>
      </c>
    </row>
    <row r="16" spans="1:13" ht="15" x14ac:dyDescent="0.25">
      <c r="A16" s="20" t="s">
        <v>12</v>
      </c>
      <c r="B16" s="21"/>
      <c r="C16" s="22">
        <f>SUM(C6:C15)</f>
        <v>19015</v>
      </c>
      <c r="D16" s="36">
        <v>680</v>
      </c>
      <c r="E16" s="22">
        <f t="shared" ref="E16:I16" si="7">SUM(E6:E15)</f>
        <v>27</v>
      </c>
      <c r="F16" s="22">
        <f t="shared" si="7"/>
        <v>707</v>
      </c>
      <c r="G16" s="22">
        <f>SUM(G6:G15)</f>
        <v>8277</v>
      </c>
      <c r="H16" s="22">
        <f t="shared" si="7"/>
        <v>587</v>
      </c>
      <c r="I16" s="22">
        <f t="shared" si="7"/>
        <v>8864</v>
      </c>
      <c r="J16" s="45">
        <f t="shared" si="3"/>
        <v>0.44944731771625596</v>
      </c>
      <c r="K16" s="23">
        <f>H16/I16</f>
        <v>6.6222924187725629E-2</v>
      </c>
      <c r="L16" s="23">
        <f t="shared" si="4"/>
        <v>8.2155370303249972E-2</v>
      </c>
      <c r="M16" s="48">
        <f>SUM(M6:M15)</f>
        <v>265</v>
      </c>
    </row>
    <row r="17" spans="1:13" ht="15.75" x14ac:dyDescent="0.2">
      <c r="B17" s="16"/>
      <c r="D17" s="37"/>
      <c r="J17" s="42"/>
      <c r="K17" s="25"/>
      <c r="L17" s="41"/>
      <c r="M17" s="16"/>
    </row>
    <row r="18" spans="1:13" x14ac:dyDescent="0.2">
      <c r="A18" s="1">
        <v>2</v>
      </c>
      <c r="B18" s="16">
        <v>1</v>
      </c>
      <c r="C18" s="17">
        <v>1440</v>
      </c>
      <c r="D18" s="34">
        <v>37</v>
      </c>
      <c r="E18" s="17">
        <v>4</v>
      </c>
      <c r="F18" s="18">
        <f t="shared" ref="F18:F28" si="8">SUM(D18:E18)</f>
        <v>41</v>
      </c>
      <c r="G18" s="17">
        <v>614</v>
      </c>
      <c r="H18" s="17">
        <v>55</v>
      </c>
      <c r="I18" s="18">
        <f t="shared" ref="I18:I28" si="9">SUM(G18:H18)</f>
        <v>669</v>
      </c>
      <c r="J18" s="44">
        <f t="shared" ref="J18:J29" si="10">I18/(C18+F18)</f>
        <v>0.45172180958811614</v>
      </c>
      <c r="K18" s="19">
        <f t="shared" ref="K18:K28" si="11">H18/I18</f>
        <v>8.2212257100149483E-2</v>
      </c>
      <c r="L18" s="19">
        <f t="shared" ref="L18:L29" si="12">D18/G18</f>
        <v>6.026058631921824E-2</v>
      </c>
      <c r="M18" s="16">
        <v>39</v>
      </c>
    </row>
    <row r="19" spans="1:13" x14ac:dyDescent="0.2">
      <c r="A19" s="1">
        <v>2</v>
      </c>
      <c r="B19" s="16">
        <v>2</v>
      </c>
      <c r="C19" s="17">
        <v>1370</v>
      </c>
      <c r="D19" s="34">
        <v>35</v>
      </c>
      <c r="E19" s="17">
        <v>3</v>
      </c>
      <c r="F19" s="18">
        <f t="shared" si="8"/>
        <v>38</v>
      </c>
      <c r="G19" s="17">
        <v>716</v>
      </c>
      <c r="H19" s="17">
        <v>87</v>
      </c>
      <c r="I19" s="18">
        <f t="shared" si="9"/>
        <v>803</v>
      </c>
      <c r="J19" s="44">
        <f t="shared" si="10"/>
        <v>0.5703125</v>
      </c>
      <c r="K19" s="19">
        <f t="shared" si="11"/>
        <v>0.10834371108343711</v>
      </c>
      <c r="L19" s="19">
        <f t="shared" si="12"/>
        <v>4.8882681564245807E-2</v>
      </c>
      <c r="M19" s="16">
        <v>44</v>
      </c>
    </row>
    <row r="20" spans="1:13" x14ac:dyDescent="0.2">
      <c r="A20" s="1">
        <v>2</v>
      </c>
      <c r="B20" s="16">
        <v>3</v>
      </c>
      <c r="C20" s="17">
        <v>1757</v>
      </c>
      <c r="D20" s="34">
        <v>168</v>
      </c>
      <c r="E20" s="17">
        <v>5</v>
      </c>
      <c r="F20" s="18">
        <f t="shared" si="8"/>
        <v>173</v>
      </c>
      <c r="G20" s="17">
        <v>547</v>
      </c>
      <c r="H20" s="17">
        <v>35</v>
      </c>
      <c r="I20" s="18">
        <f t="shared" si="9"/>
        <v>582</v>
      </c>
      <c r="J20" s="44">
        <f t="shared" si="10"/>
        <v>0.30155440414507773</v>
      </c>
      <c r="K20" s="19">
        <f t="shared" si="11"/>
        <v>6.0137457044673541E-2</v>
      </c>
      <c r="L20" s="19">
        <f t="shared" si="12"/>
        <v>0.30712979890310788</v>
      </c>
      <c r="M20" s="16">
        <v>20</v>
      </c>
    </row>
    <row r="21" spans="1:13" x14ac:dyDescent="0.2">
      <c r="A21" s="1">
        <v>2</v>
      </c>
      <c r="B21" s="16">
        <v>4</v>
      </c>
      <c r="C21" s="17">
        <v>1274</v>
      </c>
      <c r="D21" s="34">
        <v>187</v>
      </c>
      <c r="E21" s="17">
        <v>3</v>
      </c>
      <c r="F21" s="18">
        <f t="shared" si="8"/>
        <v>190</v>
      </c>
      <c r="G21" s="17">
        <v>294</v>
      </c>
      <c r="H21" s="17">
        <v>5</v>
      </c>
      <c r="I21" s="18">
        <f t="shared" si="9"/>
        <v>299</v>
      </c>
      <c r="J21" s="44">
        <f t="shared" si="10"/>
        <v>0.20423497267759563</v>
      </c>
      <c r="K21" s="19">
        <f t="shared" si="11"/>
        <v>1.6722408026755852E-2</v>
      </c>
      <c r="L21" s="19">
        <f t="shared" si="12"/>
        <v>0.63605442176870752</v>
      </c>
      <c r="M21" s="16">
        <v>7</v>
      </c>
    </row>
    <row r="22" spans="1:13" x14ac:dyDescent="0.2">
      <c r="A22" s="1">
        <v>2</v>
      </c>
      <c r="B22" s="16">
        <v>5</v>
      </c>
      <c r="C22" s="17">
        <v>2092</v>
      </c>
      <c r="D22" s="34">
        <v>125</v>
      </c>
      <c r="E22" s="17">
        <v>0</v>
      </c>
      <c r="F22" s="18">
        <f t="shared" si="8"/>
        <v>125</v>
      </c>
      <c r="G22" s="17">
        <v>710</v>
      </c>
      <c r="H22" s="17">
        <v>45</v>
      </c>
      <c r="I22" s="18">
        <f t="shared" si="9"/>
        <v>755</v>
      </c>
      <c r="J22" s="44">
        <f t="shared" si="10"/>
        <v>0.34055029318899416</v>
      </c>
      <c r="K22" s="19">
        <f t="shared" si="11"/>
        <v>5.9602649006622516E-2</v>
      </c>
      <c r="L22" s="19">
        <f t="shared" si="12"/>
        <v>0.176056338028169</v>
      </c>
      <c r="M22" s="16">
        <v>47</v>
      </c>
    </row>
    <row r="23" spans="1:13" x14ac:dyDescent="0.2">
      <c r="A23" s="1">
        <v>2</v>
      </c>
      <c r="B23" s="16">
        <v>6</v>
      </c>
      <c r="C23" s="17">
        <v>1125</v>
      </c>
      <c r="D23" s="34">
        <v>51</v>
      </c>
      <c r="E23" s="17">
        <v>2</v>
      </c>
      <c r="F23" s="18">
        <f t="shared" si="8"/>
        <v>53</v>
      </c>
      <c r="G23" s="17">
        <v>516</v>
      </c>
      <c r="H23" s="17">
        <v>50</v>
      </c>
      <c r="I23" s="18">
        <f t="shared" si="9"/>
        <v>566</v>
      </c>
      <c r="J23" s="44">
        <f t="shared" si="10"/>
        <v>0.48047538200339557</v>
      </c>
      <c r="K23" s="19">
        <f t="shared" si="11"/>
        <v>8.8339222614840993E-2</v>
      </c>
      <c r="L23" s="19">
        <f t="shared" si="12"/>
        <v>9.8837209302325577E-2</v>
      </c>
      <c r="M23" s="16">
        <v>24</v>
      </c>
    </row>
    <row r="24" spans="1:13" x14ac:dyDescent="0.2">
      <c r="A24" s="1">
        <v>2</v>
      </c>
      <c r="B24" s="16">
        <v>7</v>
      </c>
      <c r="C24" s="17">
        <v>637</v>
      </c>
      <c r="D24" s="34">
        <v>128</v>
      </c>
      <c r="E24" s="17">
        <v>3</v>
      </c>
      <c r="F24" s="18">
        <f t="shared" si="8"/>
        <v>131</v>
      </c>
      <c r="G24" s="17">
        <v>239</v>
      </c>
      <c r="H24" s="17">
        <v>39</v>
      </c>
      <c r="I24" s="18">
        <f t="shared" si="9"/>
        <v>278</v>
      </c>
      <c r="J24" s="44">
        <f t="shared" si="10"/>
        <v>0.36197916666666669</v>
      </c>
      <c r="K24" s="19">
        <f t="shared" si="11"/>
        <v>0.14028776978417265</v>
      </c>
      <c r="L24" s="19">
        <f t="shared" si="12"/>
        <v>0.53556485355648531</v>
      </c>
      <c r="M24" s="16">
        <v>7</v>
      </c>
    </row>
    <row r="25" spans="1:13" x14ac:dyDescent="0.2">
      <c r="A25" s="1">
        <v>2</v>
      </c>
      <c r="B25" s="16">
        <v>8</v>
      </c>
      <c r="C25" s="17">
        <v>2588</v>
      </c>
      <c r="D25" s="34">
        <v>58</v>
      </c>
      <c r="E25" s="17">
        <v>3</v>
      </c>
      <c r="F25" s="18">
        <f t="shared" si="8"/>
        <v>61</v>
      </c>
      <c r="G25" s="17">
        <v>1346</v>
      </c>
      <c r="H25" s="17">
        <v>102</v>
      </c>
      <c r="I25" s="18">
        <f t="shared" si="9"/>
        <v>1448</v>
      </c>
      <c r="J25" s="44">
        <f t="shared" si="10"/>
        <v>0.54662136655341642</v>
      </c>
      <c r="K25" s="19">
        <f t="shared" si="11"/>
        <v>7.0441988950276244E-2</v>
      </c>
      <c r="L25" s="19">
        <f t="shared" si="12"/>
        <v>4.3090638930163447E-2</v>
      </c>
      <c r="M25" s="16">
        <v>85</v>
      </c>
    </row>
    <row r="26" spans="1:13" x14ac:dyDescent="0.2">
      <c r="A26" s="1">
        <v>2</v>
      </c>
      <c r="B26" s="16">
        <v>9</v>
      </c>
      <c r="C26" s="17">
        <v>1076</v>
      </c>
      <c r="D26" s="34">
        <v>109</v>
      </c>
      <c r="E26" s="17">
        <v>6</v>
      </c>
      <c r="F26" s="18">
        <f t="shared" si="8"/>
        <v>115</v>
      </c>
      <c r="G26" s="17">
        <v>462</v>
      </c>
      <c r="H26" s="17">
        <v>54</v>
      </c>
      <c r="I26" s="18">
        <f t="shared" si="9"/>
        <v>516</v>
      </c>
      <c r="J26" s="44">
        <f t="shared" si="10"/>
        <v>0.43324937027707811</v>
      </c>
      <c r="K26" s="19">
        <f t="shared" si="11"/>
        <v>0.10465116279069768</v>
      </c>
      <c r="L26" s="19">
        <f t="shared" si="12"/>
        <v>0.23593073593073594</v>
      </c>
      <c r="M26" s="16">
        <v>23</v>
      </c>
    </row>
    <row r="27" spans="1:13" x14ac:dyDescent="0.2">
      <c r="A27" s="1">
        <v>2</v>
      </c>
      <c r="B27" s="16">
        <v>10</v>
      </c>
      <c r="C27" s="17">
        <v>1735</v>
      </c>
      <c r="D27" s="34">
        <v>262</v>
      </c>
      <c r="E27" s="17">
        <v>0</v>
      </c>
      <c r="F27" s="18">
        <f t="shared" si="8"/>
        <v>262</v>
      </c>
      <c r="G27" s="17">
        <v>383</v>
      </c>
      <c r="H27" s="17">
        <v>6</v>
      </c>
      <c r="I27" s="18">
        <f t="shared" si="9"/>
        <v>389</v>
      </c>
      <c r="J27" s="44">
        <f t="shared" si="10"/>
        <v>0.19479218828242365</v>
      </c>
      <c r="K27" s="19">
        <f t="shared" si="11"/>
        <v>1.5424164524421594E-2</v>
      </c>
      <c r="L27" s="19">
        <f t="shared" si="12"/>
        <v>0.68407310704960833</v>
      </c>
      <c r="M27" s="16">
        <v>12</v>
      </c>
    </row>
    <row r="28" spans="1:13" x14ac:dyDescent="0.2">
      <c r="A28" s="1">
        <v>2</v>
      </c>
      <c r="B28" s="16">
        <v>11</v>
      </c>
      <c r="C28" s="17">
        <v>1372</v>
      </c>
      <c r="D28" s="34">
        <v>44</v>
      </c>
      <c r="E28" s="17">
        <v>3</v>
      </c>
      <c r="F28" s="18">
        <f t="shared" si="8"/>
        <v>47</v>
      </c>
      <c r="G28" s="17">
        <v>688</v>
      </c>
      <c r="H28" s="17">
        <v>41</v>
      </c>
      <c r="I28" s="18">
        <f t="shared" si="9"/>
        <v>729</v>
      </c>
      <c r="J28" s="44">
        <f t="shared" si="10"/>
        <v>0.51374207188160681</v>
      </c>
      <c r="K28" s="19">
        <f t="shared" si="11"/>
        <v>5.6241426611796985E-2</v>
      </c>
      <c r="L28" s="19">
        <f t="shared" si="12"/>
        <v>6.3953488372093026E-2</v>
      </c>
      <c r="M28" s="16">
        <v>36</v>
      </c>
    </row>
    <row r="29" spans="1:13" ht="15" x14ac:dyDescent="0.25">
      <c r="A29" s="20" t="s">
        <v>13</v>
      </c>
      <c r="B29" s="21"/>
      <c r="C29" s="22">
        <f>SUM(C18:C28)</f>
        <v>16466</v>
      </c>
      <c r="D29" s="36">
        <v>1204</v>
      </c>
      <c r="E29" s="22">
        <f t="shared" ref="E29:I29" si="13">SUM(E18:E28)</f>
        <v>32</v>
      </c>
      <c r="F29" s="22">
        <f t="shared" si="13"/>
        <v>1236</v>
      </c>
      <c r="G29" s="22">
        <f>SUM(G18:G28)</f>
        <v>6515</v>
      </c>
      <c r="H29" s="22">
        <f t="shared" si="13"/>
        <v>519</v>
      </c>
      <c r="I29" s="22">
        <f t="shared" si="13"/>
        <v>7034</v>
      </c>
      <c r="J29" s="46">
        <f t="shared" si="10"/>
        <v>0.39735623093435768</v>
      </c>
      <c r="K29" s="23">
        <f>H29/I29</f>
        <v>7.3784475405174868E-2</v>
      </c>
      <c r="L29" s="23">
        <f t="shared" si="12"/>
        <v>0.18480429777436685</v>
      </c>
      <c r="M29" s="48">
        <f>SUM(M18:M28)</f>
        <v>344</v>
      </c>
    </row>
    <row r="30" spans="1:13" x14ac:dyDescent="0.2">
      <c r="B30" s="16"/>
      <c r="D30" s="37"/>
      <c r="J30" s="42"/>
      <c r="K30" s="24"/>
      <c r="L30" s="42"/>
      <c r="M30" s="16"/>
    </row>
    <row r="31" spans="1:13" x14ac:dyDescent="0.2">
      <c r="A31" s="1">
        <v>3</v>
      </c>
      <c r="B31" s="16">
        <v>1</v>
      </c>
      <c r="C31" s="17">
        <v>2916</v>
      </c>
      <c r="D31" s="34">
        <v>353</v>
      </c>
      <c r="E31" s="17">
        <v>17</v>
      </c>
      <c r="F31" s="18">
        <f t="shared" ref="F31:F42" si="14">SUM(D31:E31)</f>
        <v>370</v>
      </c>
      <c r="G31" s="17">
        <v>585</v>
      </c>
      <c r="H31" s="17">
        <v>36</v>
      </c>
      <c r="I31" s="18">
        <f t="shared" ref="I31:I42" si="15">SUM(G31:H31)</f>
        <v>621</v>
      </c>
      <c r="J31" s="44">
        <f t="shared" ref="J31:J43" si="16">I31/(C31+F31)</f>
        <v>0.18898356664637858</v>
      </c>
      <c r="K31" s="19">
        <f t="shared" ref="K31:K42" si="17">H31/I31</f>
        <v>5.7971014492753624E-2</v>
      </c>
      <c r="L31" s="19">
        <f t="shared" ref="L31:L43" si="18">D31/G31</f>
        <v>0.60341880341880338</v>
      </c>
      <c r="M31" s="16">
        <v>17</v>
      </c>
    </row>
    <row r="32" spans="1:13" x14ac:dyDescent="0.2">
      <c r="A32" s="1">
        <v>3</v>
      </c>
      <c r="B32" s="16">
        <v>2</v>
      </c>
      <c r="C32" s="17">
        <v>2544</v>
      </c>
      <c r="D32" s="34">
        <v>262</v>
      </c>
      <c r="E32" s="17">
        <v>11</v>
      </c>
      <c r="F32" s="18">
        <f t="shared" si="14"/>
        <v>273</v>
      </c>
      <c r="G32" s="17">
        <v>939</v>
      </c>
      <c r="H32" s="17">
        <v>69</v>
      </c>
      <c r="I32" s="18">
        <f t="shared" si="15"/>
        <v>1008</v>
      </c>
      <c r="J32" s="44">
        <f t="shared" si="16"/>
        <v>0.35782747603833864</v>
      </c>
      <c r="K32" s="19">
        <f t="shared" si="17"/>
        <v>6.8452380952380959E-2</v>
      </c>
      <c r="L32" s="19">
        <f t="shared" si="18"/>
        <v>0.27902023429179978</v>
      </c>
      <c r="M32" s="16">
        <v>27</v>
      </c>
    </row>
    <row r="33" spans="1:13" x14ac:dyDescent="0.2">
      <c r="A33" s="1">
        <v>3</v>
      </c>
      <c r="B33" s="16">
        <v>3</v>
      </c>
      <c r="C33" s="17">
        <v>2809</v>
      </c>
      <c r="D33" s="34">
        <v>156</v>
      </c>
      <c r="E33" s="17">
        <v>14</v>
      </c>
      <c r="F33" s="18">
        <f t="shared" si="14"/>
        <v>170</v>
      </c>
      <c r="G33" s="17">
        <v>1244</v>
      </c>
      <c r="H33" s="17">
        <v>272</v>
      </c>
      <c r="I33" s="18">
        <f t="shared" si="15"/>
        <v>1516</v>
      </c>
      <c r="J33" s="44">
        <f t="shared" si="16"/>
        <v>0.50889560255119171</v>
      </c>
      <c r="K33" s="19">
        <f t="shared" si="17"/>
        <v>0.17941952506596306</v>
      </c>
      <c r="L33" s="19">
        <f t="shared" si="18"/>
        <v>0.12540192926045016</v>
      </c>
      <c r="M33" s="16">
        <v>53</v>
      </c>
    </row>
    <row r="34" spans="1:13" x14ac:dyDescent="0.2">
      <c r="A34" s="1">
        <v>3</v>
      </c>
      <c r="B34" s="16">
        <v>4</v>
      </c>
      <c r="C34" s="17">
        <v>1082</v>
      </c>
      <c r="D34" s="34">
        <v>55</v>
      </c>
      <c r="E34" s="17">
        <v>1</v>
      </c>
      <c r="F34" s="18">
        <f t="shared" si="14"/>
        <v>56</v>
      </c>
      <c r="G34" s="17">
        <v>509</v>
      </c>
      <c r="H34" s="17">
        <v>48</v>
      </c>
      <c r="I34" s="18">
        <f t="shared" si="15"/>
        <v>557</v>
      </c>
      <c r="J34" s="44">
        <f t="shared" si="16"/>
        <v>0.48945518453427067</v>
      </c>
      <c r="K34" s="19">
        <f t="shared" si="17"/>
        <v>8.6175942549371637E-2</v>
      </c>
      <c r="L34" s="19">
        <f t="shared" si="18"/>
        <v>0.10805500982318271</v>
      </c>
      <c r="M34" s="16">
        <v>30</v>
      </c>
    </row>
    <row r="35" spans="1:13" x14ac:dyDescent="0.2">
      <c r="A35" s="1">
        <v>3</v>
      </c>
      <c r="B35" s="16">
        <v>5</v>
      </c>
      <c r="C35" s="17">
        <v>1616</v>
      </c>
      <c r="D35" s="34">
        <v>63</v>
      </c>
      <c r="E35" s="17">
        <v>11</v>
      </c>
      <c r="F35" s="18">
        <f t="shared" si="14"/>
        <v>74</v>
      </c>
      <c r="G35" s="17">
        <v>731</v>
      </c>
      <c r="H35" s="17">
        <v>91</v>
      </c>
      <c r="I35" s="18">
        <f t="shared" si="15"/>
        <v>822</v>
      </c>
      <c r="J35" s="44">
        <f t="shared" si="16"/>
        <v>0.4863905325443787</v>
      </c>
      <c r="K35" s="19">
        <f t="shared" si="17"/>
        <v>0.11070559610705596</v>
      </c>
      <c r="L35" s="19">
        <f t="shared" si="18"/>
        <v>8.6183310533515731E-2</v>
      </c>
      <c r="M35" s="16">
        <v>26</v>
      </c>
    </row>
    <row r="36" spans="1:13" x14ac:dyDescent="0.2">
      <c r="A36" s="1">
        <v>3</v>
      </c>
      <c r="B36" s="16">
        <v>6</v>
      </c>
      <c r="C36" s="17">
        <v>2842</v>
      </c>
      <c r="D36" s="34">
        <v>168</v>
      </c>
      <c r="E36" s="17">
        <v>10</v>
      </c>
      <c r="F36" s="18">
        <f t="shared" si="14"/>
        <v>178</v>
      </c>
      <c r="G36" s="17">
        <v>1294</v>
      </c>
      <c r="H36" s="17">
        <v>87</v>
      </c>
      <c r="I36" s="18">
        <f t="shared" si="15"/>
        <v>1381</v>
      </c>
      <c r="J36" s="44">
        <f t="shared" si="16"/>
        <v>0.45728476821192054</v>
      </c>
      <c r="K36" s="19">
        <f t="shared" si="17"/>
        <v>6.2997827661115127E-2</v>
      </c>
      <c r="L36" s="19">
        <f t="shared" si="18"/>
        <v>0.12982998454404945</v>
      </c>
      <c r="M36" s="16">
        <v>64</v>
      </c>
    </row>
    <row r="37" spans="1:13" x14ac:dyDescent="0.2">
      <c r="A37" s="1">
        <v>3</v>
      </c>
      <c r="B37" s="16">
        <v>7</v>
      </c>
      <c r="C37" s="17">
        <v>2186</v>
      </c>
      <c r="D37" s="34">
        <v>80</v>
      </c>
      <c r="E37" s="17">
        <v>14</v>
      </c>
      <c r="F37" s="18">
        <f t="shared" si="14"/>
        <v>94</v>
      </c>
      <c r="G37" s="17">
        <v>829</v>
      </c>
      <c r="H37" s="17">
        <v>112</v>
      </c>
      <c r="I37" s="18">
        <f t="shared" si="15"/>
        <v>941</v>
      </c>
      <c r="J37" s="44">
        <f t="shared" si="16"/>
        <v>0.41271929824561404</v>
      </c>
      <c r="K37" s="19">
        <f t="shared" si="17"/>
        <v>0.11902231668437832</v>
      </c>
      <c r="L37" s="19">
        <f t="shared" si="18"/>
        <v>9.6501809408926414E-2</v>
      </c>
      <c r="M37" s="16">
        <v>30</v>
      </c>
    </row>
    <row r="38" spans="1:13" x14ac:dyDescent="0.2">
      <c r="A38" s="1">
        <v>3</v>
      </c>
      <c r="B38" s="16">
        <v>8</v>
      </c>
      <c r="C38" s="17">
        <v>1531</v>
      </c>
      <c r="D38" s="34">
        <v>47</v>
      </c>
      <c r="E38" s="17">
        <v>3</v>
      </c>
      <c r="F38" s="18">
        <f t="shared" si="14"/>
        <v>50</v>
      </c>
      <c r="G38" s="17">
        <v>583</v>
      </c>
      <c r="H38" s="17">
        <v>121</v>
      </c>
      <c r="I38" s="18">
        <f t="shared" si="15"/>
        <v>704</v>
      </c>
      <c r="J38" s="44">
        <f t="shared" si="16"/>
        <v>0.44528779253636941</v>
      </c>
      <c r="K38" s="19">
        <f t="shared" si="17"/>
        <v>0.171875</v>
      </c>
      <c r="L38" s="19">
        <f t="shared" si="18"/>
        <v>8.0617495711835338E-2</v>
      </c>
      <c r="M38" s="16">
        <v>27</v>
      </c>
    </row>
    <row r="39" spans="1:13" x14ac:dyDescent="0.2">
      <c r="A39" s="1">
        <v>3</v>
      </c>
      <c r="B39" s="16">
        <v>9</v>
      </c>
      <c r="C39" s="17">
        <v>2291</v>
      </c>
      <c r="D39" s="34">
        <v>66</v>
      </c>
      <c r="E39" s="17">
        <v>14</v>
      </c>
      <c r="F39" s="18">
        <f t="shared" si="14"/>
        <v>80</v>
      </c>
      <c r="G39" s="17">
        <v>727</v>
      </c>
      <c r="H39" s="17">
        <v>259</v>
      </c>
      <c r="I39" s="18">
        <f t="shared" si="15"/>
        <v>986</v>
      </c>
      <c r="J39" s="44">
        <f t="shared" si="16"/>
        <v>0.415858287642345</v>
      </c>
      <c r="K39" s="19">
        <f t="shared" si="17"/>
        <v>0.26267748478701824</v>
      </c>
      <c r="L39" s="19">
        <f t="shared" si="18"/>
        <v>9.0784044016506193E-2</v>
      </c>
      <c r="M39" s="16">
        <v>32</v>
      </c>
    </row>
    <row r="40" spans="1:13" x14ac:dyDescent="0.2">
      <c r="A40" s="1">
        <v>3</v>
      </c>
      <c r="B40" s="16">
        <v>10</v>
      </c>
      <c r="C40" s="17">
        <v>989</v>
      </c>
      <c r="D40" s="34">
        <v>52</v>
      </c>
      <c r="E40" s="17">
        <v>5</v>
      </c>
      <c r="F40" s="18">
        <f t="shared" si="14"/>
        <v>57</v>
      </c>
      <c r="G40" s="17">
        <v>402</v>
      </c>
      <c r="H40" s="17">
        <v>23</v>
      </c>
      <c r="I40" s="18">
        <f t="shared" si="15"/>
        <v>425</v>
      </c>
      <c r="J40" s="44">
        <f t="shared" si="16"/>
        <v>0.40630975143403442</v>
      </c>
      <c r="K40" s="19">
        <f t="shared" si="17"/>
        <v>5.4117647058823527E-2</v>
      </c>
      <c r="L40" s="19">
        <f t="shared" si="18"/>
        <v>0.12935323383084577</v>
      </c>
      <c r="M40" s="16">
        <v>15</v>
      </c>
    </row>
    <row r="41" spans="1:13" x14ac:dyDescent="0.2">
      <c r="A41" s="1">
        <v>3</v>
      </c>
      <c r="B41" s="16">
        <v>11</v>
      </c>
      <c r="C41" s="17">
        <v>1370</v>
      </c>
      <c r="D41" s="34">
        <v>72</v>
      </c>
      <c r="E41" s="17">
        <v>4</v>
      </c>
      <c r="F41" s="18">
        <f t="shared" si="14"/>
        <v>76</v>
      </c>
      <c r="G41" s="17">
        <v>524</v>
      </c>
      <c r="H41" s="17">
        <v>70</v>
      </c>
      <c r="I41" s="18">
        <f t="shared" si="15"/>
        <v>594</v>
      </c>
      <c r="J41" s="44">
        <f t="shared" si="16"/>
        <v>0.41078838174273857</v>
      </c>
      <c r="K41" s="19">
        <f t="shared" si="17"/>
        <v>0.11784511784511785</v>
      </c>
      <c r="L41" s="19">
        <f t="shared" si="18"/>
        <v>0.13740458015267176</v>
      </c>
      <c r="M41" s="16">
        <v>5</v>
      </c>
    </row>
    <row r="42" spans="1:13" x14ac:dyDescent="0.2">
      <c r="A42" s="1">
        <v>3</v>
      </c>
      <c r="B42" s="16">
        <v>12</v>
      </c>
      <c r="C42" s="17">
        <v>833</v>
      </c>
      <c r="D42" s="34">
        <v>30</v>
      </c>
      <c r="E42" s="17">
        <v>5</v>
      </c>
      <c r="F42" s="18">
        <f t="shared" si="14"/>
        <v>35</v>
      </c>
      <c r="G42" s="17">
        <v>232</v>
      </c>
      <c r="H42" s="17">
        <v>90</v>
      </c>
      <c r="I42" s="18">
        <f t="shared" si="15"/>
        <v>322</v>
      </c>
      <c r="J42" s="44">
        <f t="shared" si="16"/>
        <v>0.37096774193548387</v>
      </c>
      <c r="K42" s="19">
        <f t="shared" si="17"/>
        <v>0.27950310559006208</v>
      </c>
      <c r="L42" s="19">
        <f t="shared" si="18"/>
        <v>0.12931034482758622</v>
      </c>
      <c r="M42" s="16">
        <v>17</v>
      </c>
    </row>
    <row r="43" spans="1:13" ht="15" x14ac:dyDescent="0.25">
      <c r="A43" s="20" t="s">
        <v>14</v>
      </c>
      <c r="B43" s="21"/>
      <c r="C43" s="22">
        <f>SUM(C31:C42)</f>
        <v>23009</v>
      </c>
      <c r="D43" s="36">
        <v>1404</v>
      </c>
      <c r="E43" s="22">
        <f t="shared" ref="E43:I43" si="19">SUM(E31:E42)</f>
        <v>109</v>
      </c>
      <c r="F43" s="22">
        <f t="shared" si="19"/>
        <v>1513</v>
      </c>
      <c r="G43" s="22">
        <f>SUM(G31:G42)</f>
        <v>8599</v>
      </c>
      <c r="H43" s="22">
        <f t="shared" si="19"/>
        <v>1278</v>
      </c>
      <c r="I43" s="22">
        <f t="shared" si="19"/>
        <v>9877</v>
      </c>
      <c r="J43" s="45">
        <f t="shared" si="16"/>
        <v>0.40278117608677921</v>
      </c>
      <c r="K43" s="23">
        <f>H43/I43</f>
        <v>0.12939151564240153</v>
      </c>
      <c r="L43" s="23">
        <f t="shared" si="18"/>
        <v>0.16327479939527853</v>
      </c>
      <c r="M43" s="48">
        <f>SUM(M31:M42)</f>
        <v>343</v>
      </c>
    </row>
    <row r="44" spans="1:13" x14ac:dyDescent="0.2">
      <c r="B44" s="16"/>
      <c r="D44" s="37"/>
      <c r="J44" s="42"/>
      <c r="K44" s="24"/>
      <c r="L44" s="42"/>
      <c r="M44" s="16"/>
    </row>
    <row r="45" spans="1:13" x14ac:dyDescent="0.2">
      <c r="A45" s="1">
        <v>4</v>
      </c>
      <c r="B45" s="16">
        <v>1</v>
      </c>
      <c r="C45" s="17">
        <v>1730</v>
      </c>
      <c r="D45" s="34">
        <v>23</v>
      </c>
      <c r="E45" s="17">
        <v>1</v>
      </c>
      <c r="F45" s="18">
        <f t="shared" ref="F45:F52" si="20">SUM(D45:E45)</f>
        <v>24</v>
      </c>
      <c r="G45" s="17">
        <v>502</v>
      </c>
      <c r="H45" s="17">
        <v>30</v>
      </c>
      <c r="I45" s="18">
        <f t="shared" ref="I45:I52" si="21">SUM(G45:H45)</f>
        <v>532</v>
      </c>
      <c r="J45" s="44">
        <f t="shared" ref="J45:J53" si="22">I45/(C45+F45)</f>
        <v>0.30330672748004561</v>
      </c>
      <c r="K45" s="19">
        <f t="shared" ref="K45:K52" si="23">H45/I45</f>
        <v>5.6390977443609019E-2</v>
      </c>
      <c r="L45" s="19">
        <f t="shared" ref="L45:L53" si="24">D45/G45</f>
        <v>4.5816733067729085E-2</v>
      </c>
      <c r="M45" s="16">
        <v>27</v>
      </c>
    </row>
    <row r="46" spans="1:13" x14ac:dyDescent="0.2">
      <c r="A46" s="1">
        <v>4</v>
      </c>
      <c r="B46" s="16">
        <v>2</v>
      </c>
      <c r="C46" s="17">
        <v>2564</v>
      </c>
      <c r="D46" s="34">
        <v>33</v>
      </c>
      <c r="E46" s="17">
        <v>8</v>
      </c>
      <c r="F46" s="18">
        <f t="shared" si="20"/>
        <v>41</v>
      </c>
      <c r="G46" s="17">
        <v>660</v>
      </c>
      <c r="H46" s="17">
        <v>44</v>
      </c>
      <c r="I46" s="18">
        <f t="shared" si="21"/>
        <v>704</v>
      </c>
      <c r="J46" s="44">
        <f t="shared" si="22"/>
        <v>0.27024952015355086</v>
      </c>
      <c r="K46" s="19">
        <f t="shared" si="23"/>
        <v>6.25E-2</v>
      </c>
      <c r="L46" s="19">
        <f t="shared" si="24"/>
        <v>0.05</v>
      </c>
      <c r="M46" s="16">
        <v>31</v>
      </c>
    </row>
    <row r="47" spans="1:13" x14ac:dyDescent="0.2">
      <c r="A47" s="1">
        <v>4</v>
      </c>
      <c r="B47" s="16">
        <v>3</v>
      </c>
      <c r="C47" s="17">
        <v>1525</v>
      </c>
      <c r="D47" s="34">
        <v>22</v>
      </c>
      <c r="E47" s="17">
        <v>1</v>
      </c>
      <c r="F47" s="18">
        <f t="shared" si="20"/>
        <v>23</v>
      </c>
      <c r="G47" s="17">
        <v>335</v>
      </c>
      <c r="H47" s="17">
        <v>26</v>
      </c>
      <c r="I47" s="18">
        <f t="shared" si="21"/>
        <v>361</v>
      </c>
      <c r="J47" s="44">
        <f t="shared" si="22"/>
        <v>0.23320413436692505</v>
      </c>
      <c r="K47" s="19">
        <f t="shared" si="23"/>
        <v>7.2022160664819951E-2</v>
      </c>
      <c r="L47" s="19">
        <f t="shared" si="24"/>
        <v>6.5671641791044774E-2</v>
      </c>
      <c r="M47" s="16">
        <v>23</v>
      </c>
    </row>
    <row r="48" spans="1:13" x14ac:dyDescent="0.2">
      <c r="A48" s="1">
        <v>4</v>
      </c>
      <c r="B48" s="16">
        <v>4</v>
      </c>
      <c r="C48" s="17">
        <v>2447</v>
      </c>
      <c r="D48" s="34">
        <v>47</v>
      </c>
      <c r="E48" s="17">
        <v>1</v>
      </c>
      <c r="F48" s="18">
        <f t="shared" si="20"/>
        <v>48</v>
      </c>
      <c r="G48" s="17">
        <v>941</v>
      </c>
      <c r="H48" s="17">
        <v>51</v>
      </c>
      <c r="I48" s="18">
        <f t="shared" si="21"/>
        <v>992</v>
      </c>
      <c r="J48" s="44">
        <f t="shared" si="22"/>
        <v>0.39759519038076152</v>
      </c>
      <c r="K48" s="19">
        <f t="shared" si="23"/>
        <v>5.1411290322580648E-2</v>
      </c>
      <c r="L48" s="19">
        <f t="shared" si="24"/>
        <v>4.9946865037194477E-2</v>
      </c>
      <c r="M48" s="16">
        <v>39</v>
      </c>
    </row>
    <row r="49" spans="1:13" x14ac:dyDescent="0.2">
      <c r="A49" s="1">
        <v>4</v>
      </c>
      <c r="B49" s="16">
        <v>5</v>
      </c>
      <c r="C49" s="17">
        <v>2731</v>
      </c>
      <c r="D49" s="34">
        <v>56</v>
      </c>
      <c r="E49" s="17">
        <v>2</v>
      </c>
      <c r="F49" s="18">
        <f t="shared" si="20"/>
        <v>58</v>
      </c>
      <c r="G49" s="17">
        <v>716</v>
      </c>
      <c r="H49" s="17">
        <v>29</v>
      </c>
      <c r="I49" s="18">
        <f t="shared" si="21"/>
        <v>745</v>
      </c>
      <c r="J49" s="44">
        <f t="shared" si="22"/>
        <v>0.26712083183936897</v>
      </c>
      <c r="K49" s="19">
        <f t="shared" si="23"/>
        <v>3.8926174496644296E-2</v>
      </c>
      <c r="L49" s="19">
        <f t="shared" si="24"/>
        <v>7.8212290502793297E-2</v>
      </c>
      <c r="M49" s="16">
        <v>31</v>
      </c>
    </row>
    <row r="50" spans="1:13" x14ac:dyDescent="0.2">
      <c r="A50" s="1">
        <v>4</v>
      </c>
      <c r="B50" s="16">
        <v>6</v>
      </c>
      <c r="C50" s="17">
        <v>1930</v>
      </c>
      <c r="D50" s="34">
        <v>37</v>
      </c>
      <c r="E50" s="17">
        <v>1</v>
      </c>
      <c r="F50" s="18">
        <f t="shared" si="20"/>
        <v>38</v>
      </c>
      <c r="G50" s="17">
        <v>511</v>
      </c>
      <c r="H50" s="17">
        <v>25</v>
      </c>
      <c r="I50" s="18">
        <f t="shared" si="21"/>
        <v>536</v>
      </c>
      <c r="J50" s="44">
        <f t="shared" si="22"/>
        <v>0.27235772357723576</v>
      </c>
      <c r="K50" s="19">
        <f t="shared" si="23"/>
        <v>4.6641791044776122E-2</v>
      </c>
      <c r="L50" s="19">
        <f t="shared" si="24"/>
        <v>7.2407045009784732E-2</v>
      </c>
      <c r="M50" s="16">
        <v>28</v>
      </c>
    </row>
    <row r="51" spans="1:13" x14ac:dyDescent="0.2">
      <c r="A51" s="1">
        <v>4</v>
      </c>
      <c r="B51" s="16">
        <v>7</v>
      </c>
      <c r="C51" s="17">
        <v>1723</v>
      </c>
      <c r="D51" s="34">
        <v>55</v>
      </c>
      <c r="E51" s="17">
        <v>0</v>
      </c>
      <c r="F51" s="18">
        <f t="shared" si="20"/>
        <v>55</v>
      </c>
      <c r="G51" s="17">
        <v>734</v>
      </c>
      <c r="H51" s="17">
        <v>26</v>
      </c>
      <c r="I51" s="18">
        <f t="shared" si="21"/>
        <v>760</v>
      </c>
      <c r="J51" s="44">
        <f t="shared" si="22"/>
        <v>0.42744656917885265</v>
      </c>
      <c r="K51" s="19">
        <f t="shared" si="23"/>
        <v>3.4210526315789476E-2</v>
      </c>
      <c r="L51" s="19">
        <f t="shared" si="24"/>
        <v>7.4931880108991822E-2</v>
      </c>
      <c r="M51" s="16">
        <v>38</v>
      </c>
    </row>
    <row r="52" spans="1:13" x14ac:dyDescent="0.2">
      <c r="A52" s="1">
        <v>4</v>
      </c>
      <c r="B52" s="16">
        <v>8</v>
      </c>
      <c r="C52" s="17">
        <v>2183</v>
      </c>
      <c r="D52" s="34">
        <v>35</v>
      </c>
      <c r="E52" s="17">
        <v>1</v>
      </c>
      <c r="F52" s="18">
        <f t="shared" si="20"/>
        <v>36</v>
      </c>
      <c r="G52" s="17">
        <v>688</v>
      </c>
      <c r="H52" s="17">
        <v>31</v>
      </c>
      <c r="I52" s="18">
        <f t="shared" si="21"/>
        <v>719</v>
      </c>
      <c r="J52" s="44">
        <f t="shared" si="22"/>
        <v>0.32401982875168994</v>
      </c>
      <c r="K52" s="19">
        <f t="shared" si="23"/>
        <v>4.3115438108484005E-2</v>
      </c>
      <c r="L52" s="19">
        <f t="shared" si="24"/>
        <v>5.0872093023255814E-2</v>
      </c>
      <c r="M52" s="16">
        <v>35</v>
      </c>
    </row>
    <row r="53" spans="1:13" ht="15" x14ac:dyDescent="0.25">
      <c r="A53" s="20" t="s">
        <v>15</v>
      </c>
      <c r="B53" s="21"/>
      <c r="C53" s="22">
        <f>SUM(C45:C52)</f>
        <v>16833</v>
      </c>
      <c r="D53" s="36">
        <v>308</v>
      </c>
      <c r="E53" s="22">
        <f t="shared" ref="E53:I53" si="25">SUM(E45:E52)</f>
        <v>15</v>
      </c>
      <c r="F53" s="22">
        <f t="shared" si="25"/>
        <v>323</v>
      </c>
      <c r="G53" s="22">
        <f>SUM(G45:G52)</f>
        <v>5087</v>
      </c>
      <c r="H53" s="22">
        <f t="shared" si="25"/>
        <v>262</v>
      </c>
      <c r="I53" s="22">
        <f t="shared" si="25"/>
        <v>5349</v>
      </c>
      <c r="J53" s="45">
        <f t="shared" si="22"/>
        <v>0.31178596409419446</v>
      </c>
      <c r="K53" s="23">
        <f>H53/I53</f>
        <v>4.898111796597495E-2</v>
      </c>
      <c r="L53" s="23">
        <f t="shared" si="24"/>
        <v>6.0546491055632E-2</v>
      </c>
      <c r="M53" s="48">
        <f>SUM(M45:M52)</f>
        <v>252</v>
      </c>
    </row>
    <row r="54" spans="1:13" x14ac:dyDescent="0.2">
      <c r="B54" s="16"/>
      <c r="D54" s="37"/>
      <c r="J54" s="42"/>
      <c r="K54" s="24"/>
      <c r="L54" s="42"/>
      <c r="M54" s="16"/>
    </row>
    <row r="55" spans="1:13" x14ac:dyDescent="0.2">
      <c r="A55" s="1">
        <v>5</v>
      </c>
      <c r="B55" s="16">
        <v>1</v>
      </c>
      <c r="C55" s="17">
        <v>2170</v>
      </c>
      <c r="D55" s="34">
        <v>53</v>
      </c>
      <c r="E55" s="17">
        <v>0</v>
      </c>
      <c r="F55" s="18">
        <f t="shared" ref="F55:F63" si="26">SUM(D55:E55)</f>
        <v>53</v>
      </c>
      <c r="G55" s="17">
        <v>641</v>
      </c>
      <c r="H55" s="17">
        <v>27</v>
      </c>
      <c r="I55" s="18">
        <f t="shared" ref="I55:I63" si="27">SUM(G55:H55)</f>
        <v>668</v>
      </c>
      <c r="J55" s="44">
        <f t="shared" ref="J55:J64" si="28">I55/(C55+F55)</f>
        <v>0.30049482681061629</v>
      </c>
      <c r="K55" s="19">
        <f t="shared" ref="K55:K63" si="29">H55/I55</f>
        <v>4.0419161676646706E-2</v>
      </c>
      <c r="L55" s="19">
        <f t="shared" ref="L55:L64" si="30">D55/G55</f>
        <v>8.2683307332293288E-2</v>
      </c>
      <c r="M55" s="16">
        <v>44</v>
      </c>
    </row>
    <row r="56" spans="1:13" x14ac:dyDescent="0.2">
      <c r="A56" s="1">
        <v>5</v>
      </c>
      <c r="B56" s="16">
        <v>2</v>
      </c>
      <c r="C56" s="17">
        <v>2173</v>
      </c>
      <c r="D56" s="34">
        <v>39</v>
      </c>
      <c r="E56" s="17">
        <v>1</v>
      </c>
      <c r="F56" s="18">
        <f t="shared" si="26"/>
        <v>40</v>
      </c>
      <c r="G56" s="17">
        <v>504</v>
      </c>
      <c r="H56" s="17">
        <v>18</v>
      </c>
      <c r="I56" s="18">
        <f t="shared" si="27"/>
        <v>522</v>
      </c>
      <c r="J56" s="44">
        <f t="shared" si="28"/>
        <v>0.2358788974243109</v>
      </c>
      <c r="K56" s="19">
        <f t="shared" si="29"/>
        <v>3.4482758620689655E-2</v>
      </c>
      <c r="L56" s="19">
        <f t="shared" si="30"/>
        <v>7.7380952380952384E-2</v>
      </c>
      <c r="M56" s="16">
        <v>28</v>
      </c>
    </row>
    <row r="57" spans="1:13" x14ac:dyDescent="0.2">
      <c r="A57" s="1">
        <v>5</v>
      </c>
      <c r="B57" s="16">
        <v>3</v>
      </c>
      <c r="C57" s="17">
        <v>1552</v>
      </c>
      <c r="D57" s="34">
        <v>51</v>
      </c>
      <c r="E57" s="17">
        <v>5</v>
      </c>
      <c r="F57" s="18">
        <f t="shared" si="26"/>
        <v>56</v>
      </c>
      <c r="G57" s="17">
        <v>399</v>
      </c>
      <c r="H57" s="17">
        <v>43</v>
      </c>
      <c r="I57" s="18">
        <f t="shared" si="27"/>
        <v>442</v>
      </c>
      <c r="J57" s="44">
        <f t="shared" si="28"/>
        <v>0.27487562189054726</v>
      </c>
      <c r="K57" s="19">
        <f t="shared" si="29"/>
        <v>9.7285067873303169E-2</v>
      </c>
      <c r="L57" s="19">
        <f t="shared" si="30"/>
        <v>0.12781954887218044</v>
      </c>
      <c r="M57" s="16">
        <v>26</v>
      </c>
    </row>
    <row r="58" spans="1:13" x14ac:dyDescent="0.2">
      <c r="A58" s="1">
        <v>5</v>
      </c>
      <c r="B58" s="16">
        <v>4</v>
      </c>
      <c r="C58" s="17">
        <v>1371</v>
      </c>
      <c r="D58" s="34">
        <v>32</v>
      </c>
      <c r="E58" s="17">
        <v>4</v>
      </c>
      <c r="F58" s="18">
        <f t="shared" si="26"/>
        <v>36</v>
      </c>
      <c r="G58" s="17">
        <v>479</v>
      </c>
      <c r="H58" s="17">
        <v>32</v>
      </c>
      <c r="I58" s="18">
        <f t="shared" si="27"/>
        <v>511</v>
      </c>
      <c r="J58" s="44">
        <f t="shared" si="28"/>
        <v>0.36318407960199006</v>
      </c>
      <c r="K58" s="19">
        <f t="shared" si="29"/>
        <v>6.262230919765166E-2</v>
      </c>
      <c r="L58" s="19">
        <f t="shared" si="30"/>
        <v>6.6805845511482248E-2</v>
      </c>
      <c r="M58" s="16">
        <v>32</v>
      </c>
    </row>
    <row r="59" spans="1:13" x14ac:dyDescent="0.2">
      <c r="A59" s="1">
        <v>5</v>
      </c>
      <c r="B59" s="16">
        <v>5</v>
      </c>
      <c r="C59" s="17">
        <v>1436</v>
      </c>
      <c r="D59" s="34">
        <v>33</v>
      </c>
      <c r="E59" s="17">
        <v>1</v>
      </c>
      <c r="F59" s="18">
        <f t="shared" si="26"/>
        <v>34</v>
      </c>
      <c r="G59" s="17">
        <v>494</v>
      </c>
      <c r="H59" s="17">
        <v>34</v>
      </c>
      <c r="I59" s="18">
        <f t="shared" si="27"/>
        <v>528</v>
      </c>
      <c r="J59" s="44">
        <f t="shared" si="28"/>
        <v>0.35918367346938773</v>
      </c>
      <c r="K59" s="19">
        <f t="shared" si="29"/>
        <v>6.4393939393939392E-2</v>
      </c>
      <c r="L59" s="19">
        <f t="shared" si="30"/>
        <v>6.6801619433198386E-2</v>
      </c>
      <c r="M59" s="16">
        <v>39</v>
      </c>
    </row>
    <row r="60" spans="1:13" x14ac:dyDescent="0.2">
      <c r="A60" s="1">
        <v>5</v>
      </c>
      <c r="B60" s="26" t="s">
        <v>16</v>
      </c>
      <c r="C60" s="17">
        <v>689</v>
      </c>
      <c r="D60" s="34">
        <v>14</v>
      </c>
      <c r="E60" s="17">
        <v>2</v>
      </c>
      <c r="F60" s="18">
        <f t="shared" si="26"/>
        <v>16</v>
      </c>
      <c r="G60" s="17">
        <v>188</v>
      </c>
      <c r="H60" s="17">
        <v>21</v>
      </c>
      <c r="I60" s="18">
        <f t="shared" si="27"/>
        <v>209</v>
      </c>
      <c r="J60" s="44">
        <f t="shared" si="28"/>
        <v>0.29645390070921984</v>
      </c>
      <c r="K60" s="19">
        <f t="shared" si="29"/>
        <v>0.10047846889952153</v>
      </c>
      <c r="L60" s="19">
        <f t="shared" si="30"/>
        <v>7.4468085106382975E-2</v>
      </c>
      <c r="M60" s="16">
        <v>13</v>
      </c>
    </row>
    <row r="61" spans="1:13" x14ac:dyDescent="0.2">
      <c r="A61" s="1">
        <v>5</v>
      </c>
      <c r="B61" s="16">
        <v>7</v>
      </c>
      <c r="C61" s="17">
        <v>2015</v>
      </c>
      <c r="D61" s="34">
        <v>37</v>
      </c>
      <c r="E61" s="17">
        <v>2</v>
      </c>
      <c r="F61" s="18">
        <f t="shared" si="26"/>
        <v>39</v>
      </c>
      <c r="G61" s="17">
        <v>355</v>
      </c>
      <c r="H61" s="17">
        <v>34</v>
      </c>
      <c r="I61" s="18">
        <f t="shared" si="27"/>
        <v>389</v>
      </c>
      <c r="J61" s="44">
        <f t="shared" si="28"/>
        <v>0.18938656280428431</v>
      </c>
      <c r="K61" s="19">
        <f t="shared" si="29"/>
        <v>8.7403598971722368E-2</v>
      </c>
      <c r="L61" s="19">
        <f t="shared" si="30"/>
        <v>0.10422535211267606</v>
      </c>
      <c r="M61" s="16">
        <v>38</v>
      </c>
    </row>
    <row r="62" spans="1:13" x14ac:dyDescent="0.2">
      <c r="A62" s="1">
        <v>5</v>
      </c>
      <c r="B62" s="16">
        <v>8</v>
      </c>
      <c r="C62" s="17">
        <v>2098</v>
      </c>
      <c r="D62" s="34">
        <v>41</v>
      </c>
      <c r="E62" s="17">
        <v>3</v>
      </c>
      <c r="F62" s="18">
        <f t="shared" si="26"/>
        <v>44</v>
      </c>
      <c r="G62" s="17">
        <v>456</v>
      </c>
      <c r="H62" s="17">
        <v>34</v>
      </c>
      <c r="I62" s="18">
        <f t="shared" si="27"/>
        <v>490</v>
      </c>
      <c r="J62" s="44">
        <f t="shared" si="28"/>
        <v>0.22875816993464052</v>
      </c>
      <c r="K62" s="19">
        <f t="shared" si="29"/>
        <v>6.9387755102040816E-2</v>
      </c>
      <c r="L62" s="19">
        <f t="shared" si="30"/>
        <v>8.9912280701754388E-2</v>
      </c>
      <c r="M62" s="16">
        <v>26</v>
      </c>
    </row>
    <row r="63" spans="1:13" x14ac:dyDescent="0.2">
      <c r="A63" s="1">
        <v>5</v>
      </c>
      <c r="B63" s="16">
        <v>9</v>
      </c>
      <c r="C63" s="17">
        <v>1432</v>
      </c>
      <c r="D63" s="34">
        <v>34</v>
      </c>
      <c r="E63" s="17">
        <v>14</v>
      </c>
      <c r="F63" s="18">
        <f t="shared" si="26"/>
        <v>48</v>
      </c>
      <c r="G63" s="17">
        <v>448</v>
      </c>
      <c r="H63" s="17">
        <v>71</v>
      </c>
      <c r="I63" s="18">
        <f t="shared" si="27"/>
        <v>519</v>
      </c>
      <c r="J63" s="44">
        <f t="shared" si="28"/>
        <v>0.3506756756756757</v>
      </c>
      <c r="K63" s="19">
        <f t="shared" si="29"/>
        <v>0.13680154142581888</v>
      </c>
      <c r="L63" s="19">
        <f t="shared" si="30"/>
        <v>7.5892857142857137E-2</v>
      </c>
      <c r="M63" s="16">
        <v>28</v>
      </c>
    </row>
    <row r="64" spans="1:13" ht="15" x14ac:dyDescent="0.25">
      <c r="A64" s="20" t="s">
        <v>17</v>
      </c>
      <c r="B64" s="21"/>
      <c r="C64" s="22">
        <f>SUM(C55:C63)</f>
        <v>14936</v>
      </c>
      <c r="D64" s="36">
        <v>334</v>
      </c>
      <c r="E64" s="22">
        <f t="shared" ref="E64:I64" si="31">SUM(E55:E63)</f>
        <v>32</v>
      </c>
      <c r="F64" s="22">
        <f t="shared" si="31"/>
        <v>366</v>
      </c>
      <c r="G64" s="22">
        <f>SUM(G55:G63)</f>
        <v>3964</v>
      </c>
      <c r="H64" s="22">
        <f t="shared" si="31"/>
        <v>314</v>
      </c>
      <c r="I64" s="22">
        <f t="shared" si="31"/>
        <v>4278</v>
      </c>
      <c r="J64" s="46">
        <f t="shared" si="28"/>
        <v>0.27957129786955953</v>
      </c>
      <c r="K64" s="23">
        <f>H64/I64</f>
        <v>7.3398784478728371E-2</v>
      </c>
      <c r="L64" s="23">
        <f t="shared" si="30"/>
        <v>8.4258324924318867E-2</v>
      </c>
      <c r="M64" s="48">
        <f>SUM(M55:M63)</f>
        <v>274</v>
      </c>
    </row>
    <row r="65" spans="1:13" x14ac:dyDescent="0.2">
      <c r="B65" s="16"/>
      <c r="D65" s="37"/>
      <c r="J65" s="42"/>
      <c r="K65" s="24"/>
      <c r="L65" s="42"/>
      <c r="M65" s="16"/>
    </row>
    <row r="66" spans="1:13" x14ac:dyDescent="0.2">
      <c r="A66" s="1">
        <v>6</v>
      </c>
      <c r="B66" s="16">
        <v>1</v>
      </c>
      <c r="C66" s="17">
        <v>826</v>
      </c>
      <c r="D66" s="34">
        <v>39</v>
      </c>
      <c r="E66" s="17">
        <v>15</v>
      </c>
      <c r="F66" s="18">
        <f t="shared" ref="F66:F74" si="32">SUM(D66:E66)</f>
        <v>54</v>
      </c>
      <c r="G66" s="17">
        <v>401</v>
      </c>
      <c r="H66" s="17">
        <v>110</v>
      </c>
      <c r="I66" s="18">
        <f t="shared" ref="I66:I74" si="33">SUM(G66:H66)</f>
        <v>511</v>
      </c>
      <c r="J66" s="44">
        <f t="shared" ref="J66:J75" si="34">I66/(C66+F66)</f>
        <v>0.58068181818181819</v>
      </c>
      <c r="K66" s="19">
        <f t="shared" ref="K66:K74" si="35">H66/I66</f>
        <v>0.21526418786692758</v>
      </c>
      <c r="L66" s="19">
        <f t="shared" ref="L66:L75" si="36">D66/G66</f>
        <v>9.7256857855361589E-2</v>
      </c>
      <c r="M66" s="16">
        <v>20</v>
      </c>
    </row>
    <row r="67" spans="1:13" x14ac:dyDescent="0.2">
      <c r="A67" s="1">
        <v>6</v>
      </c>
      <c r="B67" s="16">
        <v>2</v>
      </c>
      <c r="C67" s="17">
        <v>2259</v>
      </c>
      <c r="D67" s="34">
        <v>87</v>
      </c>
      <c r="E67" s="17">
        <v>111</v>
      </c>
      <c r="F67" s="18">
        <f t="shared" si="32"/>
        <v>198</v>
      </c>
      <c r="G67" s="17">
        <v>615</v>
      </c>
      <c r="H67" s="17">
        <v>710</v>
      </c>
      <c r="I67" s="18">
        <f t="shared" si="33"/>
        <v>1325</v>
      </c>
      <c r="J67" s="44">
        <f t="shared" si="34"/>
        <v>0.53927553927553928</v>
      </c>
      <c r="K67" s="19">
        <f t="shared" si="35"/>
        <v>0.53584905660377358</v>
      </c>
      <c r="L67" s="19">
        <f t="shared" si="36"/>
        <v>0.14146341463414633</v>
      </c>
      <c r="M67" s="16">
        <v>45</v>
      </c>
    </row>
    <row r="68" spans="1:13" x14ac:dyDescent="0.2">
      <c r="A68" s="1">
        <v>6</v>
      </c>
      <c r="B68" s="16">
        <v>3</v>
      </c>
      <c r="C68" s="17">
        <v>2674</v>
      </c>
      <c r="D68" s="34">
        <v>82</v>
      </c>
      <c r="E68" s="17">
        <v>318</v>
      </c>
      <c r="F68" s="18">
        <f t="shared" si="32"/>
        <v>400</v>
      </c>
      <c r="G68" s="17">
        <v>395</v>
      </c>
      <c r="H68" s="17">
        <v>1446</v>
      </c>
      <c r="I68" s="18">
        <f t="shared" si="33"/>
        <v>1841</v>
      </c>
      <c r="J68" s="44">
        <f t="shared" si="34"/>
        <v>0.59889394925178918</v>
      </c>
      <c r="K68" s="19">
        <f t="shared" si="35"/>
        <v>0.78544269418794133</v>
      </c>
      <c r="L68" s="19">
        <f t="shared" si="36"/>
        <v>0.20759493670886076</v>
      </c>
      <c r="M68" s="16">
        <v>68</v>
      </c>
    </row>
    <row r="69" spans="1:13" x14ac:dyDescent="0.2">
      <c r="A69" s="1">
        <v>6</v>
      </c>
      <c r="B69" s="16">
        <v>4</v>
      </c>
      <c r="C69" s="17">
        <v>2199</v>
      </c>
      <c r="D69" s="34">
        <v>50</v>
      </c>
      <c r="E69" s="17">
        <v>98</v>
      </c>
      <c r="F69" s="18">
        <f t="shared" si="32"/>
        <v>148</v>
      </c>
      <c r="G69" s="17">
        <v>348</v>
      </c>
      <c r="H69" s="17">
        <v>399</v>
      </c>
      <c r="I69" s="18">
        <f t="shared" si="33"/>
        <v>747</v>
      </c>
      <c r="J69" s="44">
        <f t="shared" si="34"/>
        <v>0.31827865360034086</v>
      </c>
      <c r="K69" s="19">
        <f t="shared" si="35"/>
        <v>0.53413654618473894</v>
      </c>
      <c r="L69" s="19">
        <f t="shared" si="36"/>
        <v>0.14367816091954022</v>
      </c>
      <c r="M69" s="16">
        <v>31</v>
      </c>
    </row>
    <row r="70" spans="1:13" x14ac:dyDescent="0.2">
      <c r="A70" s="1">
        <v>6</v>
      </c>
      <c r="B70" s="16">
        <v>5</v>
      </c>
      <c r="C70" s="17">
        <v>1175</v>
      </c>
      <c r="D70" s="34">
        <v>39</v>
      </c>
      <c r="E70" s="17">
        <v>94</v>
      </c>
      <c r="F70" s="18">
        <f t="shared" si="32"/>
        <v>133</v>
      </c>
      <c r="G70" s="17">
        <v>218</v>
      </c>
      <c r="H70" s="17">
        <v>444</v>
      </c>
      <c r="I70" s="18">
        <f t="shared" si="33"/>
        <v>662</v>
      </c>
      <c r="J70" s="44">
        <f t="shared" si="34"/>
        <v>0.50611620795107037</v>
      </c>
      <c r="K70" s="19">
        <f t="shared" si="35"/>
        <v>0.67069486404833834</v>
      </c>
      <c r="L70" s="19">
        <f t="shared" si="36"/>
        <v>0.17889908256880735</v>
      </c>
      <c r="M70" s="16">
        <v>50</v>
      </c>
    </row>
    <row r="71" spans="1:13" x14ac:dyDescent="0.2">
      <c r="A71" s="1">
        <v>6</v>
      </c>
      <c r="B71" s="16">
        <v>6</v>
      </c>
      <c r="C71" s="17">
        <v>1336</v>
      </c>
      <c r="D71" s="34">
        <v>38</v>
      </c>
      <c r="E71" s="17">
        <v>96</v>
      </c>
      <c r="F71" s="18">
        <f t="shared" si="32"/>
        <v>134</v>
      </c>
      <c r="G71" s="17">
        <v>259</v>
      </c>
      <c r="H71" s="17">
        <v>336</v>
      </c>
      <c r="I71" s="18">
        <f t="shared" si="33"/>
        <v>595</v>
      </c>
      <c r="J71" s="44">
        <f t="shared" si="34"/>
        <v>0.40476190476190477</v>
      </c>
      <c r="K71" s="19">
        <f t="shared" si="35"/>
        <v>0.56470588235294117</v>
      </c>
      <c r="L71" s="19">
        <f t="shared" si="36"/>
        <v>0.14671814671814673</v>
      </c>
      <c r="M71" s="16">
        <v>27</v>
      </c>
    </row>
    <row r="72" spans="1:13" x14ac:dyDescent="0.2">
      <c r="A72" s="1">
        <v>6</v>
      </c>
      <c r="B72" s="16">
        <v>7</v>
      </c>
      <c r="C72" s="17">
        <v>815</v>
      </c>
      <c r="D72" s="34">
        <v>21</v>
      </c>
      <c r="E72" s="17">
        <v>50</v>
      </c>
      <c r="F72" s="18">
        <f t="shared" si="32"/>
        <v>71</v>
      </c>
      <c r="G72" s="17">
        <v>195</v>
      </c>
      <c r="H72" s="17">
        <v>234</v>
      </c>
      <c r="I72" s="18">
        <f t="shared" si="33"/>
        <v>429</v>
      </c>
      <c r="J72" s="44">
        <f t="shared" si="34"/>
        <v>0.48419864559819414</v>
      </c>
      <c r="K72" s="19">
        <f t="shared" si="35"/>
        <v>0.54545454545454541</v>
      </c>
      <c r="L72" s="19">
        <f t="shared" si="36"/>
        <v>0.1076923076923077</v>
      </c>
      <c r="M72" s="16">
        <v>18</v>
      </c>
    </row>
    <row r="73" spans="1:13" x14ac:dyDescent="0.2">
      <c r="A73" s="1">
        <v>6</v>
      </c>
      <c r="B73" s="16">
        <v>8</v>
      </c>
      <c r="C73" s="17">
        <v>1193</v>
      </c>
      <c r="D73" s="34">
        <v>32</v>
      </c>
      <c r="E73" s="17">
        <v>59</v>
      </c>
      <c r="F73" s="18">
        <f t="shared" si="32"/>
        <v>91</v>
      </c>
      <c r="G73" s="17">
        <v>342</v>
      </c>
      <c r="H73" s="17">
        <v>182</v>
      </c>
      <c r="I73" s="18">
        <f t="shared" si="33"/>
        <v>524</v>
      </c>
      <c r="J73" s="44">
        <f t="shared" si="34"/>
        <v>0.40809968847352024</v>
      </c>
      <c r="K73" s="19">
        <f t="shared" si="35"/>
        <v>0.34732824427480918</v>
      </c>
      <c r="L73" s="19">
        <f t="shared" si="36"/>
        <v>9.3567251461988299E-2</v>
      </c>
      <c r="M73" s="16">
        <v>33</v>
      </c>
    </row>
    <row r="74" spans="1:13" x14ac:dyDescent="0.2">
      <c r="A74" s="1">
        <v>6</v>
      </c>
      <c r="B74" s="16">
        <v>9</v>
      </c>
      <c r="C74" s="17">
        <v>1877</v>
      </c>
      <c r="D74" s="34">
        <v>101</v>
      </c>
      <c r="E74" s="17">
        <v>41</v>
      </c>
      <c r="F74" s="18">
        <f t="shared" si="32"/>
        <v>142</v>
      </c>
      <c r="G74" s="17">
        <v>560</v>
      </c>
      <c r="H74" s="17">
        <v>203</v>
      </c>
      <c r="I74" s="18">
        <f t="shared" si="33"/>
        <v>763</v>
      </c>
      <c r="J74" s="44">
        <f t="shared" si="34"/>
        <v>0.37790985636453689</v>
      </c>
      <c r="K74" s="19">
        <f t="shared" si="35"/>
        <v>0.26605504587155965</v>
      </c>
      <c r="L74" s="19">
        <f t="shared" si="36"/>
        <v>0.18035714285714285</v>
      </c>
      <c r="M74" s="16">
        <v>22</v>
      </c>
    </row>
    <row r="75" spans="1:13" ht="15" x14ac:dyDescent="0.25">
      <c r="A75" s="20" t="s">
        <v>18</v>
      </c>
      <c r="B75" s="21"/>
      <c r="C75" s="22">
        <f>SUM(C66:C74)</f>
        <v>14354</v>
      </c>
      <c r="D75" s="36">
        <v>489</v>
      </c>
      <c r="E75" s="22">
        <f t="shared" ref="E75:I75" si="37">SUM(E66:E74)</f>
        <v>882</v>
      </c>
      <c r="F75" s="22">
        <f t="shared" si="37"/>
        <v>1371</v>
      </c>
      <c r="G75" s="22">
        <f>SUM(G66:G74)</f>
        <v>3333</v>
      </c>
      <c r="H75" s="22">
        <f t="shared" si="37"/>
        <v>4064</v>
      </c>
      <c r="I75" s="22">
        <f t="shared" si="37"/>
        <v>7397</v>
      </c>
      <c r="J75" s="46">
        <f t="shared" si="34"/>
        <v>0.47039745627980922</v>
      </c>
      <c r="K75" s="23">
        <f>H75/I75</f>
        <v>0.54941192375287273</v>
      </c>
      <c r="L75" s="23">
        <f t="shared" si="36"/>
        <v>0.1467146714671467</v>
      </c>
      <c r="M75" s="48">
        <f>SUM(M66:M74)</f>
        <v>314</v>
      </c>
    </row>
    <row r="76" spans="1:13" ht="15" x14ac:dyDescent="0.25">
      <c r="B76" s="16"/>
      <c r="D76" s="32"/>
      <c r="J76" s="42"/>
      <c r="K76" s="24"/>
      <c r="L76" s="42"/>
      <c r="M76" s="16"/>
    </row>
    <row r="77" spans="1:13" x14ac:dyDescent="0.2">
      <c r="A77" s="1">
        <v>7</v>
      </c>
      <c r="B77" s="26" t="s">
        <v>19</v>
      </c>
      <c r="C77" s="17">
        <v>1014</v>
      </c>
      <c r="D77" s="34">
        <v>14</v>
      </c>
      <c r="E77" s="17">
        <v>0</v>
      </c>
      <c r="F77" s="18">
        <f t="shared" ref="F77:F86" si="38">SUM(D77:E77)</f>
        <v>14</v>
      </c>
      <c r="G77" s="17">
        <v>613</v>
      </c>
      <c r="H77" s="17">
        <v>41</v>
      </c>
      <c r="I77" s="18">
        <f t="shared" ref="I77:I86" si="39">SUM(G77:H77)</f>
        <v>654</v>
      </c>
      <c r="J77" s="44">
        <f t="shared" ref="J77:J87" si="40">I77/(C77+F77)</f>
        <v>0.63618677042801552</v>
      </c>
      <c r="K77" s="19">
        <f t="shared" ref="K77:K86" si="41">H77/I77</f>
        <v>6.2691131498470942E-2</v>
      </c>
      <c r="L77" s="19">
        <f t="shared" ref="L77:L87" si="42">D77/G77</f>
        <v>2.2838499184339316E-2</v>
      </c>
      <c r="M77" s="16">
        <v>23</v>
      </c>
    </row>
    <row r="78" spans="1:13" x14ac:dyDescent="0.2">
      <c r="A78" s="1">
        <v>7</v>
      </c>
      <c r="B78" s="26" t="s">
        <v>20</v>
      </c>
      <c r="C78" s="17">
        <v>1524</v>
      </c>
      <c r="D78" s="34">
        <v>25</v>
      </c>
      <c r="E78" s="17">
        <v>0</v>
      </c>
      <c r="F78" s="18">
        <f t="shared" si="38"/>
        <v>25</v>
      </c>
      <c r="G78" s="17">
        <v>819</v>
      </c>
      <c r="H78" s="17">
        <v>81</v>
      </c>
      <c r="I78" s="18">
        <f t="shared" si="39"/>
        <v>900</v>
      </c>
      <c r="J78" s="44">
        <f t="shared" si="40"/>
        <v>0.58102001291155581</v>
      </c>
      <c r="K78" s="19">
        <f t="shared" si="41"/>
        <v>0.09</v>
      </c>
      <c r="L78" s="19">
        <f t="shared" si="42"/>
        <v>3.0525030525030524E-2</v>
      </c>
      <c r="M78" s="16">
        <v>37</v>
      </c>
    </row>
    <row r="79" spans="1:13" x14ac:dyDescent="0.2">
      <c r="A79" s="1">
        <v>7</v>
      </c>
      <c r="B79" s="16">
        <v>3</v>
      </c>
      <c r="C79" s="17">
        <v>2435</v>
      </c>
      <c r="D79" s="34">
        <v>91</v>
      </c>
      <c r="E79" s="17">
        <v>9</v>
      </c>
      <c r="F79" s="18">
        <f t="shared" si="38"/>
        <v>100</v>
      </c>
      <c r="G79" s="17">
        <v>1147</v>
      </c>
      <c r="H79" s="17">
        <v>138</v>
      </c>
      <c r="I79" s="18">
        <f t="shared" si="39"/>
        <v>1285</v>
      </c>
      <c r="J79" s="44">
        <f t="shared" si="40"/>
        <v>0.50690335305719925</v>
      </c>
      <c r="K79" s="19">
        <f t="shared" si="41"/>
        <v>0.10739299610894941</v>
      </c>
      <c r="L79" s="19">
        <f t="shared" si="42"/>
        <v>7.9337401918047085E-2</v>
      </c>
      <c r="M79" s="16">
        <v>63</v>
      </c>
    </row>
    <row r="80" spans="1:13" x14ac:dyDescent="0.2">
      <c r="A80" s="1">
        <v>7</v>
      </c>
      <c r="B80" s="26" t="s">
        <v>21</v>
      </c>
      <c r="C80" s="17">
        <v>2333</v>
      </c>
      <c r="D80" s="34">
        <v>53</v>
      </c>
      <c r="E80" s="17">
        <v>8</v>
      </c>
      <c r="F80" s="18">
        <f t="shared" si="38"/>
        <v>61</v>
      </c>
      <c r="G80" s="17">
        <v>918</v>
      </c>
      <c r="H80" s="17">
        <v>128</v>
      </c>
      <c r="I80" s="18">
        <f t="shared" si="39"/>
        <v>1046</v>
      </c>
      <c r="J80" s="44">
        <f t="shared" si="40"/>
        <v>0.43692564745196322</v>
      </c>
      <c r="K80" s="19">
        <f t="shared" si="41"/>
        <v>0.12237093690248566</v>
      </c>
      <c r="L80" s="19">
        <f t="shared" si="42"/>
        <v>5.7734204793028321E-2</v>
      </c>
      <c r="M80" s="16">
        <v>50</v>
      </c>
    </row>
    <row r="81" spans="1:13" x14ac:dyDescent="0.2">
      <c r="A81" s="1">
        <v>7</v>
      </c>
      <c r="B81" s="16">
        <v>5</v>
      </c>
      <c r="C81" s="17">
        <v>2153</v>
      </c>
      <c r="D81" s="34">
        <v>106</v>
      </c>
      <c r="E81" s="17">
        <v>7</v>
      </c>
      <c r="F81" s="18">
        <f t="shared" si="38"/>
        <v>113</v>
      </c>
      <c r="G81" s="17">
        <v>830</v>
      </c>
      <c r="H81" s="17">
        <v>112</v>
      </c>
      <c r="I81" s="18">
        <f t="shared" si="39"/>
        <v>942</v>
      </c>
      <c r="J81" s="44">
        <f t="shared" si="40"/>
        <v>0.41571050308914387</v>
      </c>
      <c r="K81" s="19">
        <f t="shared" si="41"/>
        <v>0.11889596602972399</v>
      </c>
      <c r="L81" s="19">
        <f t="shared" si="42"/>
        <v>0.12771084337349398</v>
      </c>
      <c r="M81" s="16">
        <v>38</v>
      </c>
    </row>
    <row r="82" spans="1:13" x14ac:dyDescent="0.2">
      <c r="A82" s="1">
        <v>7</v>
      </c>
      <c r="B82" s="16">
        <v>6</v>
      </c>
      <c r="C82" s="17">
        <v>2954</v>
      </c>
      <c r="D82" s="34">
        <v>81</v>
      </c>
      <c r="E82" s="17">
        <v>16</v>
      </c>
      <c r="F82" s="18">
        <f t="shared" si="38"/>
        <v>97</v>
      </c>
      <c r="G82" s="17">
        <v>605</v>
      </c>
      <c r="H82" s="17">
        <v>178</v>
      </c>
      <c r="I82" s="18">
        <f t="shared" si="39"/>
        <v>783</v>
      </c>
      <c r="J82" s="44">
        <f t="shared" si="40"/>
        <v>0.25663716814159293</v>
      </c>
      <c r="K82" s="19">
        <f t="shared" si="41"/>
        <v>0.227330779054917</v>
      </c>
      <c r="L82" s="19">
        <f t="shared" si="42"/>
        <v>0.13388429752066117</v>
      </c>
      <c r="M82" s="16">
        <v>28</v>
      </c>
    </row>
    <row r="83" spans="1:13" x14ac:dyDescent="0.2">
      <c r="A83" s="1">
        <v>7</v>
      </c>
      <c r="B83" s="16">
        <v>7</v>
      </c>
      <c r="C83" s="17">
        <v>1075</v>
      </c>
      <c r="D83" s="34">
        <v>13</v>
      </c>
      <c r="E83" s="17">
        <v>2</v>
      </c>
      <c r="F83" s="18">
        <f t="shared" si="38"/>
        <v>15</v>
      </c>
      <c r="G83" s="17">
        <v>595</v>
      </c>
      <c r="H83" s="17">
        <v>59</v>
      </c>
      <c r="I83" s="18">
        <f t="shared" si="39"/>
        <v>654</v>
      </c>
      <c r="J83" s="44">
        <f t="shared" si="40"/>
        <v>0.6</v>
      </c>
      <c r="K83" s="19">
        <f t="shared" si="41"/>
        <v>9.0214067278287458E-2</v>
      </c>
      <c r="L83" s="19">
        <f t="shared" si="42"/>
        <v>2.1848739495798318E-2</v>
      </c>
      <c r="M83" s="16">
        <v>34</v>
      </c>
    </row>
    <row r="84" spans="1:13" x14ac:dyDescent="0.2">
      <c r="A84" s="1">
        <v>7</v>
      </c>
      <c r="B84" s="16">
        <v>8</v>
      </c>
      <c r="C84" s="17">
        <v>3612</v>
      </c>
      <c r="D84" s="34">
        <v>109</v>
      </c>
      <c r="E84" s="17">
        <v>7</v>
      </c>
      <c r="F84" s="18">
        <f t="shared" si="38"/>
        <v>116</v>
      </c>
      <c r="G84" s="17">
        <v>1242</v>
      </c>
      <c r="H84" s="17">
        <v>297</v>
      </c>
      <c r="I84" s="18">
        <f t="shared" si="39"/>
        <v>1539</v>
      </c>
      <c r="J84" s="44">
        <f t="shared" si="40"/>
        <v>0.41282188841201717</v>
      </c>
      <c r="K84" s="19">
        <f t="shared" si="41"/>
        <v>0.19298245614035087</v>
      </c>
      <c r="L84" s="19">
        <f t="shared" si="42"/>
        <v>8.7761674718196458E-2</v>
      </c>
      <c r="M84" s="16">
        <v>49</v>
      </c>
    </row>
    <row r="85" spans="1:13" x14ac:dyDescent="0.2">
      <c r="A85" s="1">
        <v>7</v>
      </c>
      <c r="B85" s="16">
        <v>9</v>
      </c>
      <c r="C85" s="17">
        <v>2265</v>
      </c>
      <c r="D85" s="34">
        <v>88</v>
      </c>
      <c r="E85" s="17">
        <v>7</v>
      </c>
      <c r="F85" s="18">
        <f t="shared" si="38"/>
        <v>95</v>
      </c>
      <c r="G85" s="17">
        <v>1043</v>
      </c>
      <c r="H85" s="17">
        <v>107</v>
      </c>
      <c r="I85" s="18">
        <f t="shared" si="39"/>
        <v>1150</v>
      </c>
      <c r="J85" s="44">
        <f t="shared" si="40"/>
        <v>0.48728813559322032</v>
      </c>
      <c r="K85" s="19">
        <f t="shared" si="41"/>
        <v>9.3043478260869561E-2</v>
      </c>
      <c r="L85" s="19">
        <f t="shared" si="42"/>
        <v>8.4372003835091081E-2</v>
      </c>
      <c r="M85" s="16">
        <v>54</v>
      </c>
    </row>
    <row r="86" spans="1:13" x14ac:dyDescent="0.2">
      <c r="A86" s="1">
        <v>7</v>
      </c>
      <c r="B86" s="16">
        <v>10</v>
      </c>
      <c r="C86" s="17">
        <v>741</v>
      </c>
      <c r="D86" s="34">
        <v>45</v>
      </c>
      <c r="E86" s="17">
        <v>2</v>
      </c>
      <c r="F86" s="18">
        <f t="shared" si="38"/>
        <v>47</v>
      </c>
      <c r="G86" s="17">
        <v>277</v>
      </c>
      <c r="H86" s="17">
        <v>25</v>
      </c>
      <c r="I86" s="18">
        <f t="shared" si="39"/>
        <v>302</v>
      </c>
      <c r="J86" s="44">
        <f t="shared" si="40"/>
        <v>0.38324873096446699</v>
      </c>
      <c r="K86" s="19">
        <f t="shared" si="41"/>
        <v>8.2781456953642391E-2</v>
      </c>
      <c r="L86" s="19">
        <f t="shared" si="42"/>
        <v>0.16245487364620939</v>
      </c>
      <c r="M86" s="16">
        <v>11</v>
      </c>
    </row>
    <row r="87" spans="1:13" ht="15" x14ac:dyDescent="0.25">
      <c r="A87" s="20" t="s">
        <v>22</v>
      </c>
      <c r="B87" s="21"/>
      <c r="C87" s="22">
        <f>SUM(C77:C86)</f>
        <v>20106</v>
      </c>
      <c r="D87" s="36">
        <v>625</v>
      </c>
      <c r="E87" s="22">
        <f t="shared" ref="E87:H87" si="43">SUM(E77:E86)</f>
        <v>58</v>
      </c>
      <c r="F87" s="22">
        <f t="shared" si="43"/>
        <v>683</v>
      </c>
      <c r="G87" s="22">
        <f>SUM(G77:G86)</f>
        <v>8089</v>
      </c>
      <c r="H87" s="22">
        <f t="shared" si="43"/>
        <v>1166</v>
      </c>
      <c r="I87" s="22">
        <f>SUM(G87:H87)</f>
        <v>9255</v>
      </c>
      <c r="J87" s="46">
        <f t="shared" si="40"/>
        <v>0.44518735869931214</v>
      </c>
      <c r="K87" s="23">
        <f>H87/I87</f>
        <v>0.12598595353862777</v>
      </c>
      <c r="L87" s="23">
        <f t="shared" si="42"/>
        <v>7.7265422178266777E-2</v>
      </c>
      <c r="M87" s="48">
        <f>SUM(M77:M86)</f>
        <v>387</v>
      </c>
    </row>
    <row r="88" spans="1:13" x14ac:dyDescent="0.2">
      <c r="B88" s="16"/>
      <c r="D88" s="37"/>
      <c r="J88" s="42"/>
      <c r="K88" s="24"/>
      <c r="L88" s="42"/>
      <c r="M88" s="16"/>
    </row>
    <row r="89" spans="1:13" x14ac:dyDescent="0.2">
      <c r="A89" s="1">
        <v>8</v>
      </c>
      <c r="B89" s="16">
        <v>1</v>
      </c>
      <c r="C89" s="18">
        <v>1326</v>
      </c>
      <c r="D89" s="35">
        <v>53</v>
      </c>
      <c r="E89" s="18">
        <v>13</v>
      </c>
      <c r="F89" s="18">
        <f t="shared" ref="F89:F96" si="44">SUM(D89:E89)</f>
        <v>66</v>
      </c>
      <c r="G89" s="18">
        <v>395</v>
      </c>
      <c r="H89" s="18">
        <v>54</v>
      </c>
      <c r="I89" s="18">
        <f t="shared" ref="I89:I96" si="45">SUM(G89:H89)</f>
        <v>449</v>
      </c>
      <c r="J89" s="44">
        <f t="shared" ref="J89:J97" si="46">I89/(C89+F89)</f>
        <v>0.32255747126436779</v>
      </c>
      <c r="K89" s="19">
        <f t="shared" ref="K89:K96" si="47">H89/I89</f>
        <v>0.12026726057906459</v>
      </c>
      <c r="L89" s="19">
        <f t="shared" ref="L89:L97" si="48">D89/G89</f>
        <v>0.13417721518987341</v>
      </c>
      <c r="M89" s="16">
        <v>34</v>
      </c>
    </row>
    <row r="90" spans="1:13" x14ac:dyDescent="0.2">
      <c r="A90" s="1">
        <v>8</v>
      </c>
      <c r="B90" s="16">
        <v>2</v>
      </c>
      <c r="C90" s="18">
        <v>2666</v>
      </c>
      <c r="D90" s="35">
        <v>124</v>
      </c>
      <c r="E90" s="18">
        <v>3</v>
      </c>
      <c r="F90" s="18">
        <f t="shared" si="44"/>
        <v>127</v>
      </c>
      <c r="G90" s="18">
        <v>1098</v>
      </c>
      <c r="H90" s="18">
        <v>64</v>
      </c>
      <c r="I90" s="18">
        <f t="shared" si="45"/>
        <v>1162</v>
      </c>
      <c r="J90" s="44">
        <f t="shared" si="46"/>
        <v>0.41604010025062654</v>
      </c>
      <c r="K90" s="19">
        <f t="shared" si="47"/>
        <v>5.5077452667814115E-2</v>
      </c>
      <c r="L90" s="19">
        <f t="shared" si="48"/>
        <v>0.11293260473588343</v>
      </c>
      <c r="M90" s="16">
        <v>42</v>
      </c>
    </row>
    <row r="91" spans="1:13" x14ac:dyDescent="0.2">
      <c r="A91" s="1">
        <v>8</v>
      </c>
      <c r="B91" s="16">
        <v>3</v>
      </c>
      <c r="C91" s="18">
        <v>1507</v>
      </c>
      <c r="D91" s="35">
        <v>55</v>
      </c>
      <c r="E91" s="18">
        <v>5</v>
      </c>
      <c r="F91" s="18">
        <f t="shared" si="44"/>
        <v>60</v>
      </c>
      <c r="G91" s="18">
        <v>504</v>
      </c>
      <c r="H91" s="18">
        <v>35</v>
      </c>
      <c r="I91" s="18">
        <f t="shared" si="45"/>
        <v>539</v>
      </c>
      <c r="J91" s="44">
        <f t="shared" si="46"/>
        <v>0.34396936821952778</v>
      </c>
      <c r="K91" s="19">
        <f t="shared" si="47"/>
        <v>6.4935064935064929E-2</v>
      </c>
      <c r="L91" s="19">
        <f t="shared" si="48"/>
        <v>0.10912698412698413</v>
      </c>
      <c r="M91" s="16">
        <v>28</v>
      </c>
    </row>
    <row r="92" spans="1:13" x14ac:dyDescent="0.2">
      <c r="A92" s="1">
        <v>8</v>
      </c>
      <c r="B92" s="16">
        <v>4</v>
      </c>
      <c r="C92" s="18">
        <v>1554</v>
      </c>
      <c r="D92" s="35">
        <v>44</v>
      </c>
      <c r="E92" s="18">
        <v>4</v>
      </c>
      <c r="F92" s="18">
        <f t="shared" si="44"/>
        <v>48</v>
      </c>
      <c r="G92" s="18">
        <v>680</v>
      </c>
      <c r="H92" s="18">
        <v>35</v>
      </c>
      <c r="I92" s="18">
        <f t="shared" si="45"/>
        <v>715</v>
      </c>
      <c r="J92" s="44">
        <f t="shared" si="46"/>
        <v>0.44631710362047439</v>
      </c>
      <c r="K92" s="19">
        <f t="shared" si="47"/>
        <v>4.8951048951048952E-2</v>
      </c>
      <c r="L92" s="19">
        <f t="shared" si="48"/>
        <v>6.4705882352941183E-2</v>
      </c>
      <c r="M92" s="16">
        <v>34</v>
      </c>
    </row>
    <row r="93" spans="1:13" x14ac:dyDescent="0.2">
      <c r="A93" s="1">
        <v>8</v>
      </c>
      <c r="B93" s="16">
        <v>5</v>
      </c>
      <c r="C93" s="18">
        <v>2427</v>
      </c>
      <c r="D93" s="35">
        <v>38</v>
      </c>
      <c r="E93" s="18">
        <v>1</v>
      </c>
      <c r="F93" s="18">
        <f t="shared" si="44"/>
        <v>39</v>
      </c>
      <c r="G93" s="18">
        <v>1082</v>
      </c>
      <c r="H93" s="18">
        <v>55</v>
      </c>
      <c r="I93" s="18">
        <f t="shared" si="45"/>
        <v>1137</v>
      </c>
      <c r="J93" s="44">
        <f t="shared" si="46"/>
        <v>0.46107055961070559</v>
      </c>
      <c r="K93" s="19">
        <f t="shared" si="47"/>
        <v>4.8372911169744945E-2</v>
      </c>
      <c r="L93" s="19">
        <f t="shared" si="48"/>
        <v>3.512014787430684E-2</v>
      </c>
      <c r="M93" s="16">
        <v>41</v>
      </c>
    </row>
    <row r="94" spans="1:13" x14ac:dyDescent="0.2">
      <c r="A94" s="1">
        <v>8</v>
      </c>
      <c r="B94" s="16">
        <v>6</v>
      </c>
      <c r="C94" s="18">
        <v>2382</v>
      </c>
      <c r="D94" s="35">
        <v>80</v>
      </c>
      <c r="E94" s="18">
        <v>4</v>
      </c>
      <c r="F94" s="18">
        <f t="shared" si="44"/>
        <v>84</v>
      </c>
      <c r="G94" s="18">
        <v>1215</v>
      </c>
      <c r="H94" s="18">
        <v>62</v>
      </c>
      <c r="I94" s="18">
        <f t="shared" si="45"/>
        <v>1277</v>
      </c>
      <c r="J94" s="44">
        <f t="shared" si="46"/>
        <v>0.51784266017842662</v>
      </c>
      <c r="K94" s="19">
        <f t="shared" si="47"/>
        <v>4.8551292090837903E-2</v>
      </c>
      <c r="L94" s="19">
        <f t="shared" si="48"/>
        <v>6.584362139917696E-2</v>
      </c>
      <c r="M94" s="16">
        <v>41</v>
      </c>
    </row>
    <row r="95" spans="1:13" x14ac:dyDescent="0.2">
      <c r="A95" s="1">
        <v>8</v>
      </c>
      <c r="B95" s="16">
        <v>7</v>
      </c>
      <c r="C95" s="18">
        <v>2889</v>
      </c>
      <c r="D95" s="35">
        <v>69</v>
      </c>
      <c r="E95" s="18">
        <v>3</v>
      </c>
      <c r="F95" s="18">
        <f t="shared" si="44"/>
        <v>72</v>
      </c>
      <c r="G95" s="18">
        <v>1522</v>
      </c>
      <c r="H95" s="18">
        <v>119</v>
      </c>
      <c r="I95" s="18">
        <f t="shared" si="45"/>
        <v>1641</v>
      </c>
      <c r="J95" s="44">
        <f t="shared" si="46"/>
        <v>0.55420466058763929</v>
      </c>
      <c r="K95" s="19">
        <f t="shared" si="47"/>
        <v>7.2516758074344906E-2</v>
      </c>
      <c r="L95" s="19">
        <f t="shared" si="48"/>
        <v>4.5335085413929041E-2</v>
      </c>
      <c r="M95" s="16">
        <v>50</v>
      </c>
    </row>
    <row r="96" spans="1:13" x14ac:dyDescent="0.2">
      <c r="A96" s="1">
        <v>8</v>
      </c>
      <c r="B96" s="16">
        <v>8</v>
      </c>
      <c r="C96" s="18">
        <v>2756</v>
      </c>
      <c r="D96" s="35">
        <v>85</v>
      </c>
      <c r="E96" s="18">
        <v>2</v>
      </c>
      <c r="F96" s="18">
        <f t="shared" si="44"/>
        <v>87</v>
      </c>
      <c r="G96" s="18">
        <v>1287</v>
      </c>
      <c r="H96" s="18">
        <v>68</v>
      </c>
      <c r="I96" s="18">
        <f t="shared" si="45"/>
        <v>1355</v>
      </c>
      <c r="J96" s="44">
        <f t="shared" si="46"/>
        <v>0.47660921561730568</v>
      </c>
      <c r="K96" s="19">
        <f t="shared" si="47"/>
        <v>5.018450184501845E-2</v>
      </c>
      <c r="L96" s="19">
        <f t="shared" si="48"/>
        <v>6.6045066045066048E-2</v>
      </c>
      <c r="M96" s="16">
        <v>53</v>
      </c>
    </row>
    <row r="97" spans="1:13" ht="15" x14ac:dyDescent="0.25">
      <c r="A97" s="20" t="s">
        <v>23</v>
      </c>
      <c r="B97" s="21"/>
      <c r="C97" s="22">
        <f>SUM(C89:C96)</f>
        <v>17507</v>
      </c>
      <c r="D97" s="36">
        <v>548</v>
      </c>
      <c r="E97" s="22">
        <f t="shared" ref="E97:I97" si="49">SUM(E89:E96)</f>
        <v>35</v>
      </c>
      <c r="F97" s="22">
        <f t="shared" si="49"/>
        <v>583</v>
      </c>
      <c r="G97" s="22">
        <f>SUM(G89:G96)</f>
        <v>7783</v>
      </c>
      <c r="H97" s="22">
        <f t="shared" si="49"/>
        <v>492</v>
      </c>
      <c r="I97" s="22">
        <f t="shared" si="49"/>
        <v>8275</v>
      </c>
      <c r="J97" s="46">
        <f t="shared" si="46"/>
        <v>0.45743504698728582</v>
      </c>
      <c r="K97" s="23">
        <f>H97/I97</f>
        <v>5.9456193353474324E-2</v>
      </c>
      <c r="L97" s="23">
        <f t="shared" si="48"/>
        <v>7.040986766028523E-2</v>
      </c>
      <c r="M97" s="48">
        <f>SUM(M89:M96)</f>
        <v>323</v>
      </c>
    </row>
    <row r="98" spans="1:13" x14ac:dyDescent="0.2">
      <c r="B98" s="16"/>
      <c r="D98" s="37"/>
      <c r="J98" s="42"/>
      <c r="K98" s="24"/>
      <c r="L98" s="42"/>
      <c r="M98" s="16"/>
    </row>
    <row r="99" spans="1:13" x14ac:dyDescent="0.2">
      <c r="A99" s="1">
        <v>9</v>
      </c>
      <c r="B99" s="16">
        <v>1</v>
      </c>
      <c r="C99" s="18">
        <v>1275</v>
      </c>
      <c r="D99" s="35">
        <v>41</v>
      </c>
      <c r="E99" s="18">
        <v>6</v>
      </c>
      <c r="F99" s="18">
        <f t="shared" ref="F99:F107" si="50">SUM(D99:E99)</f>
        <v>47</v>
      </c>
      <c r="G99" s="18">
        <v>444</v>
      </c>
      <c r="H99" s="18">
        <v>63</v>
      </c>
      <c r="I99" s="18">
        <f t="shared" ref="I99:I107" si="51">SUM(G99:H99)</f>
        <v>507</v>
      </c>
      <c r="J99" s="44">
        <f t="shared" ref="J99:J108" si="52">I99/(C99+F99)</f>
        <v>0.38350983358547658</v>
      </c>
      <c r="K99" s="19">
        <f t="shared" ref="K99:K107" si="53">H99/I99</f>
        <v>0.1242603550295858</v>
      </c>
      <c r="L99" s="19">
        <f t="shared" ref="L99:L108" si="54">D99/G99</f>
        <v>9.2342342342342343E-2</v>
      </c>
      <c r="M99" s="16">
        <v>21</v>
      </c>
    </row>
    <row r="100" spans="1:13" x14ac:dyDescent="0.2">
      <c r="A100" s="1">
        <v>9</v>
      </c>
      <c r="B100" s="16">
        <v>2</v>
      </c>
      <c r="C100" s="18">
        <v>2488</v>
      </c>
      <c r="D100" s="35">
        <v>114</v>
      </c>
      <c r="E100" s="18">
        <v>15</v>
      </c>
      <c r="F100" s="18">
        <f t="shared" si="50"/>
        <v>129</v>
      </c>
      <c r="G100" s="18">
        <v>1225</v>
      </c>
      <c r="H100" s="18">
        <v>135</v>
      </c>
      <c r="I100" s="18">
        <f t="shared" si="51"/>
        <v>1360</v>
      </c>
      <c r="J100" s="44">
        <f t="shared" si="52"/>
        <v>0.51967902178066483</v>
      </c>
      <c r="K100" s="19">
        <f t="shared" si="53"/>
        <v>9.9264705882352935E-2</v>
      </c>
      <c r="L100" s="19">
        <f t="shared" si="54"/>
        <v>9.3061224489795924E-2</v>
      </c>
      <c r="M100" s="16">
        <v>62</v>
      </c>
    </row>
    <row r="101" spans="1:13" x14ac:dyDescent="0.2">
      <c r="A101" s="1">
        <v>9</v>
      </c>
      <c r="B101" s="16">
        <v>3</v>
      </c>
      <c r="C101" s="17">
        <v>1852</v>
      </c>
      <c r="D101" s="35">
        <v>55</v>
      </c>
      <c r="E101" s="17">
        <v>43</v>
      </c>
      <c r="F101" s="18">
        <f t="shared" si="50"/>
        <v>98</v>
      </c>
      <c r="G101" s="17">
        <v>497</v>
      </c>
      <c r="H101" s="17">
        <v>173</v>
      </c>
      <c r="I101" s="18">
        <f t="shared" si="51"/>
        <v>670</v>
      </c>
      <c r="J101" s="44">
        <f t="shared" si="52"/>
        <v>0.34358974358974359</v>
      </c>
      <c r="K101" s="19">
        <f t="shared" si="53"/>
        <v>0.2582089552238806</v>
      </c>
      <c r="L101" s="19">
        <f t="shared" si="54"/>
        <v>0.11066398390342053</v>
      </c>
      <c r="M101" s="16">
        <v>49</v>
      </c>
    </row>
    <row r="102" spans="1:13" x14ac:dyDescent="0.2">
      <c r="A102" s="1">
        <v>9</v>
      </c>
      <c r="B102" s="16">
        <v>4</v>
      </c>
      <c r="C102" s="17">
        <v>1413</v>
      </c>
      <c r="D102" s="35">
        <v>61</v>
      </c>
      <c r="E102" s="17">
        <v>34</v>
      </c>
      <c r="F102" s="18">
        <f t="shared" si="50"/>
        <v>95</v>
      </c>
      <c r="G102" s="17">
        <v>363</v>
      </c>
      <c r="H102" s="17">
        <v>141</v>
      </c>
      <c r="I102" s="18">
        <f t="shared" si="51"/>
        <v>504</v>
      </c>
      <c r="J102" s="44">
        <f t="shared" si="52"/>
        <v>0.33421750663129973</v>
      </c>
      <c r="K102" s="19">
        <f t="shared" si="53"/>
        <v>0.27976190476190477</v>
      </c>
      <c r="L102" s="19">
        <f t="shared" si="54"/>
        <v>0.16804407713498623</v>
      </c>
      <c r="M102" s="16">
        <v>42</v>
      </c>
    </row>
    <row r="103" spans="1:13" x14ac:dyDescent="0.2">
      <c r="A103" s="1">
        <v>9</v>
      </c>
      <c r="B103" s="16">
        <v>5</v>
      </c>
      <c r="C103" s="18">
        <v>597</v>
      </c>
      <c r="D103" s="35">
        <v>30</v>
      </c>
      <c r="E103" s="18">
        <v>7</v>
      </c>
      <c r="F103" s="18">
        <f t="shared" si="50"/>
        <v>37</v>
      </c>
      <c r="G103" s="18">
        <v>230</v>
      </c>
      <c r="H103" s="18">
        <v>37</v>
      </c>
      <c r="I103" s="18">
        <f t="shared" si="51"/>
        <v>267</v>
      </c>
      <c r="J103" s="44">
        <f t="shared" si="52"/>
        <v>0.42113564668769715</v>
      </c>
      <c r="K103" s="19">
        <f t="shared" si="53"/>
        <v>0.13857677902621723</v>
      </c>
      <c r="L103" s="19">
        <f t="shared" si="54"/>
        <v>0.13043478260869565</v>
      </c>
      <c r="M103" s="16">
        <v>3</v>
      </c>
    </row>
    <row r="104" spans="1:13" x14ac:dyDescent="0.2">
      <c r="A104" s="1">
        <v>9</v>
      </c>
      <c r="B104" s="16">
        <v>6</v>
      </c>
      <c r="C104" s="18">
        <v>2242</v>
      </c>
      <c r="D104" s="35">
        <v>83</v>
      </c>
      <c r="E104" s="18">
        <v>37</v>
      </c>
      <c r="F104" s="18">
        <f t="shared" si="50"/>
        <v>120</v>
      </c>
      <c r="G104" s="18">
        <v>1024</v>
      </c>
      <c r="H104" s="18">
        <v>122</v>
      </c>
      <c r="I104" s="18">
        <f t="shared" si="51"/>
        <v>1146</v>
      </c>
      <c r="J104" s="44">
        <f t="shared" si="52"/>
        <v>0.48518204911092294</v>
      </c>
      <c r="K104" s="19">
        <f t="shared" si="53"/>
        <v>0.10645724258289703</v>
      </c>
      <c r="L104" s="19">
        <f t="shared" si="54"/>
        <v>8.10546875E-2</v>
      </c>
      <c r="M104" s="16">
        <v>59</v>
      </c>
    </row>
    <row r="105" spans="1:13" x14ac:dyDescent="0.2">
      <c r="A105" s="1">
        <v>9</v>
      </c>
      <c r="B105" s="16">
        <v>7</v>
      </c>
      <c r="C105" s="18">
        <v>1244</v>
      </c>
      <c r="D105" s="35">
        <v>39</v>
      </c>
      <c r="E105" s="18">
        <v>3</v>
      </c>
      <c r="F105" s="18">
        <f t="shared" si="50"/>
        <v>42</v>
      </c>
      <c r="G105" s="18">
        <v>614</v>
      </c>
      <c r="H105" s="18">
        <v>44</v>
      </c>
      <c r="I105" s="18">
        <f t="shared" si="51"/>
        <v>658</v>
      </c>
      <c r="J105" s="44">
        <f t="shared" si="52"/>
        <v>0.51166407465007779</v>
      </c>
      <c r="K105" s="19">
        <f t="shared" si="53"/>
        <v>6.6869300911854099E-2</v>
      </c>
      <c r="L105" s="19">
        <f t="shared" si="54"/>
        <v>6.3517915309446255E-2</v>
      </c>
      <c r="M105" s="16">
        <v>21</v>
      </c>
    </row>
    <row r="106" spans="1:13" x14ac:dyDescent="0.2">
      <c r="A106" s="1">
        <v>9</v>
      </c>
      <c r="B106" s="16">
        <v>8</v>
      </c>
      <c r="C106" s="17">
        <v>227</v>
      </c>
      <c r="D106" s="35">
        <v>7</v>
      </c>
      <c r="E106" s="18">
        <v>0</v>
      </c>
      <c r="F106" s="18">
        <f t="shared" si="50"/>
        <v>7</v>
      </c>
      <c r="G106" s="18">
        <v>61</v>
      </c>
      <c r="H106" s="18">
        <v>18</v>
      </c>
      <c r="I106" s="18">
        <f t="shared" si="51"/>
        <v>79</v>
      </c>
      <c r="J106" s="44">
        <f t="shared" si="52"/>
        <v>0.33760683760683763</v>
      </c>
      <c r="K106" s="19">
        <f t="shared" si="53"/>
        <v>0.22784810126582278</v>
      </c>
      <c r="L106" s="19">
        <f t="shared" si="54"/>
        <v>0.11475409836065574</v>
      </c>
      <c r="M106" s="16">
        <v>4</v>
      </c>
    </row>
    <row r="107" spans="1:13" x14ac:dyDescent="0.2">
      <c r="A107" s="1">
        <v>9</v>
      </c>
      <c r="B107" s="16">
        <v>9</v>
      </c>
      <c r="C107" s="18">
        <v>1143</v>
      </c>
      <c r="D107" s="35">
        <v>43</v>
      </c>
      <c r="E107" s="18">
        <v>12</v>
      </c>
      <c r="F107" s="18">
        <f t="shared" si="50"/>
        <v>55</v>
      </c>
      <c r="G107" s="18">
        <v>396</v>
      </c>
      <c r="H107" s="18">
        <v>63</v>
      </c>
      <c r="I107" s="18">
        <f t="shared" si="51"/>
        <v>459</v>
      </c>
      <c r="J107" s="44">
        <f t="shared" si="52"/>
        <v>0.38313856427378967</v>
      </c>
      <c r="K107" s="19">
        <f t="shared" si="53"/>
        <v>0.13725490196078433</v>
      </c>
      <c r="L107" s="19">
        <f t="shared" si="54"/>
        <v>0.10858585858585859</v>
      </c>
      <c r="M107" s="16">
        <v>17</v>
      </c>
    </row>
    <row r="108" spans="1:13" ht="15" x14ac:dyDescent="0.25">
      <c r="A108" s="20" t="s">
        <v>24</v>
      </c>
      <c r="B108" s="21"/>
      <c r="C108" s="22">
        <f>SUM(C99:C107)</f>
        <v>12481</v>
      </c>
      <c r="D108" s="36">
        <v>473</v>
      </c>
      <c r="E108" s="22">
        <f t="shared" ref="E108:I108" si="55">SUM(E99:E107)</f>
        <v>157</v>
      </c>
      <c r="F108" s="22">
        <f t="shared" si="55"/>
        <v>630</v>
      </c>
      <c r="G108" s="22">
        <f>SUM(G99:G107)</f>
        <v>4854</v>
      </c>
      <c r="H108" s="22">
        <f t="shared" si="55"/>
        <v>796</v>
      </c>
      <c r="I108" s="22">
        <f t="shared" si="55"/>
        <v>5650</v>
      </c>
      <c r="J108" s="46">
        <f t="shared" si="52"/>
        <v>0.43093585538860502</v>
      </c>
      <c r="K108" s="23">
        <f>H108/I108</f>
        <v>0.14088495575221238</v>
      </c>
      <c r="L108" s="23">
        <f t="shared" si="54"/>
        <v>9.7445405850844657E-2</v>
      </c>
      <c r="M108" s="48">
        <f>SUM(M99:M107)</f>
        <v>278</v>
      </c>
    </row>
    <row r="109" spans="1:13" x14ac:dyDescent="0.2">
      <c r="B109" s="16"/>
      <c r="D109" s="37"/>
      <c r="J109" s="42"/>
      <c r="K109" s="24"/>
      <c r="L109" s="42"/>
      <c r="M109" s="16"/>
    </row>
    <row r="110" spans="1:13" x14ac:dyDescent="0.2">
      <c r="A110" s="1">
        <v>10</v>
      </c>
      <c r="B110" s="16">
        <v>1</v>
      </c>
      <c r="C110" s="18">
        <v>2057</v>
      </c>
      <c r="D110" s="35">
        <v>135</v>
      </c>
      <c r="E110" s="18">
        <v>3</v>
      </c>
      <c r="F110" s="18">
        <f t="shared" ref="F110:F119" si="56">SUM(D110:E110)</f>
        <v>138</v>
      </c>
      <c r="G110" s="18">
        <v>861</v>
      </c>
      <c r="H110" s="18">
        <v>57</v>
      </c>
      <c r="I110" s="18">
        <f t="shared" ref="I110:I119" si="57">SUM(G110:H110)</f>
        <v>918</v>
      </c>
      <c r="J110" s="44">
        <f t="shared" ref="J110:J120" si="58">I110/(C110+F110)</f>
        <v>0.41822323462414579</v>
      </c>
      <c r="K110" s="19">
        <f t="shared" ref="K110:K119" si="59">H110/I110</f>
        <v>6.2091503267973858E-2</v>
      </c>
      <c r="L110" s="19">
        <f t="shared" ref="L110:L120" si="60">D110/G110</f>
        <v>0.156794425087108</v>
      </c>
      <c r="M110" s="16">
        <v>39</v>
      </c>
    </row>
    <row r="111" spans="1:13" x14ac:dyDescent="0.2">
      <c r="A111" s="1">
        <v>10</v>
      </c>
      <c r="B111" s="16">
        <v>2</v>
      </c>
      <c r="C111" s="18">
        <v>3247</v>
      </c>
      <c r="D111" s="35">
        <v>154</v>
      </c>
      <c r="E111" s="18">
        <v>12</v>
      </c>
      <c r="F111" s="18">
        <f t="shared" si="56"/>
        <v>166</v>
      </c>
      <c r="G111" s="18">
        <v>915</v>
      </c>
      <c r="H111" s="18">
        <v>82</v>
      </c>
      <c r="I111" s="18">
        <f t="shared" si="57"/>
        <v>997</v>
      </c>
      <c r="J111" s="44">
        <f t="shared" si="58"/>
        <v>0.29211837093466159</v>
      </c>
      <c r="K111" s="19">
        <f t="shared" si="59"/>
        <v>8.2246740220661987E-2</v>
      </c>
      <c r="L111" s="19">
        <f t="shared" si="60"/>
        <v>0.16830601092896175</v>
      </c>
      <c r="M111" s="16">
        <v>21</v>
      </c>
    </row>
    <row r="112" spans="1:13" x14ac:dyDescent="0.2">
      <c r="A112" s="1">
        <v>10</v>
      </c>
      <c r="B112" s="26" t="s">
        <v>25</v>
      </c>
      <c r="C112" s="18">
        <v>1726</v>
      </c>
      <c r="D112" s="35">
        <v>57</v>
      </c>
      <c r="E112" s="18">
        <v>4</v>
      </c>
      <c r="F112" s="18">
        <f t="shared" si="56"/>
        <v>61</v>
      </c>
      <c r="G112" s="18">
        <v>767</v>
      </c>
      <c r="H112" s="18">
        <v>59</v>
      </c>
      <c r="I112" s="18">
        <f t="shared" si="57"/>
        <v>826</v>
      </c>
      <c r="J112" s="44">
        <f t="shared" si="58"/>
        <v>0.46222719641857862</v>
      </c>
      <c r="K112" s="19">
        <f t="shared" si="59"/>
        <v>7.1428571428571425E-2</v>
      </c>
      <c r="L112" s="19">
        <f t="shared" si="60"/>
        <v>7.4315514993481088E-2</v>
      </c>
      <c r="M112" s="16">
        <v>24</v>
      </c>
    </row>
    <row r="113" spans="1:13" x14ac:dyDescent="0.2">
      <c r="A113" s="1">
        <v>10</v>
      </c>
      <c r="B113" s="16">
        <v>4</v>
      </c>
      <c r="C113" s="18">
        <v>1790</v>
      </c>
      <c r="D113" s="35">
        <v>88</v>
      </c>
      <c r="E113" s="18">
        <v>6</v>
      </c>
      <c r="F113" s="18">
        <f t="shared" si="56"/>
        <v>94</v>
      </c>
      <c r="G113" s="18">
        <v>712</v>
      </c>
      <c r="H113" s="18">
        <v>50</v>
      </c>
      <c r="I113" s="18">
        <f t="shared" si="57"/>
        <v>762</v>
      </c>
      <c r="J113" s="44">
        <f t="shared" si="58"/>
        <v>0.40445859872611467</v>
      </c>
      <c r="K113" s="19">
        <f t="shared" si="59"/>
        <v>6.5616797900262466E-2</v>
      </c>
      <c r="L113" s="19">
        <f t="shared" si="60"/>
        <v>0.12359550561797752</v>
      </c>
      <c r="M113" s="16">
        <v>18</v>
      </c>
    </row>
    <row r="114" spans="1:13" x14ac:dyDescent="0.2">
      <c r="A114" s="1">
        <v>10</v>
      </c>
      <c r="B114" s="26" t="s">
        <v>26</v>
      </c>
      <c r="C114" s="18">
        <v>1473</v>
      </c>
      <c r="D114" s="35">
        <v>45</v>
      </c>
      <c r="E114" s="18">
        <v>6</v>
      </c>
      <c r="F114" s="18">
        <f t="shared" si="56"/>
        <v>51</v>
      </c>
      <c r="G114" s="18">
        <v>702</v>
      </c>
      <c r="H114" s="18">
        <v>68</v>
      </c>
      <c r="I114" s="18">
        <f t="shared" si="57"/>
        <v>770</v>
      </c>
      <c r="J114" s="44">
        <f t="shared" si="58"/>
        <v>0.50524934383202103</v>
      </c>
      <c r="K114" s="19">
        <f t="shared" si="59"/>
        <v>8.8311688311688313E-2</v>
      </c>
      <c r="L114" s="19">
        <f t="shared" si="60"/>
        <v>6.4102564102564097E-2</v>
      </c>
      <c r="M114" s="16">
        <v>30</v>
      </c>
    </row>
    <row r="115" spans="1:13" x14ac:dyDescent="0.2">
      <c r="A115" s="1">
        <v>10</v>
      </c>
      <c r="B115" s="16">
        <v>6</v>
      </c>
      <c r="C115" s="18">
        <v>2249</v>
      </c>
      <c r="D115" s="35">
        <v>93</v>
      </c>
      <c r="E115" s="18">
        <v>5</v>
      </c>
      <c r="F115" s="18">
        <f t="shared" si="56"/>
        <v>98</v>
      </c>
      <c r="G115" s="18">
        <v>942</v>
      </c>
      <c r="H115" s="18">
        <v>47</v>
      </c>
      <c r="I115" s="18">
        <f t="shared" si="57"/>
        <v>989</v>
      </c>
      <c r="J115" s="44">
        <f t="shared" si="58"/>
        <v>0.42138900724328932</v>
      </c>
      <c r="K115" s="19">
        <f t="shared" si="59"/>
        <v>4.7522750252780584E-2</v>
      </c>
      <c r="L115" s="19">
        <f t="shared" si="60"/>
        <v>9.8726114649681534E-2</v>
      </c>
      <c r="M115" s="16">
        <v>34</v>
      </c>
    </row>
    <row r="116" spans="1:13" x14ac:dyDescent="0.2">
      <c r="A116" s="1">
        <v>10</v>
      </c>
      <c r="B116" s="16">
        <v>7</v>
      </c>
      <c r="C116" s="18">
        <v>1699</v>
      </c>
      <c r="D116" s="35">
        <v>125</v>
      </c>
      <c r="E116" s="18">
        <v>5</v>
      </c>
      <c r="F116" s="18">
        <f t="shared" si="56"/>
        <v>130</v>
      </c>
      <c r="G116" s="18">
        <v>600</v>
      </c>
      <c r="H116" s="18">
        <v>60</v>
      </c>
      <c r="I116" s="18">
        <f t="shared" si="57"/>
        <v>660</v>
      </c>
      <c r="J116" s="44">
        <f t="shared" si="58"/>
        <v>0.36085292509568068</v>
      </c>
      <c r="K116" s="19">
        <f t="shared" si="59"/>
        <v>9.0909090909090912E-2</v>
      </c>
      <c r="L116" s="19">
        <f t="shared" si="60"/>
        <v>0.20833333333333334</v>
      </c>
      <c r="M116" s="16">
        <v>21</v>
      </c>
    </row>
    <row r="117" spans="1:13" x14ac:dyDescent="0.2">
      <c r="A117" s="1">
        <v>10</v>
      </c>
      <c r="B117" s="16">
        <v>8</v>
      </c>
      <c r="C117" s="18">
        <v>1376</v>
      </c>
      <c r="D117" s="35">
        <v>77</v>
      </c>
      <c r="E117" s="18">
        <v>4</v>
      </c>
      <c r="F117" s="18">
        <f t="shared" si="56"/>
        <v>81</v>
      </c>
      <c r="G117" s="18">
        <v>523</v>
      </c>
      <c r="H117" s="18">
        <v>40</v>
      </c>
      <c r="I117" s="18">
        <f t="shared" si="57"/>
        <v>563</v>
      </c>
      <c r="J117" s="44">
        <f t="shared" si="58"/>
        <v>0.3864104323953329</v>
      </c>
      <c r="K117" s="19">
        <f t="shared" si="59"/>
        <v>7.1047957371225573E-2</v>
      </c>
      <c r="L117" s="19">
        <f t="shared" si="60"/>
        <v>0.14722753346080306</v>
      </c>
      <c r="M117" s="16">
        <v>9</v>
      </c>
    </row>
    <row r="118" spans="1:13" x14ac:dyDescent="0.2">
      <c r="A118" s="1">
        <v>10</v>
      </c>
      <c r="B118" s="16">
        <v>9</v>
      </c>
      <c r="C118" s="18">
        <v>2387</v>
      </c>
      <c r="D118" s="35">
        <v>138</v>
      </c>
      <c r="E118" s="18">
        <v>9</v>
      </c>
      <c r="F118" s="18">
        <f t="shared" si="56"/>
        <v>147</v>
      </c>
      <c r="G118" s="18">
        <v>726</v>
      </c>
      <c r="H118" s="18">
        <v>73</v>
      </c>
      <c r="I118" s="18">
        <f t="shared" si="57"/>
        <v>799</v>
      </c>
      <c r="J118" s="44">
        <f t="shared" si="58"/>
        <v>0.31531176006314127</v>
      </c>
      <c r="K118" s="19">
        <f t="shared" si="59"/>
        <v>9.1364205256570713E-2</v>
      </c>
      <c r="L118" s="19">
        <f t="shared" si="60"/>
        <v>0.19008264462809918</v>
      </c>
      <c r="M118" s="16">
        <v>39</v>
      </c>
    </row>
    <row r="119" spans="1:13" x14ac:dyDescent="0.2">
      <c r="A119" s="1">
        <v>10</v>
      </c>
      <c r="B119" s="16">
        <v>10</v>
      </c>
      <c r="C119" s="18">
        <v>1877</v>
      </c>
      <c r="D119" s="35">
        <v>90</v>
      </c>
      <c r="E119" s="18">
        <v>5</v>
      </c>
      <c r="F119" s="18">
        <f t="shared" si="56"/>
        <v>95</v>
      </c>
      <c r="G119" s="18">
        <v>587</v>
      </c>
      <c r="H119" s="18">
        <v>40</v>
      </c>
      <c r="I119" s="18">
        <f t="shared" si="57"/>
        <v>627</v>
      </c>
      <c r="J119" s="44">
        <f t="shared" si="58"/>
        <v>0.31795131845841784</v>
      </c>
      <c r="K119" s="19">
        <f t="shared" si="59"/>
        <v>6.3795853269537475E-2</v>
      </c>
      <c r="L119" s="19">
        <f t="shared" si="60"/>
        <v>0.15332197614991483</v>
      </c>
      <c r="M119" s="16">
        <v>26</v>
      </c>
    </row>
    <row r="120" spans="1:13" ht="15" x14ac:dyDescent="0.25">
      <c r="A120" s="20" t="s">
        <v>27</v>
      </c>
      <c r="B120" s="21"/>
      <c r="C120" s="22">
        <f>SUM(C110:C119)</f>
        <v>19881</v>
      </c>
      <c r="D120" s="36">
        <v>1002</v>
      </c>
      <c r="E120" s="22">
        <f t="shared" ref="E120:I120" si="61">SUM(E110:E119)</f>
        <v>59</v>
      </c>
      <c r="F120" s="22">
        <f t="shared" si="61"/>
        <v>1061</v>
      </c>
      <c r="G120" s="22">
        <f t="shared" si="61"/>
        <v>7335</v>
      </c>
      <c r="H120" s="22">
        <f t="shared" si="61"/>
        <v>576</v>
      </c>
      <c r="I120" s="22">
        <f t="shared" si="61"/>
        <v>7911</v>
      </c>
      <c r="J120" s="46">
        <f t="shared" si="58"/>
        <v>0.37775761627351734</v>
      </c>
      <c r="K120" s="23">
        <f>H120/I120</f>
        <v>7.2810011376564274E-2</v>
      </c>
      <c r="L120" s="23">
        <f t="shared" si="60"/>
        <v>0.13660531697341513</v>
      </c>
      <c r="M120" s="48">
        <f>SUM(M110:M119)</f>
        <v>261</v>
      </c>
    </row>
    <row r="121" spans="1:13" x14ac:dyDescent="0.2">
      <c r="B121" s="16"/>
      <c r="D121" s="37"/>
      <c r="J121" s="42"/>
      <c r="K121" s="24"/>
      <c r="L121" s="42"/>
      <c r="M121" s="16"/>
    </row>
    <row r="122" spans="1:13" x14ac:dyDescent="0.2">
      <c r="A122" s="1">
        <v>11</v>
      </c>
      <c r="B122" s="16">
        <v>1</v>
      </c>
      <c r="C122" s="18">
        <v>1655</v>
      </c>
      <c r="D122" s="35">
        <v>33</v>
      </c>
      <c r="E122" s="18">
        <v>0</v>
      </c>
      <c r="F122" s="18">
        <f t="shared" ref="F122:F131" si="62">SUM(D122:E122)</f>
        <v>33</v>
      </c>
      <c r="G122" s="18">
        <v>903</v>
      </c>
      <c r="H122" s="18">
        <v>48</v>
      </c>
      <c r="I122" s="18">
        <f t="shared" ref="I122:I131" si="63">SUM(G122:H122)</f>
        <v>951</v>
      </c>
      <c r="J122" s="44">
        <f t="shared" ref="J122:J132" si="64">I122/(C122+F122)</f>
        <v>0.56338862559241709</v>
      </c>
      <c r="K122" s="19">
        <f t="shared" ref="K122:K131" si="65">H122/I122</f>
        <v>5.0473186119873815E-2</v>
      </c>
      <c r="L122" s="19">
        <f t="shared" ref="L122:L132" si="66">D122/G122</f>
        <v>3.6544850498338874E-2</v>
      </c>
      <c r="M122" s="16">
        <v>27</v>
      </c>
    </row>
    <row r="123" spans="1:13" x14ac:dyDescent="0.2">
      <c r="A123" s="1">
        <v>11</v>
      </c>
      <c r="B123" s="16">
        <v>2</v>
      </c>
      <c r="C123" s="18">
        <v>2293</v>
      </c>
      <c r="D123" s="35">
        <v>41</v>
      </c>
      <c r="E123" s="18">
        <v>18</v>
      </c>
      <c r="F123" s="18">
        <f t="shared" si="62"/>
        <v>59</v>
      </c>
      <c r="G123" s="18">
        <v>1011</v>
      </c>
      <c r="H123" s="18">
        <v>136</v>
      </c>
      <c r="I123" s="18">
        <f t="shared" si="63"/>
        <v>1147</v>
      </c>
      <c r="J123" s="44">
        <f t="shared" si="64"/>
        <v>0.48767006802721086</v>
      </c>
      <c r="K123" s="19">
        <f t="shared" si="65"/>
        <v>0.11857018308631212</v>
      </c>
      <c r="L123" s="19">
        <f t="shared" si="66"/>
        <v>4.0553907022749754E-2</v>
      </c>
      <c r="M123" s="16">
        <v>52</v>
      </c>
    </row>
    <row r="124" spans="1:13" x14ac:dyDescent="0.2">
      <c r="A124" s="1">
        <v>11</v>
      </c>
      <c r="B124" s="16">
        <v>3</v>
      </c>
      <c r="C124" s="18">
        <v>2165</v>
      </c>
      <c r="D124" s="35">
        <v>36</v>
      </c>
      <c r="E124" s="18">
        <v>2</v>
      </c>
      <c r="F124" s="18">
        <f t="shared" si="62"/>
        <v>38</v>
      </c>
      <c r="G124" s="18">
        <v>670</v>
      </c>
      <c r="H124" s="18">
        <v>38</v>
      </c>
      <c r="I124" s="18">
        <f t="shared" si="63"/>
        <v>708</v>
      </c>
      <c r="J124" s="44">
        <f t="shared" si="64"/>
        <v>0.32137993645029506</v>
      </c>
      <c r="K124" s="19">
        <f t="shared" si="65"/>
        <v>5.3672316384180789E-2</v>
      </c>
      <c r="L124" s="19">
        <f t="shared" si="66"/>
        <v>5.3731343283582089E-2</v>
      </c>
      <c r="M124" s="16">
        <v>41</v>
      </c>
    </row>
    <row r="125" spans="1:13" x14ac:dyDescent="0.2">
      <c r="A125" s="1">
        <v>11</v>
      </c>
      <c r="B125" s="16">
        <v>4</v>
      </c>
      <c r="C125" s="18">
        <v>2655</v>
      </c>
      <c r="D125" s="35">
        <v>59</v>
      </c>
      <c r="E125" s="18">
        <v>5</v>
      </c>
      <c r="F125" s="18">
        <f t="shared" si="62"/>
        <v>64</v>
      </c>
      <c r="G125" s="18">
        <v>1429</v>
      </c>
      <c r="H125" s="18">
        <v>87</v>
      </c>
      <c r="I125" s="18">
        <f t="shared" si="63"/>
        <v>1516</v>
      </c>
      <c r="J125" s="44">
        <f t="shared" si="64"/>
        <v>0.55755792570798091</v>
      </c>
      <c r="K125" s="19">
        <f t="shared" si="65"/>
        <v>5.738786279683377E-2</v>
      </c>
      <c r="L125" s="19">
        <f t="shared" si="66"/>
        <v>4.1287613715885234E-2</v>
      </c>
      <c r="M125" s="16">
        <v>61</v>
      </c>
    </row>
    <row r="126" spans="1:13" x14ac:dyDescent="0.2">
      <c r="A126" s="1">
        <v>11</v>
      </c>
      <c r="B126" s="16">
        <v>5</v>
      </c>
      <c r="C126" s="18">
        <v>1457</v>
      </c>
      <c r="D126" s="35">
        <v>9</v>
      </c>
      <c r="E126" s="18">
        <v>0</v>
      </c>
      <c r="F126" s="18">
        <f t="shared" si="62"/>
        <v>9</v>
      </c>
      <c r="G126" s="18">
        <v>736</v>
      </c>
      <c r="H126" s="18">
        <v>40</v>
      </c>
      <c r="I126" s="18">
        <f t="shared" si="63"/>
        <v>776</v>
      </c>
      <c r="J126" s="44">
        <f t="shared" si="64"/>
        <v>0.52933151432469305</v>
      </c>
      <c r="K126" s="19">
        <f t="shared" si="65"/>
        <v>5.1546391752577317E-2</v>
      </c>
      <c r="L126" s="19">
        <f t="shared" si="66"/>
        <v>1.2228260869565218E-2</v>
      </c>
      <c r="M126" s="16">
        <v>22</v>
      </c>
    </row>
    <row r="127" spans="1:13" x14ac:dyDescent="0.2">
      <c r="A127" s="1">
        <v>11</v>
      </c>
      <c r="B127" s="16">
        <v>6</v>
      </c>
      <c r="C127" s="18">
        <v>2388</v>
      </c>
      <c r="D127" s="35">
        <v>43</v>
      </c>
      <c r="E127" s="18">
        <v>1</v>
      </c>
      <c r="F127" s="18">
        <f t="shared" si="62"/>
        <v>44</v>
      </c>
      <c r="G127" s="18">
        <v>1234</v>
      </c>
      <c r="H127" s="18">
        <v>58</v>
      </c>
      <c r="I127" s="18">
        <f t="shared" si="63"/>
        <v>1292</v>
      </c>
      <c r="J127" s="44">
        <f t="shared" si="64"/>
        <v>0.53125</v>
      </c>
      <c r="K127" s="19">
        <f t="shared" si="65"/>
        <v>4.4891640866873063E-2</v>
      </c>
      <c r="L127" s="19">
        <f t="shared" si="66"/>
        <v>3.4846029173419772E-2</v>
      </c>
      <c r="M127" s="16">
        <v>40</v>
      </c>
    </row>
    <row r="128" spans="1:13" x14ac:dyDescent="0.2">
      <c r="A128" s="1">
        <v>11</v>
      </c>
      <c r="B128" s="16">
        <v>7</v>
      </c>
      <c r="C128" s="18">
        <v>2263</v>
      </c>
      <c r="D128" s="35">
        <v>28</v>
      </c>
      <c r="E128" s="18">
        <v>1</v>
      </c>
      <c r="F128" s="18">
        <f t="shared" si="62"/>
        <v>29</v>
      </c>
      <c r="G128" s="18">
        <v>1068</v>
      </c>
      <c r="H128" s="18">
        <v>48</v>
      </c>
      <c r="I128" s="18">
        <f t="shared" si="63"/>
        <v>1116</v>
      </c>
      <c r="J128" s="44">
        <f t="shared" si="64"/>
        <v>0.48691099476439792</v>
      </c>
      <c r="K128" s="19">
        <f t="shared" si="65"/>
        <v>4.3010752688172046E-2</v>
      </c>
      <c r="L128" s="19">
        <f t="shared" si="66"/>
        <v>2.6217228464419477E-2</v>
      </c>
      <c r="M128" s="16">
        <v>30</v>
      </c>
    </row>
    <row r="129" spans="1:13" x14ac:dyDescent="0.2">
      <c r="A129" s="1">
        <v>11</v>
      </c>
      <c r="B129" s="16">
        <v>8</v>
      </c>
      <c r="C129" s="18">
        <v>2120</v>
      </c>
      <c r="D129" s="35">
        <v>48</v>
      </c>
      <c r="E129" s="18">
        <v>0</v>
      </c>
      <c r="F129" s="18">
        <f t="shared" si="62"/>
        <v>48</v>
      </c>
      <c r="G129" s="18">
        <v>874</v>
      </c>
      <c r="H129" s="18">
        <v>44</v>
      </c>
      <c r="I129" s="18">
        <f t="shared" si="63"/>
        <v>918</v>
      </c>
      <c r="J129" s="44">
        <f t="shared" si="64"/>
        <v>0.42343173431734316</v>
      </c>
      <c r="K129" s="19">
        <f t="shared" si="65"/>
        <v>4.793028322440087E-2</v>
      </c>
      <c r="L129" s="19">
        <f t="shared" si="66"/>
        <v>5.4919908466819219E-2</v>
      </c>
      <c r="M129" s="16">
        <v>26</v>
      </c>
    </row>
    <row r="130" spans="1:13" x14ac:dyDescent="0.2">
      <c r="A130" s="1">
        <v>11</v>
      </c>
      <c r="B130" s="16">
        <v>9</v>
      </c>
      <c r="C130" s="18">
        <v>1296</v>
      </c>
      <c r="D130" s="35">
        <v>7</v>
      </c>
      <c r="E130" s="18">
        <v>0</v>
      </c>
      <c r="F130" s="18">
        <f t="shared" si="62"/>
        <v>7</v>
      </c>
      <c r="G130" s="18">
        <v>372</v>
      </c>
      <c r="H130" s="18">
        <v>20</v>
      </c>
      <c r="I130" s="18">
        <f t="shared" si="63"/>
        <v>392</v>
      </c>
      <c r="J130" s="44">
        <f t="shared" si="64"/>
        <v>0.30084420567920184</v>
      </c>
      <c r="K130" s="19">
        <f t="shared" si="65"/>
        <v>5.1020408163265307E-2</v>
      </c>
      <c r="L130" s="19">
        <f t="shared" si="66"/>
        <v>1.8817204301075269E-2</v>
      </c>
      <c r="M130" s="16">
        <v>21</v>
      </c>
    </row>
    <row r="131" spans="1:13" x14ac:dyDescent="0.2">
      <c r="A131" s="1">
        <v>11</v>
      </c>
      <c r="B131" s="16">
        <v>10</v>
      </c>
      <c r="C131" s="18">
        <v>1613</v>
      </c>
      <c r="D131" s="35">
        <v>28</v>
      </c>
      <c r="E131" s="18">
        <v>0</v>
      </c>
      <c r="F131" s="18">
        <f t="shared" si="62"/>
        <v>28</v>
      </c>
      <c r="G131" s="18">
        <v>727</v>
      </c>
      <c r="H131" s="18">
        <v>49</v>
      </c>
      <c r="I131" s="18">
        <f t="shared" si="63"/>
        <v>776</v>
      </c>
      <c r="J131" s="44">
        <f t="shared" si="64"/>
        <v>0.4728823887873248</v>
      </c>
      <c r="K131" s="19">
        <f t="shared" si="65"/>
        <v>6.3144329896907214E-2</v>
      </c>
      <c r="L131" s="19">
        <f t="shared" si="66"/>
        <v>3.8514442916093537E-2</v>
      </c>
      <c r="M131" s="16">
        <v>31</v>
      </c>
    </row>
    <row r="132" spans="1:13" ht="15" x14ac:dyDescent="0.25">
      <c r="A132" s="20" t="s">
        <v>28</v>
      </c>
      <c r="B132" s="21"/>
      <c r="C132" s="22">
        <f t="shared" ref="C132:I132" si="67">SUM(C122:C131)</f>
        <v>19905</v>
      </c>
      <c r="D132" s="36">
        <v>332</v>
      </c>
      <c r="E132" s="22">
        <f t="shared" si="67"/>
        <v>27</v>
      </c>
      <c r="F132" s="22">
        <f t="shared" si="67"/>
        <v>359</v>
      </c>
      <c r="G132" s="22">
        <f t="shared" si="67"/>
        <v>9024</v>
      </c>
      <c r="H132" s="22">
        <f t="shared" si="67"/>
        <v>568</v>
      </c>
      <c r="I132" s="22">
        <f t="shared" si="67"/>
        <v>9592</v>
      </c>
      <c r="J132" s="46">
        <f t="shared" si="64"/>
        <v>0.47335175681010661</v>
      </c>
      <c r="K132" s="23">
        <f>H132/I132</f>
        <v>5.9216013344453713E-2</v>
      </c>
      <c r="L132" s="23">
        <f t="shared" si="66"/>
        <v>3.6790780141843969E-2</v>
      </c>
      <c r="M132" s="48">
        <f>SUM(M122:M131)</f>
        <v>351</v>
      </c>
    </row>
    <row r="133" spans="1:13" x14ac:dyDescent="0.2">
      <c r="B133" s="16"/>
      <c r="D133" s="37"/>
      <c r="J133" s="42"/>
      <c r="K133" s="24"/>
      <c r="L133" s="42"/>
      <c r="M133" s="16"/>
    </row>
    <row r="134" spans="1:13" x14ac:dyDescent="0.2">
      <c r="A134" s="1">
        <v>12</v>
      </c>
      <c r="B134" s="16">
        <v>1</v>
      </c>
      <c r="C134" s="17">
        <v>2485</v>
      </c>
      <c r="D134" s="34">
        <v>72</v>
      </c>
      <c r="E134" s="17">
        <v>6</v>
      </c>
      <c r="F134" s="18">
        <f>SUM(D134:E134)</f>
        <v>78</v>
      </c>
      <c r="G134" s="17">
        <v>1218</v>
      </c>
      <c r="H134" s="17">
        <v>61</v>
      </c>
      <c r="I134" s="18">
        <f t="shared" ref="I134:I146" si="68">SUM(G134:H134)</f>
        <v>1279</v>
      </c>
      <c r="J134" s="44">
        <f t="shared" ref="J134:J146" si="69">I134/(C134+F134)</f>
        <v>0.49902458056964494</v>
      </c>
      <c r="K134" s="19">
        <f t="shared" ref="K134:K146" si="70">H134/I134</f>
        <v>4.7693510555121187E-2</v>
      </c>
      <c r="L134" s="19">
        <f t="shared" ref="L134:L147" si="71">D134/G134</f>
        <v>5.9113300492610835E-2</v>
      </c>
      <c r="M134" s="16">
        <v>48</v>
      </c>
    </row>
    <row r="135" spans="1:13" x14ac:dyDescent="0.2">
      <c r="A135" s="1">
        <v>12</v>
      </c>
      <c r="B135" s="16">
        <v>2</v>
      </c>
      <c r="C135" s="17">
        <v>2305</v>
      </c>
      <c r="D135" s="34">
        <v>42</v>
      </c>
      <c r="E135" s="17">
        <v>0</v>
      </c>
      <c r="F135" s="18">
        <f>SUM(D135:E135)</f>
        <v>42</v>
      </c>
      <c r="G135" s="17">
        <v>1101</v>
      </c>
      <c r="H135" s="17">
        <v>52</v>
      </c>
      <c r="I135" s="18">
        <f t="shared" si="68"/>
        <v>1153</v>
      </c>
      <c r="J135" s="44">
        <f t="shared" si="69"/>
        <v>0.49126544524925436</v>
      </c>
      <c r="K135" s="19">
        <f t="shared" si="70"/>
        <v>4.5099739809193407E-2</v>
      </c>
      <c r="L135" s="19">
        <f t="shared" si="71"/>
        <v>3.8147138964577658E-2</v>
      </c>
      <c r="M135" s="16">
        <v>37</v>
      </c>
    </row>
    <row r="136" spans="1:13" x14ac:dyDescent="0.2">
      <c r="A136" s="1">
        <v>12</v>
      </c>
      <c r="B136" s="16">
        <v>3</v>
      </c>
      <c r="C136" s="17">
        <v>2760</v>
      </c>
      <c r="D136" s="34">
        <v>52</v>
      </c>
      <c r="E136" s="17">
        <v>3</v>
      </c>
      <c r="F136" s="18">
        <f>SUM(D136:E136)</f>
        <v>55</v>
      </c>
      <c r="G136" s="17">
        <v>1270</v>
      </c>
      <c r="H136" s="17">
        <v>56</v>
      </c>
      <c r="I136" s="18">
        <f t="shared" si="68"/>
        <v>1326</v>
      </c>
      <c r="J136" s="44">
        <f t="shared" si="69"/>
        <v>0.47104795737122557</v>
      </c>
      <c r="K136" s="19">
        <f t="shared" si="70"/>
        <v>4.2232277526395176E-2</v>
      </c>
      <c r="L136" s="19">
        <f t="shared" si="71"/>
        <v>4.0944881889763779E-2</v>
      </c>
      <c r="M136" s="16">
        <v>69</v>
      </c>
    </row>
    <row r="137" spans="1:13" x14ac:dyDescent="0.2">
      <c r="A137" s="1">
        <v>12</v>
      </c>
      <c r="B137" s="16">
        <v>4</v>
      </c>
      <c r="C137" s="17">
        <v>1264</v>
      </c>
      <c r="D137" s="34">
        <v>25</v>
      </c>
      <c r="E137" s="17">
        <v>0</v>
      </c>
      <c r="F137" s="18">
        <f>SUM(D137:E137)</f>
        <v>25</v>
      </c>
      <c r="G137" s="17">
        <v>626</v>
      </c>
      <c r="H137" s="17">
        <v>30</v>
      </c>
      <c r="I137" s="18">
        <f t="shared" si="68"/>
        <v>656</v>
      </c>
      <c r="J137" s="44">
        <f t="shared" si="69"/>
        <v>0.50892164468580292</v>
      </c>
      <c r="K137" s="19">
        <f t="shared" si="70"/>
        <v>4.573170731707317E-2</v>
      </c>
      <c r="L137" s="19">
        <f t="shared" si="71"/>
        <v>3.9936102236421724E-2</v>
      </c>
      <c r="M137" s="16">
        <v>19</v>
      </c>
    </row>
    <row r="138" spans="1:13" x14ac:dyDescent="0.2">
      <c r="A138" s="1">
        <v>12</v>
      </c>
      <c r="B138" s="16">
        <v>5</v>
      </c>
      <c r="C138" s="18">
        <v>1675</v>
      </c>
      <c r="D138" s="34">
        <v>37</v>
      </c>
      <c r="E138" s="18">
        <v>2</v>
      </c>
      <c r="F138" s="18">
        <f>SUM(D138,E138)</f>
        <v>39</v>
      </c>
      <c r="G138" s="18">
        <v>872</v>
      </c>
      <c r="H138" s="18">
        <v>68</v>
      </c>
      <c r="I138" s="18">
        <f t="shared" si="68"/>
        <v>940</v>
      </c>
      <c r="J138" s="44">
        <f t="shared" si="69"/>
        <v>0.54842473745624276</v>
      </c>
      <c r="K138" s="19">
        <f t="shared" si="70"/>
        <v>7.2340425531914887E-2</v>
      </c>
      <c r="L138" s="19">
        <f t="shared" si="71"/>
        <v>4.2431192660550461E-2</v>
      </c>
      <c r="M138" s="16">
        <v>28</v>
      </c>
    </row>
    <row r="139" spans="1:13" x14ac:dyDescent="0.2">
      <c r="A139" s="1">
        <v>12</v>
      </c>
      <c r="B139" s="16">
        <v>6</v>
      </c>
      <c r="C139" s="18">
        <v>1502</v>
      </c>
      <c r="D139" s="34">
        <v>28</v>
      </c>
      <c r="E139" s="18">
        <v>0</v>
      </c>
      <c r="F139" s="18">
        <f t="shared" ref="F139:F145" si="72">SUM(D139:E139)</f>
        <v>28</v>
      </c>
      <c r="G139" s="18">
        <v>674</v>
      </c>
      <c r="H139" s="18">
        <v>43</v>
      </c>
      <c r="I139" s="18">
        <f t="shared" si="68"/>
        <v>717</v>
      </c>
      <c r="J139" s="44">
        <f t="shared" si="69"/>
        <v>0.46862745098039216</v>
      </c>
      <c r="K139" s="19">
        <f t="shared" si="70"/>
        <v>5.9972105997210597E-2</v>
      </c>
      <c r="L139" s="19">
        <f t="shared" si="71"/>
        <v>4.1543026706231452E-2</v>
      </c>
      <c r="M139" s="16">
        <v>26</v>
      </c>
    </row>
    <row r="140" spans="1:13" x14ac:dyDescent="0.2">
      <c r="A140" s="1">
        <v>12</v>
      </c>
      <c r="B140" s="16">
        <v>7</v>
      </c>
      <c r="C140" s="17">
        <v>159</v>
      </c>
      <c r="D140" s="34">
        <v>2</v>
      </c>
      <c r="E140" s="17">
        <v>6</v>
      </c>
      <c r="F140" s="18">
        <f t="shared" si="72"/>
        <v>8</v>
      </c>
      <c r="G140" s="17">
        <v>16</v>
      </c>
      <c r="H140" s="17">
        <v>25</v>
      </c>
      <c r="I140" s="18">
        <f t="shared" si="68"/>
        <v>41</v>
      </c>
      <c r="J140" s="44">
        <f t="shared" si="69"/>
        <v>0.24550898203592814</v>
      </c>
      <c r="K140" s="19">
        <f t="shared" si="70"/>
        <v>0.6097560975609756</v>
      </c>
      <c r="L140" s="19">
        <f t="shared" si="71"/>
        <v>0.125</v>
      </c>
      <c r="M140" s="16">
        <v>2</v>
      </c>
    </row>
    <row r="141" spans="1:13" x14ac:dyDescent="0.2">
      <c r="A141" s="1">
        <v>12</v>
      </c>
      <c r="B141" s="16">
        <v>8</v>
      </c>
      <c r="C141" s="18">
        <v>1126</v>
      </c>
      <c r="D141" s="34">
        <v>36</v>
      </c>
      <c r="E141" s="18">
        <v>2</v>
      </c>
      <c r="F141" s="18">
        <f t="shared" si="72"/>
        <v>38</v>
      </c>
      <c r="G141" s="18">
        <v>554</v>
      </c>
      <c r="H141" s="18">
        <v>27</v>
      </c>
      <c r="I141" s="18">
        <f t="shared" si="68"/>
        <v>581</v>
      </c>
      <c r="J141" s="44">
        <f t="shared" si="69"/>
        <v>0.49914089347079038</v>
      </c>
      <c r="K141" s="19">
        <f t="shared" si="70"/>
        <v>4.6471600688468159E-2</v>
      </c>
      <c r="L141" s="19">
        <f t="shared" si="71"/>
        <v>6.4981949458483748E-2</v>
      </c>
      <c r="M141" s="16">
        <v>25</v>
      </c>
    </row>
    <row r="142" spans="1:13" x14ac:dyDescent="0.2">
      <c r="A142" s="1">
        <v>12</v>
      </c>
      <c r="B142" s="16">
        <v>9</v>
      </c>
      <c r="C142" s="18">
        <v>1712</v>
      </c>
      <c r="D142" s="34">
        <v>33</v>
      </c>
      <c r="E142" s="18">
        <v>0</v>
      </c>
      <c r="F142" s="18">
        <f t="shared" si="72"/>
        <v>33</v>
      </c>
      <c r="G142" s="18">
        <v>759</v>
      </c>
      <c r="H142" s="18">
        <v>46</v>
      </c>
      <c r="I142" s="18">
        <f t="shared" si="68"/>
        <v>805</v>
      </c>
      <c r="J142" s="44">
        <f t="shared" si="69"/>
        <v>0.46131805157593125</v>
      </c>
      <c r="K142" s="19">
        <f t="shared" si="70"/>
        <v>5.7142857142857141E-2</v>
      </c>
      <c r="L142" s="19">
        <f t="shared" si="71"/>
        <v>4.3478260869565216E-2</v>
      </c>
      <c r="M142" s="16">
        <v>29</v>
      </c>
    </row>
    <row r="143" spans="1:13" x14ac:dyDescent="0.2">
      <c r="A143" s="1">
        <v>12</v>
      </c>
      <c r="B143" s="16">
        <v>10</v>
      </c>
      <c r="C143" s="18">
        <v>1964</v>
      </c>
      <c r="D143" s="34">
        <v>44</v>
      </c>
      <c r="E143" s="18">
        <v>0</v>
      </c>
      <c r="F143" s="18">
        <f t="shared" si="72"/>
        <v>44</v>
      </c>
      <c r="G143" s="18">
        <v>702</v>
      </c>
      <c r="H143" s="18">
        <v>29</v>
      </c>
      <c r="I143" s="18">
        <f t="shared" si="68"/>
        <v>731</v>
      </c>
      <c r="J143" s="44">
        <f t="shared" si="69"/>
        <v>0.36404382470119523</v>
      </c>
      <c r="K143" s="19">
        <f t="shared" si="70"/>
        <v>3.9671682626538987E-2</v>
      </c>
      <c r="L143" s="19">
        <f t="shared" si="71"/>
        <v>6.2678062678062682E-2</v>
      </c>
      <c r="M143" s="16">
        <v>32</v>
      </c>
    </row>
    <row r="144" spans="1:13" x14ac:dyDescent="0.2">
      <c r="A144" s="1">
        <v>12</v>
      </c>
      <c r="B144" s="16">
        <v>11</v>
      </c>
      <c r="C144" s="18">
        <v>1561</v>
      </c>
      <c r="D144" s="34">
        <v>27</v>
      </c>
      <c r="E144" s="18">
        <v>2</v>
      </c>
      <c r="F144" s="18">
        <f t="shared" si="72"/>
        <v>29</v>
      </c>
      <c r="G144" s="18">
        <v>604</v>
      </c>
      <c r="H144" s="18">
        <v>39</v>
      </c>
      <c r="I144" s="18">
        <f t="shared" si="68"/>
        <v>643</v>
      </c>
      <c r="J144" s="44">
        <f t="shared" si="69"/>
        <v>0.40440251572327046</v>
      </c>
      <c r="K144" s="19">
        <f t="shared" si="70"/>
        <v>6.0653188180404355E-2</v>
      </c>
      <c r="L144" s="19">
        <f t="shared" si="71"/>
        <v>4.4701986754966887E-2</v>
      </c>
      <c r="M144" s="16">
        <v>28</v>
      </c>
    </row>
    <row r="145" spans="1:13" x14ac:dyDescent="0.2">
      <c r="A145" s="1">
        <v>12</v>
      </c>
      <c r="B145" s="16">
        <v>12</v>
      </c>
      <c r="C145" s="18">
        <v>2563</v>
      </c>
      <c r="D145" s="34">
        <v>62</v>
      </c>
      <c r="E145" s="18">
        <v>17</v>
      </c>
      <c r="F145" s="18">
        <f t="shared" si="72"/>
        <v>79</v>
      </c>
      <c r="G145" s="18">
        <v>1123</v>
      </c>
      <c r="H145" s="18">
        <v>142</v>
      </c>
      <c r="I145" s="18">
        <f t="shared" si="68"/>
        <v>1265</v>
      </c>
      <c r="J145" s="44">
        <f t="shared" si="69"/>
        <v>0.47880393641180924</v>
      </c>
      <c r="K145" s="19">
        <f t="shared" si="70"/>
        <v>0.11225296442687747</v>
      </c>
      <c r="L145" s="19">
        <f t="shared" si="71"/>
        <v>5.5209260908281391E-2</v>
      </c>
      <c r="M145" s="16">
        <v>55</v>
      </c>
    </row>
    <row r="146" spans="1:13" x14ac:dyDescent="0.2">
      <c r="A146" s="1">
        <v>12</v>
      </c>
      <c r="B146" s="16">
        <v>13</v>
      </c>
      <c r="C146" s="18">
        <v>1138</v>
      </c>
      <c r="D146" s="34">
        <v>23</v>
      </c>
      <c r="E146" s="18">
        <v>0</v>
      </c>
      <c r="F146" s="18">
        <f>SUM(D146:E146)</f>
        <v>23</v>
      </c>
      <c r="G146" s="18">
        <v>546</v>
      </c>
      <c r="H146" s="18">
        <v>21</v>
      </c>
      <c r="I146" s="18">
        <f t="shared" si="68"/>
        <v>567</v>
      </c>
      <c r="J146" s="44">
        <f t="shared" si="69"/>
        <v>0.48837209302325579</v>
      </c>
      <c r="K146" s="19">
        <f t="shared" si="70"/>
        <v>3.7037037037037035E-2</v>
      </c>
      <c r="L146" s="19">
        <f t="shared" si="71"/>
        <v>4.2124542124542128E-2</v>
      </c>
      <c r="M146" s="16">
        <v>21</v>
      </c>
    </row>
    <row r="147" spans="1:13" ht="15" x14ac:dyDescent="0.25">
      <c r="A147" s="20" t="s">
        <v>29</v>
      </c>
      <c r="B147" s="21"/>
      <c r="C147" s="22">
        <f>SUM(C134:C146)</f>
        <v>22214</v>
      </c>
      <c r="D147" s="36">
        <v>483</v>
      </c>
      <c r="E147" s="22">
        <f t="shared" ref="E147:I147" si="73">SUM(E134:E146)</f>
        <v>38</v>
      </c>
      <c r="F147" s="22">
        <f>SUM(F134:F146)</f>
        <v>521</v>
      </c>
      <c r="G147" s="22">
        <f t="shared" si="73"/>
        <v>10065</v>
      </c>
      <c r="H147" s="22">
        <f t="shared" si="73"/>
        <v>639</v>
      </c>
      <c r="I147" s="22">
        <f t="shared" si="73"/>
        <v>10704</v>
      </c>
      <c r="J147" s="46">
        <f>I147/(C147+F147)</f>
        <v>0.47081592258632066</v>
      </c>
      <c r="K147" s="23">
        <f>H147/I147</f>
        <v>5.9697309417040358E-2</v>
      </c>
      <c r="L147" s="23">
        <f t="shared" si="71"/>
        <v>4.798807749627422E-2</v>
      </c>
      <c r="M147" s="48">
        <f>SUM(M134:M146)</f>
        <v>419</v>
      </c>
    </row>
    <row r="148" spans="1:13" x14ac:dyDescent="0.2">
      <c r="B148" s="16"/>
      <c r="D148" s="37"/>
      <c r="J148" s="42"/>
      <c r="K148" s="24"/>
      <c r="L148" s="42"/>
      <c r="M148" s="16"/>
    </row>
    <row r="149" spans="1:13" x14ac:dyDescent="0.2">
      <c r="A149" s="1">
        <v>13</v>
      </c>
      <c r="B149" s="16">
        <v>1</v>
      </c>
      <c r="C149" s="18">
        <v>2122</v>
      </c>
      <c r="D149" s="35">
        <v>56</v>
      </c>
      <c r="E149" s="18">
        <v>1</v>
      </c>
      <c r="F149" s="18">
        <f t="shared" ref="F149:F161" si="74">SUM(D149:E149)</f>
        <v>57</v>
      </c>
      <c r="G149" s="18">
        <v>639</v>
      </c>
      <c r="H149" s="18">
        <v>53</v>
      </c>
      <c r="I149" s="18">
        <f t="shared" ref="I149:I161" si="75">SUM(G149:H149)</f>
        <v>692</v>
      </c>
      <c r="J149" s="44">
        <f t="shared" ref="J149:J161" si="76">I149/(C149+F149)</f>
        <v>0.31757687012391006</v>
      </c>
      <c r="K149" s="19">
        <f t="shared" ref="K149:K161" si="77">H149/I149</f>
        <v>7.6589595375722547E-2</v>
      </c>
      <c r="L149" s="19">
        <f t="shared" ref="L149:L162" si="78">D149/G149</f>
        <v>8.7636932707355245E-2</v>
      </c>
      <c r="M149" s="16">
        <v>31</v>
      </c>
    </row>
    <row r="150" spans="1:13" x14ac:dyDescent="0.2">
      <c r="A150" s="1">
        <v>13</v>
      </c>
      <c r="B150" s="16">
        <v>2</v>
      </c>
      <c r="C150" s="18">
        <v>1212</v>
      </c>
      <c r="D150" s="35">
        <v>32</v>
      </c>
      <c r="E150" s="18">
        <v>0</v>
      </c>
      <c r="F150" s="18">
        <f t="shared" si="74"/>
        <v>32</v>
      </c>
      <c r="G150" s="18">
        <v>606</v>
      </c>
      <c r="H150" s="18">
        <v>32</v>
      </c>
      <c r="I150" s="18">
        <f t="shared" si="75"/>
        <v>638</v>
      </c>
      <c r="J150" s="44">
        <f t="shared" si="76"/>
        <v>0.51286173633440513</v>
      </c>
      <c r="K150" s="19">
        <f t="shared" si="77"/>
        <v>5.0156739811912224E-2</v>
      </c>
      <c r="L150" s="19">
        <f t="shared" si="78"/>
        <v>5.2805280528052806E-2</v>
      </c>
      <c r="M150" s="16">
        <v>25</v>
      </c>
    </row>
    <row r="151" spans="1:13" x14ac:dyDescent="0.2">
      <c r="A151" s="1">
        <v>13</v>
      </c>
      <c r="B151" s="16">
        <v>3</v>
      </c>
      <c r="C151" s="18">
        <v>1606</v>
      </c>
      <c r="D151" s="35">
        <v>21</v>
      </c>
      <c r="E151" s="18">
        <v>3</v>
      </c>
      <c r="F151" s="18">
        <f t="shared" si="74"/>
        <v>24</v>
      </c>
      <c r="G151" s="18">
        <v>804</v>
      </c>
      <c r="H151" s="18">
        <v>59</v>
      </c>
      <c r="I151" s="18">
        <f t="shared" si="75"/>
        <v>863</v>
      </c>
      <c r="J151" s="44">
        <f t="shared" si="76"/>
        <v>0.52944785276073625</v>
      </c>
      <c r="K151" s="19">
        <f t="shared" si="77"/>
        <v>6.8366164542294328E-2</v>
      </c>
      <c r="L151" s="19">
        <f t="shared" si="78"/>
        <v>2.6119402985074626E-2</v>
      </c>
      <c r="M151" s="16">
        <v>35</v>
      </c>
    </row>
    <row r="152" spans="1:13" x14ac:dyDescent="0.2">
      <c r="A152" s="1">
        <v>13</v>
      </c>
      <c r="B152" s="16">
        <v>4</v>
      </c>
      <c r="C152" s="18">
        <v>1691</v>
      </c>
      <c r="D152" s="35">
        <v>38</v>
      </c>
      <c r="E152" s="18">
        <v>1</v>
      </c>
      <c r="F152" s="18">
        <f t="shared" si="74"/>
        <v>39</v>
      </c>
      <c r="G152" s="18">
        <v>779</v>
      </c>
      <c r="H152" s="18">
        <v>29</v>
      </c>
      <c r="I152" s="18">
        <f t="shared" si="75"/>
        <v>808</v>
      </c>
      <c r="J152" s="44">
        <f t="shared" si="76"/>
        <v>0.46705202312138727</v>
      </c>
      <c r="K152" s="19">
        <f t="shared" si="77"/>
        <v>3.5891089108910888E-2</v>
      </c>
      <c r="L152" s="19">
        <f t="shared" si="78"/>
        <v>4.878048780487805E-2</v>
      </c>
      <c r="M152" s="16">
        <v>32</v>
      </c>
    </row>
    <row r="153" spans="1:13" x14ac:dyDescent="0.2">
      <c r="A153" s="1">
        <v>13</v>
      </c>
      <c r="B153" s="16">
        <v>5</v>
      </c>
      <c r="C153" s="18">
        <v>1548</v>
      </c>
      <c r="D153" s="35">
        <v>9</v>
      </c>
      <c r="E153" s="18">
        <v>1</v>
      </c>
      <c r="F153" s="18">
        <f t="shared" si="74"/>
        <v>10</v>
      </c>
      <c r="G153" s="18">
        <v>800</v>
      </c>
      <c r="H153" s="18">
        <v>50</v>
      </c>
      <c r="I153" s="18">
        <f t="shared" si="75"/>
        <v>850</v>
      </c>
      <c r="J153" s="44">
        <f t="shared" si="76"/>
        <v>0.54557124518613609</v>
      </c>
      <c r="K153" s="19">
        <f t="shared" si="77"/>
        <v>5.8823529411764705E-2</v>
      </c>
      <c r="L153" s="19">
        <f t="shared" si="78"/>
        <v>1.125E-2</v>
      </c>
      <c r="M153" s="16">
        <v>38</v>
      </c>
    </row>
    <row r="154" spans="1:13" x14ac:dyDescent="0.2">
      <c r="A154" s="1">
        <v>13</v>
      </c>
      <c r="B154" s="16">
        <v>6</v>
      </c>
      <c r="C154" s="18">
        <v>1977</v>
      </c>
      <c r="D154" s="35">
        <v>34</v>
      </c>
      <c r="E154" s="18">
        <v>1</v>
      </c>
      <c r="F154" s="18">
        <f t="shared" si="74"/>
        <v>35</v>
      </c>
      <c r="G154" s="18">
        <v>1068</v>
      </c>
      <c r="H154" s="18">
        <v>104</v>
      </c>
      <c r="I154" s="18">
        <f t="shared" si="75"/>
        <v>1172</v>
      </c>
      <c r="J154" s="44">
        <f t="shared" si="76"/>
        <v>0.58250497017892644</v>
      </c>
      <c r="K154" s="19">
        <f t="shared" si="77"/>
        <v>8.8737201365187715E-2</v>
      </c>
      <c r="L154" s="19">
        <f t="shared" si="78"/>
        <v>3.1835205992509365E-2</v>
      </c>
      <c r="M154" s="16">
        <v>51</v>
      </c>
    </row>
    <row r="155" spans="1:13" x14ac:dyDescent="0.2">
      <c r="A155" s="1">
        <v>13</v>
      </c>
      <c r="B155" s="16">
        <v>7</v>
      </c>
      <c r="C155" s="18">
        <v>2727</v>
      </c>
      <c r="D155" s="35">
        <v>35</v>
      </c>
      <c r="E155" s="18">
        <v>0</v>
      </c>
      <c r="F155" s="18">
        <f t="shared" si="74"/>
        <v>35</v>
      </c>
      <c r="G155" s="18">
        <v>1393</v>
      </c>
      <c r="H155" s="18">
        <v>76</v>
      </c>
      <c r="I155" s="18">
        <f t="shared" si="75"/>
        <v>1469</v>
      </c>
      <c r="J155" s="44">
        <f t="shared" si="76"/>
        <v>0.53186097031136859</v>
      </c>
      <c r="K155" s="19">
        <f t="shared" si="77"/>
        <v>5.1735874744724304E-2</v>
      </c>
      <c r="L155" s="19">
        <f t="shared" si="78"/>
        <v>2.5125628140703519E-2</v>
      </c>
      <c r="M155" s="16">
        <v>41</v>
      </c>
    </row>
    <row r="156" spans="1:13" x14ac:dyDescent="0.2">
      <c r="A156" s="1">
        <v>13</v>
      </c>
      <c r="B156" s="16">
        <v>8</v>
      </c>
      <c r="C156" s="18">
        <v>2024</v>
      </c>
      <c r="D156" s="35">
        <v>20</v>
      </c>
      <c r="E156" s="18">
        <v>0</v>
      </c>
      <c r="F156" s="18">
        <f t="shared" si="74"/>
        <v>20</v>
      </c>
      <c r="G156" s="18">
        <v>968</v>
      </c>
      <c r="H156" s="18">
        <v>52</v>
      </c>
      <c r="I156" s="18">
        <f t="shared" si="75"/>
        <v>1020</v>
      </c>
      <c r="J156" s="44">
        <f t="shared" si="76"/>
        <v>0.49902152641878667</v>
      </c>
      <c r="K156" s="19">
        <f t="shared" si="77"/>
        <v>5.0980392156862744E-2</v>
      </c>
      <c r="L156" s="19">
        <f t="shared" si="78"/>
        <v>2.0661157024793389E-2</v>
      </c>
      <c r="M156" s="16">
        <v>51</v>
      </c>
    </row>
    <row r="157" spans="1:13" x14ac:dyDescent="0.2">
      <c r="A157" s="1">
        <v>13</v>
      </c>
      <c r="B157" s="16">
        <v>9</v>
      </c>
      <c r="C157" s="18">
        <v>2673</v>
      </c>
      <c r="D157" s="35">
        <v>45</v>
      </c>
      <c r="E157" s="18">
        <v>0</v>
      </c>
      <c r="F157" s="18">
        <f t="shared" si="74"/>
        <v>45</v>
      </c>
      <c r="G157" s="18">
        <v>1124</v>
      </c>
      <c r="H157" s="18">
        <v>74</v>
      </c>
      <c r="I157" s="18">
        <f t="shared" si="75"/>
        <v>1198</v>
      </c>
      <c r="J157" s="44">
        <f t="shared" si="76"/>
        <v>0.44076526857983811</v>
      </c>
      <c r="K157" s="19">
        <f t="shared" si="77"/>
        <v>6.1769616026711188E-2</v>
      </c>
      <c r="L157" s="19">
        <f t="shared" si="78"/>
        <v>4.0035587188612103E-2</v>
      </c>
      <c r="M157" s="16">
        <v>55</v>
      </c>
    </row>
    <row r="158" spans="1:13" x14ac:dyDescent="0.2">
      <c r="A158" s="1">
        <v>13</v>
      </c>
      <c r="B158" s="16">
        <v>10</v>
      </c>
      <c r="C158" s="18">
        <v>1064</v>
      </c>
      <c r="D158" s="35">
        <v>26</v>
      </c>
      <c r="E158" s="18">
        <v>2</v>
      </c>
      <c r="F158" s="18">
        <f t="shared" si="74"/>
        <v>28</v>
      </c>
      <c r="G158" s="18">
        <v>550</v>
      </c>
      <c r="H158" s="18">
        <v>44</v>
      </c>
      <c r="I158" s="18">
        <f t="shared" si="75"/>
        <v>594</v>
      </c>
      <c r="J158" s="44">
        <f t="shared" si="76"/>
        <v>0.54395604395604391</v>
      </c>
      <c r="K158" s="19">
        <f t="shared" si="77"/>
        <v>7.407407407407407E-2</v>
      </c>
      <c r="L158" s="19">
        <f t="shared" si="78"/>
        <v>4.7272727272727272E-2</v>
      </c>
      <c r="M158" s="16">
        <v>23</v>
      </c>
    </row>
    <row r="159" spans="1:13" x14ac:dyDescent="0.2">
      <c r="A159" s="1">
        <v>13</v>
      </c>
      <c r="B159" s="16">
        <v>11</v>
      </c>
      <c r="C159" s="18">
        <v>1714</v>
      </c>
      <c r="D159" s="35">
        <v>35</v>
      </c>
      <c r="E159" s="18">
        <v>2</v>
      </c>
      <c r="F159" s="18">
        <f t="shared" si="74"/>
        <v>37</v>
      </c>
      <c r="G159" s="18">
        <v>846</v>
      </c>
      <c r="H159" s="18">
        <v>47</v>
      </c>
      <c r="I159" s="18">
        <f t="shared" si="75"/>
        <v>893</v>
      </c>
      <c r="J159" s="44">
        <f t="shared" si="76"/>
        <v>0.50999428897772703</v>
      </c>
      <c r="K159" s="19">
        <f t="shared" si="77"/>
        <v>5.2631578947368418E-2</v>
      </c>
      <c r="L159" s="19">
        <f t="shared" si="78"/>
        <v>4.1371158392434985E-2</v>
      </c>
      <c r="M159" s="16">
        <v>37</v>
      </c>
    </row>
    <row r="160" spans="1:13" x14ac:dyDescent="0.2">
      <c r="A160" s="1">
        <v>13</v>
      </c>
      <c r="B160" s="16">
        <v>12</v>
      </c>
      <c r="C160" s="18">
        <v>1045</v>
      </c>
      <c r="D160" s="35">
        <v>18</v>
      </c>
      <c r="E160" s="18">
        <v>1</v>
      </c>
      <c r="F160" s="18">
        <f t="shared" si="74"/>
        <v>19</v>
      </c>
      <c r="G160" s="18">
        <v>562</v>
      </c>
      <c r="H160" s="18">
        <v>29</v>
      </c>
      <c r="I160" s="18">
        <f t="shared" si="75"/>
        <v>591</v>
      </c>
      <c r="J160" s="44">
        <f t="shared" si="76"/>
        <v>0.55545112781954886</v>
      </c>
      <c r="K160" s="19">
        <f t="shared" si="77"/>
        <v>4.9069373942470386E-2</v>
      </c>
      <c r="L160" s="19">
        <f t="shared" si="78"/>
        <v>3.2028469750889681E-2</v>
      </c>
      <c r="M160" s="16">
        <v>30</v>
      </c>
    </row>
    <row r="161" spans="1:13" x14ac:dyDescent="0.2">
      <c r="A161" s="1">
        <v>13</v>
      </c>
      <c r="B161" s="16">
        <v>13</v>
      </c>
      <c r="C161" s="18">
        <v>1640</v>
      </c>
      <c r="D161" s="35">
        <v>25</v>
      </c>
      <c r="E161" s="18">
        <v>3</v>
      </c>
      <c r="F161" s="18">
        <f t="shared" si="74"/>
        <v>28</v>
      </c>
      <c r="G161" s="18">
        <v>889</v>
      </c>
      <c r="H161" s="18">
        <v>65</v>
      </c>
      <c r="I161" s="18">
        <f t="shared" si="75"/>
        <v>954</v>
      </c>
      <c r="J161" s="44">
        <f t="shared" si="76"/>
        <v>0.57194244604316546</v>
      </c>
      <c r="K161" s="19">
        <f t="shared" si="77"/>
        <v>6.8134171907756808E-2</v>
      </c>
      <c r="L161" s="19">
        <f t="shared" si="78"/>
        <v>2.81214848143982E-2</v>
      </c>
      <c r="M161" s="16">
        <v>35</v>
      </c>
    </row>
    <row r="162" spans="1:13" ht="15" x14ac:dyDescent="0.25">
      <c r="A162" s="27" t="s">
        <v>30</v>
      </c>
      <c r="B162" s="28"/>
      <c r="C162" s="29">
        <f>SUM(C149:C161)</f>
        <v>23043</v>
      </c>
      <c r="D162" s="38">
        <v>394</v>
      </c>
      <c r="E162" s="29">
        <f t="shared" ref="E162:H162" si="79">SUM(E149:E161)</f>
        <v>15</v>
      </c>
      <c r="F162" s="29">
        <f t="shared" si="79"/>
        <v>409</v>
      </c>
      <c r="G162" s="29">
        <f t="shared" si="79"/>
        <v>11028</v>
      </c>
      <c r="H162" s="29">
        <f t="shared" si="79"/>
        <v>714</v>
      </c>
      <c r="I162" s="29">
        <f>SUM(G162:H162)</f>
        <v>11742</v>
      </c>
      <c r="J162" s="47">
        <f>I162/(C162+F162)</f>
        <v>0.50068224458468358</v>
      </c>
      <c r="K162" s="30">
        <f>H162/I162</f>
        <v>6.0807358201328564E-2</v>
      </c>
      <c r="L162" s="30">
        <f t="shared" si="78"/>
        <v>3.5727239753355094E-2</v>
      </c>
      <c r="M162" s="49">
        <f>SUM(M149:M161)</f>
        <v>484</v>
      </c>
    </row>
  </sheetData>
  <mergeCells count="2">
    <mergeCell ref="A1:M1"/>
    <mergeCell ref="A2:M2"/>
  </mergeCells>
  <pageMargins left="0.7" right="0.7" top="0.75" bottom="0.75" header="0.3" footer="0.3"/>
  <pageSetup scale="65" fitToHeight="0" orientation="landscape" r:id="rId1"/>
  <rowBreaks count="3" manualBreakCount="3">
    <brk id="43" max="16383" man="1"/>
    <brk id="87" max="16383" man="1"/>
    <brk id="1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City of Minneapolis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Narabrook, Jeff J</dc:creator>
  <cp:lastModifiedBy>Sullivan, Abbie M</cp:lastModifiedBy>
  <cp:lastPrinted>2017-11-14T17:28:10Z</cp:lastPrinted>
  <dcterms:created xsi:type="dcterms:W3CDTF">2017-11-09T20:40:01Z</dcterms:created>
  <dcterms:modified xsi:type="dcterms:W3CDTF">2017-11-16T16:20:44Z</dcterms:modified>
</cp:coreProperties>
</file>