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yanr\Desktop\AERLAB\diffsize\"/>
    </mc:Choice>
  </mc:AlternateContent>
  <xr:revisionPtr revIDLastSave="0" documentId="13_ncr:1_{6EBDB9B5-D8C8-48D4-90CA-EEB93B7558B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G24" i="1"/>
  <c r="I24" i="1" s="1"/>
  <c r="H24" i="1"/>
  <c r="G25" i="1"/>
  <c r="H25" i="1"/>
  <c r="I25" i="1"/>
  <c r="G26" i="1"/>
  <c r="H26" i="1"/>
  <c r="I26" i="1"/>
  <c r="G27" i="1"/>
  <c r="I27" i="1" s="1"/>
  <c r="H27" i="1"/>
  <c r="G28" i="1"/>
  <c r="H28" i="1"/>
  <c r="I28" i="1"/>
  <c r="G29" i="1"/>
  <c r="H29" i="1"/>
  <c r="I29" i="1"/>
  <c r="H19" i="1"/>
  <c r="H20" i="1"/>
  <c r="H21" i="1"/>
  <c r="H22" i="1"/>
  <c r="H23" i="1"/>
  <c r="H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23" i="1"/>
  <c r="G22" i="1"/>
  <c r="G21" i="1"/>
  <c r="I21" i="1" s="1"/>
  <c r="G20" i="1"/>
  <c r="G19" i="1"/>
  <c r="G18" i="1"/>
  <c r="I18" i="1" s="1"/>
  <c r="H17" i="1"/>
  <c r="G17" i="1"/>
  <c r="G16" i="1"/>
  <c r="I16" i="1" s="1"/>
  <c r="G15" i="1"/>
  <c r="I15" i="1" s="1"/>
  <c r="G14" i="1"/>
  <c r="G13" i="1"/>
  <c r="G12" i="1"/>
  <c r="I12" i="1" s="1"/>
  <c r="G11" i="1"/>
  <c r="G10" i="1"/>
  <c r="G9" i="1"/>
  <c r="I9" i="1" s="1"/>
  <c r="G8" i="1"/>
  <c r="G7" i="1"/>
  <c r="G6" i="1"/>
  <c r="I6" i="1" s="1"/>
  <c r="G5" i="1"/>
  <c r="G4" i="1"/>
  <c r="G3" i="1"/>
  <c r="I3" i="1" s="1"/>
  <c r="G2" i="1"/>
  <c r="N19" i="1" l="1"/>
  <c r="I22" i="1"/>
  <c r="I23" i="1"/>
  <c r="I2" i="1"/>
  <c r="I5" i="1"/>
  <c r="I8" i="1"/>
  <c r="I11" i="1"/>
  <c r="I14" i="1"/>
  <c r="I17" i="1"/>
  <c r="I20" i="1"/>
  <c r="I7" i="1"/>
  <c r="I13" i="1"/>
  <c r="I19" i="1"/>
  <c r="O28" i="1"/>
  <c r="I4" i="1"/>
  <c r="I10" i="1"/>
  <c r="M20" i="1" l="1"/>
  <c r="M8" i="1"/>
  <c r="M7" i="1"/>
  <c r="M19" i="1"/>
  <c r="N29" i="1"/>
  <c r="N28" i="1"/>
</calcChain>
</file>

<file path=xl/sharedStrings.xml><?xml version="1.0" encoding="utf-8"?>
<sst xmlns="http://schemas.openxmlformats.org/spreadsheetml/2006/main" count="12" uniqueCount="8">
  <si>
    <t>dx</t>
  </si>
  <si>
    <t>dy</t>
  </si>
  <si>
    <t>avgx</t>
  </si>
  <si>
    <t>avgy</t>
  </si>
  <si>
    <t>length</t>
  </si>
  <si>
    <t>Channel Position</t>
  </si>
  <si>
    <t>Velocity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</si>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</sst>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G1" sqref="G1:K2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4" x14ac:dyDescent="0.25">
      <c r="A2" s="1">
        <v>0</v>
      </c>
      <c r="B2">
        <v>10.92686595072712</v>
      </c>
      <c r="C2">
        <v>0.30351594922024111</v>
      </c>
      <c r="D2">
        <v>967.32682145203353</v>
      </c>
      <c r="E2">
        <v>376.15684352199662</v>
      </c>
      <c r="G2">
        <f>SQRT(B2^2+C2^2)</f>
        <v>10.931080524659524</v>
      </c>
      <c r="H2">
        <f>(E2-MIN($E$2:$E$16))/(MAX($E$2:$E$16) - MIN($E$2:$E$16))</f>
        <v>0</v>
      </c>
      <c r="I2">
        <f>(G2*$K$3)/$K$2 * 1000</f>
        <v>55.639039584500388</v>
      </c>
      <c r="J2">
        <f>SQRT((1.23*2*($K$3)/$K$2 * 1000)^2 + (G2*(0.02051429)/$K$2 * 1000)^2 +  (G2*($K$3)/($K$2)^2 * 1000*0.05)^2)</f>
        <v>12.583401342075316</v>
      </c>
      <c r="K2">
        <v>179.7</v>
      </c>
    </row>
    <row r="3" spans="1:14" x14ac:dyDescent="0.25">
      <c r="A3" s="1">
        <v>1</v>
      </c>
      <c r="B3">
        <v>10.92686595072723</v>
      </c>
      <c r="C3">
        <v>0</v>
      </c>
      <c r="D3">
        <v>1048.3677439199271</v>
      </c>
      <c r="E3">
        <v>411.82091583647002</v>
      </c>
      <c r="G3">
        <f t="shared" ref="G3:G23" si="0">SQRT(B3^2+C3^2)</f>
        <v>10.92686595072723</v>
      </c>
      <c r="H3">
        <f t="shared" ref="H3:H16" si="1">(E3-MIN($E$2:$E$16))/(MAX($E$2:$E$16) - MIN($E$2:$E$16))</f>
        <v>0.10696403102110436</v>
      </c>
      <c r="I3">
        <f t="shared" ref="I3:I23" si="2">(G3*$K$3)/$K$2 * 1000</f>
        <v>55.61758746498468</v>
      </c>
      <c r="J3">
        <f t="shared" ref="J3:J29" si="3">SQRT((1.23*2*($K$3)/$K$2 * 1000)^2 + (G3*(0.02051429)/$K$2 * 1000)^2 +  (G3*($K$3)/($K$2)^2 * 1000*0.05)^2)</f>
        <v>12.583353630970086</v>
      </c>
      <c r="K3">
        <v>0.91467036499999999</v>
      </c>
    </row>
    <row r="4" spans="1:14" x14ac:dyDescent="0.25">
      <c r="A4" s="1">
        <v>2</v>
      </c>
      <c r="B4">
        <v>10.016293788166649</v>
      </c>
      <c r="C4">
        <v>0.91057216256058382</v>
      </c>
      <c r="D4">
        <v>1127.1322359814189</v>
      </c>
      <c r="E4">
        <v>490.585407897962</v>
      </c>
      <c r="G4">
        <f t="shared" si="0"/>
        <v>10.057598267682801</v>
      </c>
      <c r="H4">
        <f t="shared" si="1"/>
        <v>0.3431952582892222</v>
      </c>
      <c r="I4">
        <f t="shared" si="2"/>
        <v>51.193027704645495</v>
      </c>
      <c r="J4">
        <f t="shared" si="3"/>
        <v>12.573902760598708</v>
      </c>
    </row>
    <row r="5" spans="1:14" x14ac:dyDescent="0.25">
      <c r="A5" s="1">
        <v>3</v>
      </c>
      <c r="B5">
        <v>10.92686595072723</v>
      </c>
      <c r="C5">
        <v>0</v>
      </c>
      <c r="D5">
        <v>1164.9209807276841</v>
      </c>
      <c r="E5">
        <v>511.07328155557548</v>
      </c>
      <c r="G5">
        <f t="shared" si="0"/>
        <v>10.92686595072723</v>
      </c>
      <c r="H5">
        <f t="shared" si="1"/>
        <v>0.404642687347403</v>
      </c>
      <c r="I5">
        <f t="shared" si="2"/>
        <v>55.61758746498468</v>
      </c>
      <c r="J5">
        <f t="shared" si="3"/>
        <v>12.583353630970086</v>
      </c>
    </row>
    <row r="6" spans="1:14" x14ac:dyDescent="0.25">
      <c r="A6" s="1">
        <v>4</v>
      </c>
      <c r="B6">
        <v>11.837438113287821</v>
      </c>
      <c r="C6">
        <v>0</v>
      </c>
      <c r="D6">
        <v>1169.018555459206</v>
      </c>
      <c r="E6">
        <v>568.43932779689328</v>
      </c>
      <c r="G6">
        <f t="shared" si="0"/>
        <v>11.837438113287821</v>
      </c>
      <c r="H6">
        <f t="shared" si="1"/>
        <v>0.57669548871030951</v>
      </c>
      <c r="I6">
        <f t="shared" si="2"/>
        <v>60.252386420400022</v>
      </c>
      <c r="J6">
        <f t="shared" si="3"/>
        <v>12.594084647656581</v>
      </c>
    </row>
    <row r="7" spans="1:14" x14ac:dyDescent="0.25">
      <c r="A7" s="1">
        <v>5</v>
      </c>
      <c r="B7">
        <v>12.748010275848401</v>
      </c>
      <c r="C7">
        <v>0</v>
      </c>
      <c r="D7">
        <v>1176.758418840971</v>
      </c>
      <c r="E7">
        <v>654.94368324015022</v>
      </c>
      <c r="G7">
        <f t="shared" si="0"/>
        <v>12.748010275848401</v>
      </c>
      <c r="H7">
        <f t="shared" si="1"/>
        <v>0.83614018917818411</v>
      </c>
      <c r="I7">
        <f t="shared" si="2"/>
        <v>64.887185375815292</v>
      </c>
      <c r="J7">
        <f t="shared" si="3"/>
        <v>12.60566388507379</v>
      </c>
      <c r="M7">
        <f>AVERAGE(I2:I16)</f>
        <v>56.62372751994139</v>
      </c>
      <c r="N7">
        <f>AVERAGE(J2:J16)</f>
        <v>12.586468664889924</v>
      </c>
    </row>
    <row r="8" spans="1:14" x14ac:dyDescent="0.25">
      <c r="A8" s="1">
        <v>6</v>
      </c>
      <c r="B8">
        <v>10.926865950727009</v>
      </c>
      <c r="C8">
        <v>0</v>
      </c>
      <c r="D8">
        <v>1247.7830475206979</v>
      </c>
      <c r="E8">
        <v>709.57801299378627</v>
      </c>
      <c r="G8">
        <f t="shared" si="0"/>
        <v>10.926865950727009</v>
      </c>
      <c r="H8">
        <f t="shared" si="1"/>
        <v>1</v>
      </c>
      <c r="I8">
        <f t="shared" si="2"/>
        <v>55.617587464983565</v>
      </c>
      <c r="J8">
        <f t="shared" si="3"/>
        <v>12.583353630970082</v>
      </c>
      <c r="M8">
        <f>_xlfn.STDEV.S(I2:I16)</f>
        <v>6.8133159326632686</v>
      </c>
    </row>
    <row r="9" spans="1:14" x14ac:dyDescent="0.25">
      <c r="A9" s="1">
        <v>7</v>
      </c>
      <c r="B9">
        <v>10.016293788166649</v>
      </c>
      <c r="C9">
        <v>0</v>
      </c>
      <c r="D9">
        <v>1265.53920469063</v>
      </c>
      <c r="E9">
        <v>675.8868429790441</v>
      </c>
      <c r="G9">
        <f t="shared" si="0"/>
        <v>10.016293788166649</v>
      </c>
      <c r="H9">
        <f t="shared" si="1"/>
        <v>0.89895311665988042</v>
      </c>
      <c r="I9">
        <f t="shared" si="2"/>
        <v>50.98278850956941</v>
      </c>
      <c r="J9">
        <f t="shared" si="3"/>
        <v>12.573473006794112</v>
      </c>
    </row>
    <row r="10" spans="1:14" x14ac:dyDescent="0.25">
      <c r="A10" s="1">
        <v>8</v>
      </c>
      <c r="B10">
        <v>8.1951494630454818</v>
      </c>
      <c r="C10">
        <v>0.91057216256069751</v>
      </c>
      <c r="D10">
        <v>1279.1977871290389</v>
      </c>
      <c r="E10">
        <v>618.97608281900648</v>
      </c>
      <c r="G10">
        <f t="shared" si="0"/>
        <v>8.2455816280529977</v>
      </c>
      <c r="H10">
        <f t="shared" si="1"/>
        <v>0.72826581372048871</v>
      </c>
      <c r="I10">
        <f t="shared" si="2"/>
        <v>41.969889579123709</v>
      </c>
      <c r="J10">
        <f t="shared" si="3"/>
        <v>12.556701135908508</v>
      </c>
    </row>
    <row r="11" spans="1:14" x14ac:dyDescent="0.25">
      <c r="A11" s="1">
        <v>9</v>
      </c>
      <c r="B11">
        <v>9.1057216256058382</v>
      </c>
      <c r="C11">
        <v>0</v>
      </c>
      <c r="D11">
        <v>1322.449964850668</v>
      </c>
      <c r="E11">
        <v>591.20363186090822</v>
      </c>
      <c r="G11">
        <f t="shared" si="0"/>
        <v>9.1057216256058382</v>
      </c>
      <c r="H11">
        <f t="shared" si="1"/>
        <v>0.6449704098860658</v>
      </c>
      <c r="I11">
        <f t="shared" si="2"/>
        <v>46.347989554152953</v>
      </c>
      <c r="J11">
        <f t="shared" si="3"/>
        <v>12.564444781363621</v>
      </c>
    </row>
    <row r="12" spans="1:14" x14ac:dyDescent="0.25">
      <c r="A12" s="1">
        <v>10</v>
      </c>
      <c r="B12">
        <v>12.748010275848401</v>
      </c>
      <c r="C12">
        <v>0</v>
      </c>
      <c r="D12">
        <v>899.94448142254907</v>
      </c>
      <c r="E12">
        <v>579.3661937476204</v>
      </c>
      <c r="G12">
        <f t="shared" si="0"/>
        <v>12.748010275848401</v>
      </c>
      <c r="H12">
        <f t="shared" si="1"/>
        <v>0.60946745087467236</v>
      </c>
      <c r="I12">
        <f t="shared" si="2"/>
        <v>64.887185375815292</v>
      </c>
      <c r="J12">
        <f t="shared" si="3"/>
        <v>12.60566388507379</v>
      </c>
    </row>
    <row r="13" spans="1:14" x14ac:dyDescent="0.25">
      <c r="A13" s="1">
        <v>11</v>
      </c>
      <c r="B13">
        <v>11.837438113287821</v>
      </c>
      <c r="C13">
        <v>0.91057216256058382</v>
      </c>
      <c r="D13">
        <v>926.80636021808675</v>
      </c>
      <c r="E13">
        <v>581.64262415402197</v>
      </c>
      <c r="G13">
        <f t="shared" si="0"/>
        <v>11.872408464551301</v>
      </c>
      <c r="H13">
        <f t="shared" si="1"/>
        <v>0.6162949429922483</v>
      </c>
      <c r="I13">
        <f t="shared" si="2"/>
        <v>60.43038499554941</v>
      </c>
      <c r="J13">
        <f t="shared" si="3"/>
        <v>12.594513698144555</v>
      </c>
    </row>
    <row r="14" spans="1:14" x14ac:dyDescent="0.25">
      <c r="A14" s="1">
        <v>12</v>
      </c>
      <c r="B14">
        <v>11.837438113287821</v>
      </c>
      <c r="C14">
        <v>0.91057216256069751</v>
      </c>
      <c r="D14">
        <v>916.79006642992022</v>
      </c>
      <c r="E14">
        <v>694.85709520787077</v>
      </c>
      <c r="G14">
        <f t="shared" si="0"/>
        <v>11.872408464551309</v>
      </c>
      <c r="H14">
        <f t="shared" si="1"/>
        <v>0.95584888083370179</v>
      </c>
      <c r="I14">
        <f t="shared" si="2"/>
        <v>60.430384995549446</v>
      </c>
      <c r="J14">
        <f t="shared" si="3"/>
        <v>12.594513698144555</v>
      </c>
    </row>
    <row r="15" spans="1:14" x14ac:dyDescent="0.25">
      <c r="A15" s="1">
        <v>13</v>
      </c>
      <c r="B15">
        <v>12.748010275848401</v>
      </c>
      <c r="C15">
        <v>0.91057216256058382</v>
      </c>
      <c r="D15">
        <v>959.13167198898816</v>
      </c>
      <c r="E15">
        <v>703.96281683347684</v>
      </c>
      <c r="G15">
        <f t="shared" si="0"/>
        <v>12.780489335560148</v>
      </c>
      <c r="H15">
        <f t="shared" si="1"/>
        <v>0.98315884930400455</v>
      </c>
      <c r="I15">
        <f t="shared" si="2"/>
        <v>65.052503313496985</v>
      </c>
      <c r="J15">
        <f t="shared" si="3"/>
        <v>12.60609254146047</v>
      </c>
    </row>
    <row r="16" spans="1:14" x14ac:dyDescent="0.25">
      <c r="A16" s="1">
        <v>14</v>
      </c>
      <c r="B16">
        <v>11.837438113287821</v>
      </c>
      <c r="C16">
        <v>0.91057216256058382</v>
      </c>
      <c r="D16">
        <v>1149.896540045434</v>
      </c>
      <c r="E16">
        <v>698.80290328089063</v>
      </c>
      <c r="G16">
        <f t="shared" si="0"/>
        <v>11.872408464551301</v>
      </c>
      <c r="H16">
        <f t="shared" si="1"/>
        <v>0.96768318661359831</v>
      </c>
      <c r="I16">
        <f t="shared" si="2"/>
        <v>60.43038499554941</v>
      </c>
      <c r="J16">
        <f t="shared" si="3"/>
        <v>12.594513698144555</v>
      </c>
    </row>
    <row r="17" spans="1:15" x14ac:dyDescent="0.25">
      <c r="B17" s="1" t="s">
        <v>0</v>
      </c>
      <c r="C17" s="1" t="s">
        <v>1</v>
      </c>
      <c r="D17" s="1" t="s">
        <v>2</v>
      </c>
      <c r="E17" s="1" t="s">
        <v>3</v>
      </c>
      <c r="G17" t="e">
        <f t="shared" si="0"/>
        <v>#VALUE!</v>
      </c>
      <c r="H17" t="e">
        <f t="shared" ref="H3:H23" si="4">(E17-MIN($E$2:$E$23))/(MAX($E$2:$E$23) - MIN($E$2:$E$23))</f>
        <v>#VALUE!</v>
      </c>
      <c r="I17" t="e">
        <f t="shared" si="2"/>
        <v>#VALUE!</v>
      </c>
      <c r="J17" t="e">
        <f t="shared" si="3"/>
        <v>#VALUE!</v>
      </c>
    </row>
    <row r="18" spans="1:15" x14ac:dyDescent="0.25">
      <c r="A18" s="1">
        <v>0</v>
      </c>
      <c r="B18">
        <v>23.94208983594876</v>
      </c>
      <c r="C18">
        <v>0.49879353824894679</v>
      </c>
      <c r="D18">
        <v>124.49886584869689</v>
      </c>
      <c r="E18">
        <v>639.16967880102845</v>
      </c>
      <c r="G18">
        <f t="shared" si="0"/>
        <v>23.947285038317805</v>
      </c>
      <c r="H18">
        <f>(E18-MIN($E$18:$E$29))/(MAX($E$18:$E$29) - MIN($E$18:$E$29))</f>
        <v>0.32238193018480493</v>
      </c>
      <c r="I18">
        <f t="shared" si="2"/>
        <v>121.89132969814794</v>
      </c>
      <c r="J18">
        <f t="shared" si="3"/>
        <v>12.816368324163191</v>
      </c>
    </row>
    <row r="19" spans="1:15" x14ac:dyDescent="0.25">
      <c r="A19" s="1">
        <v>1</v>
      </c>
      <c r="B19">
        <v>21.44812214470409</v>
      </c>
      <c r="C19">
        <v>0</v>
      </c>
      <c r="D19">
        <v>137.7168946122936</v>
      </c>
      <c r="E19">
        <v>637.42390141715714</v>
      </c>
      <c r="G19">
        <f t="shared" si="0"/>
        <v>21.44812214470409</v>
      </c>
      <c r="H19">
        <f t="shared" ref="H19:H29" si="5">(E19-MIN($E$18:$E$29))/(MAX($E$18:$E$29) - MIN($E$18:$E$29))</f>
        <v>0.30800821355236097</v>
      </c>
      <c r="I19">
        <f t="shared" si="2"/>
        <v>109.17062721569881</v>
      </c>
      <c r="J19">
        <f t="shared" si="3"/>
        <v>12.758548613882281</v>
      </c>
      <c r="M19">
        <f>AVERAGE(I18:I29)</f>
        <v>124.01922640433831</v>
      </c>
      <c r="N19">
        <f>AVERAGE(J18:J29)</f>
        <v>12.829223361596881</v>
      </c>
    </row>
    <row r="20" spans="1:15" x14ac:dyDescent="0.25">
      <c r="A20" s="1">
        <v>2</v>
      </c>
      <c r="B20">
        <v>23.94208983594876</v>
      </c>
      <c r="C20">
        <v>0.49879353824894679</v>
      </c>
      <c r="D20">
        <v>225.25516057498129</v>
      </c>
      <c r="E20">
        <v>679.07316186094306</v>
      </c>
      <c r="G20">
        <f t="shared" si="0"/>
        <v>23.947285038317805</v>
      </c>
      <c r="H20">
        <f t="shared" si="5"/>
        <v>0.65092402464065724</v>
      </c>
      <c r="I20">
        <f t="shared" si="2"/>
        <v>121.89132969814794</v>
      </c>
      <c r="J20">
        <f t="shared" si="3"/>
        <v>12.816368324163191</v>
      </c>
      <c r="M20">
        <f>_xlfn.STDEV.S(I18:I29)</f>
        <v>12.291606783950662</v>
      </c>
    </row>
    <row r="21" spans="1:15" x14ac:dyDescent="0.25">
      <c r="A21" s="1">
        <v>3</v>
      </c>
      <c r="B21">
        <v>28.431231680189139</v>
      </c>
      <c r="C21">
        <v>0</v>
      </c>
      <c r="D21">
        <v>137.21810107404471</v>
      </c>
      <c r="E21">
        <v>683.81170047430783</v>
      </c>
      <c r="G21">
        <f t="shared" si="0"/>
        <v>28.431231680189139</v>
      </c>
      <c r="H21">
        <f t="shared" si="5"/>
        <v>0.68993839835728898</v>
      </c>
      <c r="I21">
        <f t="shared" si="2"/>
        <v>144.71455235569371</v>
      </c>
      <c r="J21">
        <f t="shared" si="3"/>
        <v>12.935243964589965</v>
      </c>
    </row>
    <row r="22" spans="1:15" x14ac:dyDescent="0.25">
      <c r="A22" s="1">
        <v>4</v>
      </c>
      <c r="B22">
        <v>25.93726398894449</v>
      </c>
      <c r="C22">
        <v>0.99758707649789358</v>
      </c>
      <c r="D22">
        <v>149.93733629939251</v>
      </c>
      <c r="E22">
        <v>664.35875248259947</v>
      </c>
      <c r="G22">
        <f t="shared" si="0"/>
        <v>25.956441266232783</v>
      </c>
      <c r="H22">
        <f t="shared" si="5"/>
        <v>0.52977412731006102</v>
      </c>
      <c r="I22">
        <f t="shared" si="2"/>
        <v>132.11790543731888</v>
      </c>
      <c r="J22">
        <f t="shared" si="3"/>
        <v>12.86725148879335</v>
      </c>
    </row>
    <row r="23" spans="1:15" x14ac:dyDescent="0.25">
      <c r="A23" s="1">
        <v>5</v>
      </c>
      <c r="B23">
        <v>26.436057527193441</v>
      </c>
      <c r="C23">
        <v>0.49879353824894679</v>
      </c>
      <c r="D23">
        <v>429.01232094967031</v>
      </c>
      <c r="E23">
        <v>627.19863388305396</v>
      </c>
      <c r="G23">
        <f t="shared" si="0"/>
        <v>26.440762707888741</v>
      </c>
      <c r="H23">
        <f t="shared" si="5"/>
        <v>0.2238193018480483</v>
      </c>
      <c r="I23">
        <f t="shared" si="2"/>
        <v>134.58309447358366</v>
      </c>
      <c r="J23">
        <f t="shared" si="3"/>
        <v>12.880098228957847</v>
      </c>
    </row>
    <row r="24" spans="1:15" x14ac:dyDescent="0.25">
      <c r="A24" s="1">
        <v>6</v>
      </c>
      <c r="B24">
        <v>20.450535068206189</v>
      </c>
      <c r="C24">
        <v>0</v>
      </c>
      <c r="D24">
        <v>432.50387571741282</v>
      </c>
      <c r="E24">
        <v>611.48663742821259</v>
      </c>
      <c r="G24">
        <f t="shared" ref="G24:G29" si="6">SQRT(B24^2+C24^2)</f>
        <v>20.450535068206189</v>
      </c>
      <c r="H24">
        <f t="shared" ref="H24:H29" si="7">(E24-MIN($E$18:$E$29))/(MAX($E$18:$E$29) - MIN($E$18:$E$29))</f>
        <v>9.4455852156056494E-2</v>
      </c>
      <c r="I24">
        <f t="shared" ref="I24:I29" si="8">(G24*$K$3)/$K$2 * 1000</f>
        <v>104.09292362427077</v>
      </c>
      <c r="J24">
        <f t="shared" si="3"/>
        <v>12.737180452907065</v>
      </c>
    </row>
    <row r="25" spans="1:15" x14ac:dyDescent="0.25">
      <c r="A25" s="1">
        <v>7</v>
      </c>
      <c r="B25">
        <v>26.43605752719338</v>
      </c>
      <c r="C25">
        <v>0.99758707649789358</v>
      </c>
      <c r="D25">
        <v>516.79998368148244</v>
      </c>
      <c r="E25">
        <v>686.80446170380151</v>
      </c>
      <c r="G25">
        <f t="shared" si="6"/>
        <v>26.454873228883056</v>
      </c>
      <c r="H25">
        <f t="shared" si="7"/>
        <v>0.71457905544147859</v>
      </c>
      <c r="I25">
        <f t="shared" si="8"/>
        <v>134.65491681853752</v>
      </c>
      <c r="J25">
        <f t="shared" si="3"/>
        <v>12.880475880286971</v>
      </c>
    </row>
    <row r="26" spans="1:15" x14ac:dyDescent="0.25">
      <c r="A26" s="1">
        <v>8</v>
      </c>
      <c r="B26">
        <v>21.94691568295309</v>
      </c>
      <c r="C26">
        <v>0.99758707649777989</v>
      </c>
      <c r="D26">
        <v>549.96975397503638</v>
      </c>
      <c r="E26">
        <v>600.01438604848727</v>
      </c>
      <c r="G26">
        <f t="shared" si="6"/>
        <v>21.969576417624619</v>
      </c>
      <c r="H26">
        <f t="shared" si="7"/>
        <v>0</v>
      </c>
      <c r="I26">
        <f t="shared" si="8"/>
        <v>111.82482181860937</v>
      </c>
      <c r="J26">
        <f t="shared" si="3"/>
        <v>12.770108105364287</v>
      </c>
    </row>
    <row r="27" spans="1:15" x14ac:dyDescent="0.25">
      <c r="A27" s="1">
        <v>9</v>
      </c>
      <c r="B27">
        <v>24.9396769124466</v>
      </c>
      <c r="C27">
        <v>0.49879353824894679</v>
      </c>
      <c r="D27">
        <v>301.57057192706787</v>
      </c>
      <c r="E27">
        <v>719.47543845910661</v>
      </c>
      <c r="G27">
        <f t="shared" si="6"/>
        <v>24.944664349135287</v>
      </c>
      <c r="H27">
        <f t="shared" si="7"/>
        <v>0.98357289527720781</v>
      </c>
      <c r="I27">
        <f t="shared" si="8"/>
        <v>126.96797576530919</v>
      </c>
      <c r="J27">
        <f t="shared" si="3"/>
        <v>12.841140655615705</v>
      </c>
    </row>
    <row r="28" spans="1:15" x14ac:dyDescent="0.25">
      <c r="A28" s="1">
        <v>10</v>
      </c>
      <c r="B28">
        <v>25.937263988944519</v>
      </c>
      <c r="C28">
        <v>0.49879353824894679</v>
      </c>
      <c r="D28">
        <v>171.3854584440966</v>
      </c>
      <c r="E28">
        <v>721.47061261210229</v>
      </c>
      <c r="G28">
        <f t="shared" si="6"/>
        <v>25.942059637314788</v>
      </c>
      <c r="H28">
        <f t="shared" si="7"/>
        <v>1</v>
      </c>
      <c r="I28">
        <f t="shared" si="8"/>
        <v>132.04470315700883</v>
      </c>
      <c r="J28">
        <f t="shared" si="3"/>
        <v>12.866873449319508</v>
      </c>
      <c r="N28" t="e">
        <f>AVERAGE(I2:I23)</f>
        <v>#VALUE!</v>
      </c>
      <c r="O28" t="e">
        <f>AVERAGE(J2:J23)</f>
        <v>#VALUE!</v>
      </c>
    </row>
    <row r="29" spans="1:15" x14ac:dyDescent="0.25">
      <c r="A29" s="1">
        <v>11</v>
      </c>
      <c r="B29">
        <v>22.445709221201948</v>
      </c>
      <c r="C29">
        <v>0.49879353824894679</v>
      </c>
      <c r="D29">
        <v>257.92613733028639</v>
      </c>
      <c r="E29">
        <v>659.62021386923459</v>
      </c>
      <c r="G29">
        <f t="shared" si="6"/>
        <v>22.451250687579726</v>
      </c>
      <c r="H29">
        <f t="shared" si="7"/>
        <v>0.49075975359342844</v>
      </c>
      <c r="I29">
        <f t="shared" si="8"/>
        <v>114.27653678973317</v>
      </c>
      <c r="J29">
        <f t="shared" si="3"/>
        <v>12.781022851119209</v>
      </c>
      <c r="N29" t="e">
        <f>_xlfn.STDEV.S(I2:I23)</f>
        <v>#VALUE!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Zhang</cp:lastModifiedBy>
  <dcterms:created xsi:type="dcterms:W3CDTF">2020-12-08T15:37:55Z</dcterms:created>
  <dcterms:modified xsi:type="dcterms:W3CDTF">2020-12-09T00:16:10Z</dcterms:modified>
</cp:coreProperties>
</file>