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varyingvol\"/>
    </mc:Choice>
  </mc:AlternateContent>
  <xr:revisionPtr revIDLastSave="0" documentId="13_ncr:1_{FEF76AA1-D7CD-46D9-891F-3822313FBED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1"/>
  <c r="I29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<sst xmlns="http://schemas.openxmlformats.org/spreadsheetml/2006/main" count="8" uniqueCount="8">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</sst>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Sheet1!$H$2:$H$21</c:f>
              <c:numCache>
                <c:formatCode>General</c:formatCode>
                <c:ptCount val="20"/>
                <c:pt idx="0">
                  <c:v>0.35375817009696231</c:v>
                </c:pt>
                <c:pt idx="1">
                  <c:v>0.2483660132342175</c:v>
                </c:pt>
                <c:pt idx="2">
                  <c:v>0.45424836617539377</c:v>
                </c:pt>
                <c:pt idx="3">
                  <c:v>0.46405228774402135</c:v>
                </c:pt>
                <c:pt idx="4">
                  <c:v>0.58415032695970759</c:v>
                </c:pt>
                <c:pt idx="5">
                  <c:v>0.90522875833225669</c:v>
                </c:pt>
                <c:pt idx="6">
                  <c:v>0.88071895441068793</c:v>
                </c:pt>
                <c:pt idx="7">
                  <c:v>0.82924836617539399</c:v>
                </c:pt>
                <c:pt idx="8">
                  <c:v>0.60866013088127635</c:v>
                </c:pt>
                <c:pt idx="9">
                  <c:v>0.24346405244990393</c:v>
                </c:pt>
                <c:pt idx="10">
                  <c:v>0.75081699362637433</c:v>
                </c:pt>
                <c:pt idx="11">
                  <c:v>0.64297385637147253</c:v>
                </c:pt>
                <c:pt idx="12">
                  <c:v>0.45179738578323697</c:v>
                </c:pt>
                <c:pt idx="13">
                  <c:v>0.44362745098039208</c:v>
                </c:pt>
                <c:pt idx="14">
                  <c:v>0.66421568627450978</c:v>
                </c:pt>
                <c:pt idx="15">
                  <c:v>0.50245098039215652</c:v>
                </c:pt>
                <c:pt idx="16">
                  <c:v>1.9607843137254753E-2</c:v>
                </c:pt>
                <c:pt idx="17">
                  <c:v>0.12009803921568619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248.76817354773087</c:v>
                </c:pt>
                <c:pt idx="1">
                  <c:v>192.03167482072288</c:v>
                </c:pt>
                <c:pt idx="2">
                  <c:v>225.91961743614431</c:v>
                </c:pt>
                <c:pt idx="3">
                  <c:v>248.5115791797586</c:v>
                </c:pt>
                <c:pt idx="4">
                  <c:v>237.48439793901355</c:v>
                </c:pt>
                <c:pt idx="5">
                  <c:v>237.21559830795175</c:v>
                </c:pt>
                <c:pt idx="6">
                  <c:v>237.21559830795175</c:v>
                </c:pt>
                <c:pt idx="7">
                  <c:v>136.02162202809529</c:v>
                </c:pt>
                <c:pt idx="8">
                  <c:v>271.33877180573995</c:v>
                </c:pt>
                <c:pt idx="9">
                  <c:v>237.21559830795175</c:v>
                </c:pt>
                <c:pt idx="10">
                  <c:v>237.48439793901363</c:v>
                </c:pt>
                <c:pt idx="11">
                  <c:v>226.20184067852037</c:v>
                </c:pt>
                <c:pt idx="12">
                  <c:v>237.48439793901255</c:v>
                </c:pt>
                <c:pt idx="13">
                  <c:v>248.51157917975968</c:v>
                </c:pt>
                <c:pt idx="14">
                  <c:v>169.43971307710945</c:v>
                </c:pt>
                <c:pt idx="15">
                  <c:v>169.43971307710737</c:v>
                </c:pt>
                <c:pt idx="16">
                  <c:v>181.08834929683513</c:v>
                </c:pt>
                <c:pt idx="17">
                  <c:v>203.32765569253002</c:v>
                </c:pt>
                <c:pt idx="18">
                  <c:v>68.710769189994352</c:v>
                </c:pt>
                <c:pt idx="19">
                  <c:v>68.710769189994352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6-49B8-870B-C7A9115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51871"/>
        <c:axId val="554967679"/>
      </c:scatterChart>
      <c:valAx>
        <c:axId val="554951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in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67679"/>
        <c:crosses val="autoZero"/>
        <c:crossBetween val="midCat"/>
      </c:valAx>
      <c:valAx>
        <c:axId val="5549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Velocity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5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8</xdr:row>
      <xdr:rowOff>180975</xdr:rowOff>
    </xdr:from>
    <xdr:to>
      <xdr:col>20</xdr:col>
      <xdr:colOff>500062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AC101-9E44-42FA-9F5E-3CCB5972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G1" sqref="G1:K29"/>
    </sheetView>
  </sheetViews>
  <sheetFormatPr defaultRowHeight="15" x14ac:dyDescent="0.25"/>
  <cols>
    <col min="8" max="8" width="16.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1" x14ac:dyDescent="0.25">
      <c r="A2" s="1">
        <v>0</v>
      </c>
      <c r="B2">
        <v>27.52063715027947</v>
      </c>
      <c r="C2">
        <v>1.2509380522855049</v>
      </c>
      <c r="D2">
        <v>164.5699149132756</v>
      </c>
      <c r="E2">
        <v>409.85264550297848</v>
      </c>
      <c r="G2">
        <f>SQRT(B2^2+C2^2)</f>
        <v>27.549052890580437</v>
      </c>
      <c r="H2">
        <f>(E2-MIN($E$2:$E$21))/(MAX($E$2:$E$21) - MIN($E$2:$E$21))</f>
        <v>0.35375817009696231</v>
      </c>
      <c r="I2">
        <f>(G2*$K$3)/$K$2 * 1000</f>
        <v>248.76817354773087</v>
      </c>
      <c r="J2">
        <f>SQRT((2.07*2*($K$3)/$K$2 * 1000)^2 + (G2*(0.008633838)/$K$2 * 1000)^2 +  (G2*($K$3)/($K$2)^2 * 1000*0.05)^2)</f>
        <v>37.679406879383521</v>
      </c>
      <c r="K2">
        <v>50.6</v>
      </c>
    </row>
    <row r="3" spans="1:11" x14ac:dyDescent="0.25">
      <c r="A3" s="1">
        <v>1</v>
      </c>
      <c r="B3">
        <v>21.265946888852309</v>
      </c>
      <c r="C3">
        <v>0</v>
      </c>
      <c r="D3">
        <v>259.01573786082548</v>
      </c>
      <c r="E3">
        <v>382.95747737884182</v>
      </c>
      <c r="G3">
        <f t="shared" ref="G3:G21" si="0">SQRT(B3^2+C3^2)</f>
        <v>21.265946888852309</v>
      </c>
      <c r="H3">
        <f t="shared" ref="H3:H21" si="1">(E3-MIN($E$2:$E$21))/(MAX($E$2:$E$21) - MIN($E$2:$E$21))</f>
        <v>0.2483660132342175</v>
      </c>
      <c r="I3">
        <f t="shared" ref="I3:I21" si="2">(G3*$K$3)/$K$2 * 1000</f>
        <v>192.03167482072288</v>
      </c>
      <c r="J3">
        <f t="shared" ref="J3:J21" si="3">SQRT((2.07*2*($K$3)/$K$2 * 1000)^2 + (G3*(0.008633838)/$K$2 * 1000)^2 +  (G3*($K$3)/($K$2)^2 * 1000*0.05)^2)</f>
        <v>37.56039979762086</v>
      </c>
      <c r="K3">
        <v>0.45691841500000002</v>
      </c>
    </row>
    <row r="4" spans="1:11" x14ac:dyDescent="0.25">
      <c r="A4" s="1">
        <v>2</v>
      </c>
      <c r="B4">
        <v>25.018761045708569</v>
      </c>
      <c r="C4">
        <v>0</v>
      </c>
      <c r="D4">
        <v>234.62244584125969</v>
      </c>
      <c r="E4">
        <v>435.4968755748298</v>
      </c>
      <c r="G4">
        <f t="shared" si="0"/>
        <v>25.018761045708569</v>
      </c>
      <c r="H4">
        <f t="shared" si="1"/>
        <v>0.45424836617539377</v>
      </c>
      <c r="I4">
        <f t="shared" si="2"/>
        <v>225.91961743614431</v>
      </c>
      <c r="J4">
        <f t="shared" si="3"/>
        <v>37.627842886032923</v>
      </c>
    </row>
    <row r="5" spans="1:11" x14ac:dyDescent="0.25">
      <c r="A5" s="1">
        <v>3</v>
      </c>
      <c r="B5">
        <v>27.520637150279409</v>
      </c>
      <c r="C5">
        <v>0</v>
      </c>
      <c r="D5">
        <v>288.4127820895331</v>
      </c>
      <c r="E5">
        <v>437.9987516794007</v>
      </c>
      <c r="G5">
        <f t="shared" si="0"/>
        <v>27.520637150279409</v>
      </c>
      <c r="H5">
        <f t="shared" si="1"/>
        <v>0.46405228774402135</v>
      </c>
      <c r="I5">
        <f t="shared" si="2"/>
        <v>248.5115791797586</v>
      </c>
      <c r="J5">
        <f t="shared" si="3"/>
        <v>37.678800654378776</v>
      </c>
    </row>
    <row r="6" spans="1:11" x14ac:dyDescent="0.25">
      <c r="A6" s="1">
        <v>4</v>
      </c>
      <c r="B6">
        <v>26.269699097994021</v>
      </c>
      <c r="C6">
        <v>1.2509380522853919</v>
      </c>
      <c r="D6">
        <v>185.21039277598521</v>
      </c>
      <c r="E6">
        <v>468.6467339603937</v>
      </c>
      <c r="G6">
        <f t="shared" si="0"/>
        <v>26.29946647196105</v>
      </c>
      <c r="H6">
        <f t="shared" si="1"/>
        <v>0.58415032695970759</v>
      </c>
      <c r="I6">
        <f t="shared" si="2"/>
        <v>237.48439793901355</v>
      </c>
      <c r="J6">
        <f t="shared" si="3"/>
        <v>37.65333039060684</v>
      </c>
    </row>
    <row r="7" spans="1:11" x14ac:dyDescent="0.25">
      <c r="A7" s="1">
        <v>5</v>
      </c>
      <c r="B7">
        <v>26.269699097994021</v>
      </c>
      <c r="C7">
        <v>0</v>
      </c>
      <c r="D7">
        <v>340.32671125937838</v>
      </c>
      <c r="E7">
        <v>550.58317638508936</v>
      </c>
      <c r="G7">
        <f t="shared" si="0"/>
        <v>26.269699097994021</v>
      </c>
      <c r="H7">
        <f t="shared" si="1"/>
        <v>0.90522875833225669</v>
      </c>
      <c r="I7">
        <f t="shared" si="2"/>
        <v>237.21559830795175</v>
      </c>
      <c r="J7">
        <f t="shared" si="3"/>
        <v>37.652723745759445</v>
      </c>
    </row>
    <row r="8" spans="1:11" x14ac:dyDescent="0.25">
      <c r="A8" s="1">
        <v>6</v>
      </c>
      <c r="B8">
        <v>26.269699097994021</v>
      </c>
      <c r="C8">
        <v>0</v>
      </c>
      <c r="D8">
        <v>455.413012069638</v>
      </c>
      <c r="E8">
        <v>544.32848612366217</v>
      </c>
      <c r="G8">
        <f t="shared" si="0"/>
        <v>26.269699097994021</v>
      </c>
      <c r="H8">
        <f t="shared" si="1"/>
        <v>0.88071895441068793</v>
      </c>
      <c r="I8">
        <f t="shared" si="2"/>
        <v>237.21559830795175</v>
      </c>
      <c r="J8">
        <f t="shared" si="3"/>
        <v>37.652723745759445</v>
      </c>
    </row>
    <row r="9" spans="1:11" x14ac:dyDescent="0.25">
      <c r="A9" s="1">
        <v>7</v>
      </c>
      <c r="B9">
        <v>15.01125662742515</v>
      </c>
      <c r="C9">
        <v>1.2509380522853919</v>
      </c>
      <c r="D9">
        <v>562.36821554004223</v>
      </c>
      <c r="E9">
        <v>531.19363657466522</v>
      </c>
      <c r="G9">
        <f t="shared" si="0"/>
        <v>15.063288868805214</v>
      </c>
      <c r="H9">
        <f t="shared" si="1"/>
        <v>0.82924836617539399</v>
      </c>
      <c r="I9">
        <f t="shared" si="2"/>
        <v>136.02162202809529</v>
      </c>
      <c r="J9">
        <f t="shared" si="3"/>
        <v>37.47272518349196</v>
      </c>
    </row>
    <row r="10" spans="1:11" x14ac:dyDescent="0.25">
      <c r="A10" s="1">
        <v>8</v>
      </c>
      <c r="B10">
        <v>30.02251325485031</v>
      </c>
      <c r="C10">
        <v>1.2509380522853919</v>
      </c>
      <c r="D10">
        <v>488.56287045520179</v>
      </c>
      <c r="E10">
        <v>474.90142422182089</v>
      </c>
      <c r="G10">
        <f t="shared" si="0"/>
        <v>30.048563162792295</v>
      </c>
      <c r="H10">
        <f t="shared" si="1"/>
        <v>0.60866013088127635</v>
      </c>
      <c r="I10">
        <f t="shared" si="2"/>
        <v>271.33877180573995</v>
      </c>
      <c r="J10">
        <f t="shared" si="3"/>
        <v>37.735137915692391</v>
      </c>
    </row>
    <row r="11" spans="1:11" x14ac:dyDescent="0.25">
      <c r="A11" s="1">
        <v>9</v>
      </c>
      <c r="B11">
        <v>26.269699097994021</v>
      </c>
      <c r="C11">
        <v>0</v>
      </c>
      <c r="D11">
        <v>640.5518438078816</v>
      </c>
      <c r="E11">
        <v>381.70653932655642</v>
      </c>
      <c r="G11">
        <f t="shared" si="0"/>
        <v>26.269699097994021</v>
      </c>
      <c r="H11">
        <f t="shared" si="1"/>
        <v>0.24346405244990393</v>
      </c>
      <c r="I11">
        <f t="shared" si="2"/>
        <v>237.21559830795175</v>
      </c>
      <c r="J11">
        <f t="shared" si="3"/>
        <v>37.652723745759445</v>
      </c>
    </row>
    <row r="12" spans="1:11" x14ac:dyDescent="0.25">
      <c r="A12" s="1">
        <v>10</v>
      </c>
      <c r="B12">
        <v>26.269699097994021</v>
      </c>
      <c r="C12">
        <v>1.2509380522855049</v>
      </c>
      <c r="D12">
        <v>754.38720656585565</v>
      </c>
      <c r="E12">
        <v>511.17862773809833</v>
      </c>
      <c r="G12">
        <f t="shared" si="0"/>
        <v>26.299466471961058</v>
      </c>
      <c r="H12">
        <f t="shared" si="1"/>
        <v>0.75081699362637433</v>
      </c>
      <c r="I12">
        <f t="shared" si="2"/>
        <v>237.48439793901363</v>
      </c>
      <c r="J12">
        <f t="shared" si="3"/>
        <v>37.65333039060684</v>
      </c>
    </row>
    <row r="13" spans="1:11" x14ac:dyDescent="0.25">
      <c r="A13" s="1">
        <v>11</v>
      </c>
      <c r="B13">
        <v>25.018761045708739</v>
      </c>
      <c r="C13">
        <v>1.2509380522853919</v>
      </c>
      <c r="D13">
        <v>931.39494096424392</v>
      </c>
      <c r="E13">
        <v>483.65799058781892</v>
      </c>
      <c r="G13">
        <f t="shared" si="0"/>
        <v>25.050014975503078</v>
      </c>
      <c r="H13">
        <f t="shared" si="1"/>
        <v>0.64297385637147253</v>
      </c>
      <c r="I13">
        <f t="shared" si="2"/>
        <v>226.20184067852037</v>
      </c>
      <c r="J13">
        <f t="shared" si="3"/>
        <v>37.62844993200887</v>
      </c>
    </row>
    <row r="14" spans="1:11" x14ac:dyDescent="0.25">
      <c r="A14" s="1">
        <v>12</v>
      </c>
      <c r="B14">
        <v>26.269699097993911</v>
      </c>
      <c r="C14">
        <v>1.2509380522853919</v>
      </c>
      <c r="D14">
        <v>995.81825065694352</v>
      </c>
      <c r="E14">
        <v>434.8714065486871</v>
      </c>
      <c r="G14">
        <f t="shared" si="0"/>
        <v>26.29946647196094</v>
      </c>
      <c r="H14">
        <f t="shared" si="1"/>
        <v>0.45179738578323697</v>
      </c>
      <c r="I14">
        <f t="shared" si="2"/>
        <v>237.48439793901255</v>
      </c>
      <c r="J14">
        <f t="shared" si="3"/>
        <v>37.653330390606833</v>
      </c>
    </row>
    <row r="15" spans="1:11" x14ac:dyDescent="0.25">
      <c r="A15" s="1">
        <v>13</v>
      </c>
      <c r="B15">
        <v>27.52063715027953</v>
      </c>
      <c r="C15">
        <v>0</v>
      </c>
      <c r="D15">
        <v>895.11773744796642</v>
      </c>
      <c r="E15">
        <v>432.78650975345488</v>
      </c>
      <c r="G15">
        <f t="shared" si="0"/>
        <v>27.52063715027953</v>
      </c>
      <c r="H15">
        <f t="shared" si="1"/>
        <v>0.44362745098039208</v>
      </c>
      <c r="I15">
        <f t="shared" si="2"/>
        <v>248.51157917975968</v>
      </c>
      <c r="J15">
        <f t="shared" si="3"/>
        <v>37.678800654378776</v>
      </c>
    </row>
    <row r="16" spans="1:11" x14ac:dyDescent="0.25">
      <c r="A16" s="1">
        <v>14</v>
      </c>
      <c r="B16">
        <v>18.764070784281561</v>
      </c>
      <c r="C16">
        <v>0</v>
      </c>
      <c r="D16">
        <v>1108.402675362632</v>
      </c>
      <c r="E16">
        <v>489.07872210629921</v>
      </c>
      <c r="G16">
        <f t="shared" si="0"/>
        <v>18.764070784281561</v>
      </c>
      <c r="H16">
        <f t="shared" si="1"/>
        <v>0.66421568627450978</v>
      </c>
      <c r="I16">
        <f t="shared" si="2"/>
        <v>169.43971307710945</v>
      </c>
      <c r="J16">
        <f t="shared" si="3"/>
        <v>37.5214585944506</v>
      </c>
    </row>
    <row r="17" spans="1:10" x14ac:dyDescent="0.25">
      <c r="A17" s="1">
        <v>15</v>
      </c>
      <c r="B17">
        <v>18.76407078428133</v>
      </c>
      <c r="C17">
        <v>0</v>
      </c>
      <c r="D17">
        <v>1308.552763728301</v>
      </c>
      <c r="E17">
        <v>447.79776638087998</v>
      </c>
      <c r="G17">
        <f t="shared" si="0"/>
        <v>18.76407078428133</v>
      </c>
      <c r="H17">
        <f t="shared" si="1"/>
        <v>0.50245098039215652</v>
      </c>
      <c r="I17">
        <f t="shared" si="2"/>
        <v>169.43971307710737</v>
      </c>
      <c r="J17">
        <f t="shared" si="3"/>
        <v>37.521458594450593</v>
      </c>
    </row>
    <row r="18" spans="1:10" x14ac:dyDescent="0.25">
      <c r="A18" s="1">
        <v>16</v>
      </c>
      <c r="B18">
        <v>20.015008836566949</v>
      </c>
      <c r="C18">
        <v>1.2509380522853919</v>
      </c>
      <c r="D18">
        <v>1267.8972770290241</v>
      </c>
      <c r="E18">
        <v>324.5803682307652</v>
      </c>
      <c r="G18">
        <f t="shared" si="0"/>
        <v>20.054062549481305</v>
      </c>
      <c r="H18">
        <f t="shared" si="1"/>
        <v>1.9607843137254753E-2</v>
      </c>
      <c r="I18">
        <f t="shared" si="2"/>
        <v>181.08834929683513</v>
      </c>
      <c r="J18">
        <f t="shared" si="3"/>
        <v>37.540934245248799</v>
      </c>
    </row>
    <row r="19" spans="1:10" x14ac:dyDescent="0.25">
      <c r="A19" s="1">
        <v>17</v>
      </c>
      <c r="B19">
        <v>22.516884941137729</v>
      </c>
      <c r="C19">
        <v>0</v>
      </c>
      <c r="D19">
        <v>991.43996747394442</v>
      </c>
      <c r="E19">
        <v>350.22459830261653</v>
      </c>
      <c r="G19">
        <f t="shared" si="0"/>
        <v>22.516884941137729</v>
      </c>
      <c r="H19">
        <f t="shared" si="1"/>
        <v>0.12009803921568619</v>
      </c>
      <c r="I19">
        <f t="shared" si="2"/>
        <v>203.32765569253002</v>
      </c>
      <c r="J19">
        <f t="shared" si="3"/>
        <v>37.581678701161003</v>
      </c>
    </row>
    <row r="20" spans="1:10" x14ac:dyDescent="0.25">
      <c r="A20" s="1">
        <v>18</v>
      </c>
      <c r="B20">
        <v>7.5056283137125774</v>
      </c>
      <c r="C20">
        <v>1.2509380522853919</v>
      </c>
      <c r="D20">
        <v>782.53331274227776</v>
      </c>
      <c r="E20">
        <v>574.76797868785115</v>
      </c>
      <c r="G20">
        <f t="shared" si="0"/>
        <v>7.60915911216604</v>
      </c>
      <c r="H20">
        <f t="shared" si="1"/>
        <v>1</v>
      </c>
      <c r="I20">
        <f t="shared" si="2"/>
        <v>68.710769189994352</v>
      </c>
      <c r="J20">
        <f t="shared" si="3"/>
        <v>37.406834368438737</v>
      </c>
    </row>
    <row r="21" spans="1:10" x14ac:dyDescent="0.25">
      <c r="A21" s="1">
        <v>19</v>
      </c>
      <c r="B21">
        <v>7.5056283137125774</v>
      </c>
      <c r="C21">
        <v>1.2509380522853919</v>
      </c>
      <c r="D21">
        <v>733.746728703146</v>
      </c>
      <c r="E21">
        <v>319.57661602162352</v>
      </c>
      <c r="G21">
        <f t="shared" si="0"/>
        <v>7.60915911216604</v>
      </c>
      <c r="H21">
        <f t="shared" si="1"/>
        <v>0</v>
      </c>
      <c r="I21">
        <f t="shared" si="2"/>
        <v>68.710769189994352</v>
      </c>
      <c r="J21">
        <f t="shared" si="3"/>
        <v>37.406834368438737</v>
      </c>
    </row>
    <row r="28" spans="1:10" x14ac:dyDescent="0.25">
      <c r="I28">
        <f>AVERAGE(I2:I19)</f>
        <v>219.15001547560826</v>
      </c>
      <c r="J28">
        <f>AVERAGE(J2:J19)</f>
        <v>37.619180913744316</v>
      </c>
    </row>
    <row r="29" spans="1:10" x14ac:dyDescent="0.25">
      <c r="I29">
        <f>_xlfn.STDEV.S(I2:I19)</f>
        <v>35.723780832350343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2020-12-08T15:00:05Z</dcterms:created>
  <dcterms:modified xsi:type="dcterms:W3CDTF">2020-12-08T22:59:16Z</dcterms:modified>
</cp:coreProperties>
</file>