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varyingvol\"/>
    </mc:Choice>
  </mc:AlternateContent>
  <xr:revisionPtr revIDLastSave="0" documentId="13_ncr:1_{71CF807B-A15C-4F22-B4F9-5758A0713C6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I24" i="1"/>
  <c r="I2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0" i="1"/>
  <c r="I20" i="1" s="1"/>
  <c r="H19" i="1"/>
  <c r="G19" i="1"/>
  <c r="I19" i="1" s="1"/>
  <c r="I18" i="1"/>
  <c r="H18" i="1"/>
  <c r="G18" i="1"/>
  <c r="H17" i="1"/>
  <c r="G17" i="1"/>
  <c r="I17" i="1" s="1"/>
  <c r="H16" i="1"/>
  <c r="G16" i="1"/>
  <c r="I16" i="1" s="1"/>
  <c r="H15" i="1"/>
  <c r="G15" i="1"/>
  <c r="I15" i="1" s="1"/>
  <c r="I14" i="1"/>
  <c r="H14" i="1"/>
  <c r="G14" i="1"/>
  <c r="H13" i="1"/>
  <c r="G13" i="1"/>
  <c r="I13" i="1" s="1"/>
  <c r="H12" i="1"/>
  <c r="G12" i="1"/>
  <c r="I12" i="1" s="1"/>
  <c r="H11" i="1"/>
  <c r="G11" i="1"/>
  <c r="I11" i="1" s="1"/>
  <c r="I10" i="1"/>
  <c r="H10" i="1"/>
  <c r="G10" i="1"/>
  <c r="H9" i="1"/>
  <c r="G9" i="1"/>
  <c r="I9" i="1" s="1"/>
  <c r="H8" i="1"/>
  <c r="G8" i="1"/>
  <c r="I8" i="1" s="1"/>
  <c r="H7" i="1"/>
  <c r="G7" i="1"/>
  <c r="I7" i="1" s="1"/>
  <c r="I6" i="1"/>
  <c r="H6" i="1"/>
  <c r="G6" i="1"/>
  <c r="H5" i="1"/>
  <c r="G5" i="1"/>
  <c r="I5" i="1" s="1"/>
  <c r="H4" i="1"/>
  <c r="G4" i="1"/>
  <c r="I4" i="1" s="1"/>
  <c r="H3" i="1"/>
  <c r="G3" i="1"/>
  <c r="I3" i="1" s="1"/>
  <c r="I2" i="1"/>
  <c r="H2" i="1"/>
  <c r="G2" i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<sst xmlns="http://schemas.openxmlformats.org/spreadsheetml/2006/main" count="8" uniqueCount="8">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</sst>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Profile for Elevated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0.42488262910798114</c:v>
                </c:pt>
                <c:pt idx="1">
                  <c:v>0.48122065727699553</c:v>
                </c:pt>
                <c:pt idx="2">
                  <c:v>0.39436619718309868</c:v>
                </c:pt>
                <c:pt idx="3">
                  <c:v>0.39436619718309845</c:v>
                </c:pt>
                <c:pt idx="4">
                  <c:v>0.79577464788732399</c:v>
                </c:pt>
                <c:pt idx="5">
                  <c:v>0.59389671361502361</c:v>
                </c:pt>
                <c:pt idx="6">
                  <c:v>0.86384976525821633</c:v>
                </c:pt>
                <c:pt idx="7">
                  <c:v>0.84976525821596249</c:v>
                </c:pt>
                <c:pt idx="8">
                  <c:v>0.45070422535211285</c:v>
                </c:pt>
                <c:pt idx="9">
                  <c:v>0.27934272300469493</c:v>
                </c:pt>
                <c:pt idx="10">
                  <c:v>0.34741784037558704</c:v>
                </c:pt>
                <c:pt idx="11">
                  <c:v>0.3779342723004695</c:v>
                </c:pt>
                <c:pt idx="12">
                  <c:v>0.17605633802816914</c:v>
                </c:pt>
                <c:pt idx="13">
                  <c:v>0.14788732394366205</c:v>
                </c:pt>
                <c:pt idx="14">
                  <c:v>0.10093896713615019</c:v>
                </c:pt>
                <c:pt idx="15">
                  <c:v>8.4507042253521028E-2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521.84551554946108</c:v>
                </c:pt>
                <c:pt idx="1">
                  <c:v>545.46808216514864</c:v>
                </c:pt>
                <c:pt idx="2">
                  <c:v>533.54644883847618</c:v>
                </c:pt>
                <c:pt idx="3">
                  <c:v>544.40582588504287</c:v>
                </c:pt>
                <c:pt idx="4">
                  <c:v>443.63647118951269</c:v>
                </c:pt>
                <c:pt idx="5">
                  <c:v>534.1488498984038</c:v>
                </c:pt>
                <c:pt idx="6">
                  <c:v>215.49397274616297</c:v>
                </c:pt>
                <c:pt idx="7">
                  <c:v>243.84844171763933</c:v>
                </c:pt>
                <c:pt idx="8">
                  <c:v>548.65553729158307</c:v>
                </c:pt>
                <c:pt idx="9">
                  <c:v>442.47511717842633</c:v>
                </c:pt>
                <c:pt idx="10">
                  <c:v>476.35509764941241</c:v>
                </c:pt>
                <c:pt idx="11">
                  <c:v>533.18468151323168</c:v>
                </c:pt>
                <c:pt idx="12">
                  <c:v>453.81327177634864</c:v>
                </c:pt>
                <c:pt idx="13">
                  <c:v>431.13715371749504</c:v>
                </c:pt>
                <c:pt idx="14">
                  <c:v>179.9361155155361</c:v>
                </c:pt>
                <c:pt idx="15">
                  <c:v>194.14013929848747</c:v>
                </c:pt>
                <c:pt idx="16">
                  <c:v>260.86112490324956</c:v>
                </c:pt>
                <c:pt idx="17">
                  <c:v>318.37916211819044</c:v>
                </c:pt>
                <c:pt idx="18">
                  <c:v>227.9671182315949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4-4CD3-A635-1400CBAD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02271"/>
        <c:axId val="621560047"/>
      </c:scatterChart>
      <c:valAx>
        <c:axId val="5919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in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0047"/>
        <c:crosses val="autoZero"/>
        <c:crossBetween val="midCat"/>
      </c:valAx>
      <c:valAx>
        <c:axId val="621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Velocity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8</xdr:row>
      <xdr:rowOff>85725</xdr:rowOff>
    </xdr:from>
    <xdr:to>
      <xdr:col>22</xdr:col>
      <xdr:colOff>285750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F2095-C31D-430B-A26C-B87E2C5C4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O25" sqref="O25"/>
    </sheetView>
  </sheetViews>
  <sheetFormatPr defaultRowHeight="15" x14ac:dyDescent="0.25"/>
  <cols>
    <col min="8" max="8" width="16.140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1" x14ac:dyDescent="0.25">
      <c r="A2" s="1">
        <v>0</v>
      </c>
      <c r="B2">
        <v>57.776497890129583</v>
      </c>
      <c r="C2">
        <v>1.256010823698489</v>
      </c>
      <c r="D2">
        <v>153.82325841051781</v>
      </c>
      <c r="E2">
        <v>436.52652148179368</v>
      </c>
      <c r="G2">
        <f>SQRT(B2^2+C2^2)</f>
        <v>57.790148569089148</v>
      </c>
      <c r="H2">
        <f>(E2-MIN(E2:E21))/(MAX(E2:E21) - MIN(E2:E21))</f>
        <v>0.42488262910798114</v>
      </c>
      <c r="I2">
        <f>(G2*$K$3)/$K$2 * 1000</f>
        <v>521.84551554946108</v>
      </c>
      <c r="J2">
        <f>SQRT((2.07*2*($K$3)/$K$2 * 1000)^2 + (G2*(0.008633838)/$K$2 * 1000)^2 +  (G2*($K$3)/($K$2)^2 * 1000*0.05)^2)</f>
        <v>38.666264449671729</v>
      </c>
      <c r="K2">
        <v>50.6</v>
      </c>
    </row>
    <row r="3" spans="1:11" x14ac:dyDescent="0.25">
      <c r="A3" s="1">
        <v>1</v>
      </c>
      <c r="B3">
        <v>60.288519537526547</v>
      </c>
      <c r="C3">
        <v>3.7680324710953532</v>
      </c>
      <c r="D3">
        <v>364.83307679186049</v>
      </c>
      <c r="E3">
        <v>451.59865136617537</v>
      </c>
      <c r="G3">
        <f t="shared" ref="G3:G21" si="0">SQRT(B3^2+C3^2)</f>
        <v>60.406155785068371</v>
      </c>
      <c r="H3">
        <f t="shared" ref="H3:H20" si="1">(E3-MIN(E3:E22))/(MAX(E3:E22) - MIN(E3:E22))</f>
        <v>0.48122065727699553</v>
      </c>
      <c r="I3">
        <f t="shared" ref="I3:I21" si="2">(G3*$K$3)/$K$2 * 1000</f>
        <v>545.46808216514864</v>
      </c>
      <c r="J3">
        <f t="shared" ref="J3:J21" si="3">SQRT((2.07*2*($K$3)/$K$2 * 1000)^2 + (G3*(0.008633838)/$K$2 * 1000)^2 +  (G3*($K$3)/($K$2)^2 * 1000*0.05)^2)</f>
        <v>38.782816351873436</v>
      </c>
      <c r="K3">
        <v>0.45691841500000002</v>
      </c>
    </row>
    <row r="4" spans="1:11" x14ac:dyDescent="0.25">
      <c r="A4" s="1">
        <v>2</v>
      </c>
      <c r="B4">
        <v>59.032508713828072</v>
      </c>
      <c r="C4">
        <v>2.512021647396864</v>
      </c>
      <c r="D4">
        <v>448.35779656780869</v>
      </c>
      <c r="E4">
        <v>428.36245112775367</v>
      </c>
      <c r="G4">
        <f t="shared" si="0"/>
        <v>59.085931809570184</v>
      </c>
      <c r="H4">
        <f t="shared" si="1"/>
        <v>0.39436619718309868</v>
      </c>
      <c r="I4">
        <f t="shared" si="2"/>
        <v>533.54644883847618</v>
      </c>
      <c r="J4">
        <f t="shared" si="3"/>
        <v>38.72339492798713</v>
      </c>
    </row>
    <row r="5" spans="1:11" x14ac:dyDescent="0.25">
      <c r="A5" s="1">
        <v>3</v>
      </c>
      <c r="B5">
        <v>60.288519537526547</v>
      </c>
      <c r="C5">
        <v>0</v>
      </c>
      <c r="D5">
        <v>462.80192104034109</v>
      </c>
      <c r="E5">
        <v>428.36245112775362</v>
      </c>
      <c r="G5">
        <f t="shared" si="0"/>
        <v>60.288519537526547</v>
      </c>
      <c r="H5">
        <f t="shared" si="1"/>
        <v>0.39436619718309845</v>
      </c>
      <c r="I5">
        <f t="shared" si="2"/>
        <v>544.40582588504287</v>
      </c>
      <c r="J5">
        <f t="shared" si="3"/>
        <v>38.777472152450272</v>
      </c>
    </row>
    <row r="6" spans="1:11" x14ac:dyDescent="0.25">
      <c r="A6" s="1">
        <v>4</v>
      </c>
      <c r="B6">
        <v>48.984422124240268</v>
      </c>
      <c r="C6">
        <v>3.768032471095466</v>
      </c>
      <c r="D6">
        <v>399.37337444356848</v>
      </c>
      <c r="E6">
        <v>535.7513765539727</v>
      </c>
      <c r="G6">
        <f t="shared" si="0"/>
        <v>49.129132696893699</v>
      </c>
      <c r="H6">
        <f t="shared" si="1"/>
        <v>0.79577464788732399</v>
      </c>
      <c r="I6">
        <f t="shared" si="2"/>
        <v>443.63647118951269</v>
      </c>
      <c r="J6">
        <f t="shared" si="3"/>
        <v>38.315082522587758</v>
      </c>
    </row>
    <row r="7" spans="1:11" x14ac:dyDescent="0.25">
      <c r="A7" s="1">
        <v>5</v>
      </c>
      <c r="B7">
        <v>59.032508713828072</v>
      </c>
      <c r="C7">
        <v>3.768032471095466</v>
      </c>
      <c r="D7">
        <v>576.4709005850525</v>
      </c>
      <c r="E7">
        <v>481.74291113493859</v>
      </c>
      <c r="G7">
        <f t="shared" si="0"/>
        <v>59.152642829812912</v>
      </c>
      <c r="H7">
        <f t="shared" si="1"/>
        <v>0.59389671361502361</v>
      </c>
      <c r="I7">
        <f t="shared" si="2"/>
        <v>534.1488498984038</v>
      </c>
      <c r="J7">
        <f t="shared" si="3"/>
        <v>38.726368164605539</v>
      </c>
    </row>
    <row r="8" spans="1:11" x14ac:dyDescent="0.25">
      <c r="A8" s="1">
        <v>6</v>
      </c>
      <c r="B8">
        <v>23.86420565027095</v>
      </c>
      <c r="C8">
        <v>0</v>
      </c>
      <c r="D8">
        <v>816.36896791146</v>
      </c>
      <c r="E8">
        <v>553.96353349760057</v>
      </c>
      <c r="G8">
        <f t="shared" si="0"/>
        <v>23.86420565027095</v>
      </c>
      <c r="H8">
        <f t="shared" si="1"/>
        <v>0.86384976525821633</v>
      </c>
      <c r="I8">
        <f t="shared" si="2"/>
        <v>215.49397274616297</v>
      </c>
      <c r="J8">
        <f t="shared" si="3"/>
        <v>37.605942477565279</v>
      </c>
    </row>
    <row r="9" spans="1:11" x14ac:dyDescent="0.25">
      <c r="A9" s="1">
        <v>7</v>
      </c>
      <c r="B9">
        <v>27.004232584743932</v>
      </c>
      <c r="C9">
        <v>0</v>
      </c>
      <c r="D9">
        <v>1052.8130054103101</v>
      </c>
      <c r="E9">
        <v>550.1955010265051</v>
      </c>
      <c r="G9">
        <f t="shared" si="0"/>
        <v>27.004232584743932</v>
      </c>
      <c r="H9">
        <f t="shared" si="1"/>
        <v>0.84976525821596249</v>
      </c>
      <c r="I9">
        <f t="shared" si="2"/>
        <v>243.84844171763933</v>
      </c>
      <c r="J9">
        <f t="shared" si="3"/>
        <v>37.66789094150915</v>
      </c>
    </row>
    <row r="10" spans="1:11" x14ac:dyDescent="0.25">
      <c r="A10" s="1">
        <v>8</v>
      </c>
      <c r="B10">
        <v>60.707189895275057</v>
      </c>
      <c r="C10">
        <v>2.512021647396864</v>
      </c>
      <c r="D10">
        <v>788.94606484419455</v>
      </c>
      <c r="E10">
        <v>443.43458101213531</v>
      </c>
      <c r="G10">
        <f t="shared" si="0"/>
        <v>60.759140528302211</v>
      </c>
      <c r="H10">
        <f t="shared" si="1"/>
        <v>0.45070422535211285</v>
      </c>
      <c r="I10">
        <f t="shared" si="2"/>
        <v>548.65553729158307</v>
      </c>
      <c r="J10">
        <f t="shared" si="3"/>
        <v>38.798910483158807</v>
      </c>
    </row>
    <row r="11" spans="1:11" x14ac:dyDescent="0.25">
      <c r="A11" s="1">
        <v>9</v>
      </c>
      <c r="B11">
        <v>48.984422124240382</v>
      </c>
      <c r="C11">
        <v>1.256010823698489</v>
      </c>
      <c r="D11">
        <v>865.14405485682619</v>
      </c>
      <c r="E11">
        <v>397.59018594714121</v>
      </c>
      <c r="G11">
        <f t="shared" si="0"/>
        <v>49.000522181248421</v>
      </c>
      <c r="H11">
        <f t="shared" si="1"/>
        <v>0.27934272300469493</v>
      </c>
      <c r="I11">
        <f t="shared" si="2"/>
        <v>442.47511717842633</v>
      </c>
      <c r="J11">
        <f t="shared" si="3"/>
        <v>38.310274161874226</v>
      </c>
    </row>
    <row r="12" spans="1:11" x14ac:dyDescent="0.25">
      <c r="A12" s="1">
        <v>10</v>
      </c>
      <c r="B12">
        <v>52.752454595335728</v>
      </c>
      <c r="C12">
        <v>0</v>
      </c>
      <c r="D12">
        <v>821.81168143922901</v>
      </c>
      <c r="E12">
        <v>415.80234289076901</v>
      </c>
      <c r="G12">
        <f t="shared" si="0"/>
        <v>52.752454595335728</v>
      </c>
      <c r="H12">
        <f t="shared" si="1"/>
        <v>0.34741784037558704</v>
      </c>
      <c r="I12">
        <f t="shared" si="2"/>
        <v>476.35509764941241</v>
      </c>
      <c r="J12">
        <f t="shared" si="3"/>
        <v>38.455461089277442</v>
      </c>
    </row>
    <row r="13" spans="1:11" x14ac:dyDescent="0.25">
      <c r="A13" s="1">
        <v>11</v>
      </c>
      <c r="B13">
        <v>59.032508713828179</v>
      </c>
      <c r="C13">
        <v>1.256010823698489</v>
      </c>
      <c r="D13">
        <v>807.36755696669661</v>
      </c>
      <c r="E13">
        <v>423.96641324480902</v>
      </c>
      <c r="G13">
        <f t="shared" si="0"/>
        <v>59.045869019241707</v>
      </c>
      <c r="H13">
        <f t="shared" si="1"/>
        <v>0.3779342723004695</v>
      </c>
      <c r="I13">
        <f t="shared" si="2"/>
        <v>533.18468151323168</v>
      </c>
      <c r="J13">
        <f t="shared" si="3"/>
        <v>38.72161087643218</v>
      </c>
    </row>
    <row r="14" spans="1:11" x14ac:dyDescent="0.25">
      <c r="A14" s="1">
        <v>12</v>
      </c>
      <c r="B14">
        <v>50.240432947938643</v>
      </c>
      <c r="C14">
        <v>1.256010823698489</v>
      </c>
      <c r="D14">
        <v>743.93901036992395</v>
      </c>
      <c r="E14">
        <v>369.95794782577491</v>
      </c>
      <c r="G14">
        <f t="shared" si="0"/>
        <v>50.256130630855047</v>
      </c>
      <c r="H14">
        <f t="shared" si="1"/>
        <v>0.17605633802816914</v>
      </c>
      <c r="I14">
        <f t="shared" si="2"/>
        <v>453.81327177634864</v>
      </c>
      <c r="J14">
        <f t="shared" si="3"/>
        <v>38.357730310995336</v>
      </c>
    </row>
    <row r="15" spans="1:11" x14ac:dyDescent="0.25">
      <c r="A15" s="1">
        <v>13</v>
      </c>
      <c r="B15">
        <v>47.728411300541779</v>
      </c>
      <c r="C15">
        <v>1.256010823698489</v>
      </c>
      <c r="D15">
        <v>711.28272895376381</v>
      </c>
      <c r="E15">
        <v>362.42188288358409</v>
      </c>
      <c r="G15">
        <f t="shared" si="0"/>
        <v>47.744934898509726</v>
      </c>
      <c r="H15">
        <f t="shared" si="1"/>
        <v>0.14788732394366205</v>
      </c>
      <c r="I15">
        <f t="shared" si="2"/>
        <v>431.13715371749504</v>
      </c>
      <c r="J15">
        <f t="shared" si="3"/>
        <v>38.263962793907922</v>
      </c>
    </row>
    <row r="16" spans="1:11" x14ac:dyDescent="0.25">
      <c r="A16" s="1">
        <v>14</v>
      </c>
      <c r="B16">
        <v>19.886838000301282</v>
      </c>
      <c r="C16">
        <v>1.2560108236983749</v>
      </c>
      <c r="D16">
        <v>550.40867593092253</v>
      </c>
      <c r="E16">
        <v>349.86177464659937</v>
      </c>
      <c r="G16">
        <f t="shared" si="0"/>
        <v>19.926462025143213</v>
      </c>
      <c r="H16">
        <f t="shared" si="1"/>
        <v>0.10093896713615019</v>
      </c>
      <c r="I16">
        <f t="shared" si="2"/>
        <v>179.9361155155361</v>
      </c>
      <c r="J16">
        <f t="shared" si="3"/>
        <v>37.538950571949101</v>
      </c>
    </row>
    <row r="17" spans="1:10" x14ac:dyDescent="0.25">
      <c r="A17" s="1">
        <v>15</v>
      </c>
      <c r="B17">
        <v>21.352184002874079</v>
      </c>
      <c r="C17">
        <v>2.5120216473969781</v>
      </c>
      <c r="D17">
        <v>1098.552732885867</v>
      </c>
      <c r="E17">
        <v>345.46573676365472</v>
      </c>
      <c r="G17">
        <f t="shared" si="0"/>
        <v>21.499442189265814</v>
      </c>
      <c r="H17">
        <f t="shared" si="1"/>
        <v>8.4507042253521028E-2</v>
      </c>
      <c r="I17">
        <f t="shared" si="2"/>
        <v>194.14013929848747</v>
      </c>
      <c r="J17">
        <f t="shared" si="3"/>
        <v>37.564280235492824</v>
      </c>
    </row>
    <row r="18" spans="1:10" x14ac:dyDescent="0.25">
      <c r="A18" s="1">
        <v>16</v>
      </c>
      <c r="B18">
        <v>28.888248945064792</v>
      </c>
      <c r="C18">
        <v>0</v>
      </c>
      <c r="D18">
        <v>1314.5865945620039</v>
      </c>
      <c r="E18">
        <v>322.85754193708232</v>
      </c>
      <c r="G18">
        <f t="shared" si="0"/>
        <v>28.888248945064792</v>
      </c>
      <c r="H18">
        <f t="shared" si="1"/>
        <v>0</v>
      </c>
      <c r="I18">
        <f t="shared" si="2"/>
        <v>260.86112490324956</v>
      </c>
      <c r="J18">
        <f t="shared" si="3"/>
        <v>37.708675382139099</v>
      </c>
    </row>
    <row r="19" spans="1:10" x14ac:dyDescent="0.25">
      <c r="A19" s="1">
        <v>17</v>
      </c>
      <c r="B19">
        <v>35.168303063557232</v>
      </c>
      <c r="C19">
        <v>2.5120216473969781</v>
      </c>
      <c r="D19">
        <v>1329.0307190345361</v>
      </c>
      <c r="E19">
        <v>324.11355276078069</v>
      </c>
      <c r="G19">
        <f t="shared" si="0"/>
        <v>35.257903980911856</v>
      </c>
      <c r="H19">
        <f t="shared" si="1"/>
        <v>0</v>
      </c>
      <c r="I19">
        <f t="shared" si="2"/>
        <v>318.37916211819044</v>
      </c>
      <c r="J19">
        <f t="shared" si="3"/>
        <v>37.866509217385413</v>
      </c>
    </row>
    <row r="20" spans="1:10" x14ac:dyDescent="0.25">
      <c r="A20" s="1">
        <v>18</v>
      </c>
      <c r="B20">
        <v>25.12021647396941</v>
      </c>
      <c r="C20">
        <v>2.512021647396864</v>
      </c>
      <c r="D20">
        <v>51.667711333193402</v>
      </c>
      <c r="E20">
        <v>590.38784738485606</v>
      </c>
      <c r="G20">
        <f t="shared" si="0"/>
        <v>25.24550511390245</v>
      </c>
      <c r="H20">
        <v>0</v>
      </c>
      <c r="I20">
        <f t="shared" si="2"/>
        <v>227.9671182315949</v>
      </c>
      <c r="J20">
        <f t="shared" si="3"/>
        <v>37.632263913863724</v>
      </c>
    </row>
    <row r="22" spans="1:10" x14ac:dyDescent="0.25">
      <c r="J22">
        <f>AVERAGE(J2:J7,J10:J15)</f>
        <v>38.574945690401819</v>
      </c>
    </row>
    <row r="23" spans="1:10" x14ac:dyDescent="0.25">
      <c r="I23">
        <f>AVERAGE(I2:I7,I10:I15)</f>
        <v>500.72267105437851</v>
      </c>
    </row>
    <row r="24" spans="1:10" x14ac:dyDescent="0.25">
      <c r="I24">
        <f>_xlfn.STDEV.S(I2:I7,I10:I15)</f>
        <v>46.895068886658777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2020-12-08T15:03:20Z</dcterms:created>
  <dcterms:modified xsi:type="dcterms:W3CDTF">2020-12-08T22:56:06Z</dcterms:modified>
</cp:coreProperties>
</file>