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5980" yWindow="0" windowWidth="24980" windowHeight="22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7" i="1"/>
  <c r="K7" i="1"/>
  <c r="M7" i="1"/>
  <c r="L7" i="1"/>
  <c r="J7" i="1"/>
  <c r="H6" i="1"/>
  <c r="I6" i="1"/>
  <c r="K6" i="1"/>
  <c r="M6" i="1"/>
  <c r="L6" i="1"/>
  <c r="J6" i="1"/>
  <c r="H5" i="1"/>
  <c r="I5" i="1"/>
  <c r="K5" i="1"/>
  <c r="M5" i="1"/>
  <c r="L5" i="1"/>
  <c r="J5" i="1"/>
  <c r="M4" i="1"/>
  <c r="L4" i="1"/>
  <c r="J4" i="1"/>
  <c r="I4" i="1"/>
  <c r="K4" i="1"/>
  <c r="H4" i="1"/>
</calcChain>
</file>

<file path=xl/sharedStrings.xml><?xml version="1.0" encoding="utf-8"?>
<sst xmlns="http://schemas.openxmlformats.org/spreadsheetml/2006/main" count="19" uniqueCount="19">
  <si>
    <t>Estimated RR</t>
  </si>
  <si>
    <t>Frequentist 95% CI</t>
  </si>
  <si>
    <t>Lower</t>
  </si>
  <si>
    <t>Upper</t>
  </si>
  <si>
    <t>Confidence in prior</t>
  </si>
  <si>
    <t>Estimated variance for ln(RR)</t>
  </si>
  <si>
    <t>Variance for ln(prior RR)</t>
  </si>
  <si>
    <t>Posterior</t>
  </si>
  <si>
    <t>RR</t>
  </si>
  <si>
    <t>var(ln(RR))</t>
  </si>
  <si>
    <t>95% CI lower</t>
  </si>
  <si>
    <t>95% CI upper</t>
  </si>
  <si>
    <t>ln(RR)</t>
  </si>
  <si>
    <t>Frequentist</t>
  </si>
  <si>
    <t>Bayesian</t>
  </si>
  <si>
    <t>Prior</t>
  </si>
  <si>
    <t>Lower RR</t>
  </si>
  <si>
    <t>Upper RR</t>
  </si>
  <si>
    <t>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</si>
</sst>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2" fontId="3" fillId="4" borderId="0" xfId="0" applyNumberFormat="1" applyFont="1" applyFill="1"/>
    <xf numFmtId="2" fontId="5" fillId="5" borderId="0" xfId="0" applyNumberFormat="1" applyFont="1" applyFill="1" applyAlignment="1">
      <alignment horizontal="center"/>
    </xf>
    <xf numFmtId="2" fontId="5" fillId="5" borderId="0" xfId="0" applyNumberFormat="1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pane ySplit="3" topLeftCell="A4" activePane="bottomLeft" state="frozen"/>
      <selection pane="bottomLeft" activeCell="H4" sqref="H4"/>
    </sheetView>
  </sheetViews>
  <sheetFormatPr baseColWidth="10" defaultRowHeight="23" customHeight="1" x14ac:dyDescent="0"/>
  <cols>
    <col min="1" max="1" width="18.1640625" style="1" customWidth="1"/>
    <col min="2" max="2" width="29.33203125" style="1" bestFit="1" customWidth="1"/>
    <col min="3" max="6" width="10.83203125" style="1"/>
    <col min="7" max="7" width="19.5" style="2" bestFit="1" customWidth="1"/>
    <col min="8" max="8" width="24.33203125" style="2" bestFit="1" customWidth="1"/>
    <col min="9" max="10" width="10.83203125" style="2"/>
    <col min="11" max="11" width="11.6640625" style="2" bestFit="1" customWidth="1"/>
    <col min="12" max="12" width="13.5" style="2" bestFit="1" customWidth="1"/>
    <col min="13" max="13" width="13.83203125" style="2" bestFit="1" customWidth="1"/>
    <col min="14" max="16384" width="10.83203125" style="1"/>
  </cols>
  <sheetData>
    <row r="1" spans="1:13" ht="23" customHeight="1">
      <c r="A1" s="4" t="s">
        <v>13</v>
      </c>
      <c r="B1" s="4"/>
      <c r="C1" s="4"/>
      <c r="D1" s="4"/>
      <c r="E1" s="3" t="s">
        <v>14</v>
      </c>
      <c r="F1" s="3"/>
      <c r="G1" s="3"/>
      <c r="H1" s="3"/>
      <c r="I1" s="3"/>
      <c r="J1" s="3"/>
      <c r="K1" s="3"/>
      <c r="L1" s="3"/>
      <c r="M1" s="3"/>
    </row>
    <row r="2" spans="1:13" ht="23" customHeight="1">
      <c r="A2" s="11" t="s">
        <v>18</v>
      </c>
      <c r="B2" s="11"/>
      <c r="C2" s="4" t="s">
        <v>1</v>
      </c>
      <c r="D2" s="4"/>
      <c r="E2" s="6" t="s">
        <v>15</v>
      </c>
      <c r="F2" s="6"/>
      <c r="G2" s="6"/>
      <c r="H2" s="6"/>
      <c r="I2" s="9" t="s">
        <v>7</v>
      </c>
      <c r="J2" s="9"/>
      <c r="K2" s="9"/>
      <c r="L2" s="9"/>
      <c r="M2" s="9"/>
    </row>
    <row r="3" spans="1:13" ht="23" customHeight="1">
      <c r="A3" s="12" t="s">
        <v>0</v>
      </c>
      <c r="B3" s="12" t="s">
        <v>5</v>
      </c>
      <c r="C3" s="5" t="s">
        <v>2</v>
      </c>
      <c r="D3" s="5" t="s">
        <v>3</v>
      </c>
      <c r="E3" s="7" t="s">
        <v>16</v>
      </c>
      <c r="F3" s="7" t="s">
        <v>17</v>
      </c>
      <c r="G3" s="8" t="s">
        <v>4</v>
      </c>
      <c r="H3" s="8" t="s">
        <v>6</v>
      </c>
      <c r="I3" s="10" t="s">
        <v>12</v>
      </c>
      <c r="J3" s="10" t="s">
        <v>8</v>
      </c>
      <c r="K3" s="10" t="s">
        <v>9</v>
      </c>
      <c r="L3" s="10" t="s">
        <v>10</v>
      </c>
      <c r="M3" s="10" t="s">
        <v>11</v>
      </c>
    </row>
    <row r="4" spans="1:13" ht="23" customHeight="1">
      <c r="A4" s="1">
        <v>3.51</v>
      </c>
      <c r="B4" s="2">
        <v>0.56899999999999995</v>
      </c>
      <c r="C4" s="1">
        <v>0.8</v>
      </c>
      <c r="D4" s="1">
        <v>15.4</v>
      </c>
      <c r="E4" s="1">
        <v>0.25</v>
      </c>
      <c r="F4" s="1">
        <v>4</v>
      </c>
      <c r="G4" s="2">
        <v>0.95</v>
      </c>
      <c r="H4" s="2">
        <f>POWER((LN(F4)-LN(E4))/(2*1.96),2)</f>
        <v>0.50026344639546172</v>
      </c>
      <c r="I4" s="2">
        <f>(LN(A4)/B4)/(1/H4 + 1/B4)</f>
        <v>0.58744999501809458</v>
      </c>
      <c r="J4" s="2">
        <f>EXP(I4)</f>
        <v>1.7993940962092587</v>
      </c>
      <c r="K4" s="2">
        <f>1/(1/H4+1/B4)</f>
        <v>0.26621119608884619</v>
      </c>
      <c r="L4" s="2">
        <f>EXP(I4-1.96*SQRT(K4))</f>
        <v>0.65453847586742697</v>
      </c>
      <c r="M4" s="2">
        <f>EXP(I4+1.96*SQRT(K4))</f>
        <v>4.9467208313183058</v>
      </c>
    </row>
    <row r="5" spans="1:13" ht="23" customHeight="1">
      <c r="A5" s="1">
        <v>3.51</v>
      </c>
      <c r="B5" s="2">
        <v>0.56899999999999995</v>
      </c>
      <c r="C5" s="1">
        <v>0.8</v>
      </c>
      <c r="D5" s="1">
        <v>15.4</v>
      </c>
      <c r="E5" s="1">
        <v>0.5</v>
      </c>
      <c r="F5" s="1">
        <v>2</v>
      </c>
      <c r="G5" s="2">
        <v>0.95</v>
      </c>
      <c r="H5" s="2">
        <f>POWER((LN(F5)-LN(E5))/(2*1.96),2)</f>
        <v>0.12506586159886543</v>
      </c>
      <c r="I5" s="2">
        <f>(LN(A5)/B5)/(1/H5 + 1/B5)</f>
        <v>0.22625331435083487</v>
      </c>
      <c r="J5" s="2">
        <f>EXP(I5)</f>
        <v>1.2538932542072778</v>
      </c>
      <c r="K5" s="2">
        <f>1/(1/H5+1/B5)</f>
        <v>0.10252985946581925</v>
      </c>
      <c r="L5" s="2">
        <f>EXP(I5-1.96*SQRT(K5))</f>
        <v>0.66941957082885584</v>
      </c>
      <c r="M5" s="2">
        <f>EXP(I5+1.96*SQRT(K5))</f>
        <v>2.3486739280714555</v>
      </c>
    </row>
    <row r="6" spans="1:13" ht="23" customHeight="1">
      <c r="A6" s="1">
        <v>3.51</v>
      </c>
      <c r="B6" s="2">
        <v>0.56899999999999995</v>
      </c>
      <c r="C6" s="1">
        <v>0.8</v>
      </c>
      <c r="D6" s="1">
        <v>15.4</v>
      </c>
      <c r="E6" s="1">
        <v>0.1</v>
      </c>
      <c r="F6" s="1">
        <v>10</v>
      </c>
      <c r="G6" s="2">
        <v>0.95</v>
      </c>
      <c r="H6" s="2">
        <f>POWER((LN(F6)-LN(E6))/(2*1.96),2)</f>
        <v>1.3801275797788417</v>
      </c>
      <c r="I6" s="2">
        <f>(LN(A6)/B6)/(1/H6 + 1/B6)</f>
        <v>0.88906972581667798</v>
      </c>
      <c r="J6" s="2">
        <f>EXP(I6)</f>
        <v>2.4328653664084166</v>
      </c>
      <c r="K6" s="2">
        <f>1/(1/H6+1/B6)</f>
        <v>0.4028944031376665</v>
      </c>
      <c r="L6" s="2">
        <f>EXP(I6-1.96*SQRT(K6))</f>
        <v>0.70115944997266155</v>
      </c>
      <c r="M6" s="2">
        <f>EXP(I6+1.96*SQRT(K6))</f>
        <v>8.4414948572686814</v>
      </c>
    </row>
    <row r="7" spans="1:13" ht="23" customHeight="1">
      <c r="A7" s="1">
        <v>3.51</v>
      </c>
      <c r="B7" s="2">
        <v>0.56899999999999995</v>
      </c>
      <c r="C7" s="1">
        <v>0.8</v>
      </c>
      <c r="D7" s="1">
        <v>15.4</v>
      </c>
      <c r="E7" s="1">
        <v>0.25</v>
      </c>
      <c r="F7" s="1">
        <v>4</v>
      </c>
      <c r="G7" s="2">
        <v>0.99</v>
      </c>
      <c r="H7" s="2">
        <f>POWER((LN(F7)-LN(E7))/(2*2.576),2)</f>
        <v>0.28961376268168271</v>
      </c>
      <c r="I7" s="2">
        <f>(LN(A7)/B7)/(1/H7 + 1/B7)</f>
        <v>0.42352417455043523</v>
      </c>
      <c r="J7" s="2">
        <f>EXP(I7)</f>
        <v>1.5273346761459032</v>
      </c>
      <c r="K7" s="2">
        <f>1/(1/H7+1/B7)</f>
        <v>0.19192591375567178</v>
      </c>
      <c r="L7" s="2">
        <f>EXP(I7-1.96*SQRT(K7))</f>
        <v>0.64717464966940352</v>
      </c>
      <c r="M7" s="2">
        <f>EXP(I7+1.96*SQRT(K7))</f>
        <v>3.6045157426196335</v>
      </c>
    </row>
  </sheetData>
  <mergeCells count="6">
    <mergeCell ref="A1:D1"/>
    <mergeCell ref="E1:M1"/>
    <mergeCell ref="E2:H2"/>
    <mergeCell ref="I2:M2"/>
    <mergeCell ref="A2:B2"/>
    <mergeCell ref="C2:D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Masnick</dc:creator>
  <cp:lastModifiedBy>Max Masnick</cp:lastModifiedBy>
  <dcterms:created xsi:type="dcterms:W3CDTF">2013-05-13T13:29:34Z</dcterms:created>
  <dcterms:modified xsi:type="dcterms:W3CDTF">2013-05-13T13:50:56Z</dcterms:modified>
</cp:coreProperties>
</file>