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m\Dropbox (University of Michigan)\other pathogens\norovirus paper info\files for resubmission\"/>
    </mc:Choice>
  </mc:AlternateContent>
  <xr:revisionPtr revIDLastSave="0" documentId="13_ncr:1_{A3D6B204-0F02-4D8C-9364-1881DFB2A71F}" xr6:coauthVersionLast="47" xr6:coauthVersionMax="47" xr10:uidLastSave="{00000000-0000-0000-0000-000000000000}"/>
  <bookViews>
    <workbookView xWindow="3450" yWindow="575" windowWidth="14900" windowHeight="8935" firstSheet="1" activeTab="1" xr2:uid="{A192AAF6-9AC3-49A2-A66D-075EFAF8756D}"/>
  </bookViews>
  <sheets>
    <sheet name="daily and weekly HuNoV values" sheetId="1" r:id="rId1"/>
    <sheet name="Washtenaw school GI data" sheetId="3" r:id="rId2"/>
    <sheet name="Washtenaw hospital GI data" sheetId="4" r:id="rId3"/>
    <sheet name="lenawee and TM GI total week" sheetId="6" r:id="rId4"/>
    <sheet name="TM hospital info" sheetId="5" r:id="rId5"/>
    <sheet name="TM GI data" sheetId="2" r:id="rId6"/>
    <sheet name="NoroSTAT data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6" i="1" l="1"/>
  <c r="AD136" i="1"/>
  <c r="AF136" i="1" s="1"/>
  <c r="AB136" i="1"/>
  <c r="AA136" i="1"/>
  <c r="AN135" i="1"/>
  <c r="AM135" i="1"/>
  <c r="AL135" i="1"/>
  <c r="AJ135" i="1"/>
  <c r="AI135" i="1"/>
  <c r="AE135" i="1"/>
  <c r="AD135" i="1"/>
  <c r="AF135" i="1" s="1"/>
  <c r="AA135" i="1"/>
  <c r="AB135" i="1" s="1"/>
  <c r="AM134" i="1"/>
  <c r="AL134" i="1"/>
  <c r="AN134" i="1" s="1"/>
  <c r="AI134" i="1"/>
  <c r="AJ134" i="1" s="1"/>
  <c r="AE134" i="1"/>
  <c r="AD134" i="1"/>
  <c r="AF134" i="1" s="1"/>
  <c r="AB134" i="1"/>
  <c r="AA134" i="1"/>
  <c r="AN133" i="1"/>
  <c r="AM133" i="1"/>
  <c r="AL133" i="1"/>
  <c r="AI133" i="1"/>
  <c r="AJ133" i="1" s="1"/>
  <c r="AE133" i="1"/>
  <c r="AM132" i="1"/>
  <c r="AE132" i="1"/>
  <c r="AM131" i="1"/>
  <c r="AE131" i="1"/>
  <c r="G131" i="1"/>
  <c r="F131" i="1"/>
  <c r="H131" i="1" s="1"/>
  <c r="C131" i="1"/>
  <c r="D131" i="1" s="1"/>
  <c r="AM130" i="1"/>
  <c r="AE130" i="1"/>
  <c r="G130" i="1"/>
  <c r="F130" i="1"/>
  <c r="H130" i="1" s="1"/>
  <c r="C130" i="1"/>
  <c r="D130" i="1" s="1"/>
  <c r="AM129" i="1"/>
  <c r="AE129" i="1"/>
  <c r="G129" i="1"/>
  <c r="F129" i="1"/>
  <c r="H129" i="1" s="1"/>
  <c r="D129" i="1"/>
  <c r="C129" i="1"/>
  <c r="AM128" i="1"/>
  <c r="AL128" i="1"/>
  <c r="AN128" i="1" s="1"/>
  <c r="AI128" i="1"/>
  <c r="AJ128" i="1" s="1"/>
  <c r="AE128" i="1"/>
  <c r="AD128" i="1"/>
  <c r="AF128" i="1" s="1"/>
  <c r="AA128" i="1"/>
  <c r="AB128" i="1" s="1"/>
  <c r="P128" i="1"/>
  <c r="O128" i="1"/>
  <c r="N128" i="1"/>
  <c r="K128" i="1"/>
  <c r="L128" i="1" s="1"/>
  <c r="G128" i="1"/>
  <c r="AM127" i="1"/>
  <c r="AE127" i="1"/>
  <c r="O127" i="1"/>
  <c r="N127" i="1"/>
  <c r="P127" i="1" s="1"/>
  <c r="K127" i="1"/>
  <c r="L127" i="1" s="1"/>
  <c r="G127" i="1"/>
  <c r="AM126" i="1"/>
  <c r="AE126" i="1"/>
  <c r="O126" i="1"/>
  <c r="N126" i="1"/>
  <c r="P126" i="1" s="1"/>
  <c r="K126" i="1"/>
  <c r="L126" i="1" s="1"/>
  <c r="G126" i="1"/>
  <c r="AM125" i="1"/>
  <c r="AE125" i="1"/>
  <c r="O125" i="1"/>
  <c r="G125" i="1"/>
  <c r="AM124" i="1"/>
  <c r="AE124" i="1"/>
  <c r="O124" i="1"/>
  <c r="G124" i="1"/>
  <c r="F124" i="1"/>
  <c r="H124" i="1" s="1"/>
  <c r="D124" i="1"/>
  <c r="C124" i="1"/>
  <c r="AM123" i="1"/>
  <c r="AE123" i="1"/>
  <c r="O123" i="1"/>
  <c r="N123" i="1"/>
  <c r="P123" i="1" s="1"/>
  <c r="L123" i="1"/>
  <c r="K123" i="1"/>
  <c r="G123" i="1"/>
  <c r="AM122" i="1"/>
  <c r="AE122" i="1"/>
  <c r="O122" i="1"/>
  <c r="G122" i="1"/>
  <c r="AM121" i="1"/>
  <c r="AL121" i="1"/>
  <c r="AN121" i="1" s="1"/>
  <c r="AJ121" i="1"/>
  <c r="AI121" i="1"/>
  <c r="AE121" i="1"/>
  <c r="AD121" i="1"/>
  <c r="AF121" i="1" s="1"/>
  <c r="AA121" i="1"/>
  <c r="AB121" i="1" s="1"/>
  <c r="O121" i="1"/>
  <c r="G121" i="1"/>
  <c r="AM120" i="1"/>
  <c r="AE120" i="1"/>
  <c r="W120" i="1"/>
  <c r="V120" i="1"/>
  <c r="X120" i="1" s="1"/>
  <c r="S120" i="1"/>
  <c r="T120" i="1" s="1"/>
  <c r="O120" i="1"/>
  <c r="G120" i="1"/>
  <c r="AM119" i="1"/>
  <c r="AE119" i="1"/>
  <c r="W119" i="1"/>
  <c r="V119" i="1"/>
  <c r="X119" i="1" s="1"/>
  <c r="T119" i="1"/>
  <c r="S119" i="1"/>
  <c r="O119" i="1"/>
  <c r="G119" i="1"/>
  <c r="AM118" i="1"/>
  <c r="AE118" i="1"/>
  <c r="X118" i="1"/>
  <c r="W118" i="1"/>
  <c r="V118" i="1"/>
  <c r="S118" i="1"/>
  <c r="T118" i="1" s="1"/>
  <c r="O118" i="1"/>
  <c r="G118" i="1"/>
  <c r="AM117" i="1"/>
  <c r="AE117" i="1"/>
  <c r="W117" i="1"/>
  <c r="O117" i="1"/>
  <c r="G117" i="1"/>
  <c r="F117" i="1"/>
  <c r="H117" i="1" s="1"/>
  <c r="D117" i="1"/>
  <c r="C117" i="1"/>
  <c r="AM116" i="1"/>
  <c r="AE116" i="1"/>
  <c r="W116" i="1"/>
  <c r="O116" i="1"/>
  <c r="N116" i="1"/>
  <c r="P116" i="1" s="1"/>
  <c r="L116" i="1"/>
  <c r="K116" i="1"/>
  <c r="G116" i="1"/>
  <c r="AM115" i="1"/>
  <c r="AE115" i="1"/>
  <c r="W115" i="1"/>
  <c r="O115" i="1"/>
  <c r="G115" i="1"/>
  <c r="AM114" i="1"/>
  <c r="AL114" i="1"/>
  <c r="AN114" i="1" s="1"/>
  <c r="AI114" i="1"/>
  <c r="AJ114" i="1" s="1"/>
  <c r="AE114" i="1"/>
  <c r="AD114" i="1"/>
  <c r="AF114" i="1" s="1"/>
  <c r="AA114" i="1"/>
  <c r="AB114" i="1" s="1"/>
  <c r="W114" i="1"/>
  <c r="O114" i="1"/>
  <c r="G114" i="1"/>
  <c r="AM113" i="1"/>
  <c r="AE113" i="1"/>
  <c r="W113" i="1"/>
  <c r="V113" i="1"/>
  <c r="X113" i="1" s="1"/>
  <c r="S113" i="1"/>
  <c r="T113" i="1" s="1"/>
  <c r="O113" i="1"/>
  <c r="G113" i="1"/>
  <c r="AM112" i="1"/>
  <c r="AE112" i="1"/>
  <c r="W112" i="1"/>
  <c r="O112" i="1"/>
  <c r="G112" i="1"/>
  <c r="AM111" i="1"/>
  <c r="AE111" i="1"/>
  <c r="W111" i="1"/>
  <c r="O111" i="1"/>
  <c r="G111" i="1"/>
  <c r="F111" i="1"/>
  <c r="H111" i="1" s="1"/>
  <c r="C111" i="1"/>
  <c r="D111" i="1" s="1"/>
  <c r="AM110" i="1"/>
  <c r="AE110" i="1"/>
  <c r="W110" i="1"/>
  <c r="O110" i="1"/>
  <c r="G110" i="1"/>
  <c r="AM109" i="1"/>
  <c r="AE109" i="1"/>
  <c r="W109" i="1"/>
  <c r="P109" i="1"/>
  <c r="O109" i="1"/>
  <c r="N109" i="1"/>
  <c r="K109" i="1"/>
  <c r="L109" i="1" s="1"/>
  <c r="G109" i="1"/>
  <c r="AM108" i="1"/>
  <c r="AF108" i="1"/>
  <c r="AE108" i="1"/>
  <c r="AD108" i="1"/>
  <c r="AA108" i="1"/>
  <c r="W108" i="1"/>
  <c r="O108" i="1"/>
  <c r="G108" i="1"/>
  <c r="AM107" i="1"/>
  <c r="AL107" i="1"/>
  <c r="AI107" i="1"/>
  <c r="AJ107" i="1" s="1"/>
  <c r="AE107" i="1"/>
  <c r="W107" i="1"/>
  <c r="V107" i="1"/>
  <c r="X107" i="1" s="1"/>
  <c r="S107" i="1"/>
  <c r="O107" i="1"/>
  <c r="G107" i="1"/>
  <c r="AM106" i="1"/>
  <c r="AE106" i="1"/>
  <c r="W106" i="1"/>
  <c r="O106" i="1"/>
  <c r="G106" i="1"/>
  <c r="AM105" i="1"/>
  <c r="AE105" i="1"/>
  <c r="W105" i="1"/>
  <c r="O105" i="1"/>
  <c r="G105" i="1"/>
  <c r="F105" i="1"/>
  <c r="H105" i="1" s="1"/>
  <c r="D105" i="1"/>
  <c r="C105" i="1"/>
  <c r="AM104" i="1"/>
  <c r="AE104" i="1"/>
  <c r="W104" i="1"/>
  <c r="O104" i="1"/>
  <c r="G104" i="1"/>
  <c r="AM103" i="1"/>
  <c r="AE103" i="1"/>
  <c r="W103" i="1"/>
  <c r="O103" i="1"/>
  <c r="G103" i="1"/>
  <c r="AM102" i="1"/>
  <c r="AE102" i="1"/>
  <c r="W102" i="1"/>
  <c r="V102" i="1"/>
  <c r="X102" i="1" s="1"/>
  <c r="T102" i="1"/>
  <c r="S102" i="1"/>
  <c r="O102" i="1"/>
  <c r="N102" i="1"/>
  <c r="P102" i="1" s="1"/>
  <c r="L102" i="1"/>
  <c r="K102" i="1"/>
  <c r="G102" i="1"/>
  <c r="AM101" i="1"/>
  <c r="AL101" i="1"/>
  <c r="AN101" i="1" s="1"/>
  <c r="AI101" i="1"/>
  <c r="AJ101" i="1" s="1"/>
  <c r="AE101" i="1"/>
  <c r="AD101" i="1"/>
  <c r="AF101" i="1" s="1"/>
  <c r="AA101" i="1"/>
  <c r="AB101" i="1" s="1"/>
  <c r="W101" i="1"/>
  <c r="O101" i="1"/>
  <c r="G101" i="1"/>
  <c r="AM100" i="1"/>
  <c r="AE100" i="1"/>
  <c r="W100" i="1"/>
  <c r="O100" i="1"/>
  <c r="G100" i="1"/>
  <c r="AM99" i="1"/>
  <c r="AE99" i="1"/>
  <c r="W99" i="1"/>
  <c r="O99" i="1"/>
  <c r="G99" i="1"/>
  <c r="F99" i="1"/>
  <c r="H99" i="1" s="1"/>
  <c r="C99" i="1"/>
  <c r="D99" i="1" s="1"/>
  <c r="AM98" i="1"/>
  <c r="AE98" i="1"/>
  <c r="W98" i="1"/>
  <c r="O98" i="1"/>
  <c r="G98" i="1"/>
  <c r="AM97" i="1"/>
  <c r="AE97" i="1"/>
  <c r="W97" i="1"/>
  <c r="O97" i="1"/>
  <c r="G97" i="1"/>
  <c r="AM96" i="1"/>
  <c r="AE96" i="1"/>
  <c r="W96" i="1"/>
  <c r="V96" i="1"/>
  <c r="X96" i="1" s="1"/>
  <c r="S96" i="1"/>
  <c r="T96" i="1" s="1"/>
  <c r="O96" i="1"/>
  <c r="N96" i="1"/>
  <c r="P96" i="1" s="1"/>
  <c r="L96" i="1"/>
  <c r="K96" i="1"/>
  <c r="G96" i="1"/>
  <c r="AM95" i="1"/>
  <c r="AE95" i="1"/>
  <c r="AD95" i="1"/>
  <c r="AF95" i="1" s="1"/>
  <c r="AA95" i="1"/>
  <c r="AB95" i="1" s="1"/>
  <c r="W95" i="1"/>
  <c r="O95" i="1"/>
  <c r="G95" i="1"/>
  <c r="AM94" i="1"/>
  <c r="AL94" i="1"/>
  <c r="AN94" i="1" s="1"/>
  <c r="AI94" i="1"/>
  <c r="AJ94" i="1" s="1"/>
  <c r="AE94" i="1"/>
  <c r="W94" i="1"/>
  <c r="O94" i="1"/>
  <c r="G94" i="1"/>
  <c r="AM93" i="1"/>
  <c r="AE93" i="1"/>
  <c r="W93" i="1"/>
  <c r="O93" i="1"/>
  <c r="G93" i="1"/>
  <c r="AM92" i="1"/>
  <c r="AE92" i="1"/>
  <c r="W92" i="1"/>
  <c r="O92" i="1"/>
  <c r="G92" i="1"/>
  <c r="F92" i="1"/>
  <c r="H92" i="1" s="1"/>
  <c r="C92" i="1"/>
  <c r="D92" i="1" s="1"/>
  <c r="AM91" i="1"/>
  <c r="AE91" i="1"/>
  <c r="W91" i="1"/>
  <c r="O91" i="1"/>
  <c r="G91" i="1"/>
  <c r="AM90" i="1"/>
  <c r="AE90" i="1"/>
  <c r="W90" i="1"/>
  <c r="V90" i="1"/>
  <c r="X90" i="1" s="1"/>
  <c r="S90" i="1"/>
  <c r="T90" i="1" s="1"/>
  <c r="O90" i="1"/>
  <c r="G90" i="1"/>
  <c r="AM89" i="1"/>
  <c r="AE89" i="1"/>
  <c r="W89" i="1"/>
  <c r="O89" i="1"/>
  <c r="N89" i="1"/>
  <c r="P89" i="1" s="1"/>
  <c r="L89" i="1"/>
  <c r="K89" i="1"/>
  <c r="G89" i="1"/>
  <c r="AM88" i="1"/>
  <c r="AE88" i="1"/>
  <c r="AD88" i="1"/>
  <c r="AF88" i="1" s="1"/>
  <c r="AB88" i="1"/>
  <c r="AA88" i="1"/>
  <c r="W88" i="1"/>
  <c r="O88" i="1"/>
  <c r="G88" i="1"/>
  <c r="AM87" i="1"/>
  <c r="AL87" i="1"/>
  <c r="AN87" i="1" s="1"/>
  <c r="AJ87" i="1"/>
  <c r="AI87" i="1"/>
  <c r="AE87" i="1"/>
  <c r="W87" i="1"/>
  <c r="O87" i="1"/>
  <c r="G87" i="1"/>
  <c r="AM86" i="1"/>
  <c r="AE86" i="1"/>
  <c r="W86" i="1"/>
  <c r="O86" i="1"/>
  <c r="G86" i="1"/>
  <c r="AM85" i="1"/>
  <c r="AE85" i="1"/>
  <c r="W85" i="1"/>
  <c r="O85" i="1"/>
  <c r="G85" i="1"/>
  <c r="F85" i="1"/>
  <c r="H85" i="1" s="1"/>
  <c r="D85" i="1"/>
  <c r="C85" i="1"/>
  <c r="AM84" i="1"/>
  <c r="AE84" i="1"/>
  <c r="W84" i="1"/>
  <c r="V84" i="1"/>
  <c r="X84" i="1" s="1"/>
  <c r="T84" i="1"/>
  <c r="S84" i="1"/>
  <c r="O84" i="1"/>
  <c r="G84" i="1"/>
  <c r="AM83" i="1"/>
  <c r="AE83" i="1"/>
  <c r="W83" i="1"/>
  <c r="P83" i="1"/>
  <c r="O83" i="1"/>
  <c r="N83" i="1"/>
  <c r="K83" i="1"/>
  <c r="L83" i="1" s="1"/>
  <c r="G83" i="1"/>
  <c r="AM82" i="1"/>
  <c r="AE82" i="1"/>
  <c r="W82" i="1"/>
  <c r="O82" i="1"/>
  <c r="G82" i="1"/>
  <c r="AM81" i="1"/>
  <c r="AE81" i="1"/>
  <c r="AD81" i="1"/>
  <c r="AF81" i="1" s="1"/>
  <c r="AB81" i="1"/>
  <c r="AA81" i="1"/>
  <c r="W81" i="1"/>
  <c r="O81" i="1"/>
  <c r="G81" i="1"/>
  <c r="AM80" i="1"/>
  <c r="AL80" i="1"/>
  <c r="AN80" i="1" s="1"/>
  <c r="AI80" i="1"/>
  <c r="AJ80" i="1" s="1"/>
  <c r="AE80" i="1"/>
  <c r="W80" i="1"/>
  <c r="O80" i="1"/>
  <c r="G80" i="1"/>
  <c r="AM79" i="1"/>
  <c r="AE79" i="1"/>
  <c r="W79" i="1"/>
  <c r="O79" i="1"/>
  <c r="G79" i="1"/>
  <c r="AM78" i="1"/>
  <c r="AE78" i="1"/>
  <c r="W78" i="1"/>
  <c r="V78" i="1"/>
  <c r="X78" i="1" s="1"/>
  <c r="T78" i="1"/>
  <c r="S78" i="1"/>
  <c r="O78" i="1"/>
  <c r="G78" i="1"/>
  <c r="F78" i="1"/>
  <c r="H78" i="1" s="1"/>
  <c r="C78" i="1"/>
  <c r="D78" i="1" s="1"/>
  <c r="AM77" i="1"/>
  <c r="AE77" i="1"/>
  <c r="W77" i="1"/>
  <c r="O77" i="1"/>
  <c r="N77" i="1"/>
  <c r="P77" i="1" s="1"/>
  <c r="L77" i="1"/>
  <c r="K77" i="1"/>
  <c r="G77" i="1"/>
  <c r="AM76" i="1"/>
  <c r="AE76" i="1"/>
  <c r="W76" i="1"/>
  <c r="O76" i="1"/>
  <c r="G76" i="1"/>
  <c r="AM75" i="1"/>
  <c r="AE75" i="1"/>
  <c r="W75" i="1"/>
  <c r="O75" i="1"/>
  <c r="G75" i="1"/>
  <c r="AM74" i="1"/>
  <c r="AE74" i="1"/>
  <c r="AD74" i="1"/>
  <c r="AF74" i="1" s="1"/>
  <c r="AA74" i="1"/>
  <c r="AB74" i="1" s="1"/>
  <c r="W74" i="1"/>
  <c r="O74" i="1"/>
  <c r="G74" i="1"/>
  <c r="AM73" i="1"/>
  <c r="AL73" i="1"/>
  <c r="AN73" i="1" s="1"/>
  <c r="AJ73" i="1"/>
  <c r="AI73" i="1"/>
  <c r="AE73" i="1"/>
  <c r="W73" i="1"/>
  <c r="O73" i="1"/>
  <c r="G73" i="1"/>
  <c r="AM72" i="1"/>
  <c r="AE72" i="1"/>
  <c r="W72" i="1"/>
  <c r="V72" i="1"/>
  <c r="X72" i="1" s="1"/>
  <c r="S72" i="1"/>
  <c r="T72" i="1" s="1"/>
  <c r="O72" i="1"/>
  <c r="G72" i="1"/>
  <c r="F72" i="1"/>
  <c r="H72" i="1" s="1"/>
  <c r="C72" i="1"/>
  <c r="D72" i="1" s="1"/>
  <c r="AM71" i="1"/>
  <c r="AE71" i="1"/>
  <c r="W71" i="1"/>
  <c r="O71" i="1"/>
  <c r="G71" i="1"/>
  <c r="AM70" i="1"/>
  <c r="AE70" i="1"/>
  <c r="W70" i="1"/>
  <c r="O70" i="1"/>
  <c r="N70" i="1"/>
  <c r="P70" i="1" s="1"/>
  <c r="L70" i="1"/>
  <c r="K70" i="1"/>
  <c r="G70" i="1"/>
  <c r="AM69" i="1"/>
  <c r="AE69" i="1"/>
  <c r="W69" i="1"/>
  <c r="O69" i="1"/>
  <c r="G69" i="1"/>
  <c r="AM68" i="1"/>
  <c r="AE68" i="1"/>
  <c r="W68" i="1"/>
  <c r="O68" i="1"/>
  <c r="G68" i="1"/>
  <c r="AM67" i="1"/>
  <c r="AE67" i="1"/>
  <c r="AD67" i="1"/>
  <c r="AF67" i="1" s="1"/>
  <c r="AB67" i="1"/>
  <c r="AA67" i="1"/>
  <c r="W67" i="1"/>
  <c r="O67" i="1"/>
  <c r="G67" i="1"/>
  <c r="AM66" i="1"/>
  <c r="AL66" i="1"/>
  <c r="AN66" i="1" s="1"/>
  <c r="AI66" i="1"/>
  <c r="AJ66" i="1" s="1"/>
  <c r="AE66" i="1"/>
  <c r="W66" i="1"/>
  <c r="V66" i="1"/>
  <c r="X66" i="1" s="1"/>
  <c r="S66" i="1"/>
  <c r="T66" i="1" s="1"/>
  <c r="O66" i="1"/>
  <c r="G66" i="1"/>
  <c r="F66" i="1"/>
  <c r="H66" i="1" s="1"/>
  <c r="C66" i="1"/>
  <c r="D66" i="1" s="1"/>
  <c r="AM65" i="1"/>
  <c r="AE65" i="1"/>
  <c r="W65" i="1"/>
  <c r="O65" i="1"/>
  <c r="G65" i="1"/>
  <c r="AM64" i="1"/>
  <c r="AE64" i="1"/>
  <c r="W64" i="1"/>
  <c r="O64" i="1"/>
  <c r="G64" i="1"/>
  <c r="AM63" i="1"/>
  <c r="AE63" i="1"/>
  <c r="W63" i="1"/>
  <c r="P63" i="1"/>
  <c r="O63" i="1"/>
  <c r="N63" i="1"/>
  <c r="K63" i="1"/>
  <c r="L63" i="1" s="1"/>
  <c r="G63" i="1"/>
  <c r="AM62" i="1"/>
  <c r="AE62" i="1"/>
  <c r="W62" i="1"/>
  <c r="O62" i="1"/>
  <c r="G62" i="1"/>
  <c r="AM61" i="1"/>
  <c r="AL61" i="1"/>
  <c r="AN61" i="1" s="1"/>
  <c r="AI61" i="1"/>
  <c r="AJ61" i="1" s="1"/>
  <c r="AE61" i="1"/>
  <c r="W61" i="1"/>
  <c r="V61" i="1"/>
  <c r="X61" i="1" s="1"/>
  <c r="S61" i="1"/>
  <c r="T61" i="1" s="1"/>
  <c r="O61" i="1"/>
  <c r="G61" i="1"/>
  <c r="AM60" i="1"/>
  <c r="AF60" i="1"/>
  <c r="AE60" i="1"/>
  <c r="AD60" i="1"/>
  <c r="AA60" i="1"/>
  <c r="AB60" i="1" s="1"/>
  <c r="W60" i="1"/>
  <c r="O60" i="1"/>
  <c r="G60" i="1"/>
  <c r="AM59" i="1"/>
  <c r="AE59" i="1"/>
  <c r="W59" i="1"/>
  <c r="O59" i="1"/>
  <c r="H59" i="1"/>
  <c r="G59" i="1"/>
  <c r="F59" i="1"/>
  <c r="D59" i="1"/>
  <c r="C59" i="1"/>
  <c r="AM58" i="1"/>
  <c r="AE58" i="1"/>
  <c r="W58" i="1"/>
  <c r="O58" i="1"/>
  <c r="N58" i="1"/>
  <c r="P58" i="1" s="1"/>
  <c r="L58" i="1"/>
  <c r="K58" i="1"/>
  <c r="G58" i="1"/>
  <c r="AM57" i="1"/>
  <c r="AE57" i="1"/>
  <c r="W57" i="1"/>
  <c r="O57" i="1"/>
  <c r="G57" i="1"/>
  <c r="AM56" i="1"/>
  <c r="AE56" i="1"/>
  <c r="W56" i="1"/>
  <c r="O56" i="1"/>
  <c r="G56" i="1"/>
  <c r="AM55" i="1"/>
  <c r="AE55" i="1"/>
  <c r="W55" i="1"/>
  <c r="V55" i="1"/>
  <c r="X55" i="1" s="1"/>
  <c r="S55" i="1"/>
  <c r="T55" i="1" s="1"/>
  <c r="O55" i="1"/>
  <c r="G55" i="1"/>
  <c r="AM54" i="1"/>
  <c r="AL54" i="1"/>
  <c r="AN54" i="1" s="1"/>
  <c r="AJ54" i="1"/>
  <c r="AI54" i="1"/>
  <c r="AE54" i="1"/>
  <c r="W54" i="1"/>
  <c r="O54" i="1"/>
  <c r="G54" i="1"/>
  <c r="AM53" i="1"/>
  <c r="AF53" i="1"/>
  <c r="AE53" i="1"/>
  <c r="AD53" i="1"/>
  <c r="AA53" i="1"/>
  <c r="AB53" i="1" s="1"/>
  <c r="W53" i="1"/>
  <c r="O53" i="1"/>
  <c r="G53" i="1"/>
  <c r="AM52" i="1"/>
  <c r="AE52" i="1"/>
  <c r="W52" i="1"/>
  <c r="O52" i="1"/>
  <c r="H52" i="1"/>
  <c r="G52" i="1"/>
  <c r="F52" i="1"/>
  <c r="C52" i="1"/>
  <c r="D52" i="1" s="1"/>
  <c r="AM51" i="1"/>
  <c r="AE51" i="1"/>
  <c r="W51" i="1"/>
  <c r="O51" i="1"/>
  <c r="N51" i="1"/>
  <c r="P51" i="1" s="1"/>
  <c r="K51" i="1"/>
  <c r="L51" i="1" s="1"/>
  <c r="G51" i="1"/>
  <c r="AM50" i="1"/>
  <c r="AE50" i="1"/>
  <c r="W50" i="1"/>
  <c r="O50" i="1"/>
  <c r="G50" i="1"/>
  <c r="AM49" i="1"/>
  <c r="AE49" i="1"/>
  <c r="W49" i="1"/>
  <c r="V49" i="1"/>
  <c r="X49" i="1" s="1"/>
  <c r="S49" i="1"/>
  <c r="T49" i="1" s="1"/>
  <c r="O49" i="1"/>
  <c r="G49" i="1"/>
  <c r="AM48" i="1"/>
  <c r="AE48" i="1"/>
  <c r="W48" i="1"/>
  <c r="O48" i="1"/>
  <c r="G48" i="1"/>
  <c r="AN47" i="1"/>
  <c r="AM47" i="1"/>
  <c r="AL47" i="1"/>
  <c r="AJ47" i="1"/>
  <c r="AI47" i="1"/>
  <c r="AE47" i="1"/>
  <c r="W47" i="1"/>
  <c r="O47" i="1"/>
  <c r="G47" i="1"/>
  <c r="AM46" i="1"/>
  <c r="AE46" i="1"/>
  <c r="AD46" i="1"/>
  <c r="AF46" i="1" s="1"/>
  <c r="AA46" i="1"/>
  <c r="AB46" i="1" s="1"/>
  <c r="W46" i="1"/>
  <c r="O46" i="1"/>
  <c r="G46" i="1"/>
  <c r="AM45" i="1"/>
  <c r="AE45" i="1"/>
  <c r="W45" i="1"/>
  <c r="O45" i="1"/>
  <c r="G45" i="1"/>
  <c r="F45" i="1"/>
  <c r="H45" i="1" s="1"/>
  <c r="C45" i="1"/>
  <c r="D45" i="1" s="1"/>
  <c r="AM44" i="1"/>
  <c r="AE44" i="1"/>
  <c r="W44" i="1"/>
  <c r="O44" i="1"/>
  <c r="N44" i="1"/>
  <c r="P44" i="1" s="1"/>
  <c r="K44" i="1"/>
  <c r="L44" i="1" s="1"/>
  <c r="G44" i="1"/>
  <c r="AM43" i="1"/>
  <c r="AE43" i="1"/>
  <c r="W43" i="1"/>
  <c r="V43" i="1"/>
  <c r="X43" i="1" s="1"/>
  <c r="S43" i="1"/>
  <c r="T43" i="1" s="1"/>
  <c r="O43" i="1"/>
  <c r="G43" i="1"/>
  <c r="AM42" i="1"/>
  <c r="AE42" i="1"/>
  <c r="W42" i="1"/>
  <c r="O42" i="1"/>
  <c r="G42" i="1"/>
  <c r="AM41" i="1"/>
  <c r="AE41" i="1"/>
  <c r="W41" i="1"/>
  <c r="O41" i="1"/>
  <c r="G41" i="1"/>
  <c r="AM40" i="1"/>
  <c r="AL40" i="1"/>
  <c r="AN40" i="1" s="1"/>
  <c r="AI40" i="1"/>
  <c r="AJ40" i="1" s="1"/>
  <c r="AE40" i="1"/>
  <c r="W40" i="1"/>
  <c r="O40" i="1"/>
  <c r="G40" i="1"/>
  <c r="AM39" i="1"/>
  <c r="AE39" i="1"/>
  <c r="AD39" i="1"/>
  <c r="AF39" i="1" s="1"/>
  <c r="AA39" i="1"/>
  <c r="AB39" i="1" s="1"/>
  <c r="W39" i="1"/>
  <c r="O39" i="1"/>
  <c r="G39" i="1"/>
  <c r="AM38" i="1"/>
  <c r="AE38" i="1"/>
  <c r="W38" i="1"/>
  <c r="O38" i="1"/>
  <c r="G38" i="1"/>
  <c r="F38" i="1"/>
  <c r="H38" i="1" s="1"/>
  <c r="C38" i="1"/>
  <c r="D38" i="1" s="1"/>
  <c r="AM37" i="1"/>
  <c r="AL37" i="1"/>
  <c r="AN37" i="1" s="1"/>
  <c r="AI37" i="1"/>
  <c r="AJ37" i="1" s="1"/>
  <c r="AE37" i="1"/>
  <c r="W37" i="1"/>
  <c r="V37" i="1"/>
  <c r="S37" i="1"/>
  <c r="T37" i="1" s="1"/>
  <c r="O37" i="1"/>
  <c r="N37" i="1"/>
  <c r="P37" i="1" s="1"/>
  <c r="K37" i="1"/>
  <c r="L37" i="1" s="1"/>
  <c r="G37" i="1"/>
  <c r="F37" i="1"/>
  <c r="H37" i="1" s="1"/>
  <c r="C37" i="1"/>
  <c r="D37" i="1" s="1"/>
  <c r="AM36" i="1"/>
  <c r="AL36" i="1"/>
  <c r="AN36" i="1" s="1"/>
  <c r="AI36" i="1"/>
  <c r="AJ36" i="1" s="1"/>
  <c r="AE36" i="1"/>
  <c r="W36" i="1"/>
  <c r="V36" i="1"/>
  <c r="X36" i="1" s="1"/>
  <c r="T36" i="1"/>
  <c r="S36" i="1"/>
  <c r="O36" i="1"/>
  <c r="G36" i="1"/>
  <c r="F36" i="1"/>
  <c r="H36" i="1" s="1"/>
  <c r="C36" i="1"/>
  <c r="D36" i="1" s="1"/>
  <c r="AN35" i="1"/>
  <c r="AM35" i="1"/>
  <c r="AL35" i="1"/>
  <c r="AI35" i="1"/>
  <c r="AE35" i="1"/>
  <c r="W35" i="1"/>
  <c r="V35" i="1"/>
  <c r="X35" i="1" s="1"/>
  <c r="T35" i="1"/>
  <c r="S35" i="1"/>
  <c r="O35" i="1"/>
  <c r="N35" i="1"/>
  <c r="K35" i="1"/>
  <c r="L35" i="1" s="1"/>
  <c r="H35" i="1"/>
  <c r="G35" i="1"/>
  <c r="F35" i="1"/>
  <c r="D35" i="1"/>
  <c r="C35" i="1"/>
  <c r="AN34" i="1"/>
  <c r="AM34" i="1"/>
  <c r="AJ34" i="1"/>
  <c r="AE34" i="1"/>
  <c r="AD34" i="1"/>
  <c r="AF34" i="1" s="1"/>
  <c r="AB34" i="1"/>
  <c r="AA34" i="1"/>
  <c r="W34" i="1"/>
  <c r="V34" i="1"/>
  <c r="T34" i="1"/>
  <c r="S34" i="1"/>
  <c r="O34" i="1"/>
  <c r="N34" i="1"/>
  <c r="P34" i="1" s="1"/>
  <c r="K34" i="1"/>
  <c r="L34" i="1" s="1"/>
  <c r="G34" i="1"/>
  <c r="F34" i="1"/>
  <c r="H34" i="1" s="1"/>
  <c r="C34" i="1"/>
  <c r="D34" i="1" s="1"/>
  <c r="AN33" i="1"/>
  <c r="AM33" i="1"/>
  <c r="AJ33" i="1"/>
  <c r="AE33" i="1"/>
  <c r="X33" i="1"/>
  <c r="W33" i="1"/>
  <c r="T33" i="1"/>
  <c r="O33" i="1"/>
  <c r="N33" i="1"/>
  <c r="P33" i="1" s="1"/>
  <c r="L33" i="1"/>
  <c r="K33" i="1"/>
  <c r="G33" i="1"/>
  <c r="F33" i="1"/>
  <c r="H33" i="1" s="1"/>
  <c r="D33" i="1"/>
  <c r="C33" i="1"/>
  <c r="AN32" i="1"/>
  <c r="AM32" i="1"/>
  <c r="AJ32" i="1"/>
  <c r="AE32" i="1"/>
  <c r="X32" i="1"/>
  <c r="W32" i="1"/>
  <c r="T32" i="1"/>
  <c r="P32" i="1"/>
  <c r="O32" i="1"/>
  <c r="L32" i="1"/>
  <c r="G32" i="1"/>
  <c r="F32" i="1"/>
  <c r="H32" i="1" s="1"/>
  <c r="C32" i="1"/>
  <c r="D32" i="1" s="1"/>
  <c r="AN31" i="1"/>
  <c r="AM31" i="1"/>
  <c r="AJ31" i="1"/>
  <c r="AE31" i="1"/>
  <c r="X31" i="1"/>
  <c r="W31" i="1"/>
  <c r="T31" i="1"/>
  <c r="P31" i="1"/>
  <c r="O31" i="1"/>
  <c r="L31" i="1"/>
  <c r="G31" i="1"/>
  <c r="F31" i="1"/>
  <c r="H31" i="1" s="1"/>
  <c r="C31" i="1"/>
  <c r="D31" i="1" s="1"/>
  <c r="AN30" i="1"/>
  <c r="AM30" i="1"/>
  <c r="AJ30" i="1"/>
  <c r="AE30" i="1"/>
  <c r="X30" i="1"/>
  <c r="W30" i="1"/>
  <c r="T30" i="1"/>
  <c r="P30" i="1"/>
  <c r="O30" i="1"/>
  <c r="L30" i="1"/>
  <c r="G30" i="1"/>
  <c r="F30" i="1"/>
  <c r="H30" i="1" s="1"/>
  <c r="C30" i="1"/>
  <c r="D30" i="1" s="1"/>
  <c r="AN29" i="1"/>
  <c r="AM29" i="1"/>
  <c r="AJ29" i="1"/>
  <c r="AF29" i="1"/>
  <c r="AE29" i="1"/>
  <c r="AD29" i="1"/>
  <c r="AA29" i="1"/>
  <c r="AB29" i="1" s="1"/>
  <c r="X29" i="1"/>
  <c r="W29" i="1"/>
  <c r="T29" i="1"/>
  <c r="P29" i="1"/>
  <c r="O29" i="1"/>
  <c r="L29" i="1"/>
  <c r="G29" i="1"/>
  <c r="F29" i="1"/>
  <c r="H29" i="1" s="1"/>
  <c r="C29" i="1"/>
  <c r="D29" i="1" s="1"/>
  <c r="AN28" i="1"/>
  <c r="AM28" i="1"/>
  <c r="AJ28" i="1"/>
  <c r="AE28" i="1"/>
  <c r="X28" i="1"/>
  <c r="W28" i="1"/>
  <c r="T28" i="1"/>
  <c r="P28" i="1"/>
  <c r="O28" i="1"/>
  <c r="L28" i="1"/>
  <c r="G28" i="1"/>
  <c r="F28" i="1"/>
  <c r="H28" i="1" s="1"/>
  <c r="C28" i="1"/>
  <c r="D28" i="1" s="1"/>
  <c r="AN27" i="1"/>
  <c r="AM27" i="1"/>
  <c r="AJ27" i="1"/>
  <c r="AE27" i="1"/>
  <c r="X27" i="1"/>
  <c r="W27" i="1"/>
  <c r="T27" i="1"/>
  <c r="P27" i="1"/>
  <c r="O27" i="1"/>
  <c r="L27" i="1"/>
  <c r="G27" i="1"/>
  <c r="F27" i="1"/>
  <c r="H27" i="1" s="1"/>
  <c r="C27" i="1"/>
  <c r="D27" i="1" s="1"/>
  <c r="AN26" i="1"/>
  <c r="AM26" i="1"/>
  <c r="AJ26" i="1"/>
  <c r="AE26" i="1"/>
  <c r="X26" i="1"/>
  <c r="W26" i="1"/>
  <c r="T26" i="1"/>
  <c r="P26" i="1"/>
  <c r="O26" i="1"/>
  <c r="L26" i="1"/>
  <c r="G26" i="1"/>
  <c r="F26" i="1"/>
  <c r="H26" i="1" s="1"/>
  <c r="C26" i="1"/>
  <c r="D26" i="1" s="1"/>
  <c r="AN25" i="1"/>
  <c r="AM25" i="1"/>
  <c r="AJ25" i="1"/>
  <c r="AE25" i="1"/>
  <c r="AD25" i="1"/>
  <c r="AF25" i="1" s="1"/>
  <c r="AA25" i="1"/>
  <c r="AB25" i="1" s="1"/>
  <c r="X25" i="1"/>
  <c r="W25" i="1"/>
  <c r="T25" i="1"/>
  <c r="P25" i="1"/>
  <c r="O25" i="1"/>
  <c r="L25" i="1"/>
  <c r="G25" i="1"/>
  <c r="F25" i="1"/>
  <c r="H25" i="1" s="1"/>
  <c r="C25" i="1"/>
  <c r="D25" i="1" s="1"/>
  <c r="AN24" i="1"/>
  <c r="AM24" i="1"/>
  <c r="AJ24" i="1"/>
  <c r="AE24" i="1"/>
  <c r="X24" i="1"/>
  <c r="W24" i="1"/>
  <c r="T24" i="1"/>
  <c r="G24" i="1"/>
  <c r="F24" i="1"/>
  <c r="H24" i="1" s="1"/>
  <c r="C24" i="1"/>
  <c r="D24" i="1" s="1"/>
  <c r="AN23" i="1"/>
  <c r="AM23" i="1"/>
  <c r="AJ23" i="1"/>
  <c r="AE23" i="1"/>
  <c r="X23" i="1"/>
  <c r="W23" i="1"/>
  <c r="T23" i="1"/>
  <c r="P23" i="1"/>
  <c r="O23" i="1"/>
  <c r="L23" i="1"/>
  <c r="G23" i="1"/>
  <c r="F23" i="1"/>
  <c r="H23" i="1" s="1"/>
  <c r="D23" i="1"/>
  <c r="C23" i="1"/>
  <c r="AN22" i="1"/>
  <c r="AM22" i="1"/>
  <c r="AI22" i="1"/>
  <c r="AJ22" i="1" s="1"/>
  <c r="AE22" i="1"/>
  <c r="X22" i="1"/>
  <c r="W22" i="1"/>
  <c r="T22" i="1"/>
  <c r="P22" i="1"/>
  <c r="O22" i="1"/>
  <c r="K22" i="1"/>
  <c r="L22" i="1" s="1"/>
  <c r="G22" i="1"/>
  <c r="F22" i="1"/>
  <c r="H22" i="1" s="1"/>
  <c r="C22" i="1"/>
  <c r="D22" i="1" s="1"/>
  <c r="AN21" i="1"/>
  <c r="AM21" i="1"/>
  <c r="AI21" i="1"/>
  <c r="AJ21" i="1" s="1"/>
  <c r="AE21" i="1"/>
  <c r="X21" i="1"/>
  <c r="W21" i="1"/>
  <c r="S21" i="1"/>
  <c r="T21" i="1" s="1"/>
  <c r="P21" i="1"/>
  <c r="O21" i="1"/>
  <c r="K21" i="1"/>
  <c r="L21" i="1" s="1"/>
  <c r="H21" i="1"/>
  <c r="G21" i="1"/>
  <c r="F21" i="1"/>
  <c r="C21" i="1"/>
  <c r="D21" i="1" s="1"/>
  <c r="AN20" i="1"/>
  <c r="AM20" i="1"/>
  <c r="AI20" i="1"/>
  <c r="AJ20" i="1" s="1"/>
  <c r="AE20" i="1"/>
  <c r="AD20" i="1"/>
  <c r="AF20" i="1" s="1"/>
  <c r="AA20" i="1"/>
  <c r="AB20" i="1" s="1"/>
  <c r="X20" i="1"/>
  <c r="W20" i="1"/>
  <c r="S20" i="1"/>
  <c r="T20" i="1" s="1"/>
  <c r="P20" i="1"/>
  <c r="O20" i="1"/>
  <c r="K20" i="1"/>
  <c r="L20" i="1" s="1"/>
  <c r="G20" i="1"/>
  <c r="F20" i="1"/>
  <c r="H20" i="1" s="1"/>
  <c r="C20" i="1"/>
  <c r="D20" i="1" s="1"/>
  <c r="AN19" i="1"/>
  <c r="AM19" i="1"/>
  <c r="AI19" i="1"/>
  <c r="AJ19" i="1" s="1"/>
  <c r="AE19" i="1"/>
  <c r="X19" i="1"/>
  <c r="W19" i="1"/>
  <c r="T19" i="1"/>
  <c r="S19" i="1"/>
  <c r="P19" i="1"/>
  <c r="O19" i="1"/>
  <c r="K19" i="1"/>
  <c r="L19" i="1" s="1"/>
  <c r="G19" i="1"/>
  <c r="F19" i="1"/>
  <c r="H19" i="1" s="1"/>
  <c r="C19" i="1"/>
  <c r="D19" i="1" s="1"/>
  <c r="AN18" i="1"/>
  <c r="AM18" i="1"/>
  <c r="AI18" i="1"/>
  <c r="AJ18" i="1" s="1"/>
  <c r="AE18" i="1"/>
  <c r="X18" i="1"/>
  <c r="W18" i="1"/>
  <c r="T18" i="1"/>
  <c r="S18" i="1"/>
  <c r="P18" i="1"/>
  <c r="O18" i="1"/>
  <c r="K18" i="1"/>
  <c r="L18" i="1" s="1"/>
  <c r="G18" i="1"/>
  <c r="F18" i="1"/>
  <c r="H18" i="1" s="1"/>
  <c r="C18" i="1"/>
  <c r="D18" i="1" s="1"/>
  <c r="AN17" i="1"/>
  <c r="AM17" i="1"/>
  <c r="AI17" i="1"/>
  <c r="AJ17" i="1" s="1"/>
  <c r="AE17" i="1"/>
  <c r="X17" i="1"/>
  <c r="W17" i="1"/>
  <c r="T17" i="1"/>
  <c r="S17" i="1"/>
  <c r="P17" i="1"/>
  <c r="O17" i="1"/>
  <c r="K17" i="1"/>
  <c r="L17" i="1" s="1"/>
  <c r="G17" i="1"/>
  <c r="F17" i="1"/>
  <c r="H17" i="1" s="1"/>
  <c r="C17" i="1"/>
  <c r="D17" i="1" s="1"/>
  <c r="AN16" i="1"/>
  <c r="AM16" i="1"/>
  <c r="AI16" i="1"/>
  <c r="AJ16" i="1" s="1"/>
  <c r="AE16" i="1"/>
  <c r="AD16" i="1"/>
  <c r="AF16" i="1" s="1"/>
  <c r="AA16" i="1"/>
  <c r="AB16" i="1" s="1"/>
  <c r="X16" i="1"/>
  <c r="W16" i="1"/>
  <c r="S16" i="1"/>
  <c r="T16" i="1" s="1"/>
  <c r="P16" i="1"/>
  <c r="O16" i="1"/>
  <c r="K16" i="1"/>
  <c r="L16" i="1" s="1"/>
  <c r="H16" i="1"/>
  <c r="G16" i="1"/>
  <c r="F16" i="1"/>
  <c r="C16" i="1"/>
  <c r="D16" i="1" s="1"/>
  <c r="AN15" i="1"/>
  <c r="AM15" i="1"/>
  <c r="AJ15" i="1"/>
  <c r="AI15" i="1"/>
  <c r="AE15" i="1"/>
  <c r="X15" i="1"/>
  <c r="W15" i="1"/>
  <c r="S15" i="1"/>
  <c r="T15" i="1" s="1"/>
  <c r="P15" i="1"/>
  <c r="O15" i="1"/>
  <c r="K15" i="1"/>
  <c r="L15" i="1" s="1"/>
  <c r="G15" i="1"/>
  <c r="F15" i="1"/>
  <c r="H15" i="1" s="1"/>
  <c r="D15" i="1"/>
  <c r="C15" i="1"/>
  <c r="AN14" i="1"/>
  <c r="AM14" i="1"/>
  <c r="AI14" i="1"/>
  <c r="AJ14" i="1" s="1"/>
  <c r="AE14" i="1"/>
  <c r="X14" i="1"/>
  <c r="W14" i="1"/>
  <c r="S14" i="1"/>
  <c r="T14" i="1" s="1"/>
  <c r="P14" i="1"/>
  <c r="O14" i="1"/>
  <c r="K14" i="1"/>
  <c r="L14" i="1" s="1"/>
  <c r="G14" i="1"/>
  <c r="F14" i="1"/>
  <c r="H14" i="1" s="1"/>
  <c r="C14" i="1"/>
  <c r="D14" i="1" s="1"/>
  <c r="AN13" i="1"/>
  <c r="AM13" i="1"/>
  <c r="AI13" i="1"/>
  <c r="AJ13" i="1" s="1"/>
  <c r="AE13" i="1"/>
  <c r="AD13" i="1"/>
  <c r="AF13" i="1" s="1"/>
  <c r="AA13" i="1"/>
  <c r="AB13" i="1" s="1"/>
  <c r="X13" i="1"/>
  <c r="W13" i="1"/>
  <c r="S13" i="1"/>
  <c r="T13" i="1" s="1"/>
  <c r="P13" i="1"/>
  <c r="O13" i="1"/>
  <c r="K13" i="1"/>
  <c r="L13" i="1" s="1"/>
  <c r="G13" i="1"/>
  <c r="F13" i="1"/>
  <c r="H13" i="1" s="1"/>
  <c r="C13" i="1"/>
  <c r="D13" i="1" s="1"/>
  <c r="AN12" i="1"/>
  <c r="AM12" i="1"/>
  <c r="AI12" i="1"/>
  <c r="AJ12" i="1" s="1"/>
  <c r="AE12" i="1"/>
  <c r="X12" i="1"/>
  <c r="W12" i="1"/>
  <c r="S12" i="1"/>
  <c r="T12" i="1" s="1"/>
  <c r="P12" i="1"/>
  <c r="O12" i="1"/>
  <c r="K12" i="1"/>
  <c r="L12" i="1" s="1"/>
  <c r="G12" i="1"/>
  <c r="F12" i="1"/>
  <c r="H12" i="1" s="1"/>
  <c r="C12" i="1"/>
  <c r="D12" i="1" s="1"/>
  <c r="AN11" i="1"/>
  <c r="AM11" i="1"/>
  <c r="AI11" i="1"/>
  <c r="AJ11" i="1" s="1"/>
  <c r="AE11" i="1"/>
  <c r="X11" i="1"/>
  <c r="W11" i="1"/>
  <c r="S11" i="1"/>
  <c r="T11" i="1" s="1"/>
  <c r="P11" i="1"/>
  <c r="O11" i="1"/>
  <c r="K11" i="1"/>
  <c r="L11" i="1" s="1"/>
  <c r="G11" i="1"/>
  <c r="F11" i="1"/>
  <c r="H11" i="1" s="1"/>
  <c r="C11" i="1"/>
  <c r="D11" i="1" s="1"/>
  <c r="AN10" i="1"/>
  <c r="AM10" i="1"/>
  <c r="AI10" i="1"/>
  <c r="AJ10" i="1" s="1"/>
  <c r="AE10" i="1"/>
  <c r="AD10" i="1"/>
  <c r="AF10" i="1" s="1"/>
  <c r="AA10" i="1"/>
  <c r="AB10" i="1" s="1"/>
  <c r="X10" i="1"/>
  <c r="W10" i="1"/>
  <c r="S10" i="1"/>
  <c r="T10" i="1" s="1"/>
  <c r="P10" i="1"/>
  <c r="O10" i="1"/>
  <c r="K10" i="1"/>
  <c r="L10" i="1" s="1"/>
  <c r="G10" i="1"/>
  <c r="F10" i="1"/>
  <c r="C10" i="1"/>
  <c r="D10" i="1" s="1"/>
  <c r="AN9" i="1"/>
  <c r="AM9" i="1"/>
  <c r="AJ9" i="1"/>
  <c r="AE9" i="1"/>
  <c r="X9" i="1"/>
  <c r="W9" i="1"/>
  <c r="T9" i="1"/>
  <c r="P9" i="1"/>
  <c r="O9" i="1"/>
  <c r="L9" i="1"/>
  <c r="G9" i="1"/>
  <c r="F9" i="1"/>
  <c r="H9" i="1" s="1"/>
  <c r="D9" i="1"/>
  <c r="C9" i="1"/>
  <c r="AN8" i="1"/>
  <c r="AM8" i="1"/>
  <c r="AJ8" i="1"/>
  <c r="AE8" i="1"/>
  <c r="AD8" i="1"/>
  <c r="AF8" i="1" s="1"/>
  <c r="AA8" i="1"/>
  <c r="AB8" i="1" s="1"/>
  <c r="X8" i="1"/>
  <c r="W8" i="1"/>
  <c r="T8" i="1"/>
  <c r="P8" i="1"/>
  <c r="O8" i="1"/>
  <c r="L8" i="1"/>
  <c r="G8" i="1"/>
  <c r="F8" i="1"/>
  <c r="H8" i="1" s="1"/>
  <c r="C8" i="1"/>
  <c r="D8" i="1" s="1"/>
  <c r="AN7" i="1"/>
  <c r="AM7" i="1"/>
  <c r="AJ7" i="1"/>
  <c r="AE7" i="1"/>
  <c r="X7" i="1"/>
  <c r="W7" i="1"/>
  <c r="T7" i="1"/>
  <c r="P7" i="1"/>
  <c r="O7" i="1"/>
  <c r="L7" i="1"/>
  <c r="G7" i="1"/>
  <c r="F7" i="1"/>
  <c r="H7" i="1" s="1"/>
  <c r="C7" i="1"/>
  <c r="D7" i="1" s="1"/>
  <c r="AN6" i="1"/>
  <c r="AM6" i="1"/>
  <c r="AJ6" i="1"/>
  <c r="AE6" i="1"/>
  <c r="X6" i="1"/>
  <c r="W6" i="1"/>
  <c r="T6" i="1"/>
  <c r="P6" i="1"/>
  <c r="O6" i="1"/>
  <c r="L6" i="1"/>
  <c r="G6" i="1"/>
  <c r="F6" i="1"/>
  <c r="H6" i="1" s="1"/>
  <c r="C6" i="1"/>
  <c r="D6" i="1" s="1"/>
  <c r="AN5" i="1"/>
  <c r="AM5" i="1"/>
  <c r="AJ5" i="1"/>
  <c r="AE5" i="1"/>
  <c r="AD5" i="1"/>
  <c r="AF5" i="1" s="1"/>
  <c r="AA5" i="1"/>
  <c r="AB5" i="1" s="1"/>
  <c r="X5" i="1"/>
  <c r="W5" i="1"/>
  <c r="T5" i="1"/>
  <c r="P5" i="1"/>
  <c r="O5" i="1"/>
  <c r="L5" i="1"/>
  <c r="G5" i="1"/>
  <c r="F5" i="1"/>
  <c r="H5" i="1" s="1"/>
  <c r="C5" i="1"/>
  <c r="AN4" i="1"/>
  <c r="AM4" i="1"/>
  <c r="AJ4" i="1"/>
  <c r="AE4" i="1"/>
  <c r="X4" i="1"/>
  <c r="W4" i="1"/>
  <c r="T4" i="1"/>
  <c r="P4" i="1"/>
  <c r="O4" i="1"/>
  <c r="L4" i="1"/>
  <c r="H4" i="1"/>
  <c r="G4" i="1"/>
  <c r="F4" i="1"/>
  <c r="C4" i="1"/>
  <c r="D4" i="1" s="1"/>
  <c r="AN3" i="1"/>
  <c r="AM3" i="1"/>
  <c r="AJ3" i="1"/>
  <c r="AE3" i="1"/>
  <c r="AD3" i="1"/>
  <c r="AA3" i="1"/>
  <c r="X3" i="1"/>
  <c r="W3" i="1"/>
  <c r="T3" i="1"/>
  <c r="P3" i="1"/>
  <c r="O3" i="1"/>
  <c r="L3" i="1"/>
  <c r="G3" i="1"/>
  <c r="F3" i="1"/>
  <c r="H3" i="1" s="1"/>
  <c r="C3" i="1"/>
  <c r="D3" i="1" s="1"/>
  <c r="AB3" i="1" l="1"/>
  <c r="AB108" i="1"/>
  <c r="BT14" i="1"/>
  <c r="BT8" i="1"/>
  <c r="BW9" i="1"/>
  <c r="BT15" i="1"/>
  <c r="BT5" i="1"/>
  <c r="X34" i="1"/>
  <c r="D5" i="1"/>
  <c r="BT12" i="1"/>
  <c r="BT11" i="1"/>
  <c r="AF3" i="1"/>
  <c r="AN107" i="1"/>
  <c r="BT9" i="1"/>
  <c r="BT6" i="1"/>
  <c r="T107" i="1"/>
  <c r="H10" i="1"/>
  <c r="AJ35" i="1"/>
  <c r="P35" i="1"/>
</calcChain>
</file>

<file path=xl/sharedStrings.xml><?xml version="1.0" encoding="utf-8"?>
<sst xmlns="http://schemas.openxmlformats.org/spreadsheetml/2006/main" count="158" uniqueCount="115">
  <si>
    <t>AA dates</t>
  </si>
  <si>
    <t>daily NV/PMMoV</t>
  </si>
  <si>
    <t>FL dates</t>
  </si>
  <si>
    <t>JS dates</t>
  </si>
  <si>
    <t>TM dates</t>
  </si>
  <si>
    <t>YC date</t>
  </si>
  <si>
    <t>weely avg</t>
  </si>
  <si>
    <t>weekly avg</t>
  </si>
  <si>
    <t>AA</t>
  </si>
  <si>
    <t>FL</t>
  </si>
  <si>
    <t>JS</t>
  </si>
  <si>
    <t>TM</t>
  </si>
  <si>
    <t>YC</t>
  </si>
  <si>
    <t>fall median</t>
  </si>
  <si>
    <t>fall mean</t>
  </si>
  <si>
    <t>winter median</t>
  </si>
  <si>
    <t>winter mean</t>
  </si>
  <si>
    <t>overall median</t>
  </si>
  <si>
    <t>spring median</t>
  </si>
  <si>
    <t>spring mean</t>
  </si>
  <si>
    <t>ummer median</t>
  </si>
  <si>
    <t>summer mean</t>
  </si>
  <si>
    <t>weely avg log10</t>
  </si>
  <si>
    <t>daily gc/L</t>
  </si>
  <si>
    <t>weekly avg gc/L</t>
  </si>
  <si>
    <t>daily gc/L log 10 value</t>
  </si>
  <si>
    <t>weekly avg gc/L log 10</t>
  </si>
  <si>
    <t>Report 3: YTD Table of Diseases for a Given Year</t>
  </si>
  <si>
    <t>Case Types: Individual and Aggregate</t>
  </si>
  <si>
    <t>Report generated: 04-27-2022</t>
  </si>
  <si>
    <t>Year: 2022</t>
  </si>
  <si>
    <t>Display Interval: By MMWR</t>
  </si>
  <si>
    <t>Report Type: Counts</t>
  </si>
  <si>
    <t>Case Status: Confirmed, Confirmed-Non Resident, Probable, Suspect</t>
  </si>
  <si>
    <t>Investigation Status: Active, Completed, Completed - Follow Up, New, Review</t>
  </si>
  <si>
    <t>Counties: Lenawee</t>
  </si>
  <si>
    <t>Disease Group</t>
  </si>
  <si>
    <t>Disease</t>
  </si>
  <si>
    <t>MMWR 1</t>
  </si>
  <si>
    <t>MMWR 2</t>
  </si>
  <si>
    <t>MMWR 3</t>
  </si>
  <si>
    <t>MMWR 4</t>
  </si>
  <si>
    <t>MMWR 5</t>
  </si>
  <si>
    <t>MMWR 6</t>
  </si>
  <si>
    <t>MMWR 7</t>
  </si>
  <si>
    <t>MMWR 8</t>
  </si>
  <si>
    <t>MMWR 9</t>
  </si>
  <si>
    <t>MMWR 10</t>
  </si>
  <si>
    <t>MMWR 11</t>
  </si>
  <si>
    <t>MMWR 12</t>
  </si>
  <si>
    <t>MMWR 13</t>
  </si>
  <si>
    <t>MMWR 14</t>
  </si>
  <si>
    <t>MMWR 15</t>
  </si>
  <si>
    <t>MMWR 16</t>
  </si>
  <si>
    <t>MMWR 17</t>
  </si>
  <si>
    <t>MMWR 18</t>
  </si>
  <si>
    <t>Total</t>
  </si>
  <si>
    <t>Other</t>
  </si>
  <si>
    <t>Gastrointestinal Illness</t>
  </si>
  <si>
    <t>&lt;10</t>
  </si>
  <si>
    <t>Week ending</t>
  </si>
  <si>
    <t>GI Cases Reported as a percent of total enrollment</t>
  </si>
  <si>
    <t>Admitted</t>
  </si>
  <si>
    <t>Registrations</t>
  </si>
  <si>
    <t>Trendline</t>
  </si>
  <si>
    <t>Totals</t>
  </si>
  <si>
    <t>Michigan</t>
  </si>
  <si>
    <t>Lenawee County</t>
  </si>
  <si>
    <t>Zipcode 49286 (Tecumseh)</t>
  </si>
  <si>
    <t>% GI</t>
  </si>
  <si>
    <t>%GI 7 day average</t>
  </si>
  <si>
    <t>Lenawee county hospital weekly GI total</t>
  </si>
  <si>
    <t>49286 zip code hospital weekly GI total</t>
  </si>
  <si>
    <t>NoroSTAT data was obtained in 2021 and 2022 from https://www.cdc.gov/norovirus/reporting/norostat/data-table.html</t>
  </si>
  <si>
    <t>2021-2022 week</t>
  </si>
  <si>
    <t>Norovirus Outbreaks Reported by State Health Departments by Week of Illness Onset</t>
  </si>
  <si>
    <t>outbreaks</t>
  </si>
  <si>
    <t>0.61</t>
  </si>
  <si>
    <t>0.74</t>
  </si>
  <si>
    <t>0.57</t>
  </si>
  <si>
    <t>0.55</t>
  </si>
  <si>
    <t>0.49</t>
  </si>
  <si>
    <t>0.58</t>
  </si>
  <si>
    <t>0.65</t>
  </si>
  <si>
    <t>0.66</t>
  </si>
  <si>
    <t>0.39</t>
  </si>
  <si>
    <t>0.79</t>
  </si>
  <si>
    <t>0.75</t>
  </si>
  <si>
    <t>0.99</t>
  </si>
  <si>
    <t>0.53</t>
  </si>
  <si>
    <t>0.30</t>
  </si>
  <si>
    <t>0.81</t>
  </si>
  <si>
    <t>0.76</t>
  </si>
  <si>
    <t>0.43</t>
  </si>
  <si>
    <t>0.71</t>
  </si>
  <si>
    <t>0.42</t>
  </si>
  <si>
    <t>0.88</t>
  </si>
  <si>
    <t>1.07</t>
  </si>
  <si>
    <t>0.78</t>
  </si>
  <si>
    <t>1.02</t>
  </si>
  <si>
    <t>1.24</t>
  </si>
  <si>
    <t>1.34</t>
  </si>
  <si>
    <t>1.18</t>
  </si>
  <si>
    <t>0.69</t>
  </si>
  <si>
    <t>1.54</t>
  </si>
  <si>
    <t>1.03</t>
  </si>
  <si>
    <t>1.62</t>
  </si>
  <si>
    <t>1.41</t>
  </si>
  <si>
    <t>1.13</t>
  </si>
  <si>
    <t>1.16</t>
  </si>
  <si>
    <t>0.84</t>
  </si>
  <si>
    <t>0.48</t>
  </si>
  <si>
    <t>0.59</t>
  </si>
  <si>
    <t>0.00</t>
  </si>
  <si>
    <t>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</si>
</sst>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Franklin Gothic Book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212529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1" fontId="0" fillId="0" borderId="0" xfId="0" applyNumberFormat="1"/>
    <xf numFmtId="14" fontId="0" fillId="2" borderId="0" xfId="0" applyNumberFormat="1" applyFill="1"/>
    <xf numFmtId="11" fontId="0" fillId="2" borderId="0" xfId="0" applyNumberFormat="1" applyFill="1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  <xf numFmtId="14" fontId="2" fillId="0" borderId="0" xfId="0" applyNumberFormat="1" applyFont="1"/>
    <xf numFmtId="14" fontId="0" fillId="0" borderId="0" xfId="0" applyNumberFormat="1" applyAlignment="1">
      <alignment wrapText="1"/>
    </xf>
    <xf numFmtId="11" fontId="3" fillId="0" borderId="0" xfId="0" applyNumberFormat="1" applyFont="1"/>
    <xf numFmtId="14" fontId="1" fillId="0" borderId="0" xfId="0" applyNumberFormat="1" applyFont="1"/>
    <xf numFmtId="11" fontId="4" fillId="0" borderId="0" xfId="0" applyNumberFormat="1" applyFont="1" applyAlignment="1">
      <alignment horizontal="right" wrapText="1"/>
    </xf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1" fontId="5" fillId="0" borderId="1" xfId="0" applyNumberFormat="1" applyFont="1" applyBorder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1" fontId="0" fillId="0" borderId="0" xfId="0" applyNumberFormat="1" applyAlignment="1">
      <alignment horizontal="center" vertical="center" wrapText="1"/>
    </xf>
    <xf numFmtId="11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8" fillId="0" borderId="2" xfId="0" applyNumberFormat="1" applyFont="1" applyBorder="1" applyAlignment="1">
      <alignment horizontal="right" wrapText="1"/>
    </xf>
    <xf numFmtId="14" fontId="9" fillId="0" borderId="2" xfId="0" applyNumberFormat="1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6" fillId="0" borderId="3" xfId="0" applyFont="1" applyBorder="1"/>
    <xf numFmtId="0" fontId="6" fillId="6" borderId="3" xfId="0" applyFont="1" applyFill="1" applyBorder="1"/>
    <xf numFmtId="0" fontId="6" fillId="4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14" fontId="0" fillId="0" borderId="3" xfId="0" applyNumberFormat="1" applyBorder="1"/>
    <xf numFmtId="10" fontId="0" fillId="4" borderId="3" xfId="0" applyNumberFormat="1" applyFill="1" applyBorder="1" applyAlignment="1">
      <alignment horizontal="right"/>
    </xf>
    <xf numFmtId="10" fontId="0" fillId="5" borderId="3" xfId="0" applyNumberForma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10" fontId="0" fillId="6" borderId="3" xfId="0" applyNumberFormat="1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/>
    <xf numFmtId="16" fontId="10" fillId="7" borderId="3" xfId="0" applyNumberFormat="1" applyFont="1" applyFill="1" applyBorder="1" applyAlignment="1">
      <alignment vertical="top" wrapText="1"/>
    </xf>
    <xf numFmtId="0" fontId="10" fillId="7" borderId="3" xfId="0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CE5D-41DA-44BD-B414-D40000D4E551}">
  <dimension ref="A1:CB693"/>
  <sheetViews>
    <sheetView topLeftCell="Y1" zoomScale="50" zoomScaleNormal="50" workbookViewId="0">
      <selection activeCell="AX18" sqref="AX18"/>
    </sheetView>
  </sheetViews>
  <sheetFormatPr defaultRowHeight="14.75" x14ac:dyDescent="0.75"/>
  <cols>
    <col min="1" max="1" width="11.86328125" customWidth="1"/>
    <col min="2" max="2" width="10.36328125" style="1" bestFit="1" customWidth="1"/>
    <col min="3" max="4" width="10.31640625" style="1" customWidth="1"/>
    <col min="5" max="8" width="10.26953125" style="1" customWidth="1"/>
    <col min="9" max="9" width="10.76953125" style="13" customWidth="1"/>
    <col min="10" max="11" width="8.76953125" style="3" bestFit="1" customWidth="1"/>
    <col min="12" max="12" width="11.04296875" style="3" customWidth="1"/>
    <col min="13" max="16" width="9.81640625" style="3" customWidth="1"/>
    <col min="17" max="17" width="10.58984375" customWidth="1"/>
    <col min="18" max="18" width="8.76953125" bestFit="1" customWidth="1"/>
    <col min="19" max="19" width="10.36328125" bestFit="1" customWidth="1"/>
    <col min="20" max="20" width="10.31640625" customWidth="1"/>
    <col min="21" max="24" width="12.1328125" style="1" customWidth="1"/>
    <col min="25" max="25" width="11.26953125" style="2" customWidth="1"/>
    <col min="26" max="27" width="8.76953125" style="3" bestFit="1" customWidth="1"/>
    <col min="28" max="28" width="11.1796875" style="3" customWidth="1"/>
    <col min="29" max="32" width="10" style="3" customWidth="1"/>
    <col min="33" max="33" width="13.31640625" customWidth="1"/>
    <col min="34" max="35" width="8.76953125" style="1" bestFit="1" customWidth="1"/>
    <col min="36" max="36" width="10.6796875" style="1" customWidth="1"/>
    <col min="37" max="40" width="10.2265625" style="1" customWidth="1"/>
    <col min="43" max="43" width="8.76953125" bestFit="1" customWidth="1"/>
    <col min="44" max="44" width="9.36328125" bestFit="1" customWidth="1"/>
    <col min="46" max="46" width="8.81640625" bestFit="1" customWidth="1"/>
    <col min="47" max="51" width="8.76953125" bestFit="1" customWidth="1"/>
    <col min="56" max="56" width="11" bestFit="1" customWidth="1"/>
    <col min="57" max="57" width="8.81640625" bestFit="1" customWidth="1"/>
    <col min="59" max="59" width="8.76953125" bestFit="1" customWidth="1"/>
    <col min="60" max="60" width="11" bestFit="1" customWidth="1"/>
    <col min="61" max="63" width="8.76953125" bestFit="1" customWidth="1"/>
    <col min="65" max="69" width="8.76953125" bestFit="1" customWidth="1"/>
    <col min="76" max="76" width="8.7265625" style="1"/>
  </cols>
  <sheetData>
    <row r="1" spans="1:80" s="20" customFormat="1" x14ac:dyDescent="0.75">
      <c r="A1" s="43" t="s">
        <v>8</v>
      </c>
      <c r="B1" s="43"/>
      <c r="C1" s="43"/>
      <c r="D1" s="43"/>
      <c r="E1" s="43"/>
      <c r="F1" s="43"/>
      <c r="G1" s="43"/>
      <c r="H1" s="43"/>
      <c r="I1" s="44" t="s">
        <v>9</v>
      </c>
      <c r="J1" s="44"/>
      <c r="K1" s="44"/>
      <c r="L1" s="44"/>
      <c r="M1" s="44"/>
      <c r="N1" s="44"/>
      <c r="O1" s="44"/>
      <c r="P1" s="44"/>
      <c r="Q1" s="43" t="s">
        <v>10</v>
      </c>
      <c r="R1" s="43"/>
      <c r="S1" s="43"/>
      <c r="T1" s="43"/>
      <c r="U1" s="43"/>
      <c r="V1" s="43"/>
      <c r="W1" s="43"/>
      <c r="X1" s="43"/>
      <c r="Y1" s="45" t="s">
        <v>11</v>
      </c>
      <c r="Z1" s="44"/>
      <c r="AA1" s="44"/>
      <c r="AB1" s="44"/>
      <c r="AC1" s="44"/>
      <c r="AD1" s="44"/>
      <c r="AE1" s="44"/>
      <c r="AF1" s="44"/>
      <c r="AG1" s="43" t="s">
        <v>12</v>
      </c>
      <c r="AH1" s="43"/>
      <c r="AI1" s="43"/>
      <c r="AJ1" s="43"/>
      <c r="AK1" s="43"/>
      <c r="AL1" s="43"/>
      <c r="AM1" s="43"/>
      <c r="AN1" s="43"/>
      <c r="BX1" s="21"/>
    </row>
    <row r="2" spans="1:80" s="17" customFormat="1" ht="44.25" x14ac:dyDescent="0.75">
      <c r="A2" s="17" t="s">
        <v>0</v>
      </c>
      <c r="B2" s="22" t="s">
        <v>1</v>
      </c>
      <c r="C2" s="22" t="s">
        <v>6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18" t="s">
        <v>2</v>
      </c>
      <c r="J2" s="23" t="s">
        <v>1</v>
      </c>
      <c r="K2" s="23" t="s">
        <v>6</v>
      </c>
      <c r="L2" s="23" t="s">
        <v>22</v>
      </c>
      <c r="M2" s="23" t="s">
        <v>23</v>
      </c>
      <c r="N2" s="23" t="s">
        <v>24</v>
      </c>
      <c r="O2" s="23" t="s">
        <v>25</v>
      </c>
      <c r="P2" s="23" t="s">
        <v>26</v>
      </c>
      <c r="Q2" s="17" t="s">
        <v>3</v>
      </c>
      <c r="R2" s="22" t="s">
        <v>1</v>
      </c>
      <c r="S2" s="22" t="s">
        <v>6</v>
      </c>
      <c r="T2" s="22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19" t="s">
        <v>4</v>
      </c>
      <c r="Z2" s="23" t="s">
        <v>1</v>
      </c>
      <c r="AA2" s="23" t="s">
        <v>6</v>
      </c>
      <c r="AB2" s="23" t="s">
        <v>22</v>
      </c>
      <c r="AC2" s="23" t="s">
        <v>23</v>
      </c>
      <c r="AD2" s="23" t="s">
        <v>24</v>
      </c>
      <c r="AE2" s="23" t="s">
        <v>25</v>
      </c>
      <c r="AF2" s="23" t="s">
        <v>26</v>
      </c>
      <c r="AG2" s="17" t="s">
        <v>5</v>
      </c>
      <c r="AH2" s="22" t="s">
        <v>1</v>
      </c>
      <c r="AI2" s="22" t="s">
        <v>6</v>
      </c>
      <c r="AJ2" s="22" t="s">
        <v>22</v>
      </c>
      <c r="AK2" s="22" t="s">
        <v>23</v>
      </c>
      <c r="AL2" s="22" t="s">
        <v>24</v>
      </c>
      <c r="AM2" s="22" t="s">
        <v>25</v>
      </c>
      <c r="AN2" s="22" t="s">
        <v>26</v>
      </c>
      <c r="BD2" s="22"/>
      <c r="BE2" s="24"/>
      <c r="BW2" s="17" t="s">
        <v>7</v>
      </c>
      <c r="BX2" s="22" t="s">
        <v>8</v>
      </c>
      <c r="BY2" s="17" t="s">
        <v>9</v>
      </c>
      <c r="BZ2" s="17" t="s">
        <v>10</v>
      </c>
      <c r="CA2" s="17" t="s">
        <v>11</v>
      </c>
      <c r="CB2" s="17" t="s">
        <v>12</v>
      </c>
    </row>
    <row r="3" spans="1:80" x14ac:dyDescent="0.75">
      <c r="A3" s="4">
        <v>44395</v>
      </c>
      <c r="B3" s="1">
        <v>1.7887725975261654E-3</v>
      </c>
      <c r="C3" s="1">
        <f>B3</f>
        <v>1.7887725975261654E-3</v>
      </c>
      <c r="D3" s="1">
        <f>LOG10(C3)</f>
        <v>-2.7474448667645626</v>
      </c>
      <c r="E3" s="1">
        <v>188000</v>
      </c>
      <c r="F3" s="1">
        <f>E3</f>
        <v>188000</v>
      </c>
      <c r="G3" s="1">
        <f>LOG10(E3)</f>
        <v>5.2741578492636796</v>
      </c>
      <c r="H3" s="1">
        <f>LOG10(F3)</f>
        <v>5.2741578492636796</v>
      </c>
      <c r="I3" s="4">
        <v>44397</v>
      </c>
      <c r="J3" s="1">
        <v>4.6198267564966306E-4</v>
      </c>
      <c r="K3" s="1">
        <v>4.6198267564966306E-4</v>
      </c>
      <c r="L3" s="1">
        <f>LOG10(J3)</f>
        <v>-3.3353743101815905</v>
      </c>
      <c r="M3" s="1">
        <v>65279.999999999985</v>
      </c>
      <c r="N3" s="1">
        <v>65280</v>
      </c>
      <c r="O3" s="1">
        <f>LOG10(M3)</f>
        <v>4.8147801457458046</v>
      </c>
      <c r="P3" s="1">
        <f>LOG10(N3)</f>
        <v>4.8147801457458046</v>
      </c>
      <c r="Q3" s="4">
        <v>44397</v>
      </c>
      <c r="R3" s="1">
        <v>6.5153538050734304E-3</v>
      </c>
      <c r="S3" s="1">
        <v>6.5153538050734304E-3</v>
      </c>
      <c r="T3" s="1">
        <f>LOG10(R3)</f>
        <v>-2.1860619956967557</v>
      </c>
      <c r="U3" s="1">
        <v>976000</v>
      </c>
      <c r="V3" s="1">
        <v>976000</v>
      </c>
      <c r="W3" s="1">
        <f>LOG10(U3)</f>
        <v>5.9894498176666922</v>
      </c>
      <c r="X3" s="1">
        <f>LOG10(V3)</f>
        <v>5.9894498176666922</v>
      </c>
      <c r="Y3" s="4">
        <v>44573</v>
      </c>
      <c r="Z3" s="1">
        <v>1.2700000000000001E-3</v>
      </c>
      <c r="AA3" s="1">
        <f>Z3</f>
        <v>1.2700000000000001E-3</v>
      </c>
      <c r="AB3" s="1">
        <f>LOG10(AA3)</f>
        <v>-2.8961962790440432</v>
      </c>
      <c r="AC3" s="1">
        <v>695781.11171722424</v>
      </c>
      <c r="AD3" s="1">
        <f>AC3</f>
        <v>695781.11171722424</v>
      </c>
      <c r="AE3" s="1">
        <f>LOG10(AC3)</f>
        <v>5.842472634833638</v>
      </c>
      <c r="AF3" s="1">
        <f>LOG10(AD3)</f>
        <v>5.842472634833638</v>
      </c>
      <c r="AG3" s="4">
        <v>44397</v>
      </c>
      <c r="AH3" s="1">
        <v>3.5316296606619185E-3</v>
      </c>
      <c r="AI3" s="1">
        <v>3.5316296606619185E-3</v>
      </c>
      <c r="AJ3" s="1">
        <f>LOG10(AI3)</f>
        <v>-2.4520248443820121</v>
      </c>
      <c r="AK3" s="1">
        <v>956111.39240506315</v>
      </c>
      <c r="AL3" s="1">
        <v>956111.39240506315</v>
      </c>
      <c r="AM3" s="1">
        <f>LOG10(AK3)</f>
        <v>5.9805084929964263</v>
      </c>
      <c r="AN3" s="1">
        <f>LOG10(AL3)</f>
        <v>5.9805084929964263</v>
      </c>
      <c r="AQ3" s="1"/>
      <c r="BD3" s="1"/>
      <c r="BE3" s="14"/>
      <c r="BM3" s="14"/>
      <c r="BN3" s="14"/>
      <c r="BO3" s="14"/>
      <c r="BP3" s="14"/>
      <c r="BQ3" s="14"/>
      <c r="BX3" s="1">
        <v>188000</v>
      </c>
      <c r="BY3">
        <v>65280</v>
      </c>
      <c r="BZ3" s="1">
        <v>976000</v>
      </c>
      <c r="CA3">
        <v>695781.11171722424</v>
      </c>
      <c r="CB3">
        <v>956111.39240506315</v>
      </c>
    </row>
    <row r="4" spans="1:80" x14ac:dyDescent="0.75">
      <c r="A4" s="4">
        <v>44404</v>
      </c>
      <c r="B4" s="1">
        <v>1.8776371308016878E-3</v>
      </c>
      <c r="C4" s="1">
        <f t="shared" ref="C4:C34" si="0">B4</f>
        <v>1.8776371308016878E-3</v>
      </c>
      <c r="D4" s="1">
        <f t="shared" ref="D4:D9" si="1">LOG10(C4)</f>
        <v>-2.7263883350291724</v>
      </c>
      <c r="E4" s="1">
        <v>174440.00000000003</v>
      </c>
      <c r="F4" s="1">
        <f t="shared" ref="F4:F34" si="2">E4</f>
        <v>174440.00000000003</v>
      </c>
      <c r="G4" s="1">
        <f t="shared" ref="G4:H34" si="3">LOG10(E4)</f>
        <v>5.2416460780013887</v>
      </c>
      <c r="H4" s="1">
        <f t="shared" si="3"/>
        <v>5.2416460780013887</v>
      </c>
      <c r="I4" s="4">
        <v>44404</v>
      </c>
      <c r="J4" s="1">
        <v>1.726190476190476E-3</v>
      </c>
      <c r="K4" s="1">
        <v>1.726190476190476E-3</v>
      </c>
      <c r="L4" s="1">
        <f t="shared" ref="L4:L9" si="4">LOG10(J4)</f>
        <v>-2.7629112838269068</v>
      </c>
      <c r="M4" s="1">
        <v>147900</v>
      </c>
      <c r="N4" s="1">
        <v>147900</v>
      </c>
      <c r="O4" s="1">
        <f t="shared" ref="O4:P23" si="5">LOG10(M4)</f>
        <v>5.1699681739968923</v>
      </c>
      <c r="P4" s="1">
        <f t="shared" si="5"/>
        <v>5.1699681739968923</v>
      </c>
      <c r="Q4" s="4">
        <v>44404</v>
      </c>
      <c r="R4" s="1">
        <v>3.2053539978865796E-3</v>
      </c>
      <c r="S4" s="1">
        <v>3.2053539978865796E-3</v>
      </c>
      <c r="T4" s="1">
        <f t="shared" ref="T4:T9" si="6">LOG10(R4)</f>
        <v>-2.4941240002047635</v>
      </c>
      <c r="U4" s="1">
        <v>1310400</v>
      </c>
      <c r="V4" s="1">
        <v>1310400</v>
      </c>
      <c r="W4" s="1">
        <f t="shared" ref="W4:X19" si="7">LOG10(U4)</f>
        <v>6.1174038844163432</v>
      </c>
      <c r="X4" s="1">
        <f t="shared" si="7"/>
        <v>6.1174038844163432</v>
      </c>
      <c r="Y4" s="4">
        <v>44577</v>
      </c>
      <c r="Z4" s="1">
        <v>1.14E-3</v>
      </c>
      <c r="AA4" s="1"/>
      <c r="AB4" s="1"/>
      <c r="AC4" s="1">
        <v>368000</v>
      </c>
      <c r="AD4" s="1"/>
      <c r="AE4" s="1">
        <f t="shared" ref="AE4:AE22" si="8">LOG10(AC4)</f>
        <v>5.5658478186735181</v>
      </c>
      <c r="AF4" s="1"/>
      <c r="AG4" s="4">
        <v>44404</v>
      </c>
      <c r="AH4" s="1">
        <v>1.8812849162011175E-2</v>
      </c>
      <c r="AI4" s="1">
        <v>1.8812849162011175E-2</v>
      </c>
      <c r="AJ4" s="1">
        <f t="shared" ref="AJ4:AJ22" si="9">LOG10(AI4)</f>
        <v>-1.72554542658487</v>
      </c>
      <c r="AK4" s="1">
        <v>1050660</v>
      </c>
      <c r="AL4" s="1">
        <v>1050660</v>
      </c>
      <c r="AM4" s="1">
        <f t="shared" ref="AM4:AN67" si="10">LOG10(AK4)</f>
        <v>6.0214621984134657</v>
      </c>
      <c r="AN4" s="1">
        <f t="shared" si="10"/>
        <v>6.0214621984134657</v>
      </c>
      <c r="AQ4" s="1"/>
      <c r="BD4" s="1"/>
      <c r="BE4" s="14"/>
      <c r="BM4" s="14"/>
      <c r="BN4" s="14"/>
      <c r="BO4" s="14"/>
      <c r="BP4" s="14"/>
      <c r="BQ4" s="14"/>
      <c r="BX4" s="1">
        <v>174440.00000000003</v>
      </c>
      <c r="BY4">
        <v>147900</v>
      </c>
      <c r="BZ4" s="1">
        <v>1310400</v>
      </c>
      <c r="CA4">
        <v>851076.71433687198</v>
      </c>
      <c r="CB4">
        <v>1050660</v>
      </c>
    </row>
    <row r="5" spans="1:80" x14ac:dyDescent="0.75">
      <c r="A5" s="4">
        <v>44411</v>
      </c>
      <c r="B5" s="1">
        <v>3.1988041853512708E-3</v>
      </c>
      <c r="C5" s="1">
        <f t="shared" si="0"/>
        <v>3.1988041853512708E-3</v>
      </c>
      <c r="D5" s="1">
        <f t="shared" si="1"/>
        <v>-2.4950123444186323</v>
      </c>
      <c r="E5" s="1">
        <v>599200</v>
      </c>
      <c r="F5" s="1">
        <f t="shared" si="2"/>
        <v>599200</v>
      </c>
      <c r="G5" s="1">
        <f t="shared" si="3"/>
        <v>5.7775718046914104</v>
      </c>
      <c r="H5" s="1">
        <f t="shared" si="3"/>
        <v>5.7775718046914104</v>
      </c>
      <c r="I5" s="4">
        <v>44411</v>
      </c>
      <c r="J5" s="1">
        <v>5.8823529411764701E-4</v>
      </c>
      <c r="K5" s="1">
        <v>5.8823529411764701E-4</v>
      </c>
      <c r="L5" s="1">
        <f t="shared" si="4"/>
        <v>-3.2304489213782741</v>
      </c>
      <c r="M5" s="1">
        <v>29919.999999999996</v>
      </c>
      <c r="N5" s="1">
        <v>29919.999999999996</v>
      </c>
      <c r="O5" s="1">
        <f t="shared" si="5"/>
        <v>4.4759615891924236</v>
      </c>
      <c r="P5" s="1">
        <f t="shared" si="5"/>
        <v>4.4759615891924236</v>
      </c>
      <c r="Q5" s="4">
        <v>44411</v>
      </c>
      <c r="R5" s="1">
        <v>4.0455341506129595E-3</v>
      </c>
      <c r="S5" s="1">
        <v>4.0455341506129595E-3</v>
      </c>
      <c r="T5" s="1">
        <f t="shared" si="6"/>
        <v>-2.3930241283537037</v>
      </c>
      <c r="U5" s="1">
        <v>314159.99999999994</v>
      </c>
      <c r="V5" s="1">
        <v>314159.99999999994</v>
      </c>
      <c r="W5" s="1">
        <f t="shared" si="7"/>
        <v>5.4971508882623619</v>
      </c>
      <c r="X5" s="1">
        <f t="shared" si="7"/>
        <v>5.4971508882623619</v>
      </c>
      <c r="Y5" s="4">
        <v>44579</v>
      </c>
      <c r="Z5" s="1">
        <v>4.8399999999999997E-3</v>
      </c>
      <c r="AA5" s="1">
        <f>AVERAGE(Z4:Z5)</f>
        <v>2.9899999999999996E-3</v>
      </c>
      <c r="AB5" s="1">
        <f>LOG10(AA5)</f>
        <v>-2.5243288116755704</v>
      </c>
      <c r="AC5" s="1">
        <v>1334153.428673744</v>
      </c>
      <c r="AD5" s="1">
        <f>AVERAGE(AC4:AC5)</f>
        <v>851076.71433687198</v>
      </c>
      <c r="AE5" s="1">
        <f t="shared" si="8"/>
        <v>6.1252057766530861</v>
      </c>
      <c r="AF5" s="1">
        <f>LOG10(AD5)</f>
        <v>5.9299687082768262</v>
      </c>
      <c r="AG5" s="4">
        <v>44412</v>
      </c>
      <c r="AH5" s="1">
        <v>3.6839378238341966E-3</v>
      </c>
      <c r="AI5" s="1">
        <v>3.6839378238341966E-3</v>
      </c>
      <c r="AJ5" s="1">
        <f t="shared" si="9"/>
        <v>-2.4336877082780073</v>
      </c>
      <c r="AK5" s="1">
        <v>796320</v>
      </c>
      <c r="AL5" s="1">
        <v>796320</v>
      </c>
      <c r="AM5" s="1">
        <f t="shared" si="10"/>
        <v>5.9010876233999481</v>
      </c>
      <c r="AN5" s="1">
        <f t="shared" si="10"/>
        <v>5.9010876233999481</v>
      </c>
      <c r="AQ5" s="1"/>
      <c r="BD5" s="1"/>
      <c r="BE5" s="14"/>
      <c r="BM5" s="14"/>
      <c r="BN5" s="14"/>
      <c r="BO5" s="14"/>
      <c r="BP5" s="14"/>
      <c r="BQ5" s="14"/>
      <c r="BS5" t="s">
        <v>13</v>
      </c>
      <c r="BT5" s="14" t="e">
        <f>MEDIAN(BM10:BM22,BN10:BN22,BO10:BO21,BQ10:BQ22)</f>
        <v>#NUM!</v>
      </c>
      <c r="BX5" s="1">
        <v>599200</v>
      </c>
      <c r="BY5">
        <v>29919.999999999996</v>
      </c>
      <c r="BZ5" s="1">
        <v>314159.99999999994</v>
      </c>
      <c r="CA5">
        <v>1543294.4677273433</v>
      </c>
      <c r="CB5">
        <v>796320</v>
      </c>
    </row>
    <row r="6" spans="1:80" x14ac:dyDescent="0.75">
      <c r="A6" s="4">
        <v>44418</v>
      </c>
      <c r="B6" s="1">
        <v>2.8931297709923667E-3</v>
      </c>
      <c r="C6" s="1">
        <f t="shared" si="0"/>
        <v>2.8931297709923667E-3</v>
      </c>
      <c r="D6" s="1">
        <f t="shared" si="1"/>
        <v>-2.5386320856876918</v>
      </c>
      <c r="E6" s="1">
        <v>469960</v>
      </c>
      <c r="F6" s="1">
        <f t="shared" si="2"/>
        <v>469960</v>
      </c>
      <c r="G6" s="1">
        <f t="shared" si="3"/>
        <v>5.6720608951303078</v>
      </c>
      <c r="H6" s="1">
        <f t="shared" si="3"/>
        <v>5.6720608951303078</v>
      </c>
      <c r="I6" s="4">
        <v>44418</v>
      </c>
      <c r="J6" s="1">
        <v>5.8823529411764701E-4</v>
      </c>
      <c r="K6" s="1">
        <v>5.8823529411764701E-4</v>
      </c>
      <c r="L6" s="1">
        <f t="shared" si="4"/>
        <v>-3.2304489213782741</v>
      </c>
      <c r="M6" s="1">
        <v>25760</v>
      </c>
      <c r="N6" s="1">
        <v>25760</v>
      </c>
      <c r="O6" s="1">
        <f t="shared" si="5"/>
        <v>4.4109458586877741</v>
      </c>
      <c r="P6" s="1">
        <f t="shared" si="5"/>
        <v>4.4109458586877741</v>
      </c>
      <c r="Q6" s="4">
        <v>44418</v>
      </c>
      <c r="R6" s="1">
        <v>2.4825174825174826E-3</v>
      </c>
      <c r="S6" s="1">
        <v>2.4825174825174826E-3</v>
      </c>
      <c r="T6" s="1">
        <f t="shared" si="6"/>
        <v>-2.6051076844099676</v>
      </c>
      <c r="U6" s="1">
        <v>48279.999999999985</v>
      </c>
      <c r="V6" s="1">
        <v>48279.999999999985</v>
      </c>
      <c r="W6" s="1">
        <f t="shared" si="7"/>
        <v>4.6837672614253112</v>
      </c>
      <c r="X6" s="1">
        <f t="shared" si="7"/>
        <v>4.6837672614253112</v>
      </c>
      <c r="Y6" s="4">
        <v>44584</v>
      </c>
      <c r="Z6" s="1">
        <v>4.28E-3</v>
      </c>
      <c r="AA6" s="1"/>
      <c r="AB6" s="1"/>
      <c r="AC6" s="1">
        <v>848000.00000000012</v>
      </c>
      <c r="AD6" s="1"/>
      <c r="AE6" s="1">
        <f t="shared" si="8"/>
        <v>5.9283958522567142</v>
      </c>
      <c r="AF6" s="1"/>
      <c r="AG6" s="4">
        <v>44418</v>
      </c>
      <c r="AH6" s="1">
        <v>1.4325941569869765E-3</v>
      </c>
      <c r="AI6" s="1">
        <v>1.4325941569869765E-3</v>
      </c>
      <c r="AJ6" s="1">
        <f t="shared" si="9"/>
        <v>-2.8438768244977157</v>
      </c>
      <c r="AK6" s="1">
        <v>439560.00000000006</v>
      </c>
      <c r="AL6" s="1">
        <v>439560.00000000006</v>
      </c>
      <c r="AM6" s="1">
        <f t="shared" si="10"/>
        <v>5.6430181647121698</v>
      </c>
      <c r="AN6" s="1">
        <f t="shared" si="10"/>
        <v>5.6430181647121698</v>
      </c>
      <c r="AQ6" s="1"/>
      <c r="BD6" s="1"/>
      <c r="BE6" s="14"/>
      <c r="BM6" s="14"/>
      <c r="BN6" s="14"/>
      <c r="BO6" s="14"/>
      <c r="BP6" s="14"/>
      <c r="BQ6" s="14"/>
      <c r="BS6" t="s">
        <v>14</v>
      </c>
      <c r="BT6" s="14" t="e">
        <f>AVERAGE(BM10:BM22,BN10:BN22,BO10:BO21,BQ10:BQ22)</f>
        <v>#DIV/0!</v>
      </c>
      <c r="BX6" s="1">
        <v>469960</v>
      </c>
      <c r="BY6">
        <v>25760</v>
      </c>
      <c r="BZ6" s="1">
        <v>48279.999999999985</v>
      </c>
      <c r="CA6">
        <v>13084683.523178101</v>
      </c>
      <c r="CB6">
        <v>439560.00000000006</v>
      </c>
    </row>
    <row r="7" spans="1:80" x14ac:dyDescent="0.75">
      <c r="A7" s="4">
        <v>44425</v>
      </c>
      <c r="B7" s="1">
        <v>6.2015503875968996E-4</v>
      </c>
      <c r="C7" s="1">
        <f t="shared" si="0"/>
        <v>6.2015503875968996E-4</v>
      </c>
      <c r="D7" s="1">
        <f t="shared" si="1"/>
        <v>-3.2074997233073055</v>
      </c>
      <c r="E7" s="1">
        <v>95040.000000000015</v>
      </c>
      <c r="F7" s="1">
        <f t="shared" si="2"/>
        <v>95040.000000000015</v>
      </c>
      <c r="G7" s="1">
        <f t="shared" si="3"/>
        <v>4.9779064276371185</v>
      </c>
      <c r="H7" s="1">
        <f t="shared" si="3"/>
        <v>4.9779064276371185</v>
      </c>
      <c r="I7" s="4">
        <v>44425</v>
      </c>
      <c r="J7" s="1">
        <v>1.1111111111111111E-3</v>
      </c>
      <c r="K7" s="1">
        <v>1.1111111111111111E-3</v>
      </c>
      <c r="L7" s="1">
        <f t="shared" si="4"/>
        <v>-2.9542425094393248</v>
      </c>
      <c r="M7" s="1">
        <v>62000</v>
      </c>
      <c r="N7" s="1">
        <v>62000</v>
      </c>
      <c r="O7" s="1">
        <f t="shared" si="5"/>
        <v>4.7923916894982534</v>
      </c>
      <c r="P7" s="1">
        <f t="shared" si="5"/>
        <v>4.7923916894982534</v>
      </c>
      <c r="Q7" s="4">
        <v>44425</v>
      </c>
      <c r="R7" s="1">
        <v>9.7812097812097817E-4</v>
      </c>
      <c r="S7" s="1">
        <v>9.7812097812097817E-4</v>
      </c>
      <c r="T7" s="1">
        <f t="shared" si="6"/>
        <v>-3.0096074265201227</v>
      </c>
      <c r="U7" s="1">
        <v>91200.000000000015</v>
      </c>
      <c r="V7" s="1">
        <v>91200.000000000015</v>
      </c>
      <c r="W7" s="1">
        <f t="shared" si="7"/>
        <v>4.9599948383284165</v>
      </c>
      <c r="X7" s="1">
        <f t="shared" si="7"/>
        <v>4.9599948383284165</v>
      </c>
      <c r="Y7" s="4">
        <v>44586</v>
      </c>
      <c r="Z7" s="1">
        <v>1.83E-3</v>
      </c>
      <c r="AA7" s="1"/>
      <c r="AB7" s="1"/>
      <c r="AC7" s="1">
        <v>469883.40318202972</v>
      </c>
      <c r="AD7" s="1"/>
      <c r="AE7" s="1">
        <f t="shared" si="8"/>
        <v>5.6719901055171933</v>
      </c>
      <c r="AF7" s="1"/>
      <c r="AG7" s="4">
        <v>44425</v>
      </c>
      <c r="AH7" s="1">
        <v>4.5124593716143009E-3</v>
      </c>
      <c r="AI7" s="1">
        <v>4.5124593716143009E-3</v>
      </c>
      <c r="AJ7" s="1">
        <f t="shared" si="9"/>
        <v>-2.3455866952831057</v>
      </c>
      <c r="AK7" s="1">
        <v>1132879.9999999998</v>
      </c>
      <c r="AL7" s="1">
        <v>1132879.9999999998</v>
      </c>
      <c r="AM7" s="1">
        <f t="shared" si="10"/>
        <v>6.0541839097770049</v>
      </c>
      <c r="AN7" s="1">
        <f t="shared" si="10"/>
        <v>6.0541839097770049</v>
      </c>
      <c r="AQ7" s="1"/>
      <c r="BD7" s="1"/>
      <c r="BE7" s="14"/>
      <c r="BM7" s="14"/>
      <c r="BN7" s="14"/>
      <c r="BO7" s="14"/>
      <c r="BP7" s="14"/>
      <c r="BQ7" s="14"/>
      <c r="BX7" s="1">
        <v>95040.000000000015</v>
      </c>
      <c r="BY7">
        <v>62000</v>
      </c>
      <c r="BZ7" s="1">
        <v>91200.000000000015</v>
      </c>
      <c r="CA7">
        <v>41164612.386067711</v>
      </c>
      <c r="CB7">
        <v>1132879.9999999998</v>
      </c>
    </row>
    <row r="8" spans="1:80" x14ac:dyDescent="0.75">
      <c r="A8" s="4">
        <v>44432</v>
      </c>
      <c r="B8" s="1">
        <v>1.9370267038660823E-3</v>
      </c>
      <c r="C8" s="1">
        <f t="shared" si="0"/>
        <v>1.9370267038660823E-3</v>
      </c>
      <c r="D8" s="1">
        <f t="shared" si="1"/>
        <v>-2.712864392052317</v>
      </c>
      <c r="E8" s="1">
        <v>524880.00000000012</v>
      </c>
      <c r="F8" s="1">
        <f t="shared" si="2"/>
        <v>524880.00000000012</v>
      </c>
      <c r="G8" s="1">
        <f t="shared" si="3"/>
        <v>5.7200600247492428</v>
      </c>
      <c r="H8" s="1">
        <f t="shared" si="3"/>
        <v>5.7200600247492428</v>
      </c>
      <c r="I8" s="4">
        <v>44432</v>
      </c>
      <c r="J8" s="1">
        <v>3.4157832744405179E-4</v>
      </c>
      <c r="K8" s="1">
        <v>3.4157832744405179E-4</v>
      </c>
      <c r="L8" s="1">
        <f t="shared" si="4"/>
        <v>-3.4665096923449967</v>
      </c>
      <c r="M8" s="1">
        <v>31320</v>
      </c>
      <c r="N8" s="1">
        <v>31320</v>
      </c>
      <c r="O8" s="1">
        <f t="shared" si="5"/>
        <v>4.495821753385906</v>
      </c>
      <c r="P8" s="1">
        <f t="shared" si="5"/>
        <v>4.495821753385906</v>
      </c>
      <c r="Q8" s="4">
        <v>44432</v>
      </c>
      <c r="R8" s="1">
        <v>1.6859852476290833E-3</v>
      </c>
      <c r="S8" s="1">
        <v>1.6859852476290833E-3</v>
      </c>
      <c r="T8" s="1">
        <f t="shared" si="6"/>
        <v>-2.7731462297713678</v>
      </c>
      <c r="U8" s="1">
        <v>192000.00000000003</v>
      </c>
      <c r="V8" s="1">
        <v>192000.00000000003</v>
      </c>
      <c r="W8" s="1">
        <f t="shared" si="7"/>
        <v>5.2833012287035492</v>
      </c>
      <c r="X8" s="1">
        <f t="shared" si="7"/>
        <v>5.2833012287035492</v>
      </c>
      <c r="Y8" s="4">
        <v>44590</v>
      </c>
      <c r="Z8" s="1">
        <v>1.6899999999999998E-2</v>
      </c>
      <c r="AA8" s="1">
        <f>AVERAGE(Z6:Z8)</f>
        <v>7.6699999999999997E-3</v>
      </c>
      <c r="AB8" s="1">
        <f>LOG10(AA8)</f>
        <v>-2.1152046360510193</v>
      </c>
      <c r="AC8" s="1">
        <v>3312000</v>
      </c>
      <c r="AD8" s="1">
        <f>AVERAGE(AC6:AC8)</f>
        <v>1543294.4677273433</v>
      </c>
      <c r="AE8" s="1">
        <f t="shared" si="8"/>
        <v>6.5200903281128424</v>
      </c>
      <c r="AF8" s="1">
        <f>LOG10(AD8)</f>
        <v>6.1884487993669168</v>
      </c>
      <c r="AG8" s="4">
        <v>44432</v>
      </c>
      <c r="AH8" s="1">
        <v>3.5691404164442065E-3</v>
      </c>
      <c r="AI8" s="1">
        <v>3.5691404164442065E-3</v>
      </c>
      <c r="AJ8" s="1">
        <f t="shared" si="9"/>
        <v>-2.4474363657772344</v>
      </c>
      <c r="AK8" s="1">
        <v>1390480</v>
      </c>
      <c r="AL8" s="1">
        <v>1390480</v>
      </c>
      <c r="AM8" s="1">
        <f t="shared" si="10"/>
        <v>6.1431647465607648</v>
      </c>
      <c r="AN8" s="1">
        <f t="shared" si="10"/>
        <v>6.1431647465607648</v>
      </c>
      <c r="AQ8" s="1"/>
      <c r="BD8" s="1"/>
      <c r="BE8" s="14"/>
      <c r="BM8" s="14"/>
      <c r="BN8" s="14"/>
      <c r="BO8" s="14"/>
      <c r="BP8" s="14"/>
      <c r="BQ8" s="14"/>
      <c r="BS8" t="s">
        <v>15</v>
      </c>
      <c r="BT8" s="14" t="e">
        <f>MEDIAN(BP3:BP9,BM23:BM34,BN23:BN31,BO22:BO33,BQ23:BQ34)</f>
        <v>#NUM!</v>
      </c>
      <c r="BX8" s="1">
        <v>524880.00000000012</v>
      </c>
      <c r="BY8">
        <v>31320</v>
      </c>
      <c r="BZ8" s="1">
        <v>192000.00000000003</v>
      </c>
      <c r="CA8">
        <v>11411268.980026245</v>
      </c>
      <c r="CB8">
        <v>1390480</v>
      </c>
    </row>
    <row r="9" spans="1:80" x14ac:dyDescent="0.75">
      <c r="A9" s="4">
        <v>44439</v>
      </c>
      <c r="B9" s="1">
        <v>1.5936049510056728E-3</v>
      </c>
      <c r="C9" s="1">
        <f t="shared" si="0"/>
        <v>1.5936049510056728E-3</v>
      </c>
      <c r="D9" s="1">
        <f t="shared" si="1"/>
        <v>-2.7976193296538709</v>
      </c>
      <c r="E9" s="1">
        <v>778680.00000000012</v>
      </c>
      <c r="F9" s="1">
        <f t="shared" si="2"/>
        <v>778680.00000000012</v>
      </c>
      <c r="G9" s="1">
        <f t="shared" si="3"/>
        <v>5.8913590202063784</v>
      </c>
      <c r="H9" s="1">
        <f t="shared" si="3"/>
        <v>5.8913590202063784</v>
      </c>
      <c r="I9" s="4">
        <v>44439</v>
      </c>
      <c r="J9" s="1">
        <v>7.534246575342466E-4</v>
      </c>
      <c r="K9" s="1">
        <v>7.534246575342466E-4</v>
      </c>
      <c r="L9" s="1">
        <f t="shared" si="4"/>
        <v>-3.1229601706262122</v>
      </c>
      <c r="M9" s="1">
        <v>25080.000000000004</v>
      </c>
      <c r="N9" s="1">
        <v>25080.000000000004</v>
      </c>
      <c r="O9" s="1">
        <f t="shared" si="5"/>
        <v>4.3993275321586793</v>
      </c>
      <c r="P9" s="1">
        <f t="shared" si="5"/>
        <v>4.3993275321586793</v>
      </c>
      <c r="Q9" s="4">
        <v>44439</v>
      </c>
      <c r="R9" s="1">
        <v>5.6884875846501129E-3</v>
      </c>
      <c r="S9" s="1">
        <v>5.6884875846501129E-3</v>
      </c>
      <c r="T9" s="1">
        <f t="shared" si="6"/>
        <v>-2.2450031854415253</v>
      </c>
      <c r="U9" s="1">
        <v>574560.00000000012</v>
      </c>
      <c r="V9" s="1">
        <v>574560.00000000012</v>
      </c>
      <c r="W9" s="1">
        <f t="shared" si="7"/>
        <v>5.7593353877819977</v>
      </c>
      <c r="X9" s="1">
        <f t="shared" si="7"/>
        <v>5.7593353877819977</v>
      </c>
      <c r="Y9" s="4">
        <v>44593</v>
      </c>
      <c r="Z9" s="1">
        <v>4.24E-2</v>
      </c>
      <c r="AA9" s="1"/>
      <c r="AB9" s="1"/>
      <c r="AC9" s="1">
        <v>13449367.046356201</v>
      </c>
      <c r="AD9" s="1"/>
      <c r="AE9" s="1">
        <f t="shared" si="8"/>
        <v>7.1287018460675649</v>
      </c>
      <c r="AF9" s="1"/>
      <c r="AG9" s="4">
        <v>44439</v>
      </c>
      <c r="AH9" s="1">
        <v>4.267537826685007E-3</v>
      </c>
      <c r="AI9" s="1">
        <v>4.267537826685007E-3</v>
      </c>
      <c r="AJ9" s="1">
        <f t="shared" si="9"/>
        <v>-2.3698226206882702</v>
      </c>
      <c r="AK9" s="1">
        <v>1439560</v>
      </c>
      <c r="AL9" s="1">
        <v>1439560</v>
      </c>
      <c r="AM9" s="1">
        <f t="shared" si="10"/>
        <v>6.1582297707256481</v>
      </c>
      <c r="AN9" s="1">
        <f t="shared" si="10"/>
        <v>6.1582297707256481</v>
      </c>
      <c r="AQ9" s="1"/>
      <c r="BD9" s="1"/>
      <c r="BE9" s="14"/>
      <c r="BM9" s="14"/>
      <c r="BN9" s="14"/>
      <c r="BO9" s="14"/>
      <c r="BP9" s="14"/>
      <c r="BQ9" s="14"/>
      <c r="BS9" t="s">
        <v>16</v>
      </c>
      <c r="BT9" s="14" t="e">
        <f>AVERAGE(BP3:BP9,BM23:BM34,BN23:BN31,BO22:BO33,BQ23:BQ34)</f>
        <v>#DIV/0!</v>
      </c>
      <c r="BV9" t="s">
        <v>17</v>
      </c>
      <c r="BW9" s="14" t="e">
        <f>MEDIAN(BM3:BQ29,BM30:BO51,BM52:BM54,BO52:BO53,BQ30:BQ54)</f>
        <v>#NUM!</v>
      </c>
      <c r="BX9" s="1">
        <v>778680.00000000012</v>
      </c>
      <c r="BY9">
        <v>25080.000000000004</v>
      </c>
      <c r="BZ9" s="1">
        <v>574560.00000000012</v>
      </c>
      <c r="CA9">
        <v>63635598.233642578</v>
      </c>
      <c r="CB9">
        <v>1439560</v>
      </c>
    </row>
    <row r="10" spans="1:80" x14ac:dyDescent="0.75">
      <c r="A10" s="4">
        <v>44446</v>
      </c>
      <c r="B10" s="1">
        <v>1.8487070629100732E-3</v>
      </c>
      <c r="C10" s="1">
        <f t="shared" si="0"/>
        <v>1.8487070629100732E-3</v>
      </c>
      <c r="D10" s="1">
        <f>LOG10(C10:C22)</f>
        <v>-2.7331318995712617</v>
      </c>
      <c r="E10" s="1">
        <v>555640</v>
      </c>
      <c r="F10" s="1">
        <f t="shared" si="2"/>
        <v>555640</v>
      </c>
      <c r="G10" s="1">
        <f t="shared" si="3"/>
        <v>5.7447935026414818</v>
      </c>
      <c r="H10" s="1">
        <f t="shared" si="3"/>
        <v>5.7447935026414818</v>
      </c>
      <c r="I10" s="4">
        <v>44446</v>
      </c>
      <c r="J10" s="1">
        <v>1.2820512820512821E-4</v>
      </c>
      <c r="K10" s="15">
        <f>J10</f>
        <v>1.2820512820512821E-4</v>
      </c>
      <c r="L10" s="1">
        <f>LOG10(K10)</f>
        <v>-3.8920946026904804</v>
      </c>
      <c r="M10" s="1">
        <v>2400</v>
      </c>
      <c r="N10" s="1">
        <v>2400</v>
      </c>
      <c r="O10" s="1">
        <f t="shared" si="5"/>
        <v>3.3802112417116059</v>
      </c>
      <c r="P10" s="1">
        <f t="shared" si="5"/>
        <v>3.3802112417116059</v>
      </c>
      <c r="Q10" s="4">
        <v>44446</v>
      </c>
      <c r="R10" s="1">
        <v>1.1971830985915493E-3</v>
      </c>
      <c r="S10" s="1">
        <f>R10</f>
        <v>1.1971830985915493E-3</v>
      </c>
      <c r="T10" s="1">
        <f t="shared" ref="T10:T21" si="11">LOG10(S10)</f>
        <v>-2.9218394230047826</v>
      </c>
      <c r="U10" s="1">
        <v>104720.00000000001</v>
      </c>
      <c r="V10" s="1">
        <v>104720.00000000001</v>
      </c>
      <c r="W10" s="1">
        <f t="shared" si="7"/>
        <v>5.0200296335426993</v>
      </c>
      <c r="X10" s="1">
        <f t="shared" si="7"/>
        <v>5.0200296335426993</v>
      </c>
      <c r="Y10" s="4">
        <v>44596</v>
      </c>
      <c r="Z10" s="1">
        <v>4.2099999999999999E-2</v>
      </c>
      <c r="AA10" s="1">
        <f>AVERAGE(Z9:Z10)</f>
        <v>4.2249999999999996E-2</v>
      </c>
      <c r="AB10" s="1">
        <f>LOG10(AA10)</f>
        <v>-1.3741732867142888</v>
      </c>
      <c r="AC10" s="1">
        <v>12720000</v>
      </c>
      <c r="AD10" s="1">
        <f>AVERAGE(AC9:AC10)</f>
        <v>13084683.523178101</v>
      </c>
      <c r="AE10" s="1">
        <f t="shared" si="8"/>
        <v>7.1044871113123946</v>
      </c>
      <c r="AF10" s="1">
        <f>LOG10(AD10)</f>
        <v>7.1167632229025672</v>
      </c>
      <c r="AG10" s="4">
        <v>44446</v>
      </c>
      <c r="AH10" s="1">
        <v>1.8865214268613834E-3</v>
      </c>
      <c r="AI10" s="1">
        <f>AH10</f>
        <v>1.8865214268613834E-3</v>
      </c>
      <c r="AJ10" s="15">
        <f t="shared" si="9"/>
        <v>-2.7243382577755657</v>
      </c>
      <c r="AK10" s="1">
        <v>598880.00000000012</v>
      </c>
      <c r="AL10" s="1">
        <v>598880.00000000012</v>
      </c>
      <c r="AM10" s="1">
        <f t="shared" si="10"/>
        <v>5.7773398097703463</v>
      </c>
      <c r="AN10" s="1">
        <f t="shared" si="10"/>
        <v>5.7773398097703463</v>
      </c>
      <c r="BD10" s="1"/>
      <c r="BE10" s="14"/>
      <c r="BM10" s="14"/>
      <c r="BN10" s="14"/>
      <c r="BO10" s="14"/>
      <c r="BP10" s="14"/>
      <c r="BQ10" s="14"/>
      <c r="BX10" s="1">
        <v>555640</v>
      </c>
      <c r="BY10">
        <v>2400</v>
      </c>
      <c r="BZ10" s="1">
        <v>104720.00000000001</v>
      </c>
      <c r="CA10">
        <v>48771476.545185551</v>
      </c>
      <c r="CB10">
        <v>598880.00000000012</v>
      </c>
    </row>
    <row r="11" spans="1:80" x14ac:dyDescent="0.75">
      <c r="A11" s="4">
        <v>44452</v>
      </c>
      <c r="B11" s="1">
        <v>2.0321560358460729E-3</v>
      </c>
      <c r="C11" s="1">
        <f t="shared" si="0"/>
        <v>2.0321560358460729E-3</v>
      </c>
      <c r="D11" s="1">
        <f t="shared" ref="D11:D22" si="12">LOG10(C11:C23)</f>
        <v>-2.6920429485016868</v>
      </c>
      <c r="E11" s="1">
        <v>894359.99999999988</v>
      </c>
      <c r="F11" s="1">
        <f t="shared" si="2"/>
        <v>894359.99999999988</v>
      </c>
      <c r="G11" s="1">
        <f t="shared" si="3"/>
        <v>5.9515123672778758</v>
      </c>
      <c r="H11" s="1">
        <f t="shared" si="3"/>
        <v>5.9515123672778758</v>
      </c>
      <c r="I11" s="4">
        <v>44453</v>
      </c>
      <c r="J11" s="1">
        <v>1.139240506329114E-3</v>
      </c>
      <c r="K11" s="15">
        <f t="shared" ref="K11:K22" si="13">J11</f>
        <v>1.139240506329114E-3</v>
      </c>
      <c r="L11" s="1">
        <f t="shared" ref="L11:L22" si="14">LOG10(K11)</f>
        <v>-2.9433845818511166</v>
      </c>
      <c r="M11" s="1">
        <v>51840</v>
      </c>
      <c r="N11" s="1">
        <v>51840</v>
      </c>
      <c r="O11" s="1">
        <f t="shared" si="5"/>
        <v>4.714664992862537</v>
      </c>
      <c r="P11" s="1">
        <f t="shared" si="5"/>
        <v>4.714664992862537</v>
      </c>
      <c r="Q11" s="4">
        <v>44453</v>
      </c>
      <c r="R11" s="1">
        <v>1.1398467432950192E-3</v>
      </c>
      <c r="S11" s="1">
        <f t="shared" ref="S11:S21" si="15">R11</f>
        <v>1.1398467432950192E-3</v>
      </c>
      <c r="T11" s="1">
        <f t="shared" si="11"/>
        <v>-2.9431535372737128</v>
      </c>
      <c r="U11" s="1">
        <v>142799.99999999997</v>
      </c>
      <c r="V11" s="1">
        <v>142799.99999999997</v>
      </c>
      <c r="W11" s="1">
        <f t="shared" si="7"/>
        <v>5.1547282074401553</v>
      </c>
      <c r="X11" s="1">
        <f t="shared" si="7"/>
        <v>5.1547282074401553</v>
      </c>
      <c r="Y11" s="4">
        <v>44598</v>
      </c>
      <c r="Z11" s="1">
        <v>2.9600000000000001E-2</v>
      </c>
      <c r="AA11" s="1"/>
      <c r="AB11" s="1"/>
      <c r="AC11" s="1">
        <v>7391999.9999999991</v>
      </c>
      <c r="AD11" s="1"/>
      <c r="AE11" s="1">
        <f t="shared" si="8"/>
        <v>6.8687619582120503</v>
      </c>
      <c r="AF11" s="1"/>
      <c r="AG11" s="4">
        <v>44453</v>
      </c>
      <c r="AH11" s="1">
        <v>1.9271948608137044E-4</v>
      </c>
      <c r="AI11" s="1">
        <f t="shared" ref="AI11:AI22" si="16">AH11</f>
        <v>1.9271948608137044E-4</v>
      </c>
      <c r="AJ11" s="15">
        <f t="shared" si="9"/>
        <v>-3.7150743711267875</v>
      </c>
      <c r="AK11" s="1">
        <v>56160</v>
      </c>
      <c r="AL11" s="1">
        <v>56160</v>
      </c>
      <c r="AM11" s="1">
        <f t="shared" si="10"/>
        <v>4.7494270991217489</v>
      </c>
      <c r="AN11" s="1">
        <f t="shared" si="10"/>
        <v>4.7494270991217489</v>
      </c>
      <c r="BD11" s="1"/>
      <c r="BE11" s="14"/>
      <c r="BM11" s="14"/>
      <c r="BN11" s="14"/>
      <c r="BO11" s="14"/>
      <c r="BP11" s="14"/>
      <c r="BQ11" s="14"/>
      <c r="BS11" t="s">
        <v>18</v>
      </c>
      <c r="BT11" s="14" t="e">
        <f>MEDIAN(BP10:BP22,BM35:BM47,BN32:BN44,BO34:BO46,BQ35:BQ47)</f>
        <v>#NUM!</v>
      </c>
      <c r="BX11" s="1">
        <v>894359.99999999988</v>
      </c>
      <c r="BY11">
        <v>51840</v>
      </c>
      <c r="BZ11" s="1">
        <v>142799.99999999997</v>
      </c>
      <c r="CA11">
        <v>29442367.443084717</v>
      </c>
      <c r="CB11">
        <v>56160</v>
      </c>
    </row>
    <row r="12" spans="1:80" x14ac:dyDescent="0.75">
      <c r="A12" s="4">
        <v>44460</v>
      </c>
      <c r="B12" s="1">
        <v>2.9362466327446878E-3</v>
      </c>
      <c r="C12" s="1">
        <f t="shared" si="0"/>
        <v>2.9362466327446878E-3</v>
      </c>
      <c r="D12" s="1">
        <f t="shared" si="12"/>
        <v>-2.5322074682581825</v>
      </c>
      <c r="E12" s="1">
        <v>1020240</v>
      </c>
      <c r="F12" s="1">
        <f t="shared" si="2"/>
        <v>1020240</v>
      </c>
      <c r="G12" s="1">
        <f t="shared" si="3"/>
        <v>6.0087023466787288</v>
      </c>
      <c r="H12" s="1">
        <f t="shared" si="3"/>
        <v>6.0087023466787288</v>
      </c>
      <c r="I12" s="4">
        <v>44460</v>
      </c>
      <c r="J12" s="1">
        <v>1.1366006256517205E-3</v>
      </c>
      <c r="K12" s="15">
        <f t="shared" si="13"/>
        <v>1.1366006256517205E-3</v>
      </c>
      <c r="L12" s="1">
        <f t="shared" si="14"/>
        <v>-2.9443921092300398</v>
      </c>
      <c r="M12" s="1">
        <v>152600.00000000003</v>
      </c>
      <c r="N12" s="1">
        <v>152600.00000000003</v>
      </c>
      <c r="O12" s="1">
        <f t="shared" si="5"/>
        <v>5.183554533618862</v>
      </c>
      <c r="P12" s="1">
        <f t="shared" si="5"/>
        <v>5.183554533618862</v>
      </c>
      <c r="Q12" s="4">
        <v>44460</v>
      </c>
      <c r="R12" s="1">
        <v>1.3299492385786802E-3</v>
      </c>
      <c r="S12" s="1">
        <f t="shared" si="15"/>
        <v>1.3299492385786802E-3</v>
      </c>
      <c r="T12" s="1">
        <f t="shared" si="11"/>
        <v>-2.8761649348418477</v>
      </c>
      <c r="U12" s="1">
        <v>209600.00000000003</v>
      </c>
      <c r="V12" s="1">
        <v>209600.00000000003</v>
      </c>
      <c r="W12" s="1">
        <f t="shared" si="7"/>
        <v>5.3213912783116895</v>
      </c>
      <c r="X12" s="1">
        <f t="shared" si="7"/>
        <v>5.3213912783116895</v>
      </c>
      <c r="Y12" s="4">
        <v>44600</v>
      </c>
      <c r="Z12" s="1">
        <v>0.26400000000000001</v>
      </c>
      <c r="AA12" s="1"/>
      <c r="AB12" s="1"/>
      <c r="AC12" s="1">
        <v>88601837.158203125</v>
      </c>
      <c r="AD12" s="1"/>
      <c r="AE12" s="1">
        <f t="shared" si="8"/>
        <v>7.9474427270721302</v>
      </c>
      <c r="AF12" s="1"/>
      <c r="AG12" s="4">
        <v>44460</v>
      </c>
      <c r="AH12" s="1">
        <v>5.7176196032672109E-4</v>
      </c>
      <c r="AI12" s="1">
        <f t="shared" si="16"/>
        <v>5.7176196032672109E-4</v>
      </c>
      <c r="AJ12" s="15">
        <f t="shared" si="9"/>
        <v>-3.2427847418946847</v>
      </c>
      <c r="AK12" s="1">
        <v>176399.99999999997</v>
      </c>
      <c r="AL12" s="1">
        <v>176399.99999999997</v>
      </c>
      <c r="AM12" s="1">
        <f t="shared" si="10"/>
        <v>5.2464985807958007</v>
      </c>
      <c r="AN12" s="1">
        <f t="shared" si="10"/>
        <v>5.2464985807958007</v>
      </c>
      <c r="BD12" s="1"/>
      <c r="BE12" s="14"/>
      <c r="BM12" s="14"/>
      <c r="BN12" s="14"/>
      <c r="BO12" s="14"/>
      <c r="BP12" s="14"/>
      <c r="BQ12" s="14"/>
      <c r="BS12" t="s">
        <v>19</v>
      </c>
      <c r="BT12" s="14" t="e">
        <f>AVERAGE(BP10:BP22,BM35:BM47,BN32:BN44,BO34:BO46,BQ35:BQ47)</f>
        <v>#DIV/0!</v>
      </c>
      <c r="BX12" s="1">
        <v>1020240</v>
      </c>
      <c r="BY12">
        <v>152600.00000000003</v>
      </c>
      <c r="BZ12" s="1">
        <v>209600.00000000003</v>
      </c>
      <c r="CA12">
        <v>58691216.198730469</v>
      </c>
      <c r="CB12">
        <v>176399.99999999997</v>
      </c>
    </row>
    <row r="13" spans="1:80" x14ac:dyDescent="0.75">
      <c r="A13" s="4">
        <v>44467</v>
      </c>
      <c r="B13" s="1">
        <v>7.7462958149207182E-4</v>
      </c>
      <c r="C13" s="1">
        <f t="shared" si="0"/>
        <v>7.7462958149207182E-4</v>
      </c>
      <c r="D13" s="1">
        <f t="shared" si="12"/>
        <v>-3.1109059222305602</v>
      </c>
      <c r="E13" s="1">
        <v>280120</v>
      </c>
      <c r="F13" s="1">
        <f t="shared" si="2"/>
        <v>280120</v>
      </c>
      <c r="G13" s="1">
        <f t="shared" si="3"/>
        <v>5.4473441176759536</v>
      </c>
      <c r="H13" s="1">
        <f t="shared" si="3"/>
        <v>5.4473441176759536</v>
      </c>
      <c r="I13" s="4">
        <v>44467</v>
      </c>
      <c r="J13" s="1">
        <v>9.7560975609756089E-5</v>
      </c>
      <c r="K13" s="15">
        <f t="shared" si="13"/>
        <v>9.7560975609756089E-5</v>
      </c>
      <c r="L13" s="1">
        <f t="shared" si="14"/>
        <v>-4.0107238653917729</v>
      </c>
      <c r="M13" s="1">
        <v>4320</v>
      </c>
      <c r="N13" s="1">
        <v>4320</v>
      </c>
      <c r="O13" s="1">
        <f t="shared" si="5"/>
        <v>3.6354837468149119</v>
      </c>
      <c r="P13" s="1">
        <f t="shared" si="5"/>
        <v>3.6354837468149119</v>
      </c>
      <c r="Q13" s="4">
        <v>44467</v>
      </c>
      <c r="R13" s="1">
        <v>2.4003887269193397E-3</v>
      </c>
      <c r="S13" s="1">
        <f t="shared" si="15"/>
        <v>2.4003887269193397E-3</v>
      </c>
      <c r="T13" s="1">
        <f t="shared" si="11"/>
        <v>-2.6197184215027671</v>
      </c>
      <c r="U13" s="1">
        <v>330980.00000000006</v>
      </c>
      <c r="V13" s="1">
        <v>330980.00000000006</v>
      </c>
      <c r="W13" s="1">
        <f t="shared" si="7"/>
        <v>5.5198017516244731</v>
      </c>
      <c r="X13" s="1">
        <f t="shared" si="7"/>
        <v>5.5198017516244731</v>
      </c>
      <c r="Y13" s="4">
        <v>44602</v>
      </c>
      <c r="Z13" s="1">
        <v>0.11700000000000001</v>
      </c>
      <c r="AA13" s="1">
        <f>AVERAGE(Z11:Z13)</f>
        <v>0.13686666666666666</v>
      </c>
      <c r="AB13" s="1">
        <f>LOG10(AA13)</f>
        <v>-0.86370230968508943</v>
      </c>
      <c r="AC13" s="1">
        <v>27500000</v>
      </c>
      <c r="AD13" s="1">
        <f>AVERAGE(AC11:AC13)</f>
        <v>41164612.386067711</v>
      </c>
      <c r="AE13" s="1">
        <f t="shared" si="8"/>
        <v>7.4393326938302629</v>
      </c>
      <c r="AF13" s="1">
        <f>LOG10(AD13)</f>
        <v>7.6145240303661605</v>
      </c>
      <c r="AG13" s="4">
        <v>44468</v>
      </c>
      <c r="AH13" s="1">
        <v>1.3022743947175347E-3</v>
      </c>
      <c r="AI13" s="1">
        <f t="shared" si="16"/>
        <v>1.3022743947175347E-3</v>
      </c>
      <c r="AJ13" s="15">
        <f t="shared" si="9"/>
        <v>-2.8852974984435606</v>
      </c>
      <c r="AK13" s="1">
        <v>397599.99999999994</v>
      </c>
      <c r="AL13" s="1">
        <v>397599.99999999994</v>
      </c>
      <c r="AM13" s="1">
        <f t="shared" si="10"/>
        <v>5.5994463757252753</v>
      </c>
      <c r="AN13" s="1">
        <f t="shared" si="10"/>
        <v>5.5994463757252753</v>
      </c>
      <c r="BD13" s="1"/>
      <c r="BE13" s="14"/>
      <c r="BM13" s="14"/>
      <c r="BN13" s="14"/>
      <c r="BO13" s="14"/>
      <c r="BP13" s="14"/>
      <c r="BQ13" s="14"/>
      <c r="BX13" s="1">
        <v>280120</v>
      </c>
      <c r="BY13">
        <v>4320</v>
      </c>
      <c r="BZ13" s="1">
        <v>330980.00000000006</v>
      </c>
      <c r="CA13">
        <v>31492442.59262085</v>
      </c>
      <c r="CB13">
        <v>397599.99999999994</v>
      </c>
    </row>
    <row r="14" spans="1:80" x14ac:dyDescent="0.75">
      <c r="A14" s="4">
        <v>44475</v>
      </c>
      <c r="B14" s="1">
        <v>1.0442959663449641E-3</v>
      </c>
      <c r="C14" s="1">
        <f t="shared" si="0"/>
        <v>1.0442959663449641E-3</v>
      </c>
      <c r="D14" s="1">
        <f t="shared" si="12"/>
        <v>-2.9811763994809741</v>
      </c>
      <c r="E14" s="1">
        <v>472639.99999999994</v>
      </c>
      <c r="F14" s="1">
        <f t="shared" si="2"/>
        <v>472639.99999999994</v>
      </c>
      <c r="G14" s="1">
        <f t="shared" si="3"/>
        <v>5.6745304736318554</v>
      </c>
      <c r="H14" s="1">
        <f t="shared" si="3"/>
        <v>5.6745304736318554</v>
      </c>
      <c r="I14" s="4">
        <v>44474</v>
      </c>
      <c r="J14" s="1">
        <v>9.0909090909090898E-4</v>
      </c>
      <c r="K14" s="15">
        <f t="shared" si="13"/>
        <v>9.0909090909090898E-4</v>
      </c>
      <c r="L14" s="1">
        <f t="shared" si="14"/>
        <v>-3.0413926851582249</v>
      </c>
      <c r="M14" s="1">
        <v>40320</v>
      </c>
      <c r="N14" s="1">
        <v>40320</v>
      </c>
      <c r="O14" s="1">
        <f t="shared" si="5"/>
        <v>4.6055205234374688</v>
      </c>
      <c r="P14" s="1">
        <f t="shared" si="5"/>
        <v>4.6055205234374688</v>
      </c>
      <c r="Q14" s="4">
        <v>44474</v>
      </c>
      <c r="R14" s="1">
        <v>1.7269736842105265E-3</v>
      </c>
      <c r="S14" s="1">
        <f t="shared" si="15"/>
        <v>1.7269736842105265E-3</v>
      </c>
      <c r="T14" s="1">
        <f t="shared" si="11"/>
        <v>-2.7627142802027969</v>
      </c>
      <c r="U14" s="1">
        <v>163800.00000000003</v>
      </c>
      <c r="V14" s="1">
        <v>163800.00000000003</v>
      </c>
      <c r="W14" s="1">
        <f t="shared" si="7"/>
        <v>5.2143138974243994</v>
      </c>
      <c r="X14" s="1">
        <f t="shared" si="7"/>
        <v>5.2143138974243994</v>
      </c>
      <c r="Y14" s="4">
        <v>44606</v>
      </c>
      <c r="Z14" s="1">
        <v>5.5500000000000001E-2</v>
      </c>
      <c r="AA14" s="1"/>
      <c r="AB14" s="1"/>
      <c r="AC14" s="1">
        <v>12958537.96005249</v>
      </c>
      <c r="AD14" s="1"/>
      <c r="AE14" s="1">
        <f t="shared" si="8"/>
        <v>7.1125560052614683</v>
      </c>
      <c r="AF14" s="1"/>
      <c r="AG14" s="4">
        <v>44474</v>
      </c>
      <c r="AH14" s="1">
        <v>1.0039525691699603E-3</v>
      </c>
      <c r="AI14" s="1">
        <f t="shared" si="16"/>
        <v>1.0039525691699603E-3</v>
      </c>
      <c r="AJ14" s="15">
        <f t="shared" si="9"/>
        <v>-2.9982868045558799</v>
      </c>
      <c r="AK14" s="1">
        <v>314960.00000000006</v>
      </c>
      <c r="AL14" s="1">
        <v>314960.00000000006</v>
      </c>
      <c r="AM14" s="1">
        <f t="shared" si="10"/>
        <v>5.4982554017821732</v>
      </c>
      <c r="AN14" s="1">
        <f t="shared" si="10"/>
        <v>5.4982554017821732</v>
      </c>
      <c r="BD14" s="1"/>
      <c r="BE14" s="14"/>
      <c r="BM14" s="14"/>
      <c r="BN14" s="14"/>
      <c r="BO14" s="14"/>
      <c r="BP14" s="14"/>
      <c r="BQ14" s="14"/>
      <c r="BS14" t="s">
        <v>20</v>
      </c>
      <c r="BT14" s="14" t="e">
        <f>MEDIAN(BM3:BM9,BN3:BN9,BO3:BO9,BQ3:BQ9,BP23:BP29,BM48:BM54,BN45:BN51,BO47:BO53,BQ48:BQ54)</f>
        <v>#NUM!</v>
      </c>
      <c r="BX14" s="1">
        <v>472639.99999999994</v>
      </c>
      <c r="BY14">
        <v>40320</v>
      </c>
      <c r="BZ14" s="1">
        <v>163800.00000000003</v>
      </c>
      <c r="CA14">
        <v>20634024.092810493</v>
      </c>
      <c r="CB14">
        <v>314960.00000000006</v>
      </c>
    </row>
    <row r="15" spans="1:80" x14ac:dyDescent="0.75">
      <c r="A15" s="4">
        <v>44481</v>
      </c>
      <c r="B15" s="1">
        <v>3.6097783870230754E-4</v>
      </c>
      <c r="C15" s="1">
        <f t="shared" si="0"/>
        <v>3.6097783870230754E-4</v>
      </c>
      <c r="D15" s="1">
        <f t="shared" si="12"/>
        <v>-3.4425194596586914</v>
      </c>
      <c r="E15" s="1">
        <v>113760.00000000001</v>
      </c>
      <c r="F15" s="1">
        <f t="shared" si="2"/>
        <v>113760.00000000001</v>
      </c>
      <c r="G15" s="1">
        <f t="shared" si="3"/>
        <v>5.0559895833856912</v>
      </c>
      <c r="H15" s="1">
        <f t="shared" si="3"/>
        <v>5.0559895833856912</v>
      </c>
      <c r="I15" s="4">
        <v>44481</v>
      </c>
      <c r="J15" s="1">
        <v>3.1294452347083927E-4</v>
      </c>
      <c r="K15" s="15">
        <f t="shared" si="13"/>
        <v>3.1294452347083927E-4</v>
      </c>
      <c r="L15" s="1">
        <f t="shared" si="14"/>
        <v>-3.5045326441976177</v>
      </c>
      <c r="M15" s="1">
        <v>23760.000000000004</v>
      </c>
      <c r="N15" s="1">
        <v>23760.000000000004</v>
      </c>
      <c r="O15" s="1">
        <f t="shared" si="5"/>
        <v>4.375846436309156</v>
      </c>
      <c r="P15" s="1">
        <f t="shared" si="5"/>
        <v>4.375846436309156</v>
      </c>
      <c r="Q15" s="4">
        <v>44481</v>
      </c>
      <c r="R15" s="1">
        <v>1.1696869851729817E-3</v>
      </c>
      <c r="S15" s="1">
        <f t="shared" si="15"/>
        <v>1.1696869851729817E-3</v>
      </c>
      <c r="T15" s="1">
        <f t="shared" si="11"/>
        <v>-2.9319303423561824</v>
      </c>
      <c r="U15" s="1">
        <v>93719.999999999985</v>
      </c>
      <c r="V15" s="1">
        <v>93719.999999999985</v>
      </c>
      <c r="W15" s="1">
        <f t="shared" si="7"/>
        <v>4.971832279924925</v>
      </c>
      <c r="X15" s="1">
        <f t="shared" si="7"/>
        <v>4.971832279924925</v>
      </c>
      <c r="Y15" s="4">
        <v>44609</v>
      </c>
      <c r="Z15" s="1">
        <v>7.6600000000000001E-2</v>
      </c>
      <c r="AA15" s="1"/>
      <c r="AB15" s="1"/>
      <c r="AC15" s="1">
        <v>9864000</v>
      </c>
      <c r="AD15" s="1"/>
      <c r="AE15" s="1">
        <f t="shared" si="8"/>
        <v>6.9940530635876756</v>
      </c>
      <c r="AF15" s="1"/>
      <c r="AG15" s="4">
        <v>44481</v>
      </c>
      <c r="AH15" s="1">
        <v>1.3286467486818981E-3</v>
      </c>
      <c r="AI15" s="1">
        <f t="shared" si="16"/>
        <v>1.3286467486818981E-3</v>
      </c>
      <c r="AJ15" s="15">
        <f t="shared" si="9"/>
        <v>-2.8765904708938645</v>
      </c>
      <c r="AK15" s="1">
        <v>438479.99999999994</v>
      </c>
      <c r="AL15" s="1">
        <v>438479.99999999994</v>
      </c>
      <c r="AM15" s="1">
        <f t="shared" si="10"/>
        <v>5.6419497890641441</v>
      </c>
      <c r="AN15" s="1">
        <f t="shared" si="10"/>
        <v>5.6419497890641441</v>
      </c>
      <c r="BD15" s="1"/>
      <c r="BE15" s="14"/>
      <c r="BM15" s="14"/>
      <c r="BN15" s="14"/>
      <c r="BO15" s="14"/>
      <c r="BP15" s="14"/>
      <c r="BQ15" s="14"/>
      <c r="BS15" t="s">
        <v>21</v>
      </c>
      <c r="BT15" s="14" t="e">
        <f>AVERAGE(BM3:BM9,BN3:BN9,BO3:BO9,BQ3:BQ9,BP23:BP29,BM48:BM54,BN45:BN51,BO47:BO53,BQ48:BQ54)</f>
        <v>#DIV/0!</v>
      </c>
      <c r="BX15" s="1">
        <v>113760.00000000001</v>
      </c>
      <c r="BY15">
        <v>23760.000000000004</v>
      </c>
      <c r="BZ15" s="1">
        <v>93719.999999999985</v>
      </c>
      <c r="CA15">
        <v>9608258.4823880885</v>
      </c>
      <c r="CB15">
        <v>438479.99999999994</v>
      </c>
    </row>
    <row r="16" spans="1:80" x14ac:dyDescent="0.75">
      <c r="A16" s="4">
        <v>44488</v>
      </c>
      <c r="B16" s="1">
        <v>8.984509466437177E-4</v>
      </c>
      <c r="C16" s="1">
        <f t="shared" si="0"/>
        <v>8.984509466437177E-4</v>
      </c>
      <c r="D16" s="1">
        <f t="shared" si="12"/>
        <v>-3.0465056293880686</v>
      </c>
      <c r="E16" s="1">
        <v>261000</v>
      </c>
      <c r="F16" s="1">
        <f t="shared" si="2"/>
        <v>261000</v>
      </c>
      <c r="G16" s="1">
        <f t="shared" si="3"/>
        <v>5.4166405073382808</v>
      </c>
      <c r="H16" s="1">
        <f t="shared" si="3"/>
        <v>5.4166405073382808</v>
      </c>
      <c r="I16" s="4">
        <v>44488</v>
      </c>
      <c r="J16" s="1">
        <v>1.262699564586357E-3</v>
      </c>
      <c r="K16" s="15">
        <f t="shared" si="13"/>
        <v>1.262699564586357E-3</v>
      </c>
      <c r="L16" s="1">
        <f t="shared" si="14"/>
        <v>-2.8986999692890074</v>
      </c>
      <c r="M16" s="1">
        <v>83520.000000000015</v>
      </c>
      <c r="N16" s="1">
        <v>83520.000000000015</v>
      </c>
      <c r="O16" s="1">
        <f t="shared" si="5"/>
        <v>4.9217904856581871</v>
      </c>
      <c r="P16" s="1">
        <f t="shared" si="5"/>
        <v>4.9217904856581871</v>
      </c>
      <c r="Q16" s="4">
        <v>44488</v>
      </c>
      <c r="R16" s="1">
        <v>1.2160413971539453E-3</v>
      </c>
      <c r="S16" s="1">
        <f t="shared" si="15"/>
        <v>1.2160413971539453E-3</v>
      </c>
      <c r="T16" s="1">
        <f t="shared" si="11"/>
        <v>-2.9150516403186262</v>
      </c>
      <c r="U16" s="1">
        <v>82720.000000000015</v>
      </c>
      <c r="V16" s="1">
        <v>82720.000000000015</v>
      </c>
      <c r="W16" s="1">
        <f t="shared" si="7"/>
        <v>4.9176105257498675</v>
      </c>
      <c r="X16" s="1">
        <f t="shared" si="7"/>
        <v>4.9176105257498675</v>
      </c>
      <c r="Y16" s="4">
        <v>44611</v>
      </c>
      <c r="Z16" s="1">
        <v>0.113</v>
      </c>
      <c r="AA16" s="1">
        <f>AVERAGE(Z14:Z15)</f>
        <v>6.6049999999999998E-2</v>
      </c>
      <c r="AB16" s="1">
        <f>LOG10(AA16)</f>
        <v>-1.180127178049454</v>
      </c>
      <c r="AC16" s="1">
        <v>11036000</v>
      </c>
      <c r="AD16" s="1">
        <f>AVERAGE(AC14:AC15)</f>
        <v>11411268.980026245</v>
      </c>
      <c r="AE16" s="1">
        <f t="shared" si="8"/>
        <v>7.0428116918071479</v>
      </c>
      <c r="AF16" s="1">
        <f>LOG10(AD16)</f>
        <v>7.0573339424356556</v>
      </c>
      <c r="AG16" s="4">
        <v>44488</v>
      </c>
      <c r="AH16" s="1">
        <v>5.7282570730003484E-4</v>
      </c>
      <c r="AI16" s="1">
        <f t="shared" si="16"/>
        <v>5.7282570730003484E-4</v>
      </c>
      <c r="AJ16" s="15">
        <f t="shared" si="9"/>
        <v>-3.2419774999739008</v>
      </c>
      <c r="AK16" s="1">
        <v>150880</v>
      </c>
      <c r="AL16" s="1">
        <v>150880</v>
      </c>
      <c r="AM16" s="1">
        <f t="shared" si="10"/>
        <v>5.1786316753932535</v>
      </c>
      <c r="AN16" s="1">
        <f t="shared" si="10"/>
        <v>5.1786316753932535</v>
      </c>
      <c r="BD16" s="1"/>
      <c r="BE16" s="14"/>
      <c r="BM16" s="14"/>
      <c r="BN16" s="14"/>
      <c r="BO16" s="14"/>
      <c r="BP16" s="14"/>
      <c r="BQ16" s="14"/>
      <c r="BX16" s="1">
        <v>261000</v>
      </c>
      <c r="BY16">
        <v>83520.000000000015</v>
      </c>
      <c r="BZ16" s="1">
        <v>82720.000000000015</v>
      </c>
      <c r="CA16">
        <v>10879774.148123605</v>
      </c>
      <c r="CB16">
        <v>150880</v>
      </c>
    </row>
    <row r="17" spans="1:80" x14ac:dyDescent="0.75">
      <c r="A17" s="4">
        <v>44495</v>
      </c>
      <c r="B17" s="1">
        <v>1.2527472527472528E-3</v>
      </c>
      <c r="C17" s="1">
        <f t="shared" si="0"/>
        <v>1.2527472527472528E-3</v>
      </c>
      <c r="D17" s="1">
        <f t="shared" si="12"/>
        <v>-2.9021365409846211</v>
      </c>
      <c r="E17" s="1">
        <v>285000.00000000006</v>
      </c>
      <c r="F17" s="1">
        <f t="shared" si="2"/>
        <v>285000.00000000006</v>
      </c>
      <c r="G17" s="1">
        <f t="shared" si="3"/>
        <v>5.4548448600085102</v>
      </c>
      <c r="H17" s="1">
        <f t="shared" si="3"/>
        <v>5.4548448600085102</v>
      </c>
      <c r="I17" s="4">
        <v>44495</v>
      </c>
      <c r="J17" s="1">
        <v>3.345724907063197E-4</v>
      </c>
      <c r="K17" s="15">
        <f t="shared" si="13"/>
        <v>3.345724907063197E-4</v>
      </c>
      <c r="L17" s="1">
        <f t="shared" si="14"/>
        <v>-3.4755097705630833</v>
      </c>
      <c r="M17" s="1">
        <v>9000</v>
      </c>
      <c r="N17" s="1">
        <v>9000</v>
      </c>
      <c r="O17" s="1">
        <f t="shared" si="5"/>
        <v>3.9542425094393248</v>
      </c>
      <c r="P17" s="1">
        <f t="shared" si="5"/>
        <v>3.9542425094393248</v>
      </c>
      <c r="Q17" s="4">
        <v>44495</v>
      </c>
      <c r="R17" s="1">
        <v>2.7360000000000002E-3</v>
      </c>
      <c r="S17" s="1">
        <f t="shared" si="15"/>
        <v>2.7360000000000002E-3</v>
      </c>
      <c r="T17" s="1">
        <f t="shared" si="11"/>
        <v>-2.5628839069519214</v>
      </c>
      <c r="U17" s="1">
        <v>232560</v>
      </c>
      <c r="V17" s="1">
        <v>232560</v>
      </c>
      <c r="W17" s="1">
        <f t="shared" si="7"/>
        <v>5.366535018762371</v>
      </c>
      <c r="X17" s="1">
        <f t="shared" si="7"/>
        <v>5.366535018762371</v>
      </c>
      <c r="Y17" s="4">
        <v>44614</v>
      </c>
      <c r="Z17" s="1">
        <v>0.27500000000000002</v>
      </c>
      <c r="AA17" s="1"/>
      <c r="AB17" s="1"/>
      <c r="AC17" s="1">
        <v>42945632.934570313</v>
      </c>
      <c r="AD17" s="1"/>
      <c r="AE17" s="1">
        <f t="shared" si="8"/>
        <v>7.6329190077750484</v>
      </c>
      <c r="AF17" s="1"/>
      <c r="AG17" s="4">
        <v>44495</v>
      </c>
      <c r="AH17" s="1">
        <v>1.8818818818818815E-3</v>
      </c>
      <c r="AI17" s="1">
        <f t="shared" si="16"/>
        <v>1.8818818818818815E-3</v>
      </c>
      <c r="AJ17" s="15">
        <f t="shared" si="9"/>
        <v>-2.7254076389623028</v>
      </c>
      <c r="AK17" s="1">
        <v>263200</v>
      </c>
      <c r="AL17" s="1">
        <v>263200</v>
      </c>
      <c r="AM17" s="1">
        <f t="shared" si="10"/>
        <v>5.4202858849419178</v>
      </c>
      <c r="AN17" s="1">
        <f t="shared" si="10"/>
        <v>5.4202858849419178</v>
      </c>
      <c r="BD17" s="1"/>
      <c r="BE17" s="14"/>
      <c r="BM17" s="14"/>
      <c r="BN17" s="14"/>
      <c r="BO17" s="14"/>
      <c r="BP17" s="14"/>
      <c r="BQ17" s="14"/>
      <c r="BX17" s="1">
        <v>285000.00000000006</v>
      </c>
      <c r="BY17">
        <v>9000</v>
      </c>
      <c r="BZ17" s="1">
        <v>232560</v>
      </c>
      <c r="CA17">
        <v>7103070.9641320361</v>
      </c>
      <c r="CB17">
        <v>263200</v>
      </c>
    </row>
    <row r="18" spans="1:80" x14ac:dyDescent="0.75">
      <c r="A18" s="4">
        <v>44502</v>
      </c>
      <c r="B18" s="1">
        <v>6.8268895855102749E-4</v>
      </c>
      <c r="C18" s="1">
        <f t="shared" si="0"/>
        <v>6.8268895855102749E-4</v>
      </c>
      <c r="D18" s="1">
        <f t="shared" si="12"/>
        <v>-3.1657771211400298</v>
      </c>
      <c r="E18" s="1">
        <v>133279.99999999997</v>
      </c>
      <c r="F18" s="1">
        <f t="shared" si="2"/>
        <v>133279.99999999997</v>
      </c>
      <c r="G18" s="1">
        <f t="shared" si="3"/>
        <v>5.1247649840627121</v>
      </c>
      <c r="H18" s="1">
        <f t="shared" si="3"/>
        <v>5.1247649840627121</v>
      </c>
      <c r="I18" s="4">
        <v>44502</v>
      </c>
      <c r="J18" s="1">
        <v>4.3572984749455342E-5</v>
      </c>
      <c r="K18" s="15">
        <f t="shared" si="13"/>
        <v>4.3572984749455342E-5</v>
      </c>
      <c r="L18" s="1">
        <f t="shared" si="14"/>
        <v>-4.3607826898732798</v>
      </c>
      <c r="M18" s="1">
        <v>1920.0000000000002</v>
      </c>
      <c r="N18" s="1">
        <v>1920.0000000000002</v>
      </c>
      <c r="O18" s="1">
        <f t="shared" si="5"/>
        <v>3.2833012287035497</v>
      </c>
      <c r="P18" s="1">
        <f t="shared" si="5"/>
        <v>3.2833012287035497</v>
      </c>
      <c r="Q18" s="4">
        <v>44509</v>
      </c>
      <c r="R18" s="1">
        <v>8.0808080808080808E-3</v>
      </c>
      <c r="S18" s="1">
        <f t="shared" si="15"/>
        <v>8.0808080808080808E-3</v>
      </c>
      <c r="T18" s="1">
        <f t="shared" si="11"/>
        <v>-2.0925452076056064</v>
      </c>
      <c r="U18" s="1">
        <v>416000.00000000006</v>
      </c>
      <c r="V18" s="1">
        <v>416000.00000000006</v>
      </c>
      <c r="W18" s="1">
        <f t="shared" si="7"/>
        <v>5.6190933306267432</v>
      </c>
      <c r="X18" s="1">
        <f t="shared" si="7"/>
        <v>5.6190933306267432</v>
      </c>
      <c r="Y18" s="4">
        <v>44616</v>
      </c>
      <c r="Z18" s="1">
        <v>0.27</v>
      </c>
      <c r="AA18" s="1"/>
      <c r="AB18" s="1"/>
      <c r="AC18" s="1">
        <v>46580000</v>
      </c>
      <c r="AD18" s="1"/>
      <c r="AE18" s="1">
        <f t="shared" si="8"/>
        <v>7.668199484198662</v>
      </c>
      <c r="AF18" s="1"/>
      <c r="AG18" s="4">
        <v>44502</v>
      </c>
      <c r="AH18" s="1">
        <v>2.0538566864445459E-3</v>
      </c>
      <c r="AI18" s="1">
        <f t="shared" si="16"/>
        <v>2.0538566864445459E-3</v>
      </c>
      <c r="AJ18" s="15">
        <f t="shared" si="9"/>
        <v>-2.6874298637853617</v>
      </c>
      <c r="AK18" s="1">
        <v>630000</v>
      </c>
      <c r="AL18" s="1">
        <v>630000</v>
      </c>
      <c r="AM18" s="1">
        <f t="shared" si="10"/>
        <v>5.7993405494535821</v>
      </c>
      <c r="AN18" s="1">
        <f t="shared" si="10"/>
        <v>5.7993405494535821</v>
      </c>
      <c r="BD18" s="1"/>
      <c r="BE18" s="14"/>
      <c r="BM18" s="14"/>
      <c r="BN18" s="14"/>
      <c r="BO18" s="14"/>
      <c r="BP18" s="14"/>
      <c r="BQ18" s="14"/>
      <c r="BX18" s="1">
        <v>133279.99999999997</v>
      </c>
      <c r="BY18">
        <v>1920.0000000000002</v>
      </c>
      <c r="BZ18" s="1">
        <v>416000.00000000006</v>
      </c>
      <c r="CA18">
        <v>4676319.2130497526</v>
      </c>
      <c r="CB18">
        <v>630000</v>
      </c>
    </row>
    <row r="19" spans="1:80" x14ac:dyDescent="0.75">
      <c r="A19" s="4">
        <v>44509</v>
      </c>
      <c r="B19" s="1">
        <v>1.3591573224600749E-3</v>
      </c>
      <c r="C19" s="1">
        <f t="shared" si="0"/>
        <v>1.3591573224600749E-3</v>
      </c>
      <c r="D19" s="1">
        <f t="shared" si="12"/>
        <v>-2.8667302707716487</v>
      </c>
      <c r="E19" s="1">
        <v>608000.00000000012</v>
      </c>
      <c r="F19" s="1">
        <f t="shared" si="2"/>
        <v>608000.00000000012</v>
      </c>
      <c r="G19" s="1">
        <f t="shared" si="3"/>
        <v>5.7839035792727351</v>
      </c>
      <c r="H19" s="1">
        <f t="shared" si="3"/>
        <v>5.7839035792727351</v>
      </c>
      <c r="I19" s="4">
        <v>44509</v>
      </c>
      <c r="J19" s="1">
        <v>3.8402457757296467E-4</v>
      </c>
      <c r="K19" s="15">
        <f t="shared" si="13"/>
        <v>3.8402457757296467E-4</v>
      </c>
      <c r="L19" s="1">
        <f t="shared" si="14"/>
        <v>-3.4156409798961542</v>
      </c>
      <c r="M19" s="1">
        <v>19000.000000000004</v>
      </c>
      <c r="N19" s="1">
        <v>19000.000000000004</v>
      </c>
      <c r="O19" s="1">
        <f t="shared" si="5"/>
        <v>4.2787536009528289</v>
      </c>
      <c r="P19" s="1">
        <f t="shared" si="5"/>
        <v>4.2787536009528289</v>
      </c>
      <c r="Q19" s="4">
        <v>44516</v>
      </c>
      <c r="R19" s="1">
        <v>7.2376357056694821E-3</v>
      </c>
      <c r="S19" s="1">
        <f t="shared" si="15"/>
        <v>7.2376357056694821E-3</v>
      </c>
      <c r="T19" s="1">
        <f t="shared" si="11"/>
        <v>-2.14040328016663</v>
      </c>
      <c r="U19" s="1">
        <v>1248000.0000000002</v>
      </c>
      <c r="V19" s="1">
        <v>1248000.0000000002</v>
      </c>
      <c r="W19" s="1">
        <f t="shared" si="7"/>
        <v>6.0962145853464049</v>
      </c>
      <c r="X19" s="1">
        <f t="shared" si="7"/>
        <v>6.0962145853464049</v>
      </c>
      <c r="Y19" s="4">
        <v>44617</v>
      </c>
      <c r="Z19" s="1">
        <v>0.38600000000000001</v>
      </c>
      <c r="AA19" s="1"/>
      <c r="AB19" s="1"/>
      <c r="AC19" s="1">
        <v>96976760</v>
      </c>
      <c r="AD19" s="1"/>
      <c r="AE19" s="1">
        <f t="shared" si="8"/>
        <v>7.9866676702143682</v>
      </c>
      <c r="AF19" s="1"/>
      <c r="AG19" s="4">
        <v>44509</v>
      </c>
      <c r="AH19" s="1">
        <v>2.6371308016877636E-3</v>
      </c>
      <c r="AI19" s="1">
        <f t="shared" si="16"/>
        <v>2.6371308016877636E-3</v>
      </c>
      <c r="AJ19" s="15">
        <f t="shared" si="9"/>
        <v>-2.5788683286660286</v>
      </c>
      <c r="AK19" s="1">
        <v>800000</v>
      </c>
      <c r="AL19" s="1">
        <v>800000</v>
      </c>
      <c r="AM19" s="1">
        <f t="shared" si="10"/>
        <v>5.9030899869919438</v>
      </c>
      <c r="AN19" s="1">
        <f t="shared" si="10"/>
        <v>5.9030899869919438</v>
      </c>
      <c r="BD19" s="1"/>
      <c r="BE19" s="14"/>
      <c r="BM19" s="14"/>
      <c r="BN19" s="14"/>
      <c r="BO19" s="14"/>
      <c r="BP19" s="14"/>
      <c r="BQ19" s="14"/>
      <c r="BX19" s="1">
        <v>608000.00000000012</v>
      </c>
      <c r="BY19">
        <v>19000.000000000004</v>
      </c>
      <c r="BZ19" s="1">
        <v>1248000.0000000002</v>
      </c>
      <c r="CA19">
        <v>6240165.9537833082</v>
      </c>
      <c r="CB19">
        <v>800000</v>
      </c>
    </row>
    <row r="20" spans="1:80" x14ac:dyDescent="0.75">
      <c r="A20" s="4">
        <v>44516</v>
      </c>
      <c r="B20" s="1">
        <v>5.6980056980056976E-4</v>
      </c>
      <c r="C20" s="1">
        <f t="shared" si="0"/>
        <v>5.6980056980056976E-4</v>
      </c>
      <c r="D20" s="1">
        <f t="shared" si="12"/>
        <v>-3.2442771208018431</v>
      </c>
      <c r="E20" s="1">
        <v>152000.00000000003</v>
      </c>
      <c r="F20" s="1">
        <f t="shared" si="2"/>
        <v>152000.00000000003</v>
      </c>
      <c r="G20" s="1">
        <f t="shared" si="3"/>
        <v>5.1818435879447726</v>
      </c>
      <c r="H20" s="1">
        <f t="shared" si="3"/>
        <v>5.1818435879447726</v>
      </c>
      <c r="I20" s="4">
        <v>44516</v>
      </c>
      <c r="J20" s="1">
        <v>1.13905325443787E-3</v>
      </c>
      <c r="K20" s="15">
        <f t="shared" si="13"/>
        <v>1.13905325443787E-3</v>
      </c>
      <c r="L20" s="1">
        <f t="shared" si="14"/>
        <v>-2.9434559707691541</v>
      </c>
      <c r="M20" s="1">
        <v>92400</v>
      </c>
      <c r="N20" s="1">
        <v>92400</v>
      </c>
      <c r="O20" s="1">
        <f t="shared" si="5"/>
        <v>4.9656719712201065</v>
      </c>
      <c r="P20" s="1">
        <f t="shared" si="5"/>
        <v>4.9656719712201065</v>
      </c>
      <c r="Q20" s="4">
        <v>44523</v>
      </c>
      <c r="R20" s="1">
        <v>4.3383947939262474E-3</v>
      </c>
      <c r="S20" s="1">
        <f t="shared" si="15"/>
        <v>4.3383947939262474E-3</v>
      </c>
      <c r="T20" s="1">
        <f t="shared" si="11"/>
        <v>-2.3626709297256667</v>
      </c>
      <c r="U20" s="1">
        <v>672000.00000000012</v>
      </c>
      <c r="V20" s="1">
        <v>672000.00000000012</v>
      </c>
      <c r="W20" s="1">
        <f t="shared" ref="W20:X35" si="17">LOG10(U20)</f>
        <v>5.8273692730538249</v>
      </c>
      <c r="X20" s="1">
        <f t="shared" si="17"/>
        <v>5.8273692730538249</v>
      </c>
      <c r="Y20" s="4">
        <v>44618</v>
      </c>
      <c r="Z20" s="1">
        <v>0.60499999999999998</v>
      </c>
      <c r="AA20" s="1">
        <f>AVERAGE(Z17:Z20)</f>
        <v>0.38400000000000001</v>
      </c>
      <c r="AB20" s="1">
        <f>LOG10(AA20)</f>
        <v>-0.41566877563246918</v>
      </c>
      <c r="AC20" s="1">
        <v>68040000</v>
      </c>
      <c r="AD20" s="1">
        <f>AVERAGE(AC17:AC20)</f>
        <v>63635598.233642578</v>
      </c>
      <c r="AE20" s="1">
        <f t="shared" si="8"/>
        <v>7.8327643049405316</v>
      </c>
      <c r="AF20" s="1">
        <f>LOG10(AD20)</f>
        <v>7.803700131236103</v>
      </c>
      <c r="AG20" s="4">
        <v>44516</v>
      </c>
      <c r="AH20" s="1">
        <v>4.4267374944665788E-3</v>
      </c>
      <c r="AI20" s="1">
        <f t="shared" si="16"/>
        <v>4.4267374944665788E-3</v>
      </c>
      <c r="AJ20" s="15">
        <f t="shared" si="9"/>
        <v>-2.3539162309203627</v>
      </c>
      <c r="AK20" s="1">
        <v>1119999.9999999998</v>
      </c>
      <c r="AL20" s="1">
        <v>1119999.9999999998</v>
      </c>
      <c r="AM20" s="1">
        <f t="shared" si="10"/>
        <v>6.0492180226701819</v>
      </c>
      <c r="AN20" s="1">
        <f t="shared" si="10"/>
        <v>6.0492180226701819</v>
      </c>
      <c r="BD20" s="1"/>
      <c r="BE20" s="14"/>
      <c r="BM20" s="14"/>
      <c r="BN20" s="14"/>
      <c r="BO20" s="14"/>
      <c r="BP20" s="14"/>
      <c r="BQ20" s="14"/>
      <c r="BX20" s="1">
        <v>152000.00000000003</v>
      </c>
      <c r="BY20">
        <v>92400</v>
      </c>
      <c r="BZ20" s="1">
        <v>672000.00000000012</v>
      </c>
      <c r="CA20">
        <v>1662228.2365199497</v>
      </c>
      <c r="CB20">
        <v>1119999.9999999998</v>
      </c>
    </row>
    <row r="21" spans="1:80" x14ac:dyDescent="0.75">
      <c r="A21" s="4">
        <v>44523</v>
      </c>
      <c r="B21" s="1">
        <v>3.7807737397420869E-4</v>
      </c>
      <c r="C21" s="1">
        <f t="shared" si="0"/>
        <v>3.7807737397420869E-4</v>
      </c>
      <c r="D21" s="1">
        <f t="shared" si="12"/>
        <v>-3.4224193121962365</v>
      </c>
      <c r="E21" s="1">
        <v>167700.00000000003</v>
      </c>
      <c r="F21" s="1">
        <f t="shared" si="2"/>
        <v>167700.00000000003</v>
      </c>
      <c r="G21" s="1">
        <f t="shared" si="3"/>
        <v>5.2245330626060857</v>
      </c>
      <c r="H21" s="1">
        <f t="shared" si="3"/>
        <v>5.2245330626060857</v>
      </c>
      <c r="I21" s="4">
        <v>44523</v>
      </c>
      <c r="J21" s="1">
        <v>5.7017543859649129E-4</v>
      </c>
      <c r="K21" s="15">
        <f t="shared" si="13"/>
        <v>5.7017543859649129E-4</v>
      </c>
      <c r="L21" s="1">
        <f t="shared" si="14"/>
        <v>-3.243991494693617</v>
      </c>
      <c r="M21" s="1">
        <v>17159.999999999996</v>
      </c>
      <c r="N21" s="1">
        <v>17159.999999999996</v>
      </c>
      <c r="O21" s="1">
        <f t="shared" si="5"/>
        <v>4.2345172835126865</v>
      </c>
      <c r="P21" s="1">
        <f t="shared" si="5"/>
        <v>4.2345172835126865</v>
      </c>
      <c r="Q21" s="4">
        <v>44530</v>
      </c>
      <c r="R21" s="1">
        <v>1.86219739292365E-2</v>
      </c>
      <c r="S21" s="1">
        <f t="shared" si="15"/>
        <v>1.86219739292365E-2</v>
      </c>
      <c r="T21" s="1">
        <f t="shared" si="11"/>
        <v>-1.7299742856995555</v>
      </c>
      <c r="U21" s="1">
        <v>1119999.9999999998</v>
      </c>
      <c r="V21" s="1">
        <v>1119999.9999999998</v>
      </c>
      <c r="W21" s="1">
        <f t="shared" si="17"/>
        <v>6.0492180226701819</v>
      </c>
      <c r="X21" s="1">
        <f t="shared" si="17"/>
        <v>6.0492180226701819</v>
      </c>
      <c r="Y21" s="4">
        <v>44619</v>
      </c>
      <c r="Z21" s="1">
        <v>0.253</v>
      </c>
      <c r="AA21" s="1"/>
      <c r="AB21" s="1"/>
      <c r="AC21" s="1">
        <v>76003140</v>
      </c>
      <c r="AD21" s="1"/>
      <c r="AE21" s="1">
        <f t="shared" si="8"/>
        <v>7.8808315351295164</v>
      </c>
      <c r="AF21" s="1"/>
      <c r="AG21" s="4">
        <v>44523</v>
      </c>
      <c r="AH21" s="1">
        <v>1.2158054711246201E-3</v>
      </c>
      <c r="AI21" s="1">
        <f t="shared" si="16"/>
        <v>1.2158054711246201E-3</v>
      </c>
      <c r="AJ21" s="15">
        <f t="shared" si="9"/>
        <v>-2.9151359066220119</v>
      </c>
      <c r="AK21" s="1">
        <v>256000</v>
      </c>
      <c r="AL21" s="1">
        <v>256000</v>
      </c>
      <c r="AM21" s="1">
        <f t="shared" si="10"/>
        <v>5.4082399653118491</v>
      </c>
      <c r="AN21" s="1">
        <f t="shared" si="10"/>
        <v>5.4082399653118491</v>
      </c>
      <c r="BD21" s="1"/>
      <c r="BE21" s="14"/>
      <c r="BM21" s="14"/>
      <c r="BN21" s="14"/>
      <c r="BO21" s="14"/>
      <c r="BP21" s="14"/>
      <c r="BQ21" s="14"/>
      <c r="BX21" s="1">
        <v>167700.00000000003</v>
      </c>
      <c r="BY21">
        <v>17159.999999999996</v>
      </c>
      <c r="BZ21" s="1">
        <v>1119999.9999999998</v>
      </c>
      <c r="CA21">
        <v>1313602.857142857</v>
      </c>
      <c r="CB21">
        <v>256000</v>
      </c>
    </row>
    <row r="22" spans="1:80" x14ac:dyDescent="0.75">
      <c r="A22" s="4">
        <v>44528</v>
      </c>
      <c r="B22" s="1">
        <v>4.1695621959694229E-3</v>
      </c>
      <c r="C22" s="1">
        <f t="shared" si="0"/>
        <v>4.1695621959694229E-3</v>
      </c>
      <c r="D22" s="1">
        <f t="shared" si="12"/>
        <v>-2.3799095435529618</v>
      </c>
      <c r="E22" s="1">
        <v>1008000.0000000002</v>
      </c>
      <c r="F22" s="1">
        <f t="shared" si="2"/>
        <v>1008000.0000000002</v>
      </c>
      <c r="G22" s="1">
        <f t="shared" si="3"/>
        <v>6.0034605321095063</v>
      </c>
      <c r="H22" s="1">
        <f t="shared" si="3"/>
        <v>6.0034605321095063</v>
      </c>
      <c r="I22" s="4">
        <v>44530</v>
      </c>
      <c r="J22" s="1">
        <v>9.9330357142857141E-4</v>
      </c>
      <c r="K22" s="15">
        <f t="shared" si="13"/>
        <v>9.9330357142857141E-4</v>
      </c>
      <c r="L22" s="1">
        <f t="shared" si="14"/>
        <v>-3.0029180030172125</v>
      </c>
      <c r="M22" s="1">
        <v>80100.000000000015</v>
      </c>
      <c r="N22" s="1">
        <v>80100.000000000015</v>
      </c>
      <c r="O22" s="1">
        <f t="shared" si="5"/>
        <v>4.9036325160842376</v>
      </c>
      <c r="P22" s="1">
        <f t="shared" si="5"/>
        <v>4.9036325160842376</v>
      </c>
      <c r="Q22" s="4">
        <v>44537</v>
      </c>
      <c r="R22" s="1">
        <v>6.9930069930069921E-3</v>
      </c>
      <c r="S22" s="1">
        <v>6.9930069930069921E-3</v>
      </c>
      <c r="T22" s="1">
        <f>LOG10(S22)</f>
        <v>-2.1553360374650619</v>
      </c>
      <c r="U22" s="1">
        <v>2542000.0000000005</v>
      </c>
      <c r="V22" s="1">
        <v>2542000.0000000005</v>
      </c>
      <c r="W22" s="1">
        <f t="shared" si="17"/>
        <v>6.4051755462179898</v>
      </c>
      <c r="X22" s="1">
        <f t="shared" si="17"/>
        <v>6.4051755462179898</v>
      </c>
      <c r="Y22" s="4">
        <v>44620</v>
      </c>
      <c r="Z22" s="1">
        <v>0.16</v>
      </c>
      <c r="AA22" s="1"/>
      <c r="AB22" s="1"/>
      <c r="AC22" s="1">
        <v>32541704</v>
      </c>
      <c r="AD22" s="1"/>
      <c r="AE22" s="1">
        <f t="shared" si="8"/>
        <v>7.5124402904085015</v>
      </c>
      <c r="AF22" s="1"/>
      <c r="AG22" s="4">
        <v>44529</v>
      </c>
      <c r="AH22" s="1">
        <v>6.6298342541436456E-3</v>
      </c>
      <c r="AI22" s="1">
        <f t="shared" si="16"/>
        <v>6.6298342541436456E-3</v>
      </c>
      <c r="AJ22" s="15">
        <f t="shared" si="9"/>
        <v>-2.1784973288215599</v>
      </c>
      <c r="AK22" s="1">
        <v>936000.00000000012</v>
      </c>
      <c r="AL22" s="1">
        <v>936000.00000000012</v>
      </c>
      <c r="AM22" s="1">
        <f t="shared" si="10"/>
        <v>5.971275848738105</v>
      </c>
      <c r="AN22" s="1">
        <f t="shared" si="10"/>
        <v>5.971275848738105</v>
      </c>
      <c r="BD22" s="1"/>
      <c r="BE22" s="14"/>
      <c r="BM22" s="14"/>
      <c r="BN22" s="14"/>
      <c r="BO22" s="14"/>
      <c r="BP22" s="14"/>
      <c r="BQ22" s="14"/>
      <c r="BX22" s="1">
        <v>1008000.0000000002</v>
      </c>
      <c r="BY22">
        <v>80100.000000000015</v>
      </c>
      <c r="BZ22" s="1">
        <v>2542000.0000000005</v>
      </c>
      <c r="CA22">
        <v>1914590.7379150391</v>
      </c>
      <c r="CB22">
        <v>936000.00000000012</v>
      </c>
    </row>
    <row r="23" spans="1:80" x14ac:dyDescent="0.75">
      <c r="A23" s="4">
        <v>44539</v>
      </c>
      <c r="B23" s="1">
        <v>1.8838304552590266E-3</v>
      </c>
      <c r="C23" s="1">
        <f t="shared" si="0"/>
        <v>1.8838304552590266E-3</v>
      </c>
      <c r="D23" s="1">
        <f>LOG10(C23)</f>
        <v>-2.7249581862877257</v>
      </c>
      <c r="E23" s="1">
        <v>816000.00000000012</v>
      </c>
      <c r="F23" s="1">
        <f t="shared" si="2"/>
        <v>816000.00000000012</v>
      </c>
      <c r="G23" s="1">
        <f t="shared" si="3"/>
        <v>5.9116901587538608</v>
      </c>
      <c r="H23" s="1">
        <f t="shared" si="3"/>
        <v>5.9116901587538608</v>
      </c>
      <c r="I23" s="4">
        <v>44537</v>
      </c>
      <c r="J23" s="1">
        <v>2.2351797862001947E-3</v>
      </c>
      <c r="K23" s="1">
        <v>2.2351797862001947E-3</v>
      </c>
      <c r="L23" s="1">
        <f>LOG10(K23)</f>
        <v>-2.6506875387448399</v>
      </c>
      <c r="M23" s="1">
        <v>128799.99999999999</v>
      </c>
      <c r="N23" s="1">
        <v>128799.99999999999</v>
      </c>
      <c r="O23" s="1">
        <f t="shared" si="5"/>
        <v>5.1099158630237929</v>
      </c>
      <c r="P23" s="1">
        <f t="shared" si="5"/>
        <v>5.1099158630237929</v>
      </c>
      <c r="Q23" s="4">
        <v>44544</v>
      </c>
      <c r="R23" s="1">
        <v>2.6881720430107527E-2</v>
      </c>
      <c r="S23" s="1">
        <v>2.6881720430107527E-2</v>
      </c>
      <c r="T23" s="1">
        <f t="shared" ref="T23:T33" si="18">LOG10(S23)</f>
        <v>-1.5705429398818975</v>
      </c>
      <c r="U23" s="1">
        <v>1520000</v>
      </c>
      <c r="V23" s="1">
        <v>1520000</v>
      </c>
      <c r="W23" s="1">
        <f t="shared" si="17"/>
        <v>6.1818435879447726</v>
      </c>
      <c r="X23" s="1">
        <f t="shared" si="17"/>
        <v>6.1818435879447726</v>
      </c>
      <c r="Y23" s="4">
        <v>44621</v>
      </c>
      <c r="Z23" s="1">
        <v>0.254</v>
      </c>
      <c r="AA23" s="1"/>
      <c r="AB23" s="1"/>
      <c r="AC23" s="1">
        <v>31089798.399999999</v>
      </c>
      <c r="AD23" s="1"/>
      <c r="AE23" s="1">
        <f>LOG10(AC23)</f>
        <v>7.4926179058948668</v>
      </c>
      <c r="AF23" s="6"/>
      <c r="AG23" s="4">
        <v>44537</v>
      </c>
      <c r="AH23" s="1">
        <v>1.5290519877675841E-3</v>
      </c>
      <c r="AI23" s="1">
        <v>1.5290519877675841E-3</v>
      </c>
      <c r="AJ23" s="1">
        <f>LOG10(AI23)</f>
        <v>-2.8155777483242672</v>
      </c>
      <c r="AK23" s="1">
        <v>416000.00000000006</v>
      </c>
      <c r="AL23" s="1">
        <v>416000.00000000006</v>
      </c>
      <c r="AM23" s="1">
        <f t="shared" si="10"/>
        <v>5.6190933306267432</v>
      </c>
      <c r="AN23" s="1">
        <f t="shared" si="10"/>
        <v>5.6190933306267432</v>
      </c>
      <c r="BD23" s="1"/>
      <c r="BE23" s="14"/>
      <c r="BM23" s="14"/>
      <c r="BN23" s="14"/>
      <c r="BO23" s="14"/>
      <c r="BP23" s="14"/>
      <c r="BQ23" s="14"/>
      <c r="BX23" s="1">
        <v>816000.00000000012</v>
      </c>
      <c r="BY23">
        <v>128799.99999999999</v>
      </c>
      <c r="BZ23" s="1">
        <v>1520000</v>
      </c>
      <c r="CA23">
        <v>625630.61707632884</v>
      </c>
      <c r="CB23">
        <v>416000.00000000006</v>
      </c>
    </row>
    <row r="24" spans="1:80" x14ac:dyDescent="0.75">
      <c r="A24" s="4">
        <v>44544</v>
      </c>
      <c r="B24" s="1">
        <v>3.9920159680638728E-3</v>
      </c>
      <c r="C24" s="1">
        <f t="shared" si="0"/>
        <v>3.9920159680638728E-3</v>
      </c>
      <c r="D24" s="1">
        <f t="shared" ref="D24:D34" si="19">LOG10(C24)</f>
        <v>-2.3988077302032647</v>
      </c>
      <c r="E24" s="1">
        <v>320000.00000000006</v>
      </c>
      <c r="F24" s="1">
        <f t="shared" si="2"/>
        <v>320000.00000000006</v>
      </c>
      <c r="G24" s="1">
        <f t="shared" si="3"/>
        <v>5.5051499783199063</v>
      </c>
      <c r="H24" s="1">
        <f t="shared" si="3"/>
        <v>5.5051499783199063</v>
      </c>
      <c r="I24" s="4">
        <v>44558</v>
      </c>
      <c r="J24" s="1"/>
      <c r="K24" s="1"/>
      <c r="L24" s="1"/>
      <c r="M24" s="1"/>
      <c r="N24" s="1"/>
      <c r="O24" s="1"/>
      <c r="P24" s="1"/>
      <c r="Q24" s="4">
        <v>44551</v>
      </c>
      <c r="R24" s="1">
        <v>4.2087542087542083E-2</v>
      </c>
      <c r="S24" s="1">
        <v>4.2087542087542083E-2</v>
      </c>
      <c r="T24" s="1">
        <f t="shared" si="18"/>
        <v>-1.375846436309156</v>
      </c>
      <c r="U24" s="1">
        <v>2500000</v>
      </c>
      <c r="V24" s="1">
        <v>2500000</v>
      </c>
      <c r="W24" s="1">
        <f t="shared" si="17"/>
        <v>6.3979400086720375</v>
      </c>
      <c r="X24" s="1">
        <f t="shared" si="17"/>
        <v>6.3979400086720375</v>
      </c>
      <c r="Y24" s="4">
        <v>44622</v>
      </c>
      <c r="Z24" s="1">
        <v>0.25700000000000001</v>
      </c>
      <c r="AA24" s="1"/>
      <c r="AB24" s="1"/>
      <c r="AC24" s="1">
        <v>44160000.000000007</v>
      </c>
      <c r="AD24" s="1"/>
      <c r="AE24" s="1">
        <f t="shared" ref="AE24:AE87" si="20">LOG10(AC24)</f>
        <v>7.6450290647211423</v>
      </c>
      <c r="AF24" s="1"/>
      <c r="AG24" s="4">
        <v>44544</v>
      </c>
      <c r="AH24" s="1">
        <v>4.4692737430167603E-3</v>
      </c>
      <c r="AI24" s="1">
        <v>4.4692737430167603E-3</v>
      </c>
      <c r="AJ24" s="1">
        <f t="shared" ref="AJ24:AJ34" si="21">LOG10(AI24)</f>
        <v>-2.3497630439879496</v>
      </c>
      <c r="AK24" s="1">
        <v>1055999.9999999998</v>
      </c>
      <c r="AL24" s="1">
        <v>1055999.9999999998</v>
      </c>
      <c r="AM24" s="1">
        <f t="shared" si="10"/>
        <v>6.0236639181977933</v>
      </c>
      <c r="AN24" s="1">
        <f t="shared" si="10"/>
        <v>6.0236639181977933</v>
      </c>
      <c r="BD24" s="1"/>
      <c r="BE24" s="14"/>
      <c r="BM24" s="14"/>
      <c r="BN24" s="14"/>
      <c r="BO24" s="14"/>
      <c r="BP24" s="14"/>
      <c r="BQ24" s="14"/>
      <c r="BX24" s="1">
        <v>320000.00000000006</v>
      </c>
      <c r="BY24">
        <v>98313.161730766296</v>
      </c>
      <c r="BZ24" s="1">
        <v>2500000</v>
      </c>
      <c r="CA24">
        <v>1391300.3038406372</v>
      </c>
      <c r="CB24">
        <v>1055999.9999999998</v>
      </c>
    </row>
    <row r="25" spans="1:80" x14ac:dyDescent="0.75">
      <c r="A25" s="4">
        <v>44551</v>
      </c>
      <c r="B25" s="1">
        <v>4.0092333859798324E-3</v>
      </c>
      <c r="C25" s="1">
        <f t="shared" si="0"/>
        <v>4.0092333859798324E-3</v>
      </c>
      <c r="D25" s="1">
        <f t="shared" si="19"/>
        <v>-2.3969386618105912</v>
      </c>
      <c r="E25" s="1">
        <v>1320000.0000000002</v>
      </c>
      <c r="F25" s="1">
        <f t="shared" si="2"/>
        <v>1320000.0000000002</v>
      </c>
      <c r="G25" s="1">
        <f t="shared" si="3"/>
        <v>6.1205739312058496</v>
      </c>
      <c r="H25" s="1">
        <f t="shared" si="3"/>
        <v>6.1205739312058496</v>
      </c>
      <c r="I25" s="4">
        <v>44565</v>
      </c>
      <c r="J25" s="1">
        <v>4.1754259621078742E-3</v>
      </c>
      <c r="K25" s="1">
        <v>4.1754259621078742E-3</v>
      </c>
      <c r="L25" s="1">
        <f>LOG10(K25)</f>
        <v>-2.3792992127417047</v>
      </c>
      <c r="M25" s="1">
        <v>98313.161730766296</v>
      </c>
      <c r="N25" s="1">
        <v>98313.161730766296</v>
      </c>
      <c r="O25" s="1">
        <f t="shared" ref="O25:P37" si="22">LOG10(M25)</f>
        <v>4.9926116631465423</v>
      </c>
      <c r="P25" s="1">
        <f t="shared" si="22"/>
        <v>4.9926116631465423</v>
      </c>
      <c r="Q25" s="4">
        <v>44558</v>
      </c>
      <c r="R25" s="1">
        <v>9.0974014170700959E-2</v>
      </c>
      <c r="S25" s="1">
        <v>9.0974014170700959E-2</v>
      </c>
      <c r="T25" s="1">
        <f t="shared" si="18"/>
        <v>-1.0410826418977523</v>
      </c>
      <c r="U25" s="1">
        <v>6705124.6643066406</v>
      </c>
      <c r="V25" s="1">
        <v>6705124.6643066406</v>
      </c>
      <c r="W25" s="1">
        <f t="shared" si="17"/>
        <v>6.8264068568359635</v>
      </c>
      <c r="X25" s="1">
        <f t="shared" si="17"/>
        <v>6.8264068568359635</v>
      </c>
      <c r="Y25" s="4">
        <v>44624</v>
      </c>
      <c r="Z25" s="1">
        <v>0.16300000000000001</v>
      </c>
      <c r="AA25" s="1">
        <f>AVERAGE(Z21:Z25)</f>
        <v>0.21739999999999998</v>
      </c>
      <c r="AB25" s="1">
        <f>LOG10(AA25)</f>
        <v>-0.66274046024972433</v>
      </c>
      <c r="AC25" s="1">
        <v>60062740.325927734</v>
      </c>
      <c r="AD25" s="1">
        <f>AVERAGE(AC21:AC25)</f>
        <v>48771476.545185551</v>
      </c>
      <c r="AE25" s="1">
        <f t="shared" si="20"/>
        <v>7.7786051427360832</v>
      </c>
      <c r="AF25" s="1">
        <f>LOG10(AD25)</f>
        <v>7.6881659039557109</v>
      </c>
      <c r="AG25" s="4">
        <v>44551</v>
      </c>
      <c r="AH25" s="1">
        <v>6.2160062160062169E-3</v>
      </c>
      <c r="AI25" s="1">
        <v>6.2160062160062169E-3</v>
      </c>
      <c r="AJ25" s="1">
        <f t="shared" si="21"/>
        <v>-2.2064885599124429</v>
      </c>
      <c r="AK25" s="1">
        <v>992000</v>
      </c>
      <c r="AL25" s="1">
        <v>992000</v>
      </c>
      <c r="AM25" s="1">
        <f t="shared" si="10"/>
        <v>5.9965116721541785</v>
      </c>
      <c r="AN25" s="1">
        <f t="shared" si="10"/>
        <v>5.9965116721541785</v>
      </c>
      <c r="BD25" s="1"/>
      <c r="BE25" s="14"/>
      <c r="BM25" s="14"/>
      <c r="BN25" s="14"/>
      <c r="BO25" s="14"/>
      <c r="BP25" s="14"/>
      <c r="BQ25" s="14"/>
      <c r="BX25" s="1">
        <v>1320000.0000000002</v>
      </c>
      <c r="BY25">
        <v>155676.05346441269</v>
      </c>
      <c r="BZ25" s="1">
        <v>6705124.6643066406</v>
      </c>
      <c r="CA25">
        <v>568256.04956490651</v>
      </c>
      <c r="CB25">
        <v>992000</v>
      </c>
    </row>
    <row r="26" spans="1:80" x14ac:dyDescent="0.75">
      <c r="A26" s="4">
        <v>44558</v>
      </c>
      <c r="B26" s="1">
        <v>1.7966150998979639E-2</v>
      </c>
      <c r="C26" s="1">
        <f t="shared" si="0"/>
        <v>1.7966150998979639E-2</v>
      </c>
      <c r="D26" s="1">
        <f t="shared" si="19"/>
        <v>-1.74554495455212</v>
      </c>
      <c r="E26" s="1">
        <v>1615115.8809661865</v>
      </c>
      <c r="F26" s="1">
        <f t="shared" si="2"/>
        <v>1615115.8809661865</v>
      </c>
      <c r="G26" s="1">
        <f t="shared" si="3"/>
        <v>6.2082036874465167</v>
      </c>
      <c r="H26" s="1">
        <f t="shared" si="3"/>
        <v>6.2082036874465167</v>
      </c>
      <c r="I26" s="4">
        <v>44572</v>
      </c>
      <c r="J26" s="1">
        <v>5.738466479180109E-3</v>
      </c>
      <c r="K26" s="1">
        <v>5.738466479180109E-3</v>
      </c>
      <c r="L26" s="1">
        <f t="shared" ref="L26:L32" si="23">LOG10(K26)</f>
        <v>-2.2412041509141072</v>
      </c>
      <c r="M26" s="1">
        <v>155676.05346441269</v>
      </c>
      <c r="N26" s="1">
        <v>155676.05346441269</v>
      </c>
      <c r="O26" s="1">
        <f t="shared" si="22"/>
        <v>5.1922218132868583</v>
      </c>
      <c r="P26" s="1">
        <f t="shared" si="22"/>
        <v>5.1922218132868583</v>
      </c>
      <c r="Q26" s="4">
        <v>44565</v>
      </c>
      <c r="R26" s="1">
        <v>3.1985174300326755E-2</v>
      </c>
      <c r="S26" s="1">
        <v>3.1985174300326755E-2</v>
      </c>
      <c r="T26" s="1">
        <f t="shared" si="18"/>
        <v>-1.4950512782913037</v>
      </c>
      <c r="U26" s="1">
        <v>2789928.9250373836</v>
      </c>
      <c r="V26" s="1">
        <v>2789928.9250373836</v>
      </c>
      <c r="W26" s="1">
        <f t="shared" si="17"/>
        <v>6.4455931395254806</v>
      </c>
      <c r="X26" s="1">
        <f t="shared" si="17"/>
        <v>6.4455931395254806</v>
      </c>
      <c r="Y26" s="4">
        <v>44626</v>
      </c>
      <c r="Z26" s="1">
        <v>0.23100000000000001</v>
      </c>
      <c r="AA26" s="1"/>
      <c r="AB26" s="1"/>
      <c r="AC26" s="1">
        <v>31000000</v>
      </c>
      <c r="AD26" s="1"/>
      <c r="AE26" s="1">
        <f t="shared" si="20"/>
        <v>7.4913616938342731</v>
      </c>
      <c r="AF26" s="1"/>
      <c r="AG26" s="4">
        <v>44558</v>
      </c>
      <c r="AH26" s="1">
        <v>7.1040448255592446E-3</v>
      </c>
      <c r="AI26" s="1">
        <v>7.1040448255592446E-3</v>
      </c>
      <c r="AJ26" s="1">
        <f t="shared" si="21"/>
        <v>-2.1484943068815374</v>
      </c>
      <c r="AK26" s="1">
        <v>1338200.7479667664</v>
      </c>
      <c r="AL26" s="1">
        <v>1338200.7479667664</v>
      </c>
      <c r="AM26" s="1">
        <f t="shared" si="10"/>
        <v>6.126521268285714</v>
      </c>
      <c r="AN26" s="1">
        <f t="shared" si="10"/>
        <v>6.126521268285714</v>
      </c>
      <c r="AW26" s="1"/>
      <c r="BD26" s="1"/>
      <c r="BE26" s="14"/>
      <c r="BM26" s="14"/>
      <c r="BN26" s="14"/>
      <c r="BO26" s="14"/>
      <c r="BP26" s="14"/>
      <c r="BQ26" s="14"/>
      <c r="BX26" s="1">
        <v>1615115.8809661865</v>
      </c>
      <c r="BY26">
        <v>826083.57667922974</v>
      </c>
      <c r="BZ26" s="1">
        <v>2789928.9250373836</v>
      </c>
      <c r="CA26">
        <v>402243.06407996605</v>
      </c>
      <c r="CB26">
        <v>1338200.7479667664</v>
      </c>
    </row>
    <row r="27" spans="1:80" x14ac:dyDescent="0.75">
      <c r="A27" s="4">
        <v>44566</v>
      </c>
      <c r="B27" s="1">
        <v>1.7648102174437762E-2</v>
      </c>
      <c r="C27" s="1">
        <f t="shared" si="0"/>
        <v>1.7648102174437762E-2</v>
      </c>
      <c r="D27" s="1">
        <f t="shared" si="19"/>
        <v>-1.7533019905302412</v>
      </c>
      <c r="E27" s="1">
        <v>3395530.7006835938</v>
      </c>
      <c r="F27" s="1">
        <f t="shared" si="2"/>
        <v>3395530.7006835938</v>
      </c>
      <c r="G27" s="1">
        <f t="shared" si="3"/>
        <v>6.5309076614931483</v>
      </c>
      <c r="H27" s="1">
        <f t="shared" si="3"/>
        <v>6.5309076614931483</v>
      </c>
      <c r="I27" s="4">
        <v>44579</v>
      </c>
      <c r="J27" s="1">
        <v>1.3427430371785115E-2</v>
      </c>
      <c r="K27" s="1">
        <v>1.3427430371785115E-2</v>
      </c>
      <c r="L27" s="1">
        <f t="shared" si="23"/>
        <v>-1.8720070909895441</v>
      </c>
      <c r="M27" s="1">
        <v>826083.57667922974</v>
      </c>
      <c r="N27" s="1">
        <v>826083.57667922974</v>
      </c>
      <c r="O27" s="1">
        <f t="shared" si="22"/>
        <v>5.9170239880642388</v>
      </c>
      <c r="P27" s="1">
        <f t="shared" si="22"/>
        <v>5.9170239880642388</v>
      </c>
      <c r="Q27" s="4">
        <v>44572</v>
      </c>
      <c r="R27" s="1">
        <v>4.6029280914496977E-2</v>
      </c>
      <c r="S27" s="1">
        <v>4.6029280914496977E-2</v>
      </c>
      <c r="T27" s="1">
        <f t="shared" si="18"/>
        <v>-1.3369658097531114</v>
      </c>
      <c r="U27" s="1">
        <v>5302652.2636413565</v>
      </c>
      <c r="V27" s="1">
        <v>5302652.2636413565</v>
      </c>
      <c r="W27" s="1">
        <f t="shared" si="17"/>
        <v>6.7244931479683858</v>
      </c>
      <c r="X27" s="1">
        <f t="shared" si="17"/>
        <v>6.7244931479683858</v>
      </c>
      <c r="Y27" s="4">
        <v>44628</v>
      </c>
      <c r="Z27" s="1">
        <v>0.191</v>
      </c>
      <c r="AA27" s="1"/>
      <c r="AB27" s="1"/>
      <c r="AC27" s="1">
        <v>28680000.000000004</v>
      </c>
      <c r="AD27" s="1"/>
      <c r="AE27" s="1">
        <f t="shared" si="20"/>
        <v>7.4575791469957622</v>
      </c>
      <c r="AF27" s="1"/>
      <c r="AG27" s="4">
        <v>44565</v>
      </c>
      <c r="AH27" s="1">
        <v>8.0685849605908345E-3</v>
      </c>
      <c r="AI27" s="1">
        <v>8.0685849605908345E-3</v>
      </c>
      <c r="AJ27" s="1">
        <f t="shared" si="21"/>
        <v>-2.0932026236040966</v>
      </c>
      <c r="AK27" s="1">
        <v>2959362.8393976311</v>
      </c>
      <c r="AL27" s="1">
        <v>2959362.8393976311</v>
      </c>
      <c r="AM27" s="1">
        <f t="shared" si="10"/>
        <v>6.4711982160858232</v>
      </c>
      <c r="AN27" s="1">
        <f t="shared" si="10"/>
        <v>6.4711982160858232</v>
      </c>
      <c r="AW27" s="1"/>
      <c r="BD27" s="1"/>
      <c r="BE27" s="14"/>
      <c r="BM27" s="14"/>
      <c r="BN27" s="14"/>
      <c r="BO27" s="14"/>
      <c r="BP27" s="14"/>
      <c r="BQ27" s="14"/>
      <c r="BX27" s="1">
        <v>3395530.7006835938</v>
      </c>
      <c r="BY27">
        <v>1007174.2260456085</v>
      </c>
      <c r="BZ27" s="1">
        <v>5302652.2636413565</v>
      </c>
      <c r="CA27">
        <v>484573.33333333331</v>
      </c>
      <c r="CB27">
        <v>2959362.8393976311</v>
      </c>
    </row>
    <row r="28" spans="1:80" x14ac:dyDescent="0.75">
      <c r="A28" s="4">
        <v>44572</v>
      </c>
      <c r="B28" s="1">
        <v>1.112458182518873E-2</v>
      </c>
      <c r="C28" s="1">
        <f t="shared" si="0"/>
        <v>1.112458182518873E-2</v>
      </c>
      <c r="D28" s="1">
        <f t="shared" si="19"/>
        <v>-1.9537163052392876</v>
      </c>
      <c r="E28" s="1">
        <v>2461709.8689079285</v>
      </c>
      <c r="F28" s="1">
        <f t="shared" si="2"/>
        <v>2461709.8689079285</v>
      </c>
      <c r="G28" s="1">
        <f t="shared" si="3"/>
        <v>6.3912368667280406</v>
      </c>
      <c r="H28" s="1">
        <f t="shared" si="3"/>
        <v>6.3912368667280406</v>
      </c>
      <c r="I28" s="4">
        <v>44586</v>
      </c>
      <c r="J28" s="1">
        <v>1.5214157965851438E-2</v>
      </c>
      <c r="K28" s="1">
        <v>1.5214157965851438E-2</v>
      </c>
      <c r="L28" s="1">
        <f t="shared" si="23"/>
        <v>-1.8177520788565051</v>
      </c>
      <c r="M28" s="1">
        <v>1007174.2260456085</v>
      </c>
      <c r="N28" s="1">
        <v>1007174.2260456085</v>
      </c>
      <c r="O28" s="1">
        <f t="shared" si="22"/>
        <v>6.0031046034884179</v>
      </c>
      <c r="P28" s="1">
        <f t="shared" si="22"/>
        <v>6.0031046034884179</v>
      </c>
      <c r="Q28" s="4">
        <v>44579</v>
      </c>
      <c r="R28" s="1">
        <v>3.8601099752169597E-2</v>
      </c>
      <c r="S28" s="1">
        <v>3.8601099752169597E-2</v>
      </c>
      <c r="T28" s="1">
        <f t="shared" si="18"/>
        <v>-1.4134003220252667</v>
      </c>
      <c r="U28" s="1">
        <v>3504521.4414596553</v>
      </c>
      <c r="V28" s="1">
        <v>3504521.4414596553</v>
      </c>
      <c r="W28" s="1">
        <f t="shared" si="17"/>
        <v>6.5446287214401586</v>
      </c>
      <c r="X28" s="1">
        <f t="shared" si="17"/>
        <v>6.5446287214401586</v>
      </c>
      <c r="Y28" s="4">
        <v>44630</v>
      </c>
      <c r="Z28" s="1">
        <v>0.126</v>
      </c>
      <c r="AA28" s="1"/>
      <c r="AB28" s="1"/>
      <c r="AC28" s="1">
        <v>29033469.772338863</v>
      </c>
      <c r="AD28" s="1"/>
      <c r="AE28" s="1">
        <f t="shared" si="20"/>
        <v>7.4628989412030862</v>
      </c>
      <c r="AF28" s="1"/>
      <c r="AG28" s="4">
        <v>44572</v>
      </c>
      <c r="AH28" s="1">
        <v>7.2474225619269328E-3</v>
      </c>
      <c r="AI28" s="1">
        <v>7.2474225619269328E-3</v>
      </c>
      <c r="AJ28" s="1">
        <f t="shared" si="21"/>
        <v>-2.139816416346541</v>
      </c>
      <c r="AK28" s="1">
        <v>2717022.1805572505</v>
      </c>
      <c r="AL28" s="1">
        <v>2717022.1805572505</v>
      </c>
      <c r="AM28" s="1">
        <f t="shared" si="10"/>
        <v>6.4340931838188107</v>
      </c>
      <c r="AN28" s="1">
        <f t="shared" si="10"/>
        <v>6.4340931838188107</v>
      </c>
      <c r="AW28" s="1"/>
      <c r="BD28" s="1"/>
      <c r="BE28" s="14"/>
      <c r="BM28" s="14"/>
      <c r="BN28" s="14"/>
      <c r="BO28" s="14"/>
      <c r="BP28" s="14"/>
      <c r="BQ28" s="14"/>
      <c r="BX28" s="1">
        <v>2461709.8689079285</v>
      </c>
      <c r="BY28">
        <v>1909858.3221435547</v>
      </c>
      <c r="BZ28" s="1">
        <v>3504521.4414596553</v>
      </c>
      <c r="CA28">
        <v>249601.66400000002</v>
      </c>
      <c r="CB28">
        <v>2717022.1805572505</v>
      </c>
    </row>
    <row r="29" spans="1:80" x14ac:dyDescent="0.75">
      <c r="A29" s="4">
        <v>44579</v>
      </c>
      <c r="B29" s="1">
        <v>4.5285558105780345E-3</v>
      </c>
      <c r="C29" s="1">
        <f t="shared" si="0"/>
        <v>4.5285558105780345E-3</v>
      </c>
      <c r="D29" s="1">
        <f t="shared" si="19"/>
        <v>-2.3440402755801117</v>
      </c>
      <c r="E29" s="1">
        <v>3448386.2578868866</v>
      </c>
      <c r="F29" s="1">
        <f t="shared" si="2"/>
        <v>3448386.2578868866</v>
      </c>
      <c r="G29" s="1">
        <f t="shared" si="3"/>
        <v>6.5376159057239036</v>
      </c>
      <c r="H29" s="1">
        <f t="shared" si="3"/>
        <v>6.5376159057239036</v>
      </c>
      <c r="I29" s="4">
        <v>44593</v>
      </c>
      <c r="J29" s="1">
        <v>2.9227103615391419E-2</v>
      </c>
      <c r="K29" s="1">
        <v>2.9227103615391419E-2</v>
      </c>
      <c r="L29" s="1">
        <f t="shared" si="23"/>
        <v>-1.5342142207759404</v>
      </c>
      <c r="M29" s="1">
        <v>1909858.3221435547</v>
      </c>
      <c r="N29" s="1">
        <v>1909858.3221435547</v>
      </c>
      <c r="O29" s="1">
        <f t="shared" si="22"/>
        <v>6.2810011514396527</v>
      </c>
      <c r="P29" s="1">
        <f t="shared" si="22"/>
        <v>6.2810011514396527</v>
      </c>
      <c r="Q29" s="4">
        <v>44587</v>
      </c>
      <c r="R29" s="1">
        <v>4.6040817841043059E-2</v>
      </c>
      <c r="S29" s="1">
        <v>4.6040817841043059E-2</v>
      </c>
      <c r="T29" s="1">
        <f t="shared" si="18"/>
        <v>-1.3368569704310942</v>
      </c>
      <c r="U29" s="1">
        <v>4376824.7961997986</v>
      </c>
      <c r="V29" s="1">
        <v>4376824.7961997986</v>
      </c>
      <c r="W29" s="1">
        <f t="shared" si="17"/>
        <v>6.6411591622022037</v>
      </c>
      <c r="X29" s="1">
        <f t="shared" si="17"/>
        <v>6.6411591622022037</v>
      </c>
      <c r="Y29" s="4">
        <v>44632</v>
      </c>
      <c r="Z29" s="1">
        <v>8.1600000000000006E-2</v>
      </c>
      <c r="AA29" s="1">
        <f>AVERAGE(Z26:Z29)</f>
        <v>0.15740000000000001</v>
      </c>
      <c r="AB29" s="1">
        <f>LOG10(AA29)</f>
        <v>-0.80299527197695419</v>
      </c>
      <c r="AC29" s="1">
        <v>29056000.000000004</v>
      </c>
      <c r="AD29" s="1">
        <f>AVERAGE(AC26:AC29)</f>
        <v>29442367.443084717</v>
      </c>
      <c r="AE29" s="1">
        <f t="shared" si="20"/>
        <v>7.4632358268409913</v>
      </c>
      <c r="AF29" s="1">
        <f>LOG10(AD29)</f>
        <v>7.4689727284280165</v>
      </c>
      <c r="AG29" s="4">
        <v>44579</v>
      </c>
      <c r="AH29" s="1">
        <v>1.9465094776713432E-2</v>
      </c>
      <c r="AI29" s="1">
        <v>1.9465094776713432E-2</v>
      </c>
      <c r="AJ29" s="1">
        <f t="shared" si="21"/>
        <v>-1.710743477334802</v>
      </c>
      <c r="AK29" s="1">
        <v>5695630.9318542471</v>
      </c>
      <c r="AL29" s="1">
        <v>5695630.9318542471</v>
      </c>
      <c r="AM29" s="1">
        <f t="shared" si="10"/>
        <v>6.7555418399244243</v>
      </c>
      <c r="AN29" s="1">
        <f t="shared" si="10"/>
        <v>6.7555418399244243</v>
      </c>
      <c r="AW29" s="1"/>
      <c r="BD29" s="1"/>
      <c r="BE29" s="14"/>
      <c r="BM29" s="14"/>
      <c r="BN29" s="14"/>
      <c r="BO29" s="14"/>
      <c r="BP29" s="14"/>
      <c r="BQ29" s="14"/>
      <c r="BX29" s="1">
        <v>3448386.2578868866</v>
      </c>
      <c r="BY29">
        <v>411145.46209573746</v>
      </c>
      <c r="BZ29" s="1">
        <v>4376824.7961997986</v>
      </c>
      <c r="CA29">
        <v>521821.25599999994</v>
      </c>
      <c r="CB29">
        <v>5695630.9318542471</v>
      </c>
    </row>
    <row r="30" spans="1:80" x14ac:dyDescent="0.75">
      <c r="A30" s="4">
        <v>44586</v>
      </c>
      <c r="B30" s="1">
        <v>1.6531826914056975E-2</v>
      </c>
      <c r="C30" s="1">
        <f t="shared" si="0"/>
        <v>1.6531826914056975E-2</v>
      </c>
      <c r="D30" s="1">
        <f t="shared" si="19"/>
        <v>-1.7816791503697307</v>
      </c>
      <c r="E30" s="1">
        <v>6948310.7328414926</v>
      </c>
      <c r="F30" s="1">
        <f t="shared" si="2"/>
        <v>6948310.7328414926</v>
      </c>
      <c r="G30" s="1">
        <f t="shared" si="3"/>
        <v>6.8418792321326958</v>
      </c>
      <c r="H30" s="1">
        <f t="shared" si="3"/>
        <v>6.8418792321326958</v>
      </c>
      <c r="I30" s="4">
        <v>44600</v>
      </c>
      <c r="J30" s="1">
        <v>1.028382526603484E-2</v>
      </c>
      <c r="K30" s="1">
        <v>1.028382526603484E-2</v>
      </c>
      <c r="L30" s="1">
        <f t="shared" si="23"/>
        <v>-1.9878453111269563</v>
      </c>
      <c r="M30" s="1">
        <v>411145.46209573746</v>
      </c>
      <c r="N30" s="1">
        <v>411145.46209573746</v>
      </c>
      <c r="O30" s="1">
        <f t="shared" si="22"/>
        <v>5.6139955012164693</v>
      </c>
      <c r="P30" s="1">
        <f t="shared" si="22"/>
        <v>5.6139955012164693</v>
      </c>
      <c r="Q30" s="4">
        <v>44593</v>
      </c>
      <c r="R30" s="1">
        <v>7.1125130020638819E-2</v>
      </c>
      <c r="S30" s="1">
        <v>7.1125130020638819E-2</v>
      </c>
      <c r="T30" s="1">
        <f t="shared" si="18"/>
        <v>-1.1479769266820132</v>
      </c>
      <c r="U30" s="1">
        <v>8247887.6113891602</v>
      </c>
      <c r="V30" s="1">
        <v>8247887.6113891602</v>
      </c>
      <c r="W30" s="1">
        <f t="shared" si="17"/>
        <v>6.9163427344667712</v>
      </c>
      <c r="X30" s="1">
        <f t="shared" si="17"/>
        <v>6.9163427344667712</v>
      </c>
      <c r="Y30" s="4">
        <v>44635</v>
      </c>
      <c r="Z30" s="1">
        <v>0.29099999999999998</v>
      </c>
      <c r="AA30" s="1"/>
      <c r="AB30" s="1"/>
      <c r="AC30" s="1">
        <v>9184000.0000000019</v>
      </c>
      <c r="AD30" s="1"/>
      <c r="AE30" s="1">
        <f t="shared" si="20"/>
        <v>6.9630318750538986</v>
      </c>
      <c r="AF30" s="1"/>
      <c r="AG30" s="4">
        <v>44586</v>
      </c>
      <c r="AH30" s="1">
        <v>1.2164642352235973E-2</v>
      </c>
      <c r="AI30" s="1">
        <v>1.2164642352235973E-2</v>
      </c>
      <c r="AJ30" s="1">
        <f t="shared" si="21"/>
        <v>-1.9149006550630991</v>
      </c>
      <c r="AK30" s="1">
        <v>5262746.8109130859</v>
      </c>
      <c r="AL30" s="1">
        <v>5262746.8109130859</v>
      </c>
      <c r="AM30" s="1">
        <f t="shared" si="10"/>
        <v>6.721212476749499</v>
      </c>
      <c r="AN30" s="1">
        <f t="shared" si="10"/>
        <v>6.721212476749499</v>
      </c>
      <c r="AW30" s="1"/>
      <c r="BD30" s="1"/>
      <c r="BE30" s="14"/>
      <c r="BM30" s="14"/>
      <c r="BN30" s="14"/>
      <c r="BO30" s="14"/>
      <c r="BP30" s="14"/>
      <c r="BQ30" s="14"/>
      <c r="BX30" s="1">
        <v>6948310.7328414926</v>
      </c>
      <c r="BY30">
        <v>3048344.9220657344</v>
      </c>
      <c r="BZ30" s="1">
        <v>8247887.6113891602</v>
      </c>
      <c r="CB30">
        <v>5262746.8109130859</v>
      </c>
    </row>
    <row r="31" spans="1:80" x14ac:dyDescent="0.75">
      <c r="A31" s="4">
        <v>44593</v>
      </c>
      <c r="B31" s="1">
        <v>4.1441515066986383E-3</v>
      </c>
      <c r="C31" s="1">
        <f t="shared" si="0"/>
        <v>4.1441515066986383E-3</v>
      </c>
      <c r="D31" s="1">
        <f t="shared" si="19"/>
        <v>-2.3825643755310653</v>
      </c>
      <c r="E31" s="1">
        <v>804667.85430908203</v>
      </c>
      <c r="F31" s="1">
        <f t="shared" si="2"/>
        <v>804667.85430908203</v>
      </c>
      <c r="G31" s="1">
        <f t="shared" si="3"/>
        <v>5.9056166520352473</v>
      </c>
      <c r="H31" s="1">
        <f t="shared" si="3"/>
        <v>5.9056166520352473</v>
      </c>
      <c r="I31" s="4">
        <v>44606</v>
      </c>
      <c r="J31" s="1">
        <v>6.6277039831696097E-2</v>
      </c>
      <c r="K31" s="1">
        <v>6.6277039831696097E-2</v>
      </c>
      <c r="L31" s="1">
        <f t="shared" si="23"/>
        <v>-1.1786368969556107</v>
      </c>
      <c r="M31" s="1">
        <v>3048344.9220657344</v>
      </c>
      <c r="N31" s="1">
        <v>3048344.9220657344</v>
      </c>
      <c r="O31" s="1">
        <f t="shared" si="22"/>
        <v>6.4840641061303783</v>
      </c>
      <c r="P31" s="1">
        <f t="shared" si="22"/>
        <v>6.4840641061303783</v>
      </c>
      <c r="Q31" s="4">
        <v>44600</v>
      </c>
      <c r="R31" s="1">
        <v>7.3026694321991048E-2</v>
      </c>
      <c r="S31" s="1">
        <v>7.3026694321991048E-2</v>
      </c>
      <c r="T31" s="1">
        <f t="shared" si="18"/>
        <v>-1.1365183579948781</v>
      </c>
      <c r="U31" s="1">
        <v>13639267.158508301</v>
      </c>
      <c r="V31" s="1">
        <v>13639267.158508301</v>
      </c>
      <c r="W31" s="1">
        <f t="shared" si="17"/>
        <v>7.1347910361880453</v>
      </c>
      <c r="X31" s="1">
        <f t="shared" si="17"/>
        <v>7.1347910361880453</v>
      </c>
      <c r="Y31" s="4">
        <v>44636</v>
      </c>
      <c r="Z31" s="1">
        <v>0.245</v>
      </c>
      <c r="AA31" s="1"/>
      <c r="AB31" s="1"/>
      <c r="AC31" s="1">
        <v>85916238.784790039</v>
      </c>
      <c r="AD31" s="1"/>
      <c r="AE31" s="1">
        <f t="shared" si="20"/>
        <v>7.9340752563586774</v>
      </c>
      <c r="AF31" s="1"/>
      <c r="AG31" s="4">
        <v>44593</v>
      </c>
      <c r="AH31" s="1">
        <v>1.6395935770892857E-2</v>
      </c>
      <c r="AI31" s="1">
        <v>1.6395935770892857E-2</v>
      </c>
      <c r="AJ31" s="1">
        <f t="shared" si="21"/>
        <v>-1.7852637916486223</v>
      </c>
      <c r="AK31" s="1">
        <v>6643140.5782699585</v>
      </c>
      <c r="AL31" s="1">
        <v>6643140.5782699585</v>
      </c>
      <c r="AM31" s="1">
        <f t="shared" si="10"/>
        <v>6.8223734428255529</v>
      </c>
      <c r="AN31" s="1">
        <f t="shared" si="10"/>
        <v>6.8223734428255529</v>
      </c>
      <c r="BD31" s="1"/>
      <c r="BE31" s="14"/>
      <c r="BM31" s="14"/>
      <c r="BN31" s="14"/>
      <c r="BO31" s="14"/>
      <c r="BP31" s="14"/>
      <c r="BQ31" s="14"/>
      <c r="BX31" s="1">
        <v>804667.85430908203</v>
      </c>
      <c r="BY31">
        <v>3522162.2228622441</v>
      </c>
      <c r="BZ31" s="1">
        <v>13639267.158508301</v>
      </c>
      <c r="CB31">
        <v>6643140.5782699585</v>
      </c>
    </row>
    <row r="32" spans="1:80" x14ac:dyDescent="0.75">
      <c r="A32" s="4">
        <v>44600</v>
      </c>
      <c r="B32" s="1">
        <v>2.7302684961102285E-2</v>
      </c>
      <c r="C32" s="1">
        <f t="shared" si="0"/>
        <v>2.7302684961102285E-2</v>
      </c>
      <c r="D32" s="1">
        <f t="shared" si="19"/>
        <v>-1.5637946421001492</v>
      </c>
      <c r="E32" s="1">
        <v>4829115.8676147461</v>
      </c>
      <c r="F32" s="1">
        <f t="shared" si="2"/>
        <v>4829115.8676147461</v>
      </c>
      <c r="G32" s="1">
        <f t="shared" si="3"/>
        <v>6.6838676257900804</v>
      </c>
      <c r="H32" s="1">
        <f t="shared" si="3"/>
        <v>6.6838676257900804</v>
      </c>
      <c r="I32" s="4">
        <v>44614</v>
      </c>
      <c r="J32" s="1">
        <v>4.2913127728168139E-2</v>
      </c>
      <c r="K32" s="1">
        <v>4.2913127728168139E-2</v>
      </c>
      <c r="L32" s="1">
        <f t="shared" si="23"/>
        <v>-1.3674098307112996</v>
      </c>
      <c r="M32" s="1">
        <v>3522162.2228622441</v>
      </c>
      <c r="N32" s="1">
        <v>3522162.2228622441</v>
      </c>
      <c r="O32" s="1">
        <f t="shared" si="22"/>
        <v>6.5468093547179826</v>
      </c>
      <c r="P32" s="1">
        <f t="shared" si="22"/>
        <v>6.5468093547179826</v>
      </c>
      <c r="Q32" s="4">
        <v>44607</v>
      </c>
      <c r="R32" s="1">
        <v>2.4181282977433136E-2</v>
      </c>
      <c r="S32" s="1">
        <v>2.4181282977433136E-2</v>
      </c>
      <c r="T32" s="1">
        <f t="shared" si="18"/>
        <v>-1.616520660661432</v>
      </c>
      <c r="U32" s="1">
        <v>7586276.5073776245</v>
      </c>
      <c r="V32" s="1">
        <v>7586276.5073776245</v>
      </c>
      <c r="W32" s="1">
        <f t="shared" si="17"/>
        <v>6.8800286679791922</v>
      </c>
      <c r="X32" s="1">
        <f t="shared" si="17"/>
        <v>6.8800286679791922</v>
      </c>
      <c r="Y32" s="4">
        <v>44637</v>
      </c>
      <c r="Z32" s="1">
        <v>0.33</v>
      </c>
      <c r="AA32" s="1"/>
      <c r="AB32" s="1"/>
      <c r="AC32" s="1">
        <v>75147026.062011719</v>
      </c>
      <c r="AD32" s="1"/>
      <c r="AE32" s="1">
        <f t="shared" si="20"/>
        <v>7.8759117980910665</v>
      </c>
      <c r="AF32" s="1"/>
      <c r="AG32" s="4">
        <v>44600</v>
      </c>
      <c r="AH32" s="1">
        <v>1.9891435551738557E-2</v>
      </c>
      <c r="AI32" s="1">
        <v>1.9891435551738557E-2</v>
      </c>
      <c r="AJ32" s="1">
        <f t="shared" si="21"/>
        <v>-1.7013338729991978</v>
      </c>
      <c r="AK32" s="1">
        <v>6380857.2292327881</v>
      </c>
      <c r="AL32" s="1">
        <v>6380857.2292327881</v>
      </c>
      <c r="AM32" s="1">
        <f t="shared" si="10"/>
        <v>6.8048790274542288</v>
      </c>
      <c r="AN32" s="1">
        <f t="shared" si="10"/>
        <v>6.8048790274542288</v>
      </c>
      <c r="BD32" s="1"/>
      <c r="BE32" s="14"/>
      <c r="BM32" s="14"/>
      <c r="BN32" s="14"/>
      <c r="BO32" s="14"/>
      <c r="BP32" s="14"/>
      <c r="BQ32" s="14"/>
      <c r="BX32" s="1">
        <v>4829115.8676147461</v>
      </c>
      <c r="BY32">
        <v>2069467.306137085</v>
      </c>
      <c r="BZ32" s="1">
        <v>7586276.5073776245</v>
      </c>
      <c r="CB32">
        <v>6380857.2292327881</v>
      </c>
    </row>
    <row r="33" spans="1:80" x14ac:dyDescent="0.75">
      <c r="A33" s="4">
        <v>44606</v>
      </c>
      <c r="B33" s="1">
        <v>3.1053542788297438E-2</v>
      </c>
      <c r="C33" s="1">
        <f t="shared" si="0"/>
        <v>3.1053542788297438E-2</v>
      </c>
      <c r="D33" s="1">
        <f t="shared" si="19"/>
        <v>-1.5078888455473907</v>
      </c>
      <c r="E33" s="1">
        <v>7580697.0357894897</v>
      </c>
      <c r="F33" s="1">
        <f t="shared" si="2"/>
        <v>7580697.0357894897</v>
      </c>
      <c r="G33" s="1">
        <f t="shared" si="3"/>
        <v>6.8797091403127038</v>
      </c>
      <c r="H33" s="1">
        <f t="shared" si="3"/>
        <v>6.8797091403127038</v>
      </c>
      <c r="I33" s="4">
        <v>44622</v>
      </c>
      <c r="J33" s="1">
        <v>5.9346289440508918E-2</v>
      </c>
      <c r="K33" s="1">
        <f>J33</f>
        <v>5.9346289440508918E-2</v>
      </c>
      <c r="L33" s="1">
        <f>LOG10(K33)</f>
        <v>-1.2266064296308481</v>
      </c>
      <c r="M33" s="1">
        <v>2069467.306137085</v>
      </c>
      <c r="N33" s="1">
        <f>M33</f>
        <v>2069467.306137085</v>
      </c>
      <c r="O33" s="1">
        <f>LOG10(M33)</f>
        <v>6.3158585697189418</v>
      </c>
      <c r="P33" s="6">
        <f t="shared" si="22"/>
        <v>6.3158585697189418</v>
      </c>
      <c r="Q33" s="4">
        <v>44614</v>
      </c>
      <c r="R33" s="1">
        <v>6.6833105582427749E-2</v>
      </c>
      <c r="S33" s="1">
        <v>6.6833105582427749E-2</v>
      </c>
      <c r="T33" s="1">
        <f t="shared" si="18"/>
        <v>-1.1750083577304948</v>
      </c>
      <c r="U33" s="1">
        <v>3834700.2983093257</v>
      </c>
      <c r="V33" s="1">
        <v>3834700.2983093257</v>
      </c>
      <c r="W33" s="1">
        <f t="shared" si="17"/>
        <v>6.5837314272480674</v>
      </c>
      <c r="X33" s="1">
        <f t="shared" si="17"/>
        <v>6.5837314272480674</v>
      </c>
      <c r="Y33" s="4">
        <v>44638</v>
      </c>
      <c r="Z33" s="1">
        <v>0.19500000000000001</v>
      </c>
      <c r="AA33" s="1"/>
      <c r="AB33" s="1"/>
      <c r="AC33" s="1">
        <v>83219785.690307617</v>
      </c>
      <c r="AD33" s="1"/>
      <c r="AE33" s="1">
        <f t="shared" si="20"/>
        <v>7.9202265930522584</v>
      </c>
      <c r="AF33" s="1"/>
      <c r="AG33" s="4">
        <v>44606</v>
      </c>
      <c r="AH33" s="1">
        <v>2.4358583266900543E-2</v>
      </c>
      <c r="AI33" s="1">
        <v>2.4358583266900543E-2</v>
      </c>
      <c r="AJ33" s="1">
        <f t="shared" si="21"/>
        <v>-1.6133479745473676</v>
      </c>
      <c r="AK33" s="1">
        <v>2814216.9713973999</v>
      </c>
      <c r="AL33" s="1">
        <v>2814216.9713973999</v>
      </c>
      <c r="AM33" s="1">
        <f t="shared" si="10"/>
        <v>6.449357577763994</v>
      </c>
      <c r="AN33" s="1">
        <f t="shared" si="10"/>
        <v>6.449357577763994</v>
      </c>
      <c r="BD33" s="1"/>
      <c r="BE33" s="14"/>
      <c r="BM33" s="14"/>
      <c r="BN33" s="14"/>
      <c r="BO33" s="14"/>
      <c r="BP33" s="14"/>
      <c r="BQ33" s="14"/>
      <c r="BX33" s="1">
        <v>7580697.0357894897</v>
      </c>
      <c r="BY33">
        <v>3031233.9782714844</v>
      </c>
      <c r="BZ33" s="1">
        <v>3834700.2983093257</v>
      </c>
      <c r="CB33">
        <v>2814216.9713973999</v>
      </c>
    </row>
    <row r="34" spans="1:80" x14ac:dyDescent="0.75">
      <c r="A34" s="4">
        <v>44614</v>
      </c>
      <c r="B34" s="1">
        <v>3.4193317558461452E-2</v>
      </c>
      <c r="C34" s="1">
        <f t="shared" si="0"/>
        <v>3.4193317558461452E-2</v>
      </c>
      <c r="D34" s="1">
        <f t="shared" si="19"/>
        <v>-1.4660587603489077</v>
      </c>
      <c r="E34" s="1">
        <v>1789537.8828048706</v>
      </c>
      <c r="F34" s="1">
        <f t="shared" si="2"/>
        <v>1789537.8828048706</v>
      </c>
      <c r="G34" s="1">
        <f t="shared" si="3"/>
        <v>6.2527408964220124</v>
      </c>
      <c r="H34" s="1">
        <f t="shared" si="3"/>
        <v>6.2527408964220124</v>
      </c>
      <c r="I34" s="4">
        <v>44628</v>
      </c>
      <c r="J34" s="1">
        <v>9.8677654276761922E-2</v>
      </c>
      <c r="K34" s="1">
        <f>J34</f>
        <v>9.8677654276761922E-2</v>
      </c>
      <c r="L34" s="1">
        <f t="shared" ref="L34:L37" si="24">LOG10(K34)</f>
        <v>-1.0057811829233507</v>
      </c>
      <c r="M34" s="1">
        <v>3031233.9782714844</v>
      </c>
      <c r="N34" s="1">
        <f t="shared" ref="N34:N35" si="25">M34</f>
        <v>3031233.9782714844</v>
      </c>
      <c r="O34" s="1">
        <f t="shared" ref="O34:P97" si="26">LOG10(M34)</f>
        <v>6.4816194604686732</v>
      </c>
      <c r="P34" s="6">
        <f t="shared" si="22"/>
        <v>6.4816194604686732</v>
      </c>
      <c r="Q34" s="4">
        <v>44622</v>
      </c>
      <c r="R34" s="1">
        <v>7.806739081625591E-2</v>
      </c>
      <c r="S34" s="1">
        <f>R34</f>
        <v>7.806739081625591E-2</v>
      </c>
      <c r="T34" s="1">
        <f>LOG10(S34)</f>
        <v>-1.1075303354686461</v>
      </c>
      <c r="U34" s="1">
        <v>9510195.7321166992</v>
      </c>
      <c r="V34" s="1">
        <f>U34</f>
        <v>9510195.7321166992</v>
      </c>
      <c r="W34" s="1">
        <f t="shared" si="17"/>
        <v>6.9781894553710044</v>
      </c>
      <c r="X34" s="6">
        <f t="shared" si="17"/>
        <v>6.9781894553710044</v>
      </c>
      <c r="Y34" s="4">
        <v>44639</v>
      </c>
      <c r="Z34" s="1">
        <v>0.16800000000000001</v>
      </c>
      <c r="AA34" s="1">
        <f>AVERAGE(Z30:Z34)</f>
        <v>0.24580000000000002</v>
      </c>
      <c r="AB34" s="1">
        <f>LOG10(AA34)</f>
        <v>-0.60941812144956464</v>
      </c>
      <c r="AC34" s="1">
        <v>39989030.456542969</v>
      </c>
      <c r="AD34" s="1">
        <f>AVERAGE(AC30:AC34)</f>
        <v>58691216.198730469</v>
      </c>
      <c r="AE34" s="1">
        <f t="shared" si="20"/>
        <v>7.601940874689217</v>
      </c>
      <c r="AF34" s="1">
        <f>LOG10(AD34)</f>
        <v>7.7685731090522507</v>
      </c>
      <c r="AG34" s="4">
        <v>44614</v>
      </c>
      <c r="AH34" s="1">
        <v>5.4342606223412478E-2</v>
      </c>
      <c r="AI34" s="1">
        <v>5.4342606223412478E-2</v>
      </c>
      <c r="AJ34" s="1">
        <f t="shared" si="21"/>
        <v>-1.2648595370387665</v>
      </c>
      <c r="AK34" s="1">
        <v>9167152.5955200195</v>
      </c>
      <c r="AL34" s="1">
        <v>9167152.5955200195</v>
      </c>
      <c r="AM34" s="1">
        <f t="shared" si="10"/>
        <v>6.9622344606334634</v>
      </c>
      <c r="AN34" s="1">
        <f t="shared" si="10"/>
        <v>6.9622344606334634</v>
      </c>
      <c r="BD34" s="1"/>
      <c r="BE34" s="14"/>
      <c r="BM34" s="14"/>
      <c r="BN34" s="14"/>
      <c r="BO34" s="14"/>
      <c r="BP34" s="14"/>
      <c r="BQ34" s="14"/>
      <c r="BX34" s="1">
        <v>1789537.8828048706</v>
      </c>
      <c r="BY34">
        <v>5269271.0876464844</v>
      </c>
      <c r="BZ34" s="1">
        <v>9510195.7321166992</v>
      </c>
      <c r="CB34">
        <v>9167152.5955200195</v>
      </c>
    </row>
    <row r="35" spans="1:80" x14ac:dyDescent="0.75">
      <c r="A35" s="4">
        <v>44622</v>
      </c>
      <c r="B35" s="1">
        <v>1.2176276057414106E-2</v>
      </c>
      <c r="C35" s="1">
        <f>B35</f>
        <v>1.2176276057414106E-2</v>
      </c>
      <c r="D35" s="1">
        <f>LOG10(C35)</f>
        <v>-1.9144855142485546</v>
      </c>
      <c r="E35" s="1">
        <v>1808111.0000610349</v>
      </c>
      <c r="F35" s="1">
        <f>E35</f>
        <v>1808111.0000610349</v>
      </c>
      <c r="G35" s="1">
        <f>LOG10(E35)</f>
        <v>6.257225088326436</v>
      </c>
      <c r="H35" s="6">
        <f t="shared" ref="G35:H99" si="27">LOG10(F35)</f>
        <v>6.257225088326436</v>
      </c>
      <c r="I35" s="4">
        <v>44635</v>
      </c>
      <c r="J35" s="1">
        <v>0.11259245930017102</v>
      </c>
      <c r="K35" s="1">
        <f>J35</f>
        <v>0.11259245930017102</v>
      </c>
      <c r="L35" s="1">
        <f t="shared" si="24"/>
        <v>-0.94849069468882918</v>
      </c>
      <c r="M35" s="1">
        <v>5269271.0876464844</v>
      </c>
      <c r="N35" s="1">
        <f t="shared" si="25"/>
        <v>5269271.0876464844</v>
      </c>
      <c r="O35" s="1">
        <f t="shared" si="26"/>
        <v>6.7217505422509927</v>
      </c>
      <c r="P35" s="6">
        <f t="shared" si="22"/>
        <v>6.7217505422509927</v>
      </c>
      <c r="Q35" s="4">
        <v>44628</v>
      </c>
      <c r="R35" s="1">
        <v>0.27927813669054818</v>
      </c>
      <c r="S35" s="1">
        <f t="shared" ref="S35:V36" si="28">R35</f>
        <v>0.27927813669054818</v>
      </c>
      <c r="T35" s="1">
        <f t="shared" ref="T35:T37" si="29">LOG10(S35)</f>
        <v>-0.55396306174369325</v>
      </c>
      <c r="U35" s="1">
        <v>22967534.637451168</v>
      </c>
      <c r="V35" s="1">
        <f t="shared" si="28"/>
        <v>22967534.637451168</v>
      </c>
      <c r="W35" s="1">
        <f t="shared" si="17"/>
        <v>7.3611143800094121</v>
      </c>
      <c r="X35" s="6">
        <f t="shared" si="17"/>
        <v>7.3611143800094121</v>
      </c>
      <c r="Y35" s="4">
        <v>44640</v>
      </c>
      <c r="Z35" s="1">
        <v>0.21</v>
      </c>
      <c r="AA35" s="1"/>
      <c r="AB35" s="1"/>
      <c r="AC35" s="1">
        <v>16410877.227783203</v>
      </c>
      <c r="AD35" s="1"/>
      <c r="AE35" s="1">
        <f t="shared" si="20"/>
        <v>7.2151317964707111</v>
      </c>
      <c r="AF35" s="1"/>
      <c r="AG35" s="4">
        <v>44622</v>
      </c>
      <c r="AH35" s="1">
        <v>4.9399804948366419E-2</v>
      </c>
      <c r="AI35" s="1">
        <f>AH35</f>
        <v>4.9399804948366419E-2</v>
      </c>
      <c r="AJ35" s="1">
        <f>LOG10(AI35)</f>
        <v>-1.3062747658539924</v>
      </c>
      <c r="AK35" s="1">
        <v>11839734.077453613</v>
      </c>
      <c r="AL35" s="1">
        <f>AK35</f>
        <v>11839734.077453613</v>
      </c>
      <c r="AM35" s="1">
        <f t="shared" si="10"/>
        <v>7.07334194816465</v>
      </c>
      <c r="AN35" s="6">
        <f t="shared" si="10"/>
        <v>7.07334194816465</v>
      </c>
      <c r="BD35" s="1"/>
      <c r="BE35" s="14"/>
      <c r="BM35" s="14"/>
      <c r="BN35" s="14"/>
      <c r="BO35" s="14"/>
      <c r="BP35" s="14"/>
      <c r="BQ35" s="14"/>
      <c r="BX35" s="1">
        <v>1808111.0000610349</v>
      </c>
      <c r="BY35">
        <v>520985.61823368073</v>
      </c>
      <c r="BZ35" s="1">
        <v>22967534.637451168</v>
      </c>
      <c r="CB35">
        <v>11839734.077453613</v>
      </c>
    </row>
    <row r="36" spans="1:80" x14ac:dyDescent="0.75">
      <c r="A36" s="4">
        <v>44628</v>
      </c>
      <c r="B36" s="1">
        <v>2.2385227970195969E-2</v>
      </c>
      <c r="C36" s="1">
        <f t="shared" ref="C36:F38" si="30">B36</f>
        <v>2.2385227970195969E-2</v>
      </c>
      <c r="D36" s="1">
        <f t="shared" ref="D36:D38" si="31">LOG10(C36)</f>
        <v>-1.6500384784217463</v>
      </c>
      <c r="E36" s="1">
        <v>1534288.4898185732</v>
      </c>
      <c r="F36" s="1">
        <f t="shared" si="30"/>
        <v>1534288.4898185732</v>
      </c>
      <c r="G36" s="1">
        <f t="shared" si="27"/>
        <v>6.185907026990118</v>
      </c>
      <c r="H36" s="6">
        <f t="shared" si="27"/>
        <v>6.185907026990118</v>
      </c>
      <c r="I36" s="5">
        <v>44645</v>
      </c>
      <c r="J36" s="1">
        <v>4.65E-2</v>
      </c>
      <c r="K36" s="1"/>
      <c r="L36" s="1"/>
      <c r="M36" s="1">
        <v>508020.89273929596</v>
      </c>
      <c r="N36" s="1"/>
      <c r="O36" s="1">
        <f t="shared" si="26"/>
        <v>5.7058815733366872</v>
      </c>
      <c r="P36" s="1"/>
      <c r="Q36" s="4">
        <v>44635</v>
      </c>
      <c r="R36" s="1">
        <v>0.13375703777131245</v>
      </c>
      <c r="S36" s="1">
        <f t="shared" si="28"/>
        <v>0.13375703777131245</v>
      </c>
      <c r="T36" s="1">
        <f t="shared" si="29"/>
        <v>-0.873683357831333</v>
      </c>
      <c r="U36" s="1">
        <v>13671781.539916994</v>
      </c>
      <c r="V36" s="1">
        <f t="shared" si="28"/>
        <v>13671781.539916994</v>
      </c>
      <c r="W36" s="1">
        <f t="shared" ref="W36:X99" si="32">LOG10(U36)</f>
        <v>7.1358251102183443</v>
      </c>
      <c r="X36" s="6">
        <f t="shared" si="32"/>
        <v>7.1358251102183443</v>
      </c>
      <c r="Y36" s="4">
        <v>44641</v>
      </c>
      <c r="Z36" s="1">
        <v>0.34599999999999997</v>
      </c>
      <c r="AA36" s="1"/>
      <c r="AB36" s="1"/>
      <c r="AC36" s="1">
        <v>22640472.412109375</v>
      </c>
      <c r="AD36" s="1"/>
      <c r="AE36" s="1">
        <f t="shared" si="20"/>
        <v>7.3548854845229386</v>
      </c>
      <c r="AF36" s="1"/>
      <c r="AG36" s="4">
        <v>44628</v>
      </c>
      <c r="AH36" s="1">
        <v>5.916120341342701E-2</v>
      </c>
      <c r="AI36" s="1">
        <f t="shared" ref="AI36:AL37" si="33">AH36</f>
        <v>5.916120341342701E-2</v>
      </c>
      <c r="AJ36" s="1">
        <f t="shared" ref="AJ36:AJ37" si="34">LOG10(AI36)</f>
        <v>-1.2279630004882751</v>
      </c>
      <c r="AK36" s="1">
        <v>7850051.1169433594</v>
      </c>
      <c r="AL36" s="1">
        <f t="shared" si="33"/>
        <v>7850051.1169433594</v>
      </c>
      <c r="AM36" s="1">
        <f t="shared" si="10"/>
        <v>6.8948724847368643</v>
      </c>
      <c r="AN36" s="6">
        <f t="shared" si="10"/>
        <v>6.8948724847368643</v>
      </c>
      <c r="BD36" s="1"/>
      <c r="BE36" s="14"/>
      <c r="BM36" s="14"/>
      <c r="BN36" s="14"/>
      <c r="BO36" s="14"/>
      <c r="BP36" s="14"/>
      <c r="BQ36" s="14"/>
      <c r="BX36" s="1">
        <v>1534288.4898185732</v>
      </c>
      <c r="BY36">
        <v>2210356.6663605827</v>
      </c>
      <c r="BZ36" s="1">
        <v>13671781.539916994</v>
      </c>
      <c r="CB36">
        <v>7850051.1169433594</v>
      </c>
    </row>
    <row r="37" spans="1:80" x14ac:dyDescent="0.75">
      <c r="A37" s="4">
        <v>44635</v>
      </c>
      <c r="B37" s="1">
        <v>1.9516681508991773E-2</v>
      </c>
      <c r="C37" s="1">
        <f t="shared" si="30"/>
        <v>1.9516681508991773E-2</v>
      </c>
      <c r="D37" s="1">
        <f t="shared" si="31"/>
        <v>-1.7095940250326755</v>
      </c>
      <c r="E37" s="1">
        <v>7789497.947692873</v>
      </c>
      <c r="F37" s="1">
        <f t="shared" si="30"/>
        <v>7789497.947692873</v>
      </c>
      <c r="G37" s="1">
        <f t="shared" si="27"/>
        <v>6.8915094672267339</v>
      </c>
      <c r="H37" s="6">
        <f t="shared" si="27"/>
        <v>6.8915094672267339</v>
      </c>
      <c r="I37" s="5">
        <v>44646</v>
      </c>
      <c r="J37" s="1">
        <v>3.2000000000000001E-2</v>
      </c>
      <c r="K37" s="1">
        <f>AVERAGE(J36:J37)</f>
        <v>3.925E-2</v>
      </c>
      <c r="L37" s="1">
        <f t="shared" si="24"/>
        <v>-1.4061603389187287</v>
      </c>
      <c r="M37" s="1">
        <v>533950.34372806549</v>
      </c>
      <c r="N37" s="1">
        <f>AVERAGE(M36:M37)</f>
        <v>520985.61823368073</v>
      </c>
      <c r="O37" s="1">
        <f t="shared" si="26"/>
        <v>5.727500870422503</v>
      </c>
      <c r="P37" s="6">
        <f t="shared" si="22"/>
        <v>5.7168257348005591</v>
      </c>
      <c r="Q37" s="4">
        <v>44645</v>
      </c>
      <c r="R37" s="1">
        <v>9.06E-2</v>
      </c>
      <c r="S37" s="1">
        <f>R37</f>
        <v>9.06E-2</v>
      </c>
      <c r="T37" s="1">
        <f t="shared" si="29"/>
        <v>-1.0428718023231869</v>
      </c>
      <c r="U37" s="1">
        <v>2913068.0441856384</v>
      </c>
      <c r="V37" s="1">
        <f>U37</f>
        <v>2913068.0441856384</v>
      </c>
      <c r="W37" s="1">
        <f t="shared" si="32"/>
        <v>6.4643506291073152</v>
      </c>
      <c r="Y37" s="4">
        <v>44642</v>
      </c>
      <c r="Z37" s="1">
        <v>0.309</v>
      </c>
      <c r="AA37" s="1"/>
      <c r="AB37" s="1"/>
      <c r="AC37" s="1">
        <v>47687610.626220703</v>
      </c>
      <c r="AD37" s="1"/>
      <c r="AE37" s="1">
        <f t="shared" si="20"/>
        <v>7.6784055627810313</v>
      </c>
      <c r="AF37" s="1"/>
      <c r="AG37" s="4">
        <v>44635</v>
      </c>
      <c r="AH37" s="1">
        <v>7.2727858013484567E-2</v>
      </c>
      <c r="AI37" s="1">
        <f t="shared" si="33"/>
        <v>7.2727858013484567E-2</v>
      </c>
      <c r="AJ37" s="1">
        <f t="shared" si="34"/>
        <v>-1.1382992031149781</v>
      </c>
      <c r="AK37" s="1">
        <v>27617869.186401363</v>
      </c>
      <c r="AL37" s="1">
        <f t="shared" si="33"/>
        <v>27617869.186401363</v>
      </c>
      <c r="AM37" s="1">
        <f t="shared" si="10"/>
        <v>7.4411901682221258</v>
      </c>
      <c r="AN37" s="6">
        <f t="shared" si="10"/>
        <v>7.4411901682221258</v>
      </c>
      <c r="BD37" s="1"/>
      <c r="BE37" s="14"/>
      <c r="BM37" s="14"/>
      <c r="BN37" s="14"/>
      <c r="BO37" s="14"/>
      <c r="BP37" s="14"/>
      <c r="BQ37" s="14"/>
      <c r="BX37" s="1">
        <v>7789497.947692873</v>
      </c>
      <c r="BY37">
        <v>790012.19902719767</v>
      </c>
      <c r="BZ37" s="1">
        <v>2913068.0441856384</v>
      </c>
      <c r="CB37">
        <v>27617869.186401363</v>
      </c>
    </row>
    <row r="38" spans="1:80" x14ac:dyDescent="0.75">
      <c r="A38" s="5">
        <v>44645</v>
      </c>
      <c r="B38" s="1">
        <v>0.02</v>
      </c>
      <c r="C38" s="1">
        <f t="shared" si="30"/>
        <v>0.02</v>
      </c>
      <c r="D38" s="1">
        <f t="shared" si="31"/>
        <v>-1.6989700043360187</v>
      </c>
      <c r="E38" s="1">
        <v>1970000</v>
      </c>
      <c r="F38" s="1">
        <f t="shared" si="30"/>
        <v>1970000</v>
      </c>
      <c r="G38" s="1">
        <f t="shared" si="27"/>
        <v>6.2944662261615933</v>
      </c>
      <c r="H38" s="6">
        <f t="shared" si="27"/>
        <v>6.2944662261615933</v>
      </c>
      <c r="I38" s="5">
        <v>44647</v>
      </c>
      <c r="J38" s="1">
        <v>4.5400000000000003E-2</v>
      </c>
      <c r="K38" s="1"/>
      <c r="L38" s="1"/>
      <c r="M38" s="1">
        <v>371779.95443344116</v>
      </c>
      <c r="N38" s="1"/>
      <c r="O38" s="1">
        <f t="shared" si="26"/>
        <v>5.5702859698532157</v>
      </c>
      <c r="P38" s="1"/>
      <c r="Q38" s="4">
        <v>44647</v>
      </c>
      <c r="R38" s="1">
        <v>7.5499999999999998E-2</v>
      </c>
      <c r="S38" s="1"/>
      <c r="T38" s="1"/>
      <c r="U38" s="1">
        <v>4413902.2707939157</v>
      </c>
      <c r="W38" s="1">
        <f t="shared" si="32"/>
        <v>6.6448227131199742</v>
      </c>
      <c r="Y38" s="4">
        <v>44643</v>
      </c>
      <c r="Z38" s="1">
        <v>0.156</v>
      </c>
      <c r="AA38" s="1"/>
      <c r="AB38" s="1"/>
      <c r="AC38" s="1">
        <v>48943788.452148438</v>
      </c>
      <c r="AD38" s="1"/>
      <c r="AE38" s="1">
        <f t="shared" si="20"/>
        <v>7.68969758251035</v>
      </c>
      <c r="AF38" s="1"/>
      <c r="AG38" s="5">
        <v>44641</v>
      </c>
      <c r="AH38" s="1">
        <v>4.9799999999999997E-2</v>
      </c>
      <c r="AK38" s="1">
        <v>3172894.7639465332</v>
      </c>
      <c r="AM38" s="1">
        <f t="shared" si="10"/>
        <v>6.5014556680048443</v>
      </c>
      <c r="BD38" s="1"/>
      <c r="BE38" s="14"/>
      <c r="BM38" s="14"/>
      <c r="BN38" s="14"/>
      <c r="BO38" s="14"/>
      <c r="BP38" s="14"/>
      <c r="BQ38" s="14"/>
      <c r="BX38" s="1">
        <v>1970000</v>
      </c>
      <c r="BY38">
        <v>1800969.4261210305</v>
      </c>
      <c r="BZ38" s="1">
        <v>7334412.0184580488</v>
      </c>
      <c r="CB38">
        <v>3528206.5868377686</v>
      </c>
    </row>
    <row r="39" spans="1:80" x14ac:dyDescent="0.75">
      <c r="A39" s="5">
        <v>44647</v>
      </c>
      <c r="B39" s="1">
        <v>2.98E-2</v>
      </c>
      <c r="E39" s="1">
        <v>1910000</v>
      </c>
      <c r="G39" s="1">
        <f t="shared" si="27"/>
        <v>6.2810333672477272</v>
      </c>
      <c r="I39" s="5">
        <v>44648</v>
      </c>
      <c r="J39" s="1">
        <v>2.4799999999999999E-2</v>
      </c>
      <c r="K39" s="1"/>
      <c r="L39" s="1"/>
      <c r="M39" s="1">
        <v>563874.1970062257</v>
      </c>
      <c r="N39" s="1"/>
      <c r="O39" s="1">
        <f t="shared" si="26"/>
        <v>5.7511822216424306</v>
      </c>
      <c r="P39" s="1"/>
      <c r="Q39" s="4">
        <v>44648</v>
      </c>
      <c r="R39" s="1">
        <v>7.8899999999999998E-2</v>
      </c>
      <c r="S39" s="1"/>
      <c r="T39" s="1"/>
      <c r="U39" s="1">
        <v>8821027.8272628784</v>
      </c>
      <c r="W39" s="1">
        <f t="shared" si="32"/>
        <v>6.9455191921274544</v>
      </c>
      <c r="Y39" s="5">
        <v>44646</v>
      </c>
      <c r="Z39" s="1">
        <v>0.26400000000000001</v>
      </c>
      <c r="AA39" s="1">
        <f>AVERAGE(Z35:Z39)</f>
        <v>0.25700000000000001</v>
      </c>
      <c r="AB39" s="1">
        <f>LOG10(AA39)</f>
        <v>-0.5900668766687055</v>
      </c>
      <c r="AC39" s="1">
        <v>21779464.244842529</v>
      </c>
      <c r="AD39" s="1">
        <f>AVERAGE(AC35:AC39)</f>
        <v>31492442.59262085</v>
      </c>
      <c r="AE39" s="1">
        <f t="shared" si="20"/>
        <v>7.3380471922989887</v>
      </c>
      <c r="AF39" s="1">
        <f>LOG10(AD39)</f>
        <v>7.4982063463576321</v>
      </c>
      <c r="AG39" s="5">
        <v>44645</v>
      </c>
      <c r="AH39" s="1">
        <v>4.87E-2</v>
      </c>
      <c r="AK39" s="1">
        <v>3993939.5427703862</v>
      </c>
      <c r="AM39" s="1">
        <f t="shared" si="10"/>
        <v>6.601401486563744</v>
      </c>
      <c r="BD39" s="1"/>
      <c r="BE39" s="14"/>
      <c r="BM39" s="14"/>
      <c r="BN39" s="14"/>
      <c r="BO39" s="14"/>
      <c r="BP39" s="14"/>
      <c r="BQ39" s="14"/>
      <c r="BX39" s="1">
        <v>6250000</v>
      </c>
      <c r="BY39">
        <v>860516.16668701172</v>
      </c>
      <c r="BZ39" s="1">
        <v>4951536.2143516541</v>
      </c>
      <c r="CB39">
        <v>11268905.388968332</v>
      </c>
    </row>
    <row r="40" spans="1:80" x14ac:dyDescent="0.75">
      <c r="A40" s="5">
        <v>44648</v>
      </c>
      <c r="B40" s="1">
        <v>0.03</v>
      </c>
      <c r="E40" s="1">
        <v>4170000</v>
      </c>
      <c r="G40" s="1">
        <f t="shared" si="27"/>
        <v>6.6201360549737576</v>
      </c>
      <c r="I40" s="5">
        <v>44649</v>
      </c>
      <c r="J40" s="1">
        <v>7.2800000000000004E-2</v>
      </c>
      <c r="K40" s="1"/>
      <c r="L40" s="1"/>
      <c r="M40" s="1">
        <v>4689794.7549819956</v>
      </c>
      <c r="N40" s="1"/>
      <c r="O40" s="1">
        <f t="shared" si="26"/>
        <v>6.6711538365894487</v>
      </c>
      <c r="P40" s="1"/>
      <c r="Q40" s="4">
        <v>44649</v>
      </c>
      <c r="R40" s="1">
        <v>0.19800000000000001</v>
      </c>
      <c r="S40" s="1"/>
      <c r="T40" s="1"/>
      <c r="U40" s="1">
        <v>14987839.365005493</v>
      </c>
      <c r="W40" s="1">
        <f t="shared" si="32"/>
        <v>7.1757390298137027</v>
      </c>
      <c r="Y40" s="5">
        <v>44647</v>
      </c>
      <c r="Z40" s="1">
        <v>0.221</v>
      </c>
      <c r="AA40" s="1"/>
      <c r="AB40" s="1"/>
      <c r="AC40" s="1">
        <v>13048347.587585449</v>
      </c>
      <c r="AD40" s="1"/>
      <c r="AE40" s="1">
        <f t="shared" si="20"/>
        <v>7.115555517112516</v>
      </c>
      <c r="AF40" s="1"/>
      <c r="AG40" s="5">
        <v>44646</v>
      </c>
      <c r="AH40" s="1">
        <v>5.7299999999999997E-2</v>
      </c>
      <c r="AI40" s="1">
        <f>AVERAGE(AH38:AH40)</f>
        <v>5.1933333333333331E-2</v>
      </c>
      <c r="AJ40" s="1">
        <f>LOG10(AI40)</f>
        <v>-1.2845538013831168</v>
      </c>
      <c r="AK40" s="1">
        <v>3417785.4537963867</v>
      </c>
      <c r="AL40" s="1">
        <f>AVERAGE(AK38:AK40)</f>
        <v>3528206.5868377686</v>
      </c>
      <c r="AM40" s="1">
        <f t="shared" si="10"/>
        <v>6.5337447970749523</v>
      </c>
      <c r="AN40" s="6">
        <f t="shared" si="10"/>
        <v>6.5475540064192366</v>
      </c>
      <c r="BD40" s="1"/>
      <c r="BE40" s="14"/>
      <c r="BM40" s="14"/>
      <c r="BN40" s="14"/>
      <c r="BO40" s="14"/>
      <c r="BP40" s="14"/>
      <c r="BQ40" s="14"/>
      <c r="BX40" s="1">
        <v>7324285.7142857146</v>
      </c>
      <c r="BY40">
        <v>1392697.2297259739</v>
      </c>
      <c r="BZ40" s="1">
        <v>7680372.7845350904</v>
      </c>
      <c r="CB40">
        <v>13046157.864161899</v>
      </c>
    </row>
    <row r="41" spans="1:80" x14ac:dyDescent="0.75">
      <c r="A41" s="5">
        <v>44649</v>
      </c>
      <c r="B41" s="1">
        <v>1.9900000000000001E-2</v>
      </c>
      <c r="E41" s="1">
        <v>4670000</v>
      </c>
      <c r="G41" s="1">
        <f t="shared" si="27"/>
        <v>6.6693168805661118</v>
      </c>
      <c r="I41" s="5">
        <v>44650</v>
      </c>
      <c r="J41" s="1">
        <v>7.6300000000000007E-2</v>
      </c>
      <c r="K41" s="1"/>
      <c r="L41" s="1"/>
      <c r="M41" s="1">
        <v>3296830.5587768555</v>
      </c>
      <c r="N41" s="1"/>
      <c r="O41" s="1">
        <f t="shared" si="26"/>
        <v>6.5180966270706007</v>
      </c>
      <c r="P41" s="1"/>
      <c r="Q41" s="4">
        <v>44650</v>
      </c>
      <c r="R41" s="1">
        <v>6.83E-2</v>
      </c>
      <c r="S41" s="1"/>
      <c r="T41" s="1"/>
      <c r="U41" s="1">
        <v>6040950.1791000376</v>
      </c>
      <c r="W41" s="1">
        <f t="shared" si="32"/>
        <v>6.7811052540325356</v>
      </c>
      <c r="Y41" s="5">
        <v>44648</v>
      </c>
      <c r="Z41" s="1">
        <v>0.224</v>
      </c>
      <c r="AA41" s="1"/>
      <c r="AB41" s="1"/>
      <c r="AC41" s="1">
        <v>28400325.679779053</v>
      </c>
      <c r="AD41" s="1"/>
      <c r="AE41" s="1">
        <f t="shared" si="20"/>
        <v>7.4533233203329505</v>
      </c>
      <c r="AF41" s="1"/>
      <c r="AG41" s="5">
        <v>44647</v>
      </c>
      <c r="AH41" s="1">
        <v>5.1200000000000002E-2</v>
      </c>
      <c r="AK41" s="1">
        <v>5947949.8863220206</v>
      </c>
      <c r="AM41" s="1">
        <f t="shared" si="10"/>
        <v>6.7743673007736724</v>
      </c>
      <c r="BD41" s="1"/>
      <c r="BE41" s="14"/>
      <c r="BM41" s="14"/>
      <c r="BN41" s="14"/>
      <c r="BO41" s="14"/>
      <c r="BP41" s="14"/>
      <c r="BQ41" s="14"/>
      <c r="BX41" s="1">
        <v>12271428.571428571</v>
      </c>
      <c r="BY41">
        <v>820108.948802948</v>
      </c>
      <c r="BZ41" s="1">
        <v>9344089.5080566406</v>
      </c>
      <c r="CB41">
        <v>11198948.281151908</v>
      </c>
    </row>
    <row r="42" spans="1:80" x14ac:dyDescent="0.75">
      <c r="A42" s="5">
        <v>44650</v>
      </c>
      <c r="B42" s="1">
        <v>3.5499999999999997E-2</v>
      </c>
      <c r="E42" s="1">
        <v>8250000</v>
      </c>
      <c r="G42" s="1">
        <f t="shared" si="27"/>
        <v>6.9164539485499255</v>
      </c>
      <c r="I42" s="5">
        <v>44651</v>
      </c>
      <c r="J42" s="1">
        <v>9.9400000000000002E-2</v>
      </c>
      <c r="K42" s="1"/>
      <c r="L42" s="1"/>
      <c r="M42" s="1">
        <v>3751434.0877532959</v>
      </c>
      <c r="N42" s="1"/>
      <c r="O42" s="1">
        <f t="shared" si="26"/>
        <v>6.5741973203512902</v>
      </c>
      <c r="P42" s="1"/>
      <c r="Q42" s="4">
        <v>44651</v>
      </c>
      <c r="R42" s="1">
        <v>4.8899999999999999E-2</v>
      </c>
      <c r="S42" s="1"/>
      <c r="T42" s="1"/>
      <c r="U42" s="1">
        <v>5223092.9493904114</v>
      </c>
      <c r="W42" s="1">
        <f t="shared" si="32"/>
        <v>6.7179277545461957</v>
      </c>
      <c r="Y42" s="5">
        <v>44649</v>
      </c>
      <c r="Z42" s="1">
        <v>0.126</v>
      </c>
      <c r="AA42" s="1"/>
      <c r="AB42" s="1"/>
      <c r="AC42" s="1">
        <v>14515187.072753904</v>
      </c>
      <c r="AD42" s="1"/>
      <c r="AE42" s="1">
        <f t="shared" si="20"/>
        <v>7.1618226374216496</v>
      </c>
      <c r="AF42" s="1"/>
      <c r="AG42" s="5">
        <v>44648</v>
      </c>
      <c r="AH42" s="1">
        <v>6.0699999999999997E-2</v>
      </c>
      <c r="AK42" s="1">
        <v>7549896.2497711172</v>
      </c>
      <c r="AM42" s="1">
        <f t="shared" si="10"/>
        <v>6.8779409836210439</v>
      </c>
      <c r="BD42" s="1"/>
      <c r="BE42" s="14"/>
      <c r="BM42" s="14"/>
      <c r="BN42" s="14"/>
      <c r="BO42" s="14"/>
      <c r="BP42" s="14"/>
      <c r="BQ42" s="14"/>
      <c r="BX42" s="1">
        <v>5012857.1428571427</v>
      </c>
      <c r="BY42">
        <v>424974.22651290899</v>
      </c>
      <c r="BZ42" s="1">
        <v>2022166.9950485229</v>
      </c>
      <c r="CB42">
        <v>4853292.1552658081</v>
      </c>
    </row>
    <row r="43" spans="1:80" x14ac:dyDescent="0.75">
      <c r="A43" s="5">
        <v>44651</v>
      </c>
      <c r="B43" s="1">
        <v>3.0599999999999999E-2</v>
      </c>
      <c r="E43" s="1">
        <v>13300000</v>
      </c>
      <c r="G43" s="1">
        <f t="shared" si="27"/>
        <v>7.1238516409670858</v>
      </c>
      <c r="I43" s="5">
        <v>44652</v>
      </c>
      <c r="J43" s="1">
        <v>7.4399999999999994E-2</v>
      </c>
      <c r="K43" s="1"/>
      <c r="L43" s="1"/>
      <c r="M43" s="1">
        <v>1588076.1623382568</v>
      </c>
      <c r="N43" s="1"/>
      <c r="O43" s="1">
        <f t="shared" si="26"/>
        <v>6.2008713268631528</v>
      </c>
      <c r="P43" s="1"/>
      <c r="Q43" s="4">
        <v>44652</v>
      </c>
      <c r="R43" s="1">
        <v>5.5100000000000003E-2</v>
      </c>
      <c r="S43" s="1">
        <f>AVERAGE(R38:R43)</f>
        <v>8.7449999999999986E-2</v>
      </c>
      <c r="T43" s="1">
        <f t="shared" ref="T43" si="35">LOG10(S43)</f>
        <v>-1.0582401861853048</v>
      </c>
      <c r="U43" s="1">
        <v>4519659.5191955566</v>
      </c>
      <c r="V43" s="1">
        <f>AVERAGE(U38:U43)</f>
        <v>7334412.0184580488</v>
      </c>
      <c r="W43" s="1">
        <f t="shared" si="32"/>
        <v>6.6551057192131191</v>
      </c>
      <c r="X43" s="6">
        <f t="shared" si="32"/>
        <v>6.865365303267982</v>
      </c>
      <c r="Y43" s="5">
        <v>44650</v>
      </c>
      <c r="Z43" s="1">
        <v>0.112</v>
      </c>
      <c r="AA43" s="1"/>
      <c r="AB43" s="1"/>
      <c r="AC43" s="1">
        <v>16859961.318969723</v>
      </c>
      <c r="AD43" s="1"/>
      <c r="AE43" s="1">
        <f t="shared" si="20"/>
        <v>7.2268565739081021</v>
      </c>
      <c r="AF43" s="1"/>
      <c r="AG43" s="5">
        <v>44649</v>
      </c>
      <c r="AH43" s="1">
        <v>6.7799999999999999E-2</v>
      </c>
      <c r="AK43" s="1">
        <v>8912838.3636474609</v>
      </c>
      <c r="AM43" s="1">
        <f t="shared" si="10"/>
        <v>6.9500160305654557</v>
      </c>
      <c r="BD43" s="1"/>
      <c r="BE43" s="14"/>
      <c r="BM43" s="14"/>
      <c r="BN43" s="14"/>
      <c r="BO43" s="14"/>
      <c r="BP43" s="14"/>
      <c r="BQ43" s="14"/>
      <c r="BX43" s="1">
        <v>2060918.5829162598</v>
      </c>
      <c r="BY43">
        <v>865813.33333333337</v>
      </c>
      <c r="BZ43" s="1">
        <v>1971566.4869817097</v>
      </c>
      <c r="CB43">
        <v>5698231.6018513273</v>
      </c>
    </row>
    <row r="44" spans="1:80" x14ac:dyDescent="0.75">
      <c r="A44" s="5">
        <v>44652</v>
      </c>
      <c r="B44" s="1">
        <v>1.8700000000000001E-2</v>
      </c>
      <c r="E44" s="1">
        <v>3670000</v>
      </c>
      <c r="G44" s="1">
        <f t="shared" si="27"/>
        <v>6.5646660642520898</v>
      </c>
      <c r="I44" s="5">
        <v>44653</v>
      </c>
      <c r="J44" s="1">
        <v>5.9299999999999999E-2</v>
      </c>
      <c r="K44" s="1">
        <f>AVERAGE(J38:J44)</f>
        <v>6.4628571428571438E-2</v>
      </c>
      <c r="L44" s="1">
        <f t="shared" ref="L44" si="36">LOG10(K44)</f>
        <v>-1.189575443760839</v>
      </c>
      <c r="M44" s="1">
        <v>1210706.949234009</v>
      </c>
      <c r="N44" s="1">
        <f>AVERAGE(M38:M44)</f>
        <v>2210356.6663605827</v>
      </c>
      <c r="O44" s="1">
        <f t="shared" si="26"/>
        <v>6.0830390351891364</v>
      </c>
      <c r="P44" s="6">
        <f t="shared" si="26"/>
        <v>6.3444623577277834</v>
      </c>
      <c r="Q44" s="4">
        <v>44654</v>
      </c>
      <c r="R44" s="1">
        <v>4.24E-2</v>
      </c>
      <c r="S44" s="1"/>
      <c r="T44" s="1"/>
      <c r="U44" s="1">
        <v>4174127.0542144775</v>
      </c>
      <c r="W44" s="1">
        <f t="shared" si="32"/>
        <v>6.6205656642082227</v>
      </c>
      <c r="Y44" s="5">
        <v>44651</v>
      </c>
      <c r="Z44" s="1">
        <v>0.13</v>
      </c>
      <c r="AA44" s="1"/>
      <c r="AB44" s="1"/>
      <c r="AC44" s="1">
        <v>26145581.817626949</v>
      </c>
      <c r="AD44" s="1"/>
      <c r="AE44" s="1">
        <f t="shared" si="20"/>
        <v>7.4173983106282249</v>
      </c>
      <c r="AF44" s="1"/>
      <c r="AG44" s="5">
        <v>44650</v>
      </c>
      <c r="AH44" s="1">
        <v>6.93E-2</v>
      </c>
      <c r="AK44" s="1">
        <v>13246314.62097168</v>
      </c>
      <c r="AM44" s="1">
        <f t="shared" si="10"/>
        <v>7.122095066015806</v>
      </c>
      <c r="BD44" s="1"/>
      <c r="BE44" s="14"/>
      <c r="BM44" s="14"/>
      <c r="BN44" s="14"/>
      <c r="BO44" s="14"/>
      <c r="BP44" s="14"/>
      <c r="BQ44" s="14"/>
      <c r="BX44" s="1">
        <v>1840586.4158376057</v>
      </c>
      <c r="BY44">
        <v>438760.22622789658</v>
      </c>
      <c r="BZ44" s="1">
        <v>1463666.4445749919</v>
      </c>
      <c r="CB44">
        <v>4226168.3837018702</v>
      </c>
    </row>
    <row r="45" spans="1:80" x14ac:dyDescent="0.75">
      <c r="A45" s="5">
        <v>44653</v>
      </c>
      <c r="B45" s="1">
        <v>1.5699999999999999E-2</v>
      </c>
      <c r="C45" s="1">
        <f>AVERAGE(B39:B45)</f>
        <v>2.574285714285714E-2</v>
      </c>
      <c r="D45" s="1">
        <f t="shared" ref="D45" si="37">LOG10(C45)</f>
        <v>-1.5893432533712126</v>
      </c>
      <c r="E45" s="1">
        <v>7780000</v>
      </c>
      <c r="F45" s="1">
        <f>AVERAGE(E39:E45)</f>
        <v>6250000</v>
      </c>
      <c r="G45" s="1">
        <f t="shared" si="27"/>
        <v>6.8909795969896885</v>
      </c>
      <c r="H45" s="6">
        <f t="shared" si="27"/>
        <v>6.795880017344075</v>
      </c>
      <c r="I45" s="5">
        <v>44654</v>
      </c>
      <c r="J45" s="1">
        <v>1.6500000000000001E-2</v>
      </c>
      <c r="K45" s="1"/>
      <c r="L45" s="1"/>
      <c r="M45" s="1">
        <v>292237.75506019586</v>
      </c>
      <c r="N45" s="1"/>
      <c r="O45" s="1">
        <f t="shared" si="26"/>
        <v>5.465736323011984</v>
      </c>
      <c r="P45" s="1"/>
      <c r="Q45" s="4">
        <v>44655</v>
      </c>
      <c r="R45" s="1">
        <v>4.4699999999999997E-2</v>
      </c>
      <c r="S45" s="1"/>
      <c r="T45" s="1"/>
      <c r="U45" s="1">
        <v>3850527.0481109619</v>
      </c>
      <c r="W45" s="1">
        <f t="shared" si="32"/>
        <v>6.5855201784488697</v>
      </c>
      <c r="Y45" s="5">
        <v>44652</v>
      </c>
      <c r="Z45" s="1">
        <v>0.13100000000000001</v>
      </c>
      <c r="AA45" s="1"/>
      <c r="AB45" s="1"/>
      <c r="AC45" s="1">
        <v>27754230.308532715</v>
      </c>
      <c r="AD45" s="1"/>
      <c r="AE45" s="1">
        <f t="shared" si="20"/>
        <v>7.4433291878057988</v>
      </c>
      <c r="AF45" s="1"/>
      <c r="AG45" s="5">
        <v>44651</v>
      </c>
      <c r="AH45" s="1">
        <v>6.54E-2</v>
      </c>
      <c r="AK45" s="1">
        <v>23273993.301391598</v>
      </c>
      <c r="AM45" s="1">
        <f t="shared" si="10"/>
        <v>7.3668709049871763</v>
      </c>
      <c r="BD45" s="1"/>
      <c r="BE45" s="14"/>
      <c r="BM45" s="14"/>
      <c r="BN45" s="14"/>
      <c r="BO45" s="14"/>
      <c r="BP45" s="14"/>
      <c r="BQ45" s="14"/>
      <c r="BX45" s="1">
        <v>1320680.4536873954</v>
      </c>
      <c r="BY45">
        <v>100858.90218098958</v>
      </c>
      <c r="BZ45" s="1">
        <v>1269333.3333333333</v>
      </c>
      <c r="CB45">
        <v>2287522.1057128906</v>
      </c>
    </row>
    <row r="46" spans="1:80" x14ac:dyDescent="0.75">
      <c r="A46" s="5">
        <v>44654</v>
      </c>
      <c r="B46" s="1">
        <v>2.3E-2</v>
      </c>
      <c r="E46" s="1">
        <v>3260000</v>
      </c>
      <c r="G46" s="1">
        <f t="shared" si="27"/>
        <v>6.5132176000679394</v>
      </c>
      <c r="I46" s="5">
        <v>44655</v>
      </c>
      <c r="J46" s="1">
        <v>4.6800000000000001E-2</v>
      </c>
      <c r="K46" s="1"/>
      <c r="L46" s="1"/>
      <c r="M46" s="1">
        <v>554621.81568145764</v>
      </c>
      <c r="N46" s="1"/>
      <c r="O46" s="1">
        <f t="shared" si="26"/>
        <v>5.7439969482633693</v>
      </c>
      <c r="P46" s="1"/>
      <c r="Q46" s="4">
        <v>44656</v>
      </c>
      <c r="R46" s="1">
        <v>5.5800000000000002E-2</v>
      </c>
      <c r="S46" s="1"/>
      <c r="T46" s="1"/>
      <c r="U46" s="1">
        <v>4934802.6990890503</v>
      </c>
      <c r="W46" s="1">
        <f t="shared" si="32"/>
        <v>6.6932697935994101</v>
      </c>
      <c r="Y46" s="5">
        <v>44653</v>
      </c>
      <c r="Z46" s="1">
        <v>9.6799999999999997E-2</v>
      </c>
      <c r="AA46" s="1">
        <f>AVERAGE(Z40:Z46)</f>
        <v>0.14868571428571428</v>
      </c>
      <c r="AB46" s="1">
        <f>LOG10(AA46)</f>
        <v>-0.82773075646072702</v>
      </c>
      <c r="AC46" s="1">
        <v>17714534.864425659</v>
      </c>
      <c r="AD46" s="1">
        <f>AVERAGE(AC40:AC46)</f>
        <v>20634024.092810493</v>
      </c>
      <c r="AE46" s="1">
        <f t="shared" si="20"/>
        <v>7.2483297534253177</v>
      </c>
      <c r="AF46" s="1">
        <f>LOG10(AD46)</f>
        <v>7.3145839332992182</v>
      </c>
      <c r="AG46" s="5">
        <v>44652</v>
      </c>
      <c r="AH46" s="1">
        <v>5.0099999999999999E-2</v>
      </c>
      <c r="AK46" s="1">
        <v>11614717.483520508</v>
      </c>
      <c r="AM46" s="1">
        <f t="shared" si="10"/>
        <v>7.0650086504823326</v>
      </c>
      <c r="BD46" s="1"/>
      <c r="BE46" s="14"/>
      <c r="BM46" s="14"/>
      <c r="BN46" s="14"/>
      <c r="BO46" s="14"/>
      <c r="BP46" s="14"/>
      <c r="BQ46" s="14"/>
      <c r="BX46" s="1">
        <v>2633857.1428571427</v>
      </c>
      <c r="BY46">
        <v>505903.88498033799</v>
      </c>
      <c r="BZ46" s="1">
        <v>1339366.7577489216</v>
      </c>
      <c r="CB46">
        <v>2908526.8571428573</v>
      </c>
    </row>
    <row r="47" spans="1:80" x14ac:dyDescent="0.75">
      <c r="A47" s="5">
        <v>44655</v>
      </c>
      <c r="B47" s="1">
        <v>1.3299999999999999E-2</v>
      </c>
      <c r="E47" s="1">
        <v>2210000</v>
      </c>
      <c r="G47" s="1">
        <f t="shared" si="27"/>
        <v>6.344392273685111</v>
      </c>
      <c r="I47" s="5">
        <v>44656</v>
      </c>
      <c r="J47" s="1">
        <v>3.61E-2</v>
      </c>
      <c r="K47" s="1"/>
      <c r="L47" s="1"/>
      <c r="M47" s="1">
        <v>1061705.2495479584</v>
      </c>
      <c r="N47" s="1"/>
      <c r="O47" s="1">
        <f t="shared" si="26"/>
        <v>6.0260039647096066</v>
      </c>
      <c r="P47" s="1"/>
      <c r="Q47" s="4">
        <v>44657</v>
      </c>
      <c r="R47" s="1">
        <v>4.6600000000000003E-2</v>
      </c>
      <c r="S47" s="1"/>
      <c r="T47" s="1"/>
      <c r="U47" s="1">
        <v>4823673.152923584</v>
      </c>
      <c r="W47" s="1">
        <f t="shared" si="32"/>
        <v>6.683377872786588</v>
      </c>
      <c r="Y47" s="5">
        <v>44654</v>
      </c>
      <c r="Z47" s="1">
        <v>7.1900000000000006E-2</v>
      </c>
      <c r="AA47" s="1"/>
      <c r="AB47" s="1"/>
      <c r="AC47" s="1">
        <v>8376281.8574905396</v>
      </c>
      <c r="AD47" s="1"/>
      <c r="AE47" s="1">
        <f t="shared" si="20"/>
        <v>6.9230512826981618</v>
      </c>
      <c r="AF47" s="1"/>
      <c r="AG47" s="5">
        <v>44653</v>
      </c>
      <c r="AH47" s="1">
        <v>4.4400000000000002E-2</v>
      </c>
      <c r="AI47" s="1">
        <f>AVERAGE(AH41:AH47)</f>
        <v>5.841428571428571E-2</v>
      </c>
      <c r="AJ47" s="1">
        <f>LOG10(AI47)</f>
        <v>-1.2334809294599209</v>
      </c>
      <c r="AK47" s="1">
        <v>8336627.8171539307</v>
      </c>
      <c r="AL47" s="1">
        <f>AVERAGE(AK41:AK47)</f>
        <v>11268905.388968332</v>
      </c>
      <c r="AM47" s="1">
        <f t="shared" si="10"/>
        <v>6.9209904131601823</v>
      </c>
      <c r="AN47" s="6">
        <f t="shared" si="10"/>
        <v>7.0518817326726859</v>
      </c>
      <c r="BD47" s="1"/>
      <c r="BE47" s="14"/>
      <c r="BM47" s="14"/>
      <c r="BN47" s="14"/>
      <c r="BO47" s="14"/>
      <c r="BP47" s="14"/>
      <c r="BQ47" s="14"/>
      <c r="BX47" s="1">
        <v>626742.78221675323</v>
      </c>
      <c r="BY47">
        <v>136639.47064535957</v>
      </c>
      <c r="BZ47" s="1">
        <v>808138.68371963501</v>
      </c>
      <c r="CB47">
        <v>1778994.1866411481</v>
      </c>
    </row>
    <row r="48" spans="1:80" x14ac:dyDescent="0.75">
      <c r="A48" s="5">
        <v>44656</v>
      </c>
      <c r="B48" s="1">
        <v>3.0300000000000001E-2</v>
      </c>
      <c r="E48" s="1">
        <v>9260000</v>
      </c>
      <c r="G48" s="1">
        <f t="shared" si="27"/>
        <v>6.9666109866819346</v>
      </c>
      <c r="I48" s="5">
        <v>44657</v>
      </c>
      <c r="J48" s="1">
        <v>9.4200000000000006E-2</v>
      </c>
      <c r="K48" s="1"/>
      <c r="L48" s="1"/>
      <c r="M48" s="1">
        <v>1859147.0003128052</v>
      </c>
      <c r="N48" s="1"/>
      <c r="O48" s="1">
        <f t="shared" si="26"/>
        <v>6.2693137302241277</v>
      </c>
      <c r="P48" s="1"/>
      <c r="Q48" s="4">
        <v>44658</v>
      </c>
      <c r="R48" s="1">
        <v>5.6099999999999997E-2</v>
      </c>
      <c r="S48" s="1"/>
      <c r="T48" s="1"/>
      <c r="U48" s="1">
        <v>5443219.1848754883</v>
      </c>
      <c r="W48" s="1">
        <f t="shared" si="32"/>
        <v>6.7358558226259779</v>
      </c>
      <c r="Y48" s="5">
        <v>44655</v>
      </c>
      <c r="Z48" s="1">
        <v>6.7699999999999996E-2</v>
      </c>
      <c r="AA48" s="1"/>
      <c r="AB48" s="1"/>
      <c r="AC48" s="1">
        <v>10223120.927810669</v>
      </c>
      <c r="AD48" s="1"/>
      <c r="AE48" s="1">
        <f t="shared" si="20"/>
        <v>7.0095834980311915</v>
      </c>
      <c r="AF48" s="1"/>
      <c r="AG48" s="5">
        <v>44654</v>
      </c>
      <c r="AH48" s="1">
        <v>3.9899999999999998E-2</v>
      </c>
      <c r="AK48" s="1">
        <v>22459453.392028809</v>
      </c>
      <c r="AM48" s="1">
        <f t="shared" si="10"/>
        <v>7.3513991823922975</v>
      </c>
      <c r="BD48" s="1"/>
      <c r="BE48" s="14"/>
      <c r="BM48" s="14"/>
      <c r="BN48" s="14"/>
      <c r="BO48" s="14"/>
      <c r="BP48" s="14"/>
      <c r="BQ48" s="14"/>
      <c r="BX48" s="1">
        <v>827215.06500244141</v>
      </c>
      <c r="BY48">
        <v>70523.491409846756</v>
      </c>
      <c r="BZ48" s="1">
        <v>748090.99878946936</v>
      </c>
      <c r="CB48">
        <v>1637819.5163472493</v>
      </c>
    </row>
    <row r="49" spans="1:80" x14ac:dyDescent="0.75">
      <c r="A49" s="5">
        <v>44657</v>
      </c>
      <c r="B49" s="1">
        <v>3.5900000000000001E-2</v>
      </c>
      <c r="E49" s="1">
        <v>6610000</v>
      </c>
      <c r="G49" s="1">
        <f t="shared" si="27"/>
        <v>6.8202014594856406</v>
      </c>
      <c r="I49" s="5">
        <v>44658</v>
      </c>
      <c r="J49" s="1">
        <v>3.4799999999999998E-2</v>
      </c>
      <c r="K49" s="1"/>
      <c r="L49" s="1"/>
      <c r="M49" s="1">
        <v>656977.41508483887</v>
      </c>
      <c r="N49" s="1"/>
      <c r="O49" s="1">
        <f t="shared" si="26"/>
        <v>5.8175504400732967</v>
      </c>
      <c r="P49" s="1"/>
      <c r="Q49" s="4">
        <v>44659</v>
      </c>
      <c r="R49" s="1">
        <v>8.2400000000000001E-2</v>
      </c>
      <c r="S49" s="1">
        <f>AVERAGE(R44:R49)</f>
        <v>5.4666666666666662E-2</v>
      </c>
      <c r="T49" s="1">
        <f t="shared" ref="T49" si="38">LOG10(S49)</f>
        <v>-1.2622774066719646</v>
      </c>
      <c r="U49" s="1">
        <v>6482868.1468963614</v>
      </c>
      <c r="V49" s="1">
        <f>AVERAGE(U44:U49)</f>
        <v>4951536.2143516541</v>
      </c>
      <c r="W49" s="1">
        <f t="shared" si="32"/>
        <v>6.8117671887080009</v>
      </c>
      <c r="X49" s="6">
        <f t="shared" si="32"/>
        <v>6.6947399597235826</v>
      </c>
      <c r="Y49" s="5">
        <v>44656</v>
      </c>
      <c r="Z49" s="1">
        <v>6.9099999999999995E-2</v>
      </c>
      <c r="AA49" s="1"/>
      <c r="AB49" s="1"/>
      <c r="AC49" s="1">
        <v>7454737.4725341797</v>
      </c>
      <c r="AD49" s="1"/>
      <c r="AE49" s="1">
        <f t="shared" si="20"/>
        <v>6.8724323538604679</v>
      </c>
      <c r="AF49" s="1"/>
      <c r="AG49" s="5">
        <v>44655</v>
      </c>
      <c r="AH49" s="1">
        <v>4.65E-2</v>
      </c>
      <c r="AK49" s="1">
        <v>17698172.235488892</v>
      </c>
      <c r="AM49" s="1">
        <f t="shared" si="10"/>
        <v>7.247928417264129</v>
      </c>
      <c r="BD49" s="1"/>
      <c r="BE49" s="14"/>
      <c r="BM49" s="14"/>
      <c r="BN49" s="14"/>
      <c r="BO49" s="14"/>
      <c r="BP49" s="14"/>
      <c r="BQ49" s="14"/>
      <c r="BX49" s="1">
        <v>1703327.0003000896</v>
      </c>
      <c r="BY49">
        <v>120666.66666666667</v>
      </c>
      <c r="BZ49" s="1">
        <v>762698.420333863</v>
      </c>
      <c r="CB49">
        <v>772173.21679251536</v>
      </c>
    </row>
    <row r="50" spans="1:80" x14ac:dyDescent="0.75">
      <c r="A50" s="5">
        <v>44658</v>
      </c>
      <c r="B50" s="1">
        <v>2.3599999999999999E-2</v>
      </c>
      <c r="E50" s="1">
        <v>25400000</v>
      </c>
      <c r="G50" s="1">
        <f t="shared" si="27"/>
        <v>7.4048337166199385</v>
      </c>
      <c r="I50" s="5">
        <v>44659</v>
      </c>
      <c r="J50" s="1">
        <v>3.8399999999999997E-2</v>
      </c>
      <c r="K50" s="1"/>
      <c r="L50" s="1"/>
      <c r="M50" s="1">
        <v>862404.40607070923</v>
      </c>
      <c r="N50" s="1"/>
      <c r="O50" s="1">
        <f t="shared" si="26"/>
        <v>5.935710966682306</v>
      </c>
      <c r="P50" s="1"/>
      <c r="Q50" s="4">
        <v>44661</v>
      </c>
      <c r="R50" s="1">
        <v>5.3100000000000001E-2</v>
      </c>
      <c r="S50" s="1"/>
      <c r="T50" s="1"/>
      <c r="U50" s="1">
        <v>4650599.5035171509</v>
      </c>
      <c r="W50" s="1">
        <f t="shared" si="32"/>
        <v>6.6675089409087143</v>
      </c>
      <c r="Y50" s="5">
        <v>44657</v>
      </c>
      <c r="Z50" s="1">
        <v>6.13E-2</v>
      </c>
      <c r="AA50" s="1"/>
      <c r="AB50" s="1"/>
      <c r="AC50" s="1">
        <v>15626503.372192381</v>
      </c>
      <c r="AD50" s="1"/>
      <c r="AE50" s="1">
        <f t="shared" si="20"/>
        <v>7.1938618100058385</v>
      </c>
      <c r="AF50" s="1"/>
      <c r="AG50" s="5">
        <v>44656</v>
      </c>
      <c r="AH50" s="1">
        <v>4.1799999999999997E-2</v>
      </c>
      <c r="AK50" s="1">
        <v>9498090.5055999756</v>
      </c>
      <c r="AM50" s="1">
        <f t="shared" si="10"/>
        <v>6.9776363035798994</v>
      </c>
      <c r="BD50" s="1"/>
      <c r="BE50" s="14"/>
      <c r="BM50" s="14"/>
      <c r="BN50" s="14"/>
      <c r="BO50" s="14"/>
      <c r="BP50" s="14"/>
      <c r="BQ50" s="14"/>
      <c r="BX50" s="1">
        <v>826417.39622751868</v>
      </c>
      <c r="BY50">
        <v>65981.328000000009</v>
      </c>
      <c r="BZ50" s="6">
        <v>593919.23618316627</v>
      </c>
      <c r="CB50">
        <v>1336393.5704912464</v>
      </c>
    </row>
    <row r="51" spans="1:80" x14ac:dyDescent="0.75">
      <c r="A51" s="5">
        <v>44659</v>
      </c>
      <c r="B51" s="1">
        <v>2.3300000000000001E-2</v>
      </c>
      <c r="E51" s="1">
        <v>2290000</v>
      </c>
      <c r="G51" s="1">
        <f t="shared" si="27"/>
        <v>6.3598354823398884</v>
      </c>
      <c r="I51" s="5">
        <v>44660</v>
      </c>
      <c r="J51" s="1">
        <v>1.5100000000000001E-2</v>
      </c>
      <c r="K51" s="1">
        <f>AVERAGE(J45:J51)</f>
        <v>4.0271428571428569E-2</v>
      </c>
      <c r="L51" s="1">
        <f t="shared" ref="L51" si="39">LOG10(K51)</f>
        <v>-1.3950029641426545</v>
      </c>
      <c r="M51" s="1">
        <v>242991.75143241879</v>
      </c>
      <c r="N51" s="1">
        <f>AVERAGE(M45:M51)</f>
        <v>790012.19902719767</v>
      </c>
      <c r="O51" s="1">
        <f t="shared" si="26"/>
        <v>5.3855915313424036</v>
      </c>
      <c r="P51" s="6">
        <f t="shared" si="26"/>
        <v>5.8976337975300517</v>
      </c>
      <c r="Q51" s="4">
        <v>44662</v>
      </c>
      <c r="R51" s="1">
        <v>4.9500000000000002E-2</v>
      </c>
      <c r="S51" s="1"/>
      <c r="T51" s="1"/>
      <c r="U51" s="1">
        <v>3919263.1244659424</v>
      </c>
      <c r="W51" s="1">
        <f t="shared" si="32"/>
        <v>6.5932044213417367</v>
      </c>
      <c r="Y51" s="5">
        <v>44658</v>
      </c>
      <c r="Z51" s="1">
        <v>2.1399999999999999E-2</v>
      </c>
      <c r="AA51" s="1"/>
      <c r="AB51" s="1"/>
      <c r="AC51" s="1">
        <v>3161798.8586425781</v>
      </c>
      <c r="AD51" s="1"/>
      <c r="AE51" s="1">
        <f t="shared" si="20"/>
        <v>6.4999342383475716</v>
      </c>
      <c r="AF51" s="1"/>
      <c r="AG51" s="5">
        <v>44657</v>
      </c>
      <c r="AH51" s="1">
        <v>4.4400000000000002E-2</v>
      </c>
      <c r="AK51" s="1">
        <v>8855867.3858642578</v>
      </c>
      <c r="AM51" s="1">
        <f t="shared" si="10"/>
        <v>6.9472311044810322</v>
      </c>
      <c r="BD51" s="1"/>
      <c r="BE51" s="14"/>
      <c r="BM51" s="14"/>
      <c r="BN51" s="14"/>
      <c r="BO51" s="14"/>
      <c r="BP51" s="14"/>
      <c r="BQ51" s="14"/>
      <c r="BX51" s="1">
        <v>547334.73478044791</v>
      </c>
      <c r="BY51">
        <v>90284.54</v>
      </c>
      <c r="BZ51" s="1">
        <v>807088</v>
      </c>
      <c r="CB51">
        <v>1073969.2099434992</v>
      </c>
    </row>
    <row r="52" spans="1:80" x14ac:dyDescent="0.75">
      <c r="A52" s="5">
        <v>44660</v>
      </c>
      <c r="B52" s="1">
        <v>1.9400000000000001E-2</v>
      </c>
      <c r="C52" s="1">
        <f>AVERAGE(B46:B52)</f>
        <v>2.411428571428571E-2</v>
      </c>
      <c r="D52" s="1">
        <f t="shared" ref="D52" si="40">LOG10(C52)</f>
        <v>-1.6177255977246208</v>
      </c>
      <c r="E52" s="1">
        <v>2240000</v>
      </c>
      <c r="F52" s="1">
        <f>AVERAGE(E46:E52)</f>
        <v>7324285.7142857146</v>
      </c>
      <c r="G52" s="1">
        <f t="shared" si="27"/>
        <v>6.3502480183341632</v>
      </c>
      <c r="H52" s="6">
        <f t="shared" si="27"/>
        <v>6.8647652774261427</v>
      </c>
      <c r="I52" s="5">
        <v>44661</v>
      </c>
      <c r="J52" s="1">
        <v>3.8199999999999998E-2</v>
      </c>
      <c r="K52" s="1"/>
      <c r="L52" s="1"/>
      <c r="M52" s="1">
        <v>777731.80603981018</v>
      </c>
      <c r="N52" s="1"/>
      <c r="O52" s="1">
        <f t="shared" si="26"/>
        <v>5.8908298601806939</v>
      </c>
      <c r="P52" s="1"/>
      <c r="Q52" s="4">
        <v>44663</v>
      </c>
      <c r="R52" s="1">
        <v>5.2600000000000001E-2</v>
      </c>
      <c r="S52" s="1"/>
      <c r="T52" s="1"/>
      <c r="U52" s="1">
        <v>6144833.3859443665</v>
      </c>
      <c r="W52" s="1">
        <f t="shared" si="32"/>
        <v>6.7885101117064508</v>
      </c>
      <c r="Y52" s="5">
        <v>44659</v>
      </c>
      <c r="Z52" s="1">
        <v>5.96E-2</v>
      </c>
      <c r="AA52" s="1"/>
      <c r="AB52" s="1"/>
      <c r="AC52" s="1">
        <v>11722616.624832153</v>
      </c>
      <c r="AD52" s="1"/>
      <c r="AE52" s="1">
        <f t="shared" si="20"/>
        <v>7.0690245620992309</v>
      </c>
      <c r="AF52" s="1"/>
      <c r="AG52" s="5">
        <v>44658</v>
      </c>
      <c r="AH52" s="1">
        <v>3.9399999999999998E-2</v>
      </c>
      <c r="AK52" s="1">
        <v>9102779.0307998657</v>
      </c>
      <c r="AM52" s="1">
        <f t="shared" si="10"/>
        <v>6.9591740003968994</v>
      </c>
      <c r="BD52" s="1"/>
      <c r="BE52" s="14"/>
      <c r="BM52" s="14"/>
      <c r="BN52" s="14"/>
      <c r="BO52" s="14"/>
      <c r="BP52" s="14"/>
      <c r="BQ52" s="14"/>
      <c r="BX52" s="1">
        <v>1203728</v>
      </c>
      <c r="BZ52" s="1">
        <v>767269.97200000007</v>
      </c>
      <c r="CB52">
        <v>1226008</v>
      </c>
    </row>
    <row r="53" spans="1:80" x14ac:dyDescent="0.75">
      <c r="A53" s="5">
        <v>44661</v>
      </c>
      <c r="B53" s="1">
        <v>3.2300000000000002E-2</v>
      </c>
      <c r="E53" s="1">
        <v>4490000</v>
      </c>
      <c r="G53" s="1">
        <f t="shared" si="27"/>
        <v>6.6522463410033232</v>
      </c>
      <c r="I53" s="5">
        <v>44662</v>
      </c>
      <c r="J53" s="1">
        <v>1.8800000000000001E-2</v>
      </c>
      <c r="K53" s="1"/>
      <c r="L53" s="1"/>
      <c r="M53" s="1">
        <v>522666.75978899002</v>
      </c>
      <c r="N53" s="1"/>
      <c r="O53" s="1">
        <f t="shared" si="26"/>
        <v>5.7182248810060035</v>
      </c>
      <c r="P53" s="1"/>
      <c r="Q53" s="4">
        <v>44664</v>
      </c>
      <c r="R53" s="1">
        <v>3.5799999999999998E-2</v>
      </c>
      <c r="S53" s="1"/>
      <c r="T53" s="1"/>
      <c r="U53" s="1">
        <v>7975998.6877441406</v>
      </c>
      <c r="W53" s="1">
        <f t="shared" si="32"/>
        <v>6.9017850738510509</v>
      </c>
      <c r="Y53" s="5">
        <v>44660</v>
      </c>
      <c r="Z53" s="1">
        <v>7.17E-2</v>
      </c>
      <c r="AA53" s="1">
        <f>AVERAGE(Z47:Z53)</f>
        <v>6.0385714285714279E-2</v>
      </c>
      <c r="AB53" s="1">
        <f>LOG10(AA53)</f>
        <v>-1.2190657921852379</v>
      </c>
      <c r="AC53" s="1">
        <v>10692750.263214109</v>
      </c>
      <c r="AD53" s="1">
        <f>AVERAGE(AC47:AC53)</f>
        <v>9608258.4823880885</v>
      </c>
      <c r="AE53" s="1">
        <f t="shared" si="20"/>
        <v>7.0290894236855461</v>
      </c>
      <c r="AF53" s="1">
        <f>LOG10(AD53)</f>
        <v>6.9826446779881906</v>
      </c>
      <c r="AG53" s="5">
        <v>44659</v>
      </c>
      <c r="AH53" s="1">
        <v>3.6999999999999998E-2</v>
      </c>
      <c r="AK53" s="1">
        <v>10972103.977203367</v>
      </c>
      <c r="AM53" s="1">
        <f t="shared" si="10"/>
        <v>7.040289914546026</v>
      </c>
      <c r="BD53" s="1"/>
      <c r="BE53" s="14"/>
      <c r="BM53" s="14"/>
      <c r="BN53" s="14"/>
      <c r="BO53" s="14"/>
      <c r="BP53" s="14"/>
      <c r="BQ53" s="14"/>
      <c r="BX53" s="1">
        <v>321838.94800000003</v>
      </c>
      <c r="BZ53" s="1">
        <v>307108.5</v>
      </c>
      <c r="CB53">
        <v>1242135.2399999998</v>
      </c>
    </row>
    <row r="54" spans="1:80" x14ac:dyDescent="0.75">
      <c r="A54" s="5">
        <v>44662</v>
      </c>
      <c r="B54" s="1">
        <v>3.8699999999999998E-2</v>
      </c>
      <c r="E54" s="1">
        <v>22100000</v>
      </c>
      <c r="G54" s="1">
        <f t="shared" si="27"/>
        <v>7.344392273685111</v>
      </c>
      <c r="I54" s="5">
        <v>44663</v>
      </c>
      <c r="J54" s="1">
        <v>4.5900000000000003E-2</v>
      </c>
      <c r="K54" s="1"/>
      <c r="L54" s="1"/>
      <c r="M54" s="1">
        <v>2806043.1480407715</v>
      </c>
      <c r="N54" s="1"/>
      <c r="O54" s="1">
        <f t="shared" si="26"/>
        <v>6.4480943448149137</v>
      </c>
      <c r="P54" s="1"/>
      <c r="Q54" s="4">
        <v>44665</v>
      </c>
      <c r="R54" s="1">
        <v>7.8600000000000003E-2</v>
      </c>
      <c r="S54" s="1"/>
      <c r="T54" s="1"/>
      <c r="U54" s="1">
        <v>15369337.034225462</v>
      </c>
      <c r="W54" s="1">
        <f t="shared" si="32"/>
        <v>7.1866551343450711</v>
      </c>
      <c r="Y54" s="5">
        <v>44661</v>
      </c>
      <c r="Z54" s="1">
        <v>9.5200000000000007E-2</v>
      </c>
      <c r="AA54" s="1"/>
      <c r="AB54" s="1"/>
      <c r="AC54" s="1">
        <v>15724429.321289063</v>
      </c>
      <c r="AD54" s="1"/>
      <c r="AE54" s="1">
        <f t="shared" si="20"/>
        <v>7.1965748927747022</v>
      </c>
      <c r="AF54" s="1"/>
      <c r="AG54" s="5">
        <v>44660</v>
      </c>
      <c r="AH54" s="1">
        <v>4.0099999999999997E-2</v>
      </c>
      <c r="AI54" s="1">
        <f>AVERAGE(AH48:AH54)</f>
        <v>4.1300000000000003E-2</v>
      </c>
      <c r="AJ54" s="1">
        <f>LOG10(AI54)</f>
        <v>-1.3840499483435988</v>
      </c>
      <c r="AK54" s="1">
        <v>12736638.52214813</v>
      </c>
      <c r="AL54" s="1">
        <f>AVERAGE(AK48:AK54)</f>
        <v>13046157.864161899</v>
      </c>
      <c r="AM54" s="1">
        <f t="shared" si="10"/>
        <v>7.1050548232967286</v>
      </c>
      <c r="AN54" s="6">
        <f t="shared" si="10"/>
        <v>7.1154826293696365</v>
      </c>
      <c r="BE54" s="14"/>
      <c r="BM54" s="14"/>
      <c r="BN54" s="14"/>
      <c r="BO54" s="14"/>
      <c r="BP54" s="14"/>
      <c r="BQ54" s="14"/>
      <c r="BX54" s="1">
        <v>853257.44</v>
      </c>
      <c r="CB54">
        <v>379776.00000000006</v>
      </c>
    </row>
    <row r="55" spans="1:80" x14ac:dyDescent="0.75">
      <c r="A55" s="5">
        <v>44663</v>
      </c>
      <c r="B55" s="1">
        <v>3.4299999999999997E-2</v>
      </c>
      <c r="E55" s="1">
        <v>16200000</v>
      </c>
      <c r="G55" s="1">
        <f t="shared" si="27"/>
        <v>7.2095150145426308</v>
      </c>
      <c r="I55" s="5">
        <v>44664</v>
      </c>
      <c r="J55" s="1">
        <v>5.3499999999999999E-2</v>
      </c>
      <c r="K55" s="1"/>
      <c r="L55" s="1"/>
      <c r="M55" s="1">
        <v>5232846.4508056641</v>
      </c>
      <c r="N55" s="1"/>
      <c r="O55" s="1">
        <f t="shared" si="26"/>
        <v>6.7187379912758436</v>
      </c>
      <c r="P55" s="1"/>
      <c r="Q55" s="4">
        <v>44666</v>
      </c>
      <c r="R55" s="1">
        <v>4.7600000000000003E-2</v>
      </c>
      <c r="S55" s="1">
        <f>AVERAGE(R50:R55)</f>
        <v>5.2866666666666673E-2</v>
      </c>
      <c r="T55" s="1">
        <f t="shared" ref="T55" si="41">LOG10(S55)</f>
        <v>-1.2768180717380775</v>
      </c>
      <c r="U55" s="1">
        <v>8022204.9713134766</v>
      </c>
      <c r="V55" s="1">
        <f>AVERAGE(U50:U55)</f>
        <v>7680372.7845350904</v>
      </c>
      <c r="W55" s="1">
        <f t="shared" si="32"/>
        <v>6.9042937542266749</v>
      </c>
      <c r="X55" s="6">
        <f t="shared" si="32"/>
        <v>6.8853823000233625</v>
      </c>
      <c r="Y55" s="5">
        <v>44662</v>
      </c>
      <c r="Z55" s="1">
        <v>7.4800000000000005E-2</v>
      </c>
      <c r="AA55" s="1"/>
      <c r="AB55" s="1"/>
      <c r="AC55" s="1">
        <v>18519692.707061768</v>
      </c>
      <c r="AD55" s="1"/>
      <c r="AE55" s="1">
        <f t="shared" si="20"/>
        <v>7.2676337762587346</v>
      </c>
      <c r="AF55" s="1"/>
      <c r="AG55" s="5">
        <v>44661</v>
      </c>
      <c r="AH55" s="1">
        <v>5.7599999999999998E-2</v>
      </c>
      <c r="AK55" s="1">
        <v>13113020.753860474</v>
      </c>
      <c r="AM55" s="1">
        <f t="shared" si="10"/>
        <v>7.1177027485638451</v>
      </c>
      <c r="BE55" s="14"/>
    </row>
    <row r="56" spans="1:80" x14ac:dyDescent="0.75">
      <c r="A56" s="5">
        <v>44664</v>
      </c>
      <c r="B56" s="1">
        <v>4.5499999999999999E-2</v>
      </c>
      <c r="E56" s="1">
        <v>18300000</v>
      </c>
      <c r="G56" s="1">
        <f t="shared" si="27"/>
        <v>7.2624510897304297</v>
      </c>
      <c r="I56" s="5">
        <v>44665</v>
      </c>
      <c r="J56" s="1">
        <v>3.09E-2</v>
      </c>
      <c r="K56" s="1"/>
      <c r="L56" s="1"/>
      <c r="M56" s="1">
        <v>2435455.584526062</v>
      </c>
      <c r="N56" s="1"/>
      <c r="O56" s="1">
        <f t="shared" si="26"/>
        <v>6.3865802137389807</v>
      </c>
      <c r="P56" s="1"/>
      <c r="Q56" s="4">
        <v>44668</v>
      </c>
      <c r="R56" s="1">
        <v>3.1800000000000002E-2</v>
      </c>
      <c r="S56" s="1"/>
      <c r="T56" s="1"/>
      <c r="U56" s="1">
        <v>3572243.4997558594</v>
      </c>
      <c r="W56" s="1">
        <f t="shared" si="32"/>
        <v>6.552941054638687</v>
      </c>
      <c r="Y56" s="5">
        <v>44663</v>
      </c>
      <c r="Z56" s="1">
        <v>3.3099999999999997E-2</v>
      </c>
      <c r="AA56" s="1"/>
      <c r="AB56" s="1"/>
      <c r="AC56" s="1">
        <v>6609385.60962677</v>
      </c>
      <c r="AD56" s="1"/>
      <c r="AE56" s="1">
        <f t="shared" si="20"/>
        <v>6.8201610905370522</v>
      </c>
      <c r="AF56" s="1"/>
      <c r="AG56" s="5">
        <v>44662</v>
      </c>
      <c r="AH56" s="1">
        <v>3.0599999999999999E-2</v>
      </c>
      <c r="AK56" s="1">
        <v>10074433.135986328</v>
      </c>
      <c r="AM56" s="1">
        <f t="shared" si="10"/>
        <v>7.0032206187993369</v>
      </c>
      <c r="BE56" s="14"/>
    </row>
    <row r="57" spans="1:80" x14ac:dyDescent="0.75">
      <c r="A57" s="5">
        <v>44665</v>
      </c>
      <c r="B57" s="1">
        <v>6.3E-3</v>
      </c>
      <c r="E57" s="1">
        <v>12400000</v>
      </c>
      <c r="G57" s="1">
        <f t="shared" si="27"/>
        <v>7.0934216851622347</v>
      </c>
      <c r="I57" s="5">
        <v>44666</v>
      </c>
      <c r="J57" s="1">
        <v>7.2700000000000001E-2</v>
      </c>
      <c r="K57" s="1"/>
      <c r="L57" s="1"/>
      <c r="M57" s="1">
        <v>705073.15397262585</v>
      </c>
      <c r="N57" s="1"/>
      <c r="O57" s="1">
        <f t="shared" si="26"/>
        <v>5.8482341790033656</v>
      </c>
      <c r="P57" s="1"/>
      <c r="Q57" s="4">
        <v>44669</v>
      </c>
      <c r="R57" s="1">
        <v>3.1099999999999999E-2</v>
      </c>
      <c r="S57" s="1"/>
      <c r="T57" s="1"/>
      <c r="U57" s="1">
        <v>3514031.4340591431</v>
      </c>
      <c r="W57" s="1">
        <f t="shared" si="32"/>
        <v>6.5458056420703095</v>
      </c>
      <c r="Y57" s="5">
        <v>44664</v>
      </c>
      <c r="Z57" s="1">
        <v>3.61E-2</v>
      </c>
      <c r="AA57" s="1"/>
      <c r="AB57" s="1"/>
      <c r="AC57" s="1">
        <v>10462364.745140076</v>
      </c>
      <c r="AD57" s="1"/>
      <c r="AE57" s="1">
        <f t="shared" si="20"/>
        <v>7.0196298565861186</v>
      </c>
      <c r="AF57" s="1"/>
      <c r="AG57" s="5">
        <v>44663</v>
      </c>
      <c r="AH57" s="1">
        <v>4.5600000000000002E-2</v>
      </c>
      <c r="AK57" s="1">
        <v>18631834.411621094</v>
      </c>
      <c r="AM57" s="1">
        <f t="shared" si="10"/>
        <v>7.2702556157993383</v>
      </c>
      <c r="BE57" s="14"/>
    </row>
    <row r="58" spans="1:80" x14ac:dyDescent="0.75">
      <c r="A58" s="5">
        <v>44666</v>
      </c>
      <c r="B58" s="1">
        <v>1.2800000000000001E-3</v>
      </c>
      <c r="E58" s="1">
        <v>4530000</v>
      </c>
      <c r="G58" s="1">
        <f t="shared" si="27"/>
        <v>6.6560982020128323</v>
      </c>
      <c r="I58" s="5">
        <v>44667</v>
      </c>
      <c r="J58" s="1">
        <v>1.3100000000000001E-2</v>
      </c>
      <c r="K58" s="1">
        <f>AVERAGE(J52:J58)</f>
        <v>3.9014285714285717E-2</v>
      </c>
      <c r="L58" s="1">
        <f t="shared" ref="L58" si="42">LOG10(K58)</f>
        <v>-1.4087763398745234</v>
      </c>
      <c r="M58" s="1">
        <v>126969.07967329024</v>
      </c>
      <c r="N58" s="1">
        <f>AVERAGE(M52:M58)</f>
        <v>1800969.4261210305</v>
      </c>
      <c r="O58" s="1">
        <f t="shared" si="26"/>
        <v>5.1036979716470068</v>
      </c>
      <c r="P58" s="6">
        <f t="shared" si="26"/>
        <v>6.2555063401489992</v>
      </c>
      <c r="Q58" s="4">
        <v>44670</v>
      </c>
      <c r="R58" s="1">
        <v>5.8000000000000003E-2</v>
      </c>
      <c r="S58" s="1"/>
      <c r="T58" s="1"/>
      <c r="U58" s="1">
        <v>32862359.619140625</v>
      </c>
      <c r="W58" s="1">
        <f t="shared" si="32"/>
        <v>7.5166987439067263</v>
      </c>
      <c r="Y58" s="5">
        <v>44665</v>
      </c>
      <c r="Z58" s="1">
        <v>3.4700000000000002E-2</v>
      </c>
      <c r="AA58" s="1"/>
      <c r="AB58" s="1"/>
      <c r="AC58" s="1">
        <v>12540682.220458984</v>
      </c>
      <c r="AD58" s="1"/>
      <c r="AE58" s="1">
        <f t="shared" si="20"/>
        <v>7.0983211630115717</v>
      </c>
      <c r="AF58" s="1"/>
      <c r="AG58" s="5">
        <v>44664</v>
      </c>
      <c r="AH58" s="1">
        <v>4.4999999999999998E-2</v>
      </c>
      <c r="AK58" s="1">
        <v>15760426.330566406</v>
      </c>
      <c r="AM58" s="1">
        <f t="shared" si="10"/>
        <v>7.1975679612822274</v>
      </c>
      <c r="BE58" s="14"/>
    </row>
    <row r="59" spans="1:80" x14ac:dyDescent="0.75">
      <c r="A59" s="5">
        <v>44667</v>
      </c>
      <c r="B59" s="1">
        <v>2.4899999999999999E-2</v>
      </c>
      <c r="C59" s="1">
        <f>AVERAGE(B53:B59)</f>
        <v>2.6182857142857143E-2</v>
      </c>
      <c r="D59" s="1">
        <f t="shared" ref="D59" si="43">LOG10(C59)</f>
        <v>-1.5819829638329157</v>
      </c>
      <c r="E59" s="1">
        <v>7880000</v>
      </c>
      <c r="F59" s="1">
        <f>AVERAGE(E53:E59)</f>
        <v>12271428.571428571</v>
      </c>
      <c r="G59" s="1">
        <f t="shared" si="27"/>
        <v>6.896526217489555</v>
      </c>
      <c r="H59" s="6">
        <f t="shared" si="27"/>
        <v>7.0888951238169851</v>
      </c>
      <c r="I59" s="5">
        <v>44670</v>
      </c>
      <c r="J59" s="1">
        <v>1.7399999999999999E-2</v>
      </c>
      <c r="K59" s="1"/>
      <c r="L59" s="1"/>
      <c r="M59" s="1">
        <v>657051.49769783032</v>
      </c>
      <c r="N59" s="1"/>
      <c r="O59" s="1">
        <f t="shared" si="26"/>
        <v>5.8175994095742691</v>
      </c>
      <c r="P59" s="1"/>
      <c r="Q59" s="4">
        <v>44671</v>
      </c>
      <c r="R59" s="1">
        <v>5.4600000000000003E-2</v>
      </c>
      <c r="S59" s="1"/>
      <c r="T59" s="1"/>
      <c r="U59" s="1">
        <v>7860406.6371917725</v>
      </c>
      <c r="W59" s="1">
        <f t="shared" si="32"/>
        <v>6.895445013688323</v>
      </c>
      <c r="Y59" s="5">
        <v>44666</v>
      </c>
      <c r="Z59" s="1">
        <v>1.8700000000000001E-2</v>
      </c>
      <c r="AA59" s="1"/>
      <c r="AB59" s="1"/>
      <c r="AC59" s="1">
        <v>10684537.410736082</v>
      </c>
      <c r="AD59" s="1"/>
      <c r="AE59" s="1">
        <f t="shared" si="20"/>
        <v>7.0287557240374161</v>
      </c>
      <c r="AF59" s="1"/>
      <c r="AG59" s="5">
        <v>44665</v>
      </c>
      <c r="AH59" s="1">
        <v>2.3699999999999999E-2</v>
      </c>
      <c r="AK59" s="1">
        <v>8090318.489074708</v>
      </c>
      <c r="AM59" s="1">
        <f t="shared" si="10"/>
        <v>6.9079656186858314</v>
      </c>
      <c r="BE59" s="14"/>
    </row>
    <row r="60" spans="1:80" x14ac:dyDescent="0.75">
      <c r="A60" s="5">
        <v>44668</v>
      </c>
      <c r="B60" s="1">
        <v>2.35E-2</v>
      </c>
      <c r="E60" s="1">
        <v>9850000</v>
      </c>
      <c r="G60" s="1">
        <f t="shared" si="27"/>
        <v>6.9934362304976121</v>
      </c>
      <c r="I60" s="5">
        <v>44671</v>
      </c>
      <c r="J60" s="1">
        <v>1.34E-2</v>
      </c>
      <c r="K60" s="1"/>
      <c r="L60" s="1"/>
      <c r="M60" s="1">
        <v>536118.86501312256</v>
      </c>
      <c r="N60" s="1"/>
      <c r="O60" s="1">
        <f t="shared" si="26"/>
        <v>5.7292610894990448</v>
      </c>
      <c r="P60" s="1"/>
      <c r="Q60" s="4">
        <v>44672</v>
      </c>
      <c r="R60" s="1">
        <v>3.5499999999999997E-2</v>
      </c>
      <c r="S60" s="1"/>
      <c r="T60" s="1"/>
      <c r="U60" s="1">
        <v>4986961.7462158203</v>
      </c>
      <c r="W60" s="1">
        <f t="shared" si="32"/>
        <v>6.6978360368626184</v>
      </c>
      <c r="Y60" s="5">
        <v>44667</v>
      </c>
      <c r="Z60" s="1">
        <v>2.18E-2</v>
      </c>
      <c r="AA60" s="1">
        <f>AVERAGE(Z54:Z60)</f>
        <v>4.4914285714285705E-2</v>
      </c>
      <c r="AB60" s="1">
        <f>LOG10(AA60)</f>
        <v>-1.3476155026468866</v>
      </c>
      <c r="AC60" s="1">
        <v>1617327.0225524902</v>
      </c>
      <c r="AD60" s="1">
        <f>AVERAGE(AC54:AC60)</f>
        <v>10879774.148123605</v>
      </c>
      <c r="AE60" s="1">
        <f t="shared" si="20"/>
        <v>6.2087978428689512</v>
      </c>
      <c r="AF60" s="1">
        <f>LOG10(AD60)</f>
        <v>7.0366198799906794</v>
      </c>
      <c r="AG60" s="5">
        <v>44666</v>
      </c>
      <c r="AH60" s="1">
        <v>5.1400000000000001E-2</v>
      </c>
      <c r="AK60" s="1">
        <v>5065270.0424194336</v>
      </c>
      <c r="AM60" s="1">
        <f t="shared" si="10"/>
        <v>6.7046026036561006</v>
      </c>
      <c r="BE60" s="14"/>
    </row>
    <row r="61" spans="1:80" x14ac:dyDescent="0.75">
      <c r="A61" s="5">
        <v>44669</v>
      </c>
      <c r="B61" s="1">
        <v>1.8100000000000002E-2</v>
      </c>
      <c r="E61" s="1">
        <v>4470000</v>
      </c>
      <c r="G61" s="1">
        <f t="shared" si="27"/>
        <v>6.6503075231319366</v>
      </c>
      <c r="I61" s="5">
        <v>44672</v>
      </c>
      <c r="J61" s="1">
        <v>2.1299999999999999E-2</v>
      </c>
      <c r="K61" s="1"/>
      <c r="L61" s="1"/>
      <c r="M61" s="1">
        <v>1459162.6524925234</v>
      </c>
      <c r="N61" s="1"/>
      <c r="O61" s="1">
        <f t="shared" si="26"/>
        <v>6.1641037052880812</v>
      </c>
      <c r="P61" s="1"/>
      <c r="Q61" s="4">
        <v>44673</v>
      </c>
      <c r="R61" s="1">
        <v>3.3099999999999997E-2</v>
      </c>
      <c r="S61" s="1">
        <f>AVERAGE(R56:R61)</f>
        <v>4.0683333333333335E-2</v>
      </c>
      <c r="T61" s="1">
        <f t="shared" ref="T61" si="44">LOG10(S61)</f>
        <v>-1.3905834709664551</v>
      </c>
      <c r="U61" s="1">
        <v>3268534.1119766235</v>
      </c>
      <c r="V61" s="1">
        <f>AVERAGE(U56:U61)</f>
        <v>9344089.5080566406</v>
      </c>
      <c r="W61" s="1">
        <f t="shared" si="32"/>
        <v>6.5143530218293675</v>
      </c>
      <c r="X61" s="6">
        <f t="shared" si="32"/>
        <v>6.9705369899426497</v>
      </c>
      <c r="Y61" s="5">
        <v>44668</v>
      </c>
      <c r="Z61" s="1">
        <v>2.5899999999999999E-2</v>
      </c>
      <c r="AA61" s="1"/>
      <c r="AB61" s="1"/>
      <c r="AC61" s="1">
        <v>4505550.5990982065</v>
      </c>
      <c r="AD61" s="1"/>
      <c r="AE61" s="1">
        <f t="shared" si="20"/>
        <v>6.6537478713502827</v>
      </c>
      <c r="AF61" s="1"/>
      <c r="AG61" s="5">
        <v>44667</v>
      </c>
      <c r="AH61" s="1">
        <v>8.43E-2</v>
      </c>
      <c r="AI61" s="1">
        <f>AVERAGE(AH55:AH61)</f>
        <v>4.8314285714285712E-2</v>
      </c>
      <c r="AJ61" s="1">
        <f>LOG10(AI61)</f>
        <v>-1.315924436752534</v>
      </c>
      <c r="AK61" s="1">
        <v>7657334.8045349112</v>
      </c>
      <c r="AL61" s="1">
        <f>AVERAGE(AK55:AK61)</f>
        <v>11198948.281151908</v>
      </c>
      <c r="AM61" s="1">
        <f t="shared" si="10"/>
        <v>6.8840776363303506</v>
      </c>
      <c r="AN61" s="6">
        <f t="shared" si="10"/>
        <v>7.0491772389970517</v>
      </c>
      <c r="BE61" s="14"/>
    </row>
    <row r="62" spans="1:80" x14ac:dyDescent="0.75">
      <c r="A62" s="5">
        <v>44670</v>
      </c>
      <c r="B62" s="1">
        <v>2.5700000000000001E-2</v>
      </c>
      <c r="E62" s="1">
        <v>7790000</v>
      </c>
      <c r="G62" s="1">
        <f t="shared" si="27"/>
        <v>6.8915374576725643</v>
      </c>
      <c r="I62" s="5">
        <v>44673</v>
      </c>
      <c r="J62" s="1">
        <v>9.3699999999999999E-3</v>
      </c>
      <c r="K62" s="1"/>
      <c r="L62" s="1"/>
      <c r="M62" s="1">
        <v>292141.39580726624</v>
      </c>
      <c r="N62" s="1"/>
      <c r="O62" s="1">
        <f t="shared" si="26"/>
        <v>5.4655930999276396</v>
      </c>
      <c r="P62" s="1"/>
      <c r="Q62" s="4">
        <v>44675</v>
      </c>
      <c r="R62" s="1">
        <v>3.9E-2</v>
      </c>
      <c r="S62" s="1"/>
      <c r="T62" s="1"/>
      <c r="U62" s="1">
        <v>3811533.0934524536</v>
      </c>
      <c r="W62" s="1">
        <f t="shared" si="32"/>
        <v>6.5810996948633358</v>
      </c>
      <c r="Y62" s="5">
        <v>44669</v>
      </c>
      <c r="Z62" s="1">
        <v>5.6000000000000001E-2</v>
      </c>
      <c r="AA62" s="1"/>
      <c r="AB62" s="1"/>
      <c r="AC62" s="1">
        <v>8809453.7734985333</v>
      </c>
      <c r="AD62" s="1"/>
      <c r="AE62" s="1">
        <f t="shared" si="20"/>
        <v>6.944948980998908</v>
      </c>
      <c r="AF62" s="1"/>
      <c r="AG62" s="5">
        <v>44668</v>
      </c>
      <c r="AH62" s="1">
        <v>2.41E-2</v>
      </c>
      <c r="AK62" s="1">
        <v>3521166.5630340576</v>
      </c>
      <c r="AM62" s="1">
        <f t="shared" si="10"/>
        <v>6.5466865691473357</v>
      </c>
      <c r="BE62" s="14"/>
    </row>
    <row r="63" spans="1:80" x14ac:dyDescent="0.75">
      <c r="A63" s="5">
        <v>44671</v>
      </c>
      <c r="B63" s="1">
        <v>3.2199999999999999E-2</v>
      </c>
      <c r="E63" s="1">
        <v>9640000</v>
      </c>
      <c r="G63" s="1">
        <f t="shared" si="27"/>
        <v>6.9840770339028309</v>
      </c>
      <c r="I63" s="5">
        <v>44674</v>
      </c>
      <c r="J63" s="1">
        <v>0.03</v>
      </c>
      <c r="K63" s="1">
        <f>AVERAGE(J59:J63)</f>
        <v>1.8293999999999998E-2</v>
      </c>
      <c r="L63" s="1">
        <f t="shared" ref="L63" si="45">LOG10(K63)</f>
        <v>-1.7376913252509758</v>
      </c>
      <c r="M63" s="1">
        <v>1358106.4224243164</v>
      </c>
      <c r="N63" s="1">
        <f>AVERAGE(M59:M63)</f>
        <v>860516.16668701172</v>
      </c>
      <c r="O63" s="1">
        <f t="shared" si="26"/>
        <v>6.1329338029788838</v>
      </c>
      <c r="P63" s="6">
        <f t="shared" si="26"/>
        <v>5.9347590339163458</v>
      </c>
      <c r="Q63" s="4">
        <v>44676</v>
      </c>
      <c r="R63" s="1">
        <v>4.0800000000000003E-2</v>
      </c>
      <c r="S63" s="1"/>
      <c r="T63" s="1"/>
      <c r="U63" s="1">
        <v>1589194.6506500242</v>
      </c>
      <c r="W63" s="1">
        <f t="shared" si="32"/>
        <v>6.2011770945175524</v>
      </c>
      <c r="Y63" s="5">
        <v>44670</v>
      </c>
      <c r="Z63" s="1">
        <v>3.0700000000000002E-2</v>
      </c>
      <c r="AA63" s="1"/>
      <c r="AB63" s="1"/>
      <c r="AC63" s="1">
        <v>4781564.7125244131</v>
      </c>
      <c r="AD63" s="1"/>
      <c r="AE63" s="1">
        <f t="shared" si="20"/>
        <v>6.6795700377870446</v>
      </c>
      <c r="AF63" s="1"/>
      <c r="AG63" s="5">
        <v>44669</v>
      </c>
      <c r="AH63" s="1">
        <v>2.07E-2</v>
      </c>
      <c r="AK63" s="1">
        <v>4463800.9071350098</v>
      </c>
      <c r="AM63" s="1">
        <f t="shared" si="10"/>
        <v>6.6497048161130206</v>
      </c>
      <c r="BE63" s="14"/>
    </row>
    <row r="64" spans="1:80" x14ac:dyDescent="0.75">
      <c r="A64" s="5">
        <v>44672</v>
      </c>
      <c r="B64" s="1">
        <v>1.7500000000000002E-2</v>
      </c>
      <c r="E64" s="1">
        <v>1450000</v>
      </c>
      <c r="G64" s="1">
        <f t="shared" si="27"/>
        <v>6.1613680022349753</v>
      </c>
      <c r="I64" s="5">
        <v>44675</v>
      </c>
      <c r="J64" s="1">
        <v>4.5999999999999999E-2</v>
      </c>
      <c r="K64" s="1"/>
      <c r="L64" s="1"/>
      <c r="M64" s="1">
        <v>2107779.9797058105</v>
      </c>
      <c r="N64" s="1"/>
      <c r="O64" s="1">
        <f t="shared" si="26"/>
        <v>6.3238252751426565</v>
      </c>
      <c r="P64" s="1"/>
      <c r="Q64" s="4">
        <v>44677</v>
      </c>
      <c r="R64" s="1">
        <v>1.9599999999999999E-2</v>
      </c>
      <c r="S64" s="1"/>
      <c r="T64" s="1"/>
      <c r="U64" s="1">
        <v>1263080.1200866699</v>
      </c>
      <c r="W64" s="1">
        <f t="shared" si="32"/>
        <v>6.1014308997302482</v>
      </c>
      <c r="Y64" s="5">
        <v>44671</v>
      </c>
      <c r="Z64" s="1">
        <v>4.36E-2</v>
      </c>
      <c r="AA64" s="1"/>
      <c r="AB64" s="1"/>
      <c r="AC64" s="1">
        <v>15406247.234344482</v>
      </c>
      <c r="AD64" s="1"/>
      <c r="AE64" s="1">
        <f t="shared" si="20"/>
        <v>7.187696862994871</v>
      </c>
      <c r="AF64" s="1"/>
      <c r="AG64" s="5">
        <v>44671</v>
      </c>
      <c r="AH64" s="1">
        <v>2.9100000000000001E-2</v>
      </c>
      <c r="AK64" s="1">
        <v>3764803.6479949956</v>
      </c>
      <c r="AM64" s="1">
        <f t="shared" si="10"/>
        <v>6.5757423306519973</v>
      </c>
      <c r="BE64" s="14"/>
    </row>
    <row r="65" spans="1:57" x14ac:dyDescent="0.75">
      <c r="A65" s="5">
        <v>44673</v>
      </c>
      <c r="B65" s="1">
        <v>1.43E-2</v>
      </c>
      <c r="E65" s="1">
        <v>1130000</v>
      </c>
      <c r="G65" s="1">
        <f t="shared" si="27"/>
        <v>6.0530784434834199</v>
      </c>
      <c r="I65" s="5">
        <v>44676</v>
      </c>
      <c r="J65" s="1">
        <v>2.1899999999999999E-2</v>
      </c>
      <c r="K65" s="1"/>
      <c r="L65" s="1"/>
      <c r="M65" s="1">
        <v>366827.7382850647</v>
      </c>
      <c r="N65" s="1"/>
      <c r="O65" s="1">
        <f t="shared" si="26"/>
        <v>5.5644621681339386</v>
      </c>
      <c r="P65" s="1"/>
      <c r="Q65" s="4">
        <v>44678</v>
      </c>
      <c r="R65" s="1">
        <v>1.9699999999999999E-2</v>
      </c>
      <c r="S65" s="1"/>
      <c r="T65" s="1"/>
      <c r="U65" s="1">
        <v>2199738.5025024414</v>
      </c>
      <c r="W65" s="1">
        <f t="shared" si="32"/>
        <v>6.3423710564266695</v>
      </c>
      <c r="Y65" s="5">
        <v>44672</v>
      </c>
      <c r="Z65" s="1">
        <v>4.5699999999999998E-2</v>
      </c>
      <c r="AA65" s="1"/>
      <c r="AB65" s="1"/>
      <c r="AC65" s="1">
        <v>8946802.9022216797</v>
      </c>
      <c r="AD65" s="1"/>
      <c r="AE65" s="1">
        <f t="shared" si="20"/>
        <v>6.9516678699553074</v>
      </c>
      <c r="AF65" s="1"/>
      <c r="AG65" s="5">
        <v>44672</v>
      </c>
      <c r="AH65" s="1">
        <v>3.9100000000000003E-2</v>
      </c>
      <c r="AK65" s="1">
        <v>9854680.8958053589</v>
      </c>
      <c r="AM65" s="1">
        <f t="shared" si="10"/>
        <v>6.9936425659635466</v>
      </c>
      <c r="BE65" s="14"/>
    </row>
    <row r="66" spans="1:57" x14ac:dyDescent="0.75">
      <c r="A66" s="5">
        <v>44674</v>
      </c>
      <c r="B66" s="1">
        <v>1.3100000000000001E-2</v>
      </c>
      <c r="C66" s="1">
        <f>AVERAGE(B60:B66)</f>
        <v>2.062857142857143E-2</v>
      </c>
      <c r="D66" s="1">
        <f t="shared" ref="D66" si="46">LOG10(C66)</f>
        <v>-1.6855308467806365</v>
      </c>
      <c r="E66" s="1">
        <v>760000</v>
      </c>
      <c r="F66" s="1">
        <f>AVERAGE(E60:E66)</f>
        <v>5012857.1428571427</v>
      </c>
      <c r="G66" s="1">
        <f t="shared" si="27"/>
        <v>5.8808135922807914</v>
      </c>
      <c r="H66" s="6">
        <f t="shared" si="27"/>
        <v>6.7000853282011494</v>
      </c>
      <c r="I66" s="5">
        <v>44677</v>
      </c>
      <c r="J66" s="1">
        <v>2.7199999999999998E-2</v>
      </c>
      <c r="K66" s="1"/>
      <c r="L66" s="1"/>
      <c r="M66" s="1">
        <v>1130305.6955337524</v>
      </c>
      <c r="N66" s="1"/>
      <c r="O66" s="1">
        <f t="shared" si="26"/>
        <v>6.0531959159868274</v>
      </c>
      <c r="P66" s="1"/>
      <c r="Q66" s="4">
        <v>44680</v>
      </c>
      <c r="R66" s="1">
        <v>1.52E-2</v>
      </c>
      <c r="S66" s="1">
        <f>AVERAGE(R62:R66)</f>
        <v>2.6860000000000002E-2</v>
      </c>
      <c r="T66" s="1">
        <f t="shared" ref="T66" si="47">LOG10(S66)</f>
        <v>-1.5708939916673035</v>
      </c>
      <c r="U66" s="1">
        <v>1247288.6085510256</v>
      </c>
      <c r="V66" s="1">
        <f>AVERAGE(U62:U66)</f>
        <v>2022166.9950485229</v>
      </c>
      <c r="W66" s="1">
        <f t="shared" si="32"/>
        <v>6.0959669559635161</v>
      </c>
      <c r="X66" s="6">
        <f t="shared" si="32"/>
        <v>6.3058170177403223</v>
      </c>
      <c r="Y66" s="5">
        <v>44673</v>
      </c>
      <c r="Z66" s="1">
        <v>1.9699999999999999E-2</v>
      </c>
      <c r="AA66" s="1"/>
      <c r="AB66" s="1"/>
      <c r="AC66" s="1">
        <v>3461882.35282898</v>
      </c>
      <c r="AD66" s="1"/>
      <c r="AE66" s="1">
        <f t="shared" si="20"/>
        <v>6.5393123049069812</v>
      </c>
      <c r="AF66" s="1"/>
      <c r="AG66" s="7">
        <v>44674</v>
      </c>
      <c r="AH66" s="1">
        <v>2.4799999999999999E-2</v>
      </c>
      <c r="AI66" s="1">
        <f>AVERAGE(AH62:AH66)</f>
        <v>2.7559999999999994E-2</v>
      </c>
      <c r="AJ66" s="1">
        <f>LOG10(AI66)</f>
        <v>-1.5597207867644118</v>
      </c>
      <c r="AK66" s="1">
        <v>2662008.7623596191</v>
      </c>
      <c r="AL66" s="1">
        <f>AVERAGE(AK62:AK66)</f>
        <v>4853292.1552658081</v>
      </c>
      <c r="AM66" s="1">
        <f t="shared" si="10"/>
        <v>6.4252094806796665</v>
      </c>
      <c r="AN66" s="6">
        <f t="shared" si="10"/>
        <v>6.686036435473695</v>
      </c>
      <c r="BE66" s="14"/>
    </row>
    <row r="67" spans="1:57" x14ac:dyDescent="0.75">
      <c r="A67" s="5">
        <v>44675</v>
      </c>
      <c r="B67" s="1">
        <v>2.18E-2</v>
      </c>
      <c r="E67" s="1">
        <v>2210000</v>
      </c>
      <c r="G67" s="1">
        <f t="shared" si="27"/>
        <v>6.344392273685111</v>
      </c>
      <c r="I67" s="5">
        <v>44678</v>
      </c>
      <c r="J67" s="1">
        <v>3.2500000000000001E-2</v>
      </c>
      <c r="K67" s="1"/>
      <c r="L67" s="1"/>
      <c r="M67" s="1">
        <v>2594898.9391326904</v>
      </c>
      <c r="N67" s="1"/>
      <c r="O67" s="1">
        <f t="shared" si="26"/>
        <v>6.4141204484921177</v>
      </c>
      <c r="P67" s="1"/>
      <c r="Q67" s="4">
        <v>44682</v>
      </c>
      <c r="R67" s="1">
        <v>1.5800000000000002E-2</v>
      </c>
      <c r="S67" s="1"/>
      <c r="T67" s="1"/>
      <c r="U67" s="6">
        <v>2467440.4144287109</v>
      </c>
      <c r="W67" s="1">
        <f t="shared" si="32"/>
        <v>6.3922466738047881</v>
      </c>
      <c r="Y67" s="5">
        <v>44674</v>
      </c>
      <c r="Z67" s="1">
        <v>2.1399999999999999E-2</v>
      </c>
      <c r="AA67" s="1">
        <f>AVERAGE(Z61:Z67)</f>
        <v>3.4714285714285711E-2</v>
      </c>
      <c r="AB67" s="1">
        <f>LOG10(AA67)</f>
        <v>-1.4594917664159446</v>
      </c>
      <c r="AC67" s="1">
        <v>3809995.174407959</v>
      </c>
      <c r="AD67" s="1">
        <f>AVERAGE(AC61:AC67)</f>
        <v>7103070.9641320361</v>
      </c>
      <c r="AE67" s="1">
        <f t="shared" si="20"/>
        <v>6.5809244256154296</v>
      </c>
      <c r="AF67" s="1">
        <f>LOG10(AD67)</f>
        <v>6.8514461535678741</v>
      </c>
      <c r="AG67" s="7">
        <v>44675</v>
      </c>
      <c r="AH67" s="1">
        <v>2.06E-2</v>
      </c>
      <c r="AK67" s="1">
        <v>7794316.4110183707</v>
      </c>
      <c r="AM67" s="1">
        <f t="shared" si="10"/>
        <v>6.8917780320404614</v>
      </c>
      <c r="BE67" s="14"/>
    </row>
    <row r="68" spans="1:57" x14ac:dyDescent="0.75">
      <c r="A68" s="5">
        <v>44676</v>
      </c>
      <c r="B68" s="1">
        <v>1.04E-2</v>
      </c>
      <c r="E68" s="1">
        <v>2920000</v>
      </c>
      <c r="G68" s="1">
        <f t="shared" si="27"/>
        <v>6.4653828514484184</v>
      </c>
      <c r="I68" s="5">
        <v>44679</v>
      </c>
      <c r="J68" s="1">
        <v>2.4E-2</v>
      </c>
      <c r="K68" s="1"/>
      <c r="L68" s="1"/>
      <c r="M68" s="1">
        <v>1809010.5295181274</v>
      </c>
      <c r="N68" s="1"/>
      <c r="O68" s="1">
        <f t="shared" si="26"/>
        <v>6.2574410947195771</v>
      </c>
      <c r="P68" s="1"/>
      <c r="Q68" s="4">
        <v>44683</v>
      </c>
      <c r="R68" s="1">
        <v>1.49E-2</v>
      </c>
      <c r="S68" s="1"/>
      <c r="T68" s="1"/>
      <c r="U68" s="6">
        <v>2438551.7578125</v>
      </c>
      <c r="W68" s="1">
        <f t="shared" si="32"/>
        <v>6.3871319778459021</v>
      </c>
      <c r="Y68" s="5">
        <v>44675</v>
      </c>
      <c r="Z68" s="1">
        <v>2.4299999999999999E-2</v>
      </c>
      <c r="AA68" s="1"/>
      <c r="AB68" s="1"/>
      <c r="AC68" s="1">
        <v>3584903.9554595943</v>
      </c>
      <c r="AD68" s="1"/>
      <c r="AE68" s="1">
        <f t="shared" si="20"/>
        <v>6.5544775248092115</v>
      </c>
      <c r="AF68" s="1"/>
      <c r="AG68" s="7">
        <v>44676</v>
      </c>
      <c r="AH68" s="1">
        <v>3.7400000000000003E-2</v>
      </c>
      <c r="AK68" s="1">
        <v>5414995.0504302979</v>
      </c>
      <c r="AM68" s="1">
        <f t="shared" ref="AM68:AN105" si="48">LOG10(AK68)</f>
        <v>6.7335980639951725</v>
      </c>
      <c r="BE68" s="14"/>
    </row>
    <row r="69" spans="1:57" x14ac:dyDescent="0.75">
      <c r="A69" s="5">
        <v>44677</v>
      </c>
      <c r="B69" s="1">
        <v>1.61E-2</v>
      </c>
      <c r="E69" s="1">
        <v>3030000</v>
      </c>
      <c r="G69" s="1">
        <f t="shared" si="27"/>
        <v>6.4814426285023048</v>
      </c>
      <c r="I69" s="5">
        <v>44680</v>
      </c>
      <c r="J69" s="1">
        <v>1.3299999999999999E-2</v>
      </c>
      <c r="K69" s="1"/>
      <c r="L69" s="1"/>
      <c r="M69" s="1">
        <v>403969.36225891119</v>
      </c>
      <c r="N69" s="1"/>
      <c r="O69" s="1">
        <f t="shared" si="26"/>
        <v>5.6063484287085066</v>
      </c>
      <c r="P69" s="1"/>
      <c r="Q69" s="4">
        <v>44684</v>
      </c>
      <c r="R69" s="1">
        <v>2.69E-2</v>
      </c>
      <c r="S69" s="1"/>
      <c r="T69" s="1"/>
      <c r="U69" s="6">
        <v>2634320</v>
      </c>
      <c r="W69" s="1">
        <f t="shared" si="32"/>
        <v>6.4206685290893279</v>
      </c>
      <c r="Y69" s="5">
        <v>44676</v>
      </c>
      <c r="Z69" s="1">
        <v>1.2800000000000001E-2</v>
      </c>
      <c r="AA69" s="1"/>
      <c r="AB69" s="1"/>
      <c r="AC69" s="1">
        <v>1987019.7057723997</v>
      </c>
      <c r="AD69" s="1"/>
      <c r="AE69" s="1">
        <f t="shared" si="20"/>
        <v>6.2982021741383898</v>
      </c>
      <c r="AF69" s="1"/>
      <c r="AG69" s="7">
        <v>44677</v>
      </c>
      <c r="AH69" s="1">
        <v>2.5399999999999999E-2</v>
      </c>
      <c r="AK69" s="1">
        <v>6429569.2443847656</v>
      </c>
      <c r="AM69" s="1">
        <f t="shared" si="48"/>
        <v>6.808181877892614</v>
      </c>
      <c r="BE69" s="14"/>
    </row>
    <row r="70" spans="1:57" x14ac:dyDescent="0.75">
      <c r="A70" s="5">
        <v>44678</v>
      </c>
      <c r="B70" s="1">
        <v>1.15E-2</v>
      </c>
      <c r="E70" s="1">
        <v>2500000</v>
      </c>
      <c r="G70" s="1">
        <f t="shared" si="27"/>
        <v>6.3979400086720375</v>
      </c>
      <c r="I70" s="5">
        <v>44681</v>
      </c>
      <c r="J70" s="1">
        <v>2.18E-2</v>
      </c>
      <c r="K70" s="1">
        <f>AVERAGE(J64:J70)</f>
        <v>2.6671428571428568E-2</v>
      </c>
      <c r="L70" s="1">
        <f t="shared" ref="L70" si="49">LOG10(K70)</f>
        <v>-1.5739537220651785</v>
      </c>
      <c r="M70" s="1">
        <v>1336088.3636474609</v>
      </c>
      <c r="N70" s="1">
        <f>AVERAGE(M64:M70)</f>
        <v>1392697.2297259739</v>
      </c>
      <c r="O70" s="1">
        <f t="shared" si="26"/>
        <v>6.1258351816241463</v>
      </c>
      <c r="P70" s="6">
        <f t="shared" si="26"/>
        <v>6.1438567117209626</v>
      </c>
      <c r="Q70" s="4">
        <v>44685</v>
      </c>
      <c r="R70" s="1">
        <v>1.9199999999999998E-2</v>
      </c>
      <c r="S70" s="1"/>
      <c r="T70" s="1"/>
      <c r="U70" s="6">
        <v>2273880.0000000005</v>
      </c>
      <c r="W70" s="1">
        <f t="shared" si="32"/>
        <v>6.3567675418323883</v>
      </c>
      <c r="Y70" s="5">
        <v>44677</v>
      </c>
      <c r="Z70" s="1">
        <v>5.5E-2</v>
      </c>
      <c r="AA70" s="1"/>
      <c r="AB70" s="1"/>
      <c r="AC70" s="1">
        <v>7794790.4586791992</v>
      </c>
      <c r="AD70" s="1"/>
      <c r="AE70" s="1">
        <f t="shared" si="20"/>
        <v>6.8918044448792521</v>
      </c>
      <c r="AF70" s="1"/>
      <c r="AG70" s="7">
        <v>44678</v>
      </c>
      <c r="AH70" s="1">
        <v>2.6499999999999999E-2</v>
      </c>
      <c r="AK70" s="1">
        <v>7319553.8520812988</v>
      </c>
      <c r="AM70" s="1">
        <f t="shared" si="48"/>
        <v>6.8644846103638306</v>
      </c>
      <c r="BE70" s="14"/>
    </row>
    <row r="71" spans="1:57" x14ac:dyDescent="0.75">
      <c r="A71" s="5">
        <v>44680</v>
      </c>
      <c r="B71" s="1">
        <v>4.4299999999999999E-3</v>
      </c>
      <c r="E71" s="1">
        <v>711790.08483886719</v>
      </c>
      <c r="G71" s="1">
        <f t="shared" si="27"/>
        <v>5.8523519340334369</v>
      </c>
      <c r="I71" s="5">
        <v>44682</v>
      </c>
      <c r="J71" s="1">
        <v>0.02</v>
      </c>
      <c r="K71" s="1"/>
      <c r="L71" s="1"/>
      <c r="M71" s="1">
        <v>1195714.0731811523</v>
      </c>
      <c r="N71" s="1"/>
      <c r="O71" s="1">
        <f t="shared" si="26"/>
        <v>6.0776273407849972</v>
      </c>
      <c r="P71" s="1"/>
      <c r="Q71" s="4">
        <v>44686</v>
      </c>
      <c r="R71" s="1">
        <v>1.15E-2</v>
      </c>
      <c r="S71" s="1"/>
      <c r="T71" s="1"/>
      <c r="U71" s="6">
        <v>1497720.0000000002</v>
      </c>
      <c r="W71" s="1">
        <f t="shared" si="32"/>
        <v>6.1754306292372361</v>
      </c>
      <c r="Y71" s="5">
        <v>44678</v>
      </c>
      <c r="Z71" s="1">
        <v>2.4500000000000001E-2</v>
      </c>
      <c r="AA71" s="1"/>
      <c r="AB71" s="1"/>
      <c r="AC71" s="1">
        <v>5796553.4925460815</v>
      </c>
      <c r="AD71" s="1"/>
      <c r="AE71" s="1">
        <f t="shared" si="20"/>
        <v>6.7631698480347664</v>
      </c>
      <c r="AF71" s="1"/>
      <c r="AG71" s="7">
        <v>44679</v>
      </c>
      <c r="AH71" s="1">
        <v>2.1899999999999999E-2</v>
      </c>
      <c r="AK71" s="1">
        <v>4912831.1634063721</v>
      </c>
      <c r="AM71" s="1">
        <f t="shared" si="48"/>
        <v>6.691331839229286</v>
      </c>
      <c r="BE71" s="14"/>
    </row>
    <row r="72" spans="1:57" x14ac:dyDescent="0.75">
      <c r="A72" s="5">
        <v>44681</v>
      </c>
      <c r="B72" s="1">
        <v>6.5399999999999998E-3</v>
      </c>
      <c r="C72" s="1">
        <f>AVERAGE(B67:B72)</f>
        <v>1.1795E-2</v>
      </c>
      <c r="D72" s="1">
        <f t="shared" ref="D72" si="50">LOG10(C72)</f>
        <v>-1.9283020547783858</v>
      </c>
      <c r="E72" s="1">
        <v>993721.41265869152</v>
      </c>
      <c r="F72" s="1">
        <f>AVERAGE(E67:E72)</f>
        <v>2060918.5829162598</v>
      </c>
      <c r="G72" s="1">
        <f t="shared" si="27"/>
        <v>5.9972646480764382</v>
      </c>
      <c r="H72" s="6">
        <f t="shared" si="27"/>
        <v>6.3140608352102534</v>
      </c>
      <c r="I72" s="5">
        <v>44683</v>
      </c>
      <c r="J72" s="1">
        <v>1.7100000000000001E-2</v>
      </c>
      <c r="K72" s="1"/>
      <c r="L72" s="1"/>
      <c r="M72" s="1">
        <v>1251995.4528808594</v>
      </c>
      <c r="N72" s="1"/>
      <c r="O72" s="1">
        <f t="shared" si="26"/>
        <v>6.0976027515642368</v>
      </c>
      <c r="P72" s="1"/>
      <c r="Q72" s="4">
        <v>44687</v>
      </c>
      <c r="R72" s="1">
        <v>8.8599999999999998E-3</v>
      </c>
      <c r="S72" s="1">
        <f>AVERAGE(R67:R72)</f>
        <v>1.6193333333333334E-2</v>
      </c>
      <c r="T72" s="1">
        <f t="shared" ref="T72" si="51">LOG10(S72)</f>
        <v>-1.7906637442505506</v>
      </c>
      <c r="U72" s="6">
        <v>517486.74964904785</v>
      </c>
      <c r="V72" s="1">
        <f>AVERAGE(U67:U72)</f>
        <v>1971566.4869817097</v>
      </c>
      <c r="W72" s="1">
        <f t="shared" si="32"/>
        <v>5.7138992340748986</v>
      </c>
      <c r="X72" s="6">
        <f t="shared" si="32"/>
        <v>6.2948114273348805</v>
      </c>
      <c r="Y72" s="5">
        <v>44679</v>
      </c>
      <c r="Z72" s="1">
        <v>1.06E-2</v>
      </c>
      <c r="AA72" s="1"/>
      <c r="AB72" s="1"/>
      <c r="AC72" s="1">
        <v>3772735.5957031245</v>
      </c>
      <c r="AD72" s="1"/>
      <c r="AE72" s="1">
        <f t="shared" si="20"/>
        <v>6.5766563696455176</v>
      </c>
      <c r="AF72" s="1"/>
      <c r="AG72" s="7">
        <v>44680</v>
      </c>
      <c r="AH72" s="1">
        <v>1.5299999999999999E-2</v>
      </c>
      <c r="AK72" s="1">
        <v>1845343.7728881836</v>
      </c>
      <c r="AM72" s="1">
        <f t="shared" si="48"/>
        <v>6.2660772836446315</v>
      </c>
      <c r="BE72" s="14"/>
    </row>
    <row r="73" spans="1:57" x14ac:dyDescent="0.75">
      <c r="A73" s="5">
        <v>44683</v>
      </c>
      <c r="B73" s="1">
        <v>2.3800000000000002E-2</v>
      </c>
      <c r="E73" s="1">
        <v>3681165.52734375</v>
      </c>
      <c r="G73" s="1">
        <f t="shared" si="27"/>
        <v>6.5659853463778592</v>
      </c>
      <c r="I73" s="5">
        <v>44684</v>
      </c>
      <c r="J73" s="1">
        <v>2.3599999999999999E-2</v>
      </c>
      <c r="K73" s="1"/>
      <c r="L73" s="1"/>
      <c r="M73" s="1">
        <v>1258400.0000000002</v>
      </c>
      <c r="N73" s="1"/>
      <c r="O73" s="1">
        <f t="shared" si="26"/>
        <v>6.0998187096152305</v>
      </c>
      <c r="P73" s="1"/>
      <c r="Q73" s="4">
        <v>44689</v>
      </c>
      <c r="R73" s="1">
        <v>1.35E-2</v>
      </c>
      <c r="S73" s="1"/>
      <c r="T73" s="1"/>
      <c r="U73" s="6">
        <v>1034816.9075012208</v>
      </c>
      <c r="W73" s="1">
        <f t="shared" si="32"/>
        <v>6.0148635158837953</v>
      </c>
      <c r="Y73" s="5">
        <v>44680</v>
      </c>
      <c r="Z73" s="1">
        <v>1.5299999999999999E-2</v>
      </c>
      <c r="AA73" s="1"/>
      <c r="AB73" s="1"/>
      <c r="AC73" s="1">
        <v>5568761.96861267</v>
      </c>
      <c r="AD73" s="1"/>
      <c r="AE73" s="1">
        <f t="shared" si="20"/>
        <v>6.7457586547855479</v>
      </c>
      <c r="AF73" s="1"/>
      <c r="AG73" s="7">
        <v>44681</v>
      </c>
      <c r="AH73" s="1">
        <v>2.07E-2</v>
      </c>
      <c r="AI73" s="1">
        <f>AVERAGE(AH67:AH73)</f>
        <v>2.3971428571428571E-2</v>
      </c>
      <c r="AJ73" s="1">
        <f>LOG10(AI73)</f>
        <v>-1.6203060835215755</v>
      </c>
      <c r="AK73" s="1">
        <v>6171011.7187500009</v>
      </c>
      <c r="AL73" s="1">
        <f>AVERAGE(AK67:AK73)</f>
        <v>5698231.6018513273</v>
      </c>
      <c r="AM73" s="1">
        <f t="shared" si="48"/>
        <v>6.7903563711403025</v>
      </c>
      <c r="AN73" s="6">
        <f t="shared" si="48"/>
        <v>6.7557400969501273</v>
      </c>
      <c r="BE73" s="14"/>
    </row>
    <row r="74" spans="1:57" x14ac:dyDescent="0.75">
      <c r="A74" s="5">
        <v>44684</v>
      </c>
      <c r="B74" s="1">
        <v>1.06E-2</v>
      </c>
      <c r="E74" s="1">
        <v>2283360</v>
      </c>
      <c r="G74" s="1">
        <f t="shared" si="27"/>
        <v>6.3585743887954891</v>
      </c>
      <c r="I74" s="5">
        <v>44685</v>
      </c>
      <c r="J74" s="1">
        <v>3.6400000000000002E-2</v>
      </c>
      <c r="K74" s="1"/>
      <c r="L74" s="1"/>
      <c r="M74" s="1">
        <v>1074480.0000000002</v>
      </c>
      <c r="N74" s="1"/>
      <c r="O74" s="1">
        <f t="shared" si="26"/>
        <v>6.0311983360950512</v>
      </c>
      <c r="P74" s="1"/>
      <c r="Q74" s="4">
        <v>44690</v>
      </c>
      <c r="R74" s="1">
        <v>1.7100000000000001E-2</v>
      </c>
      <c r="S74" s="1"/>
      <c r="T74" s="1"/>
      <c r="U74" s="6">
        <v>1389060.729980469</v>
      </c>
      <c r="W74" s="1">
        <f t="shared" si="32"/>
        <v>6.1427212335841546</v>
      </c>
      <c r="Y74" s="5">
        <v>44681</v>
      </c>
      <c r="Z74" s="1">
        <v>2.1600000000000001E-2</v>
      </c>
      <c r="AA74" s="1">
        <f>AVERAGE(Z68:Z74)</f>
        <v>2.3442857142857147E-2</v>
      </c>
      <c r="AB74" s="1">
        <f>LOG10(AA74)</f>
        <v>-1.6299894589611634</v>
      </c>
      <c r="AC74" s="1">
        <v>4229469.3145751953</v>
      </c>
      <c r="AD74" s="1">
        <f>AVERAGE(AC68:AC74)</f>
        <v>4676319.2130497526</v>
      </c>
      <c r="AE74" s="1">
        <f t="shared" si="20"/>
        <v>6.6262858784364695</v>
      </c>
      <c r="AF74" s="1">
        <f>LOG10(AD74)</f>
        <v>6.6699041491395699</v>
      </c>
      <c r="AG74" s="7">
        <v>44682</v>
      </c>
      <c r="AH74" s="1">
        <v>2.6499999999999999E-2</v>
      </c>
      <c r="AK74" s="1">
        <v>7247400.6958007822</v>
      </c>
      <c r="AM74" s="1">
        <f t="shared" si="48"/>
        <v>6.8601822733459432</v>
      </c>
      <c r="BE74" s="14"/>
    </row>
    <row r="75" spans="1:57" x14ac:dyDescent="0.75">
      <c r="A75" s="5">
        <v>44685</v>
      </c>
      <c r="B75" s="1">
        <v>5.7000000000000002E-3</v>
      </c>
      <c r="E75" s="1">
        <v>1636800</v>
      </c>
      <c r="G75" s="1">
        <f t="shared" si="27"/>
        <v>6.2139956163680852</v>
      </c>
      <c r="I75" s="5">
        <v>44686</v>
      </c>
      <c r="J75" s="1">
        <v>1.8800000000000001E-2</v>
      </c>
      <c r="K75" s="1"/>
      <c r="L75" s="1"/>
      <c r="M75" s="1">
        <v>708320</v>
      </c>
      <c r="N75" s="1"/>
      <c r="O75" s="1">
        <f t="shared" si="26"/>
        <v>5.8502295046347728</v>
      </c>
      <c r="P75" s="1"/>
      <c r="Q75" s="4">
        <v>44691</v>
      </c>
      <c r="R75" s="1">
        <v>1.38E-2</v>
      </c>
      <c r="S75" s="1"/>
      <c r="T75" s="1"/>
      <c r="U75" s="6">
        <v>1697629.3487548833</v>
      </c>
      <c r="W75" s="1">
        <f t="shared" si="32"/>
        <v>6.2298428747406529</v>
      </c>
      <c r="Y75" s="5">
        <v>44682</v>
      </c>
      <c r="Z75" s="1">
        <v>9.5200000000000007E-3</v>
      </c>
      <c r="AA75" s="1"/>
      <c r="AB75" s="1"/>
      <c r="AC75" s="1">
        <v>1536282.8254699707</v>
      </c>
      <c r="AD75" s="1"/>
      <c r="AE75" s="1">
        <f t="shared" si="20"/>
        <v>6.1864711754832307</v>
      </c>
      <c r="AF75" s="1"/>
      <c r="AG75" s="7">
        <v>44683</v>
      </c>
      <c r="AH75" s="1">
        <v>2.06E-2</v>
      </c>
      <c r="AK75" s="1">
        <v>5161777.86254883</v>
      </c>
      <c r="AM75" s="1">
        <f t="shared" si="48"/>
        <v>6.7127993107182915</v>
      </c>
      <c r="BE75" s="14"/>
    </row>
    <row r="76" spans="1:57" x14ac:dyDescent="0.75">
      <c r="A76" s="5">
        <v>44686</v>
      </c>
      <c r="B76" s="1">
        <v>9.6799999999999994E-3</v>
      </c>
      <c r="E76" s="1">
        <v>1723280.0000000002</v>
      </c>
      <c r="G76" s="1">
        <f t="shared" si="27"/>
        <v>6.2363558477181176</v>
      </c>
      <c r="I76" s="5">
        <v>44687</v>
      </c>
      <c r="J76" s="1">
        <v>1.3599999999999999E-2</v>
      </c>
      <c r="K76" s="1"/>
      <c r="L76" s="1"/>
      <c r="M76" s="1">
        <v>137073.26030731204</v>
      </c>
      <c r="N76" s="1"/>
      <c r="O76" s="1">
        <f t="shared" si="26"/>
        <v>5.136952742655251</v>
      </c>
      <c r="P76" s="1"/>
      <c r="Q76" s="4">
        <v>44692</v>
      </c>
      <c r="R76" s="1">
        <v>1.5299999999999999E-2</v>
      </c>
      <c r="S76" s="1"/>
      <c r="T76" s="1"/>
      <c r="U76" s="6">
        <v>1312596.1303710935</v>
      </c>
      <c r="W76" s="1">
        <f t="shared" si="32"/>
        <v>6.1181311195910562</v>
      </c>
      <c r="Y76" s="5">
        <v>44683</v>
      </c>
      <c r="Z76" s="1">
        <v>2.52E-2</v>
      </c>
      <c r="AA76" s="1"/>
      <c r="AB76" s="1"/>
      <c r="AC76" s="1">
        <v>2329329.8950195317</v>
      </c>
      <c r="AD76" s="1"/>
      <c r="AE76" s="1">
        <f t="shared" si="20"/>
        <v>6.3672310005314943</v>
      </c>
      <c r="AF76" s="1"/>
      <c r="AG76" s="7">
        <v>44684</v>
      </c>
      <c r="AH76" s="1">
        <v>2.24E-2</v>
      </c>
      <c r="AK76" s="1">
        <v>5831280.0000000009</v>
      </c>
      <c r="AM76" s="1">
        <f t="shared" si="48"/>
        <v>6.7657638953972752</v>
      </c>
      <c r="BE76" s="14"/>
    </row>
    <row r="77" spans="1:57" x14ac:dyDescent="0.75">
      <c r="A77" s="5">
        <v>44687</v>
      </c>
      <c r="B77" s="1">
        <v>5.8100000000000001E-3</v>
      </c>
      <c r="E77" s="1">
        <v>1311211.380004883</v>
      </c>
      <c r="G77" s="1">
        <f t="shared" si="27"/>
        <v>6.1176727098210435</v>
      </c>
      <c r="I77" s="5">
        <v>44688</v>
      </c>
      <c r="J77" s="1">
        <v>1.2699999999999999E-2</v>
      </c>
      <c r="K77" s="1">
        <f>AVERAGE(J71:J77)</f>
        <v>2.0314285714285712E-2</v>
      </c>
      <c r="L77" s="1">
        <f t="shared" ref="L77" si="52">LOG10(K77)</f>
        <v>-1.6921984436205093</v>
      </c>
      <c r="M77" s="1">
        <v>114779.85525131226</v>
      </c>
      <c r="N77" s="1">
        <f>AVERAGE(M71:M77)</f>
        <v>820108.948802948</v>
      </c>
      <c r="O77" s="1">
        <f t="shared" si="26"/>
        <v>5.0598656727232241</v>
      </c>
      <c r="P77" s="6">
        <f t="shared" si="26"/>
        <v>5.9138715508238535</v>
      </c>
      <c r="Q77" s="4">
        <v>44693</v>
      </c>
      <c r="R77" s="1">
        <v>1.2E-2</v>
      </c>
      <c r="S77" s="1"/>
      <c r="T77" s="1"/>
      <c r="U77" s="6">
        <v>1474775.5508422852</v>
      </c>
      <c r="W77" s="1">
        <f t="shared" si="32"/>
        <v>6.1687259291630614</v>
      </c>
      <c r="Y77" s="5">
        <v>44684</v>
      </c>
      <c r="Z77" s="1">
        <v>4.1099999999999998E-2</v>
      </c>
      <c r="AA77" s="1"/>
      <c r="AB77" s="1"/>
      <c r="AC77" s="1">
        <v>3774956.5429687505</v>
      </c>
      <c r="AD77" s="1"/>
      <c r="AE77" s="1">
        <f t="shared" si="20"/>
        <v>6.5769119564267955</v>
      </c>
      <c r="AF77" s="1"/>
      <c r="AG77" s="7">
        <v>44685</v>
      </c>
      <c r="AH77" s="1">
        <v>1.52E-2</v>
      </c>
      <c r="AK77" s="1">
        <v>2656920.0000000005</v>
      </c>
      <c r="AM77" s="1">
        <f t="shared" si="48"/>
        <v>6.424378477977605</v>
      </c>
      <c r="BE77" s="14"/>
    </row>
    <row r="78" spans="1:57" x14ac:dyDescent="0.75">
      <c r="A78" s="5">
        <v>44688</v>
      </c>
      <c r="B78" s="1">
        <v>3.63E-3</v>
      </c>
      <c r="C78" s="1">
        <f>AVERAGE(B73:B78)</f>
        <v>9.8700000000000003E-3</v>
      </c>
      <c r="D78" s="1">
        <f t="shared" ref="D78" si="53">LOG10(C78)</f>
        <v>-2.0056828473303634</v>
      </c>
      <c r="E78" s="1">
        <v>407701.58767700201</v>
      </c>
      <c r="F78" s="1">
        <f>AVERAGE(E73:E78)</f>
        <v>1840586.4158376057</v>
      </c>
      <c r="G78" s="1">
        <f t="shared" si="27"/>
        <v>5.6103424026908577</v>
      </c>
      <c r="H78" s="6">
        <f t="shared" si="27"/>
        <v>6.2649562124593441</v>
      </c>
      <c r="I78" s="5">
        <v>44689</v>
      </c>
      <c r="J78" s="1">
        <v>1.6500000000000001E-2</v>
      </c>
      <c r="K78" s="1"/>
      <c r="L78" s="1"/>
      <c r="M78" s="1">
        <v>506125.00381469738</v>
      </c>
      <c r="N78" s="1"/>
      <c r="O78" s="1">
        <f t="shared" si="26"/>
        <v>5.7042577930497762</v>
      </c>
      <c r="P78" s="1"/>
      <c r="Q78" s="4">
        <v>44694</v>
      </c>
      <c r="R78" s="1">
        <v>1.8200000000000001E-2</v>
      </c>
      <c r="S78" s="1">
        <f>AVERAGE(R73:R78)</f>
        <v>1.4983333333333335E-2</v>
      </c>
      <c r="T78" s="1">
        <f t="shared" ref="T78" si="54">LOG10(S78)</f>
        <v>-1.8243915586504149</v>
      </c>
      <c r="U78" s="6">
        <v>1873120</v>
      </c>
      <c r="V78" s="1">
        <f>AVERAGE(U73:U78)</f>
        <v>1463666.4445749919</v>
      </c>
      <c r="W78" s="1">
        <f t="shared" si="32"/>
        <v>6.2725656010102764</v>
      </c>
      <c r="X78" s="6">
        <f t="shared" si="32"/>
        <v>6.1654421164863908</v>
      </c>
      <c r="Y78" s="5">
        <v>44685</v>
      </c>
      <c r="Z78" s="1">
        <v>1.24E-2</v>
      </c>
      <c r="AA78" s="1"/>
      <c r="AB78" s="1"/>
      <c r="AC78" s="1">
        <v>2270080</v>
      </c>
      <c r="AD78" s="1"/>
      <c r="AE78" s="1">
        <f t="shared" si="20"/>
        <v>6.3560411624558295</v>
      </c>
      <c r="AF78" s="1"/>
      <c r="AG78" s="7">
        <v>44686</v>
      </c>
      <c r="AH78" s="1">
        <v>1.4200000000000001E-2</v>
      </c>
      <c r="AK78" s="1">
        <v>3652560.0000000005</v>
      </c>
      <c r="AM78" s="1">
        <f t="shared" si="48"/>
        <v>6.5625973587486728</v>
      </c>
      <c r="BE78" s="14"/>
    </row>
    <row r="79" spans="1:57" x14ac:dyDescent="0.75">
      <c r="A79" s="5">
        <v>44689</v>
      </c>
      <c r="B79" s="1">
        <v>8.1700000000000002E-3</v>
      </c>
      <c r="E79" s="1">
        <v>2047163.5437011714</v>
      </c>
      <c r="G79" s="1">
        <f t="shared" si="27"/>
        <v>6.3111525389447856</v>
      </c>
      <c r="I79" s="5">
        <v>44690</v>
      </c>
      <c r="J79" s="1">
        <v>1.2500000000000001E-2</v>
      </c>
      <c r="K79" s="1"/>
      <c r="L79" s="1"/>
      <c r="M79" s="1">
        <v>539450.28305053711</v>
      </c>
      <c r="N79" s="1"/>
      <c r="O79" s="1">
        <f t="shared" si="26"/>
        <v>5.7319514253085453</v>
      </c>
      <c r="P79" s="1"/>
      <c r="Q79" s="4">
        <v>44696</v>
      </c>
      <c r="R79" s="1">
        <v>1.6299999999999999E-2</v>
      </c>
      <c r="S79" s="1"/>
      <c r="T79" s="1"/>
      <c r="U79" s="6">
        <v>1833880</v>
      </c>
      <c r="W79" s="1">
        <f t="shared" si="32"/>
        <v>6.2633709141895775</v>
      </c>
      <c r="Y79" s="5">
        <v>44686</v>
      </c>
      <c r="Z79" s="1">
        <v>6.9000000000000006E-2</v>
      </c>
      <c r="AA79" s="1"/>
      <c r="AB79" s="1"/>
      <c r="AC79" s="1">
        <v>17730240</v>
      </c>
      <c r="AD79" s="1"/>
      <c r="AE79" s="1">
        <f t="shared" si="20"/>
        <v>7.2487146143358423</v>
      </c>
      <c r="AF79" s="1"/>
      <c r="AG79" s="7">
        <v>44687</v>
      </c>
      <c r="AH79" s="1">
        <v>1.44E-2</v>
      </c>
      <c r="AK79" s="1">
        <v>3125212.6922607417</v>
      </c>
      <c r="AM79" s="1">
        <f t="shared" si="48"/>
        <v>6.4948795794182921</v>
      </c>
      <c r="BE79" s="14"/>
    </row>
    <row r="80" spans="1:57" x14ac:dyDescent="0.75">
      <c r="A80" s="5">
        <v>44690</v>
      </c>
      <c r="B80" s="1">
        <v>8.1200000000000005E-3</v>
      </c>
      <c r="E80" s="1">
        <v>1384782.0037841795</v>
      </c>
      <c r="G80" s="1">
        <f t="shared" si="27"/>
        <v>6.141381410941853</v>
      </c>
      <c r="I80" s="5">
        <v>44691</v>
      </c>
      <c r="J80" s="1">
        <v>1.2200000000000001E-2</v>
      </c>
      <c r="K80" s="1"/>
      <c r="L80" s="1"/>
      <c r="M80" s="1">
        <v>300421.04816436773</v>
      </c>
      <c r="N80" s="1"/>
      <c r="O80" s="1">
        <f t="shared" si="26"/>
        <v>5.4777303570318931</v>
      </c>
      <c r="P80" s="1"/>
      <c r="Q80" s="4">
        <v>44697</v>
      </c>
      <c r="R80" s="1">
        <v>7.7499999999999999E-3</v>
      </c>
      <c r="S80" s="1"/>
      <c r="T80" s="1"/>
      <c r="U80" s="6">
        <v>732160.00000000023</v>
      </c>
      <c r="W80" s="1">
        <f t="shared" si="32"/>
        <v>5.8646059984408927</v>
      </c>
      <c r="Y80" s="5">
        <v>44687</v>
      </c>
      <c r="Z80" s="1">
        <v>3.7499999999999999E-2</v>
      </c>
      <c r="AA80" s="1"/>
      <c r="AB80" s="1"/>
      <c r="AC80" s="1">
        <v>11299560</v>
      </c>
      <c r="AD80" s="1"/>
      <c r="AE80" s="1">
        <f t="shared" si="20"/>
        <v>7.0530615325725821</v>
      </c>
      <c r="AF80" s="1"/>
      <c r="AG80" s="7">
        <v>44688</v>
      </c>
      <c r="AH80" s="1">
        <v>1.3100000000000001E-2</v>
      </c>
      <c r="AI80" s="1">
        <f>AVERAGE(AH74:AH80)</f>
        <v>1.8057142857142858E-2</v>
      </c>
      <c r="AJ80" s="1">
        <f>LOG10(AI80)</f>
        <v>-1.7433509660678905</v>
      </c>
      <c r="AK80" s="1">
        <v>1908027.4353027341</v>
      </c>
      <c r="AL80" s="1">
        <f>AVERAGE(AK74:AK80)</f>
        <v>4226168.3837018702</v>
      </c>
      <c r="AM80" s="1">
        <f t="shared" si="48"/>
        <v>6.2805846150823967</v>
      </c>
      <c r="AN80" s="6">
        <f t="shared" si="48"/>
        <v>6.62594679670487</v>
      </c>
      <c r="BE80" s="14"/>
    </row>
    <row r="81" spans="1:57" x14ac:dyDescent="0.75">
      <c r="A81" s="5">
        <v>44691</v>
      </c>
      <c r="B81" s="1">
        <v>6.1700000000000001E-3</v>
      </c>
      <c r="E81" s="1">
        <v>715230.94558715832</v>
      </c>
      <c r="G81" s="1">
        <f t="shared" si="27"/>
        <v>5.8544462966253858</v>
      </c>
      <c r="I81" s="7">
        <v>44693</v>
      </c>
      <c r="J81" s="1">
        <v>8.6899999999999998E-3</v>
      </c>
      <c r="K81" s="1"/>
      <c r="L81" s="1"/>
      <c r="M81" s="1">
        <v>292609.02404785156</v>
      </c>
      <c r="N81" s="1"/>
      <c r="O81" s="1">
        <f t="shared" si="26"/>
        <v>5.4662877156162004</v>
      </c>
      <c r="P81" s="1"/>
      <c r="Q81" s="4">
        <v>44698</v>
      </c>
      <c r="R81" s="1">
        <v>1.11E-2</v>
      </c>
      <c r="S81" s="1"/>
      <c r="T81" s="1"/>
      <c r="U81" s="6">
        <v>1110240</v>
      </c>
      <c r="W81" s="1">
        <f t="shared" si="32"/>
        <v>6.045416870146207</v>
      </c>
      <c r="Y81" s="5">
        <v>44688</v>
      </c>
      <c r="Z81" s="1">
        <v>1.8800000000000001E-2</v>
      </c>
      <c r="AA81" s="1">
        <f>AVERAGE(Z75:Z81)</f>
        <v>3.0502857142857144E-2</v>
      </c>
      <c r="AB81" s="1">
        <f>LOG10(AA81)</f>
        <v>-1.5156594792348055</v>
      </c>
      <c r="AC81" s="1">
        <v>4740712.4130249023</v>
      </c>
      <c r="AD81" s="1">
        <f>AVERAGE(AC75:AC81)</f>
        <v>6240165.9537833082</v>
      </c>
      <c r="AE81" s="1">
        <f t="shared" si="20"/>
        <v>6.6758436104076262</v>
      </c>
      <c r="AF81" s="1">
        <f>LOG10(AD81)</f>
        <v>6.795196139659021</v>
      </c>
      <c r="AG81" s="7">
        <v>44689</v>
      </c>
      <c r="AH81" s="1">
        <v>1.2500000000000001E-2</v>
      </c>
      <c r="AK81" s="1">
        <v>1870586.8530273438</v>
      </c>
      <c r="AM81" s="1">
        <f t="shared" si="48"/>
        <v>6.2719778776851554</v>
      </c>
      <c r="BE81" s="14"/>
    </row>
    <row r="82" spans="1:57" x14ac:dyDescent="0.75">
      <c r="A82" s="5">
        <v>44692</v>
      </c>
      <c r="B82" s="1">
        <v>5.4999999999999997E-3</v>
      </c>
      <c r="E82" s="1">
        <v>1052146.6827392578</v>
      </c>
      <c r="G82" s="1">
        <f t="shared" si="27"/>
        <v>6.0220762902583109</v>
      </c>
      <c r="I82" s="7">
        <v>44694</v>
      </c>
      <c r="J82" s="1">
        <v>1.29E-2</v>
      </c>
      <c r="K82" s="1"/>
      <c r="L82" s="1"/>
      <c r="M82" s="1">
        <v>584480.00000000012</v>
      </c>
      <c r="N82" s="1"/>
      <c r="O82" s="1">
        <f t="shared" si="26"/>
        <v>5.7667696548678418</v>
      </c>
      <c r="P82" s="1"/>
      <c r="Q82" s="4">
        <v>44699</v>
      </c>
      <c r="R82" s="1">
        <v>1.61E-2</v>
      </c>
      <c r="S82" s="1"/>
      <c r="T82" s="1"/>
      <c r="U82" s="6">
        <v>2166600</v>
      </c>
      <c r="W82" s="1">
        <f t="shared" si="32"/>
        <v>6.33577873881047</v>
      </c>
      <c r="Y82" s="5">
        <v>44689</v>
      </c>
      <c r="Z82" s="1">
        <v>5.8100000000000001E-3</v>
      </c>
      <c r="AA82" s="1"/>
      <c r="AB82" s="1"/>
      <c r="AC82" s="1">
        <v>1417582.1685791016</v>
      </c>
      <c r="AD82" s="1"/>
      <c r="AE82" s="1">
        <f t="shared" si="20"/>
        <v>6.1515482416928018</v>
      </c>
      <c r="AF82" s="1"/>
      <c r="AG82" s="7">
        <v>44690</v>
      </c>
      <c r="AH82" s="1">
        <v>1.18E-2</v>
      </c>
      <c r="AK82" s="1">
        <v>2506675.537109375</v>
      </c>
      <c r="AM82" s="1">
        <f t="shared" si="48"/>
        <v>6.3990981227247072</v>
      </c>
      <c r="BE82" s="14"/>
    </row>
    <row r="83" spans="1:57" x14ac:dyDescent="0.75">
      <c r="A83" s="5">
        <v>44693</v>
      </c>
      <c r="B83" s="1">
        <v>4.9199999999999999E-3</v>
      </c>
      <c r="E83" s="1">
        <v>616559.99999999988</v>
      </c>
      <c r="G83" s="1">
        <f t="shared" si="27"/>
        <v>5.7899753459779522</v>
      </c>
      <c r="I83" s="7">
        <v>44695</v>
      </c>
      <c r="J83" s="1">
        <v>9.7999999999999997E-3</v>
      </c>
      <c r="K83" s="1">
        <f>AVERAGE(J78:J83)</f>
        <v>1.2098333333333334E-2</v>
      </c>
      <c r="L83" s="1">
        <f t="shared" ref="L83" si="55">LOG10(K83)</f>
        <v>-1.9172744539803459</v>
      </c>
      <c r="M83" s="1">
        <v>326760.00000000006</v>
      </c>
      <c r="N83" s="1">
        <f>AVERAGE(M78:M83)</f>
        <v>424974.22651290899</v>
      </c>
      <c r="O83" s="1">
        <f t="shared" si="26"/>
        <v>5.5142288873875893</v>
      </c>
      <c r="P83" s="6">
        <f t="shared" si="26"/>
        <v>5.628362592114696</v>
      </c>
      <c r="Q83" s="4">
        <v>44700</v>
      </c>
      <c r="R83" s="1">
        <v>1.46E-2</v>
      </c>
      <c r="S83" s="1"/>
      <c r="T83" s="1"/>
      <c r="U83" s="6">
        <v>691199.99999999988</v>
      </c>
      <c r="W83" s="1">
        <f t="shared" si="32"/>
        <v>5.8396037294708369</v>
      </c>
      <c r="Y83" s="5">
        <v>44690</v>
      </c>
      <c r="Z83" s="1">
        <v>8.0999999999999996E-3</v>
      </c>
      <c r="AA83" s="1"/>
      <c r="AB83" s="1"/>
      <c r="AC83" s="1">
        <v>1426316.150665283</v>
      </c>
      <c r="AD83" s="1"/>
      <c r="AE83" s="1">
        <f t="shared" si="20"/>
        <v>6.1542157998996752</v>
      </c>
      <c r="AF83" s="1"/>
      <c r="AG83" s="7">
        <v>44691</v>
      </c>
      <c r="AH83" s="1">
        <v>6.3099999999999996E-3</v>
      </c>
      <c r="AK83" s="1">
        <v>1535752.3498535156</v>
      </c>
      <c r="AM83" s="1">
        <f t="shared" si="48"/>
        <v>6.1863211885057696</v>
      </c>
      <c r="BE83" s="14"/>
    </row>
    <row r="84" spans="1:57" x14ac:dyDescent="0.75">
      <c r="A84" s="5">
        <v>44694</v>
      </c>
      <c r="B84" s="1">
        <v>6.1399999999999996E-3</v>
      </c>
      <c r="E84" s="1">
        <v>1579760.0000000002</v>
      </c>
      <c r="G84" s="1">
        <f t="shared" si="27"/>
        <v>6.1985911131615667</v>
      </c>
      <c r="I84" s="7">
        <v>44696</v>
      </c>
      <c r="J84" s="1">
        <v>1.4999999999999999E-2</v>
      </c>
      <c r="K84" s="1"/>
      <c r="L84" s="1"/>
      <c r="M84" s="1">
        <v>683520</v>
      </c>
      <c r="N84" s="1"/>
      <c r="O84" s="1">
        <f t="shared" si="26"/>
        <v>5.834751226676425</v>
      </c>
      <c r="P84" s="1"/>
      <c r="Q84" s="4">
        <v>44701</v>
      </c>
      <c r="R84" s="1">
        <v>1.5100000000000001E-2</v>
      </c>
      <c r="S84" s="1">
        <f>AVERAGE(R79:R84)</f>
        <v>1.3491666666666667E-2</v>
      </c>
      <c r="T84" s="1">
        <f t="shared" ref="T84" si="56">LOG10(S84)</f>
        <v>-1.869934397294251</v>
      </c>
      <c r="U84" s="6">
        <v>1081919.9999999998</v>
      </c>
      <c r="V84" s="1">
        <f>AVERAGE(U79:U84)</f>
        <v>1269333.3333333333</v>
      </c>
      <c r="W84" s="1">
        <f t="shared" si="32"/>
        <v>6.0341951490856749</v>
      </c>
      <c r="X84" s="6">
        <f t="shared" si="32"/>
        <v>6.1035756849927747</v>
      </c>
      <c r="Y84" s="5">
        <v>44691</v>
      </c>
      <c r="Z84" s="1">
        <v>7.3699999999999998E-3</v>
      </c>
      <c r="AA84" s="1"/>
      <c r="AB84" s="1"/>
      <c r="AC84" s="1">
        <v>2053879.0893554692</v>
      </c>
      <c r="AD84" s="1"/>
      <c r="AE84" s="1">
        <f t="shared" si="20"/>
        <v>6.31257487335506</v>
      </c>
      <c r="AF84" s="1"/>
      <c r="AG84" s="7">
        <v>44692</v>
      </c>
      <c r="AH84" s="1">
        <v>9.2800000000000001E-3</v>
      </c>
      <c r="AK84" s="1">
        <v>2748480</v>
      </c>
      <c r="AM84" s="1">
        <f t="shared" si="48"/>
        <v>6.4390925810611668</v>
      </c>
      <c r="BE84" s="14"/>
    </row>
    <row r="85" spans="1:57" x14ac:dyDescent="0.75">
      <c r="A85" s="5">
        <v>44695</v>
      </c>
      <c r="B85" s="1">
        <v>8.5199999999999998E-3</v>
      </c>
      <c r="C85" s="1">
        <f>AVERAGE(B79:B85)</f>
        <v>6.7914285714285715E-3</v>
      </c>
      <c r="D85" s="1">
        <f t="shared" ref="D85" si="57">LOG10(C85)</f>
        <v>-2.1680388626220952</v>
      </c>
      <c r="E85" s="1">
        <v>1849120.0000000002</v>
      </c>
      <c r="F85" s="1">
        <f>AVERAGE(E79:E85)</f>
        <v>1320680.4536873954</v>
      </c>
      <c r="G85" s="1">
        <f t="shared" si="27"/>
        <v>6.2669650959329752</v>
      </c>
      <c r="H85" s="6">
        <f t="shared" si="27"/>
        <v>6.1207977502504862</v>
      </c>
      <c r="I85" s="7">
        <v>44697</v>
      </c>
      <c r="J85" s="1">
        <v>1.7899999999999999E-2</v>
      </c>
      <c r="K85" s="1"/>
      <c r="L85" s="1"/>
      <c r="M85" s="1">
        <v>1726840</v>
      </c>
      <c r="N85" s="1"/>
      <c r="O85" s="1">
        <f t="shared" si="26"/>
        <v>6.2372520999669012</v>
      </c>
      <c r="P85" s="1"/>
      <c r="Q85" s="4">
        <v>44703</v>
      </c>
      <c r="R85" s="1">
        <v>2.6100000000000002E-2</v>
      </c>
      <c r="S85" s="1"/>
      <c r="T85" s="1"/>
      <c r="U85" s="6">
        <v>3074760</v>
      </c>
      <c r="W85" s="1">
        <f t="shared" si="32"/>
        <v>6.4878112226339049</v>
      </c>
      <c r="Y85" s="5">
        <v>44692</v>
      </c>
      <c r="Z85" s="1">
        <v>6.1599999999999997E-3</v>
      </c>
      <c r="AA85" s="1"/>
      <c r="AB85" s="1"/>
      <c r="AC85" s="1">
        <v>1157426.0063171387</v>
      </c>
      <c r="AD85" s="1"/>
      <c r="AE85" s="1">
        <f t="shared" si="20"/>
        <v>6.0634932363419738</v>
      </c>
      <c r="AF85" s="1"/>
      <c r="AG85" s="7">
        <v>44693</v>
      </c>
      <c r="AH85" s="1">
        <v>9.7800000000000005E-3</v>
      </c>
      <c r="AK85" s="1">
        <v>1930240</v>
      </c>
      <c r="AM85" s="1">
        <f t="shared" si="48"/>
        <v>6.2856113111816239</v>
      </c>
      <c r="BE85" s="14"/>
    </row>
    <row r="86" spans="1:57" x14ac:dyDescent="0.75">
      <c r="A86" s="5">
        <v>44696</v>
      </c>
      <c r="B86" s="1">
        <v>7.4200000000000004E-3</v>
      </c>
      <c r="E86" s="1">
        <v>1761480.0000000002</v>
      </c>
      <c r="G86" s="1">
        <f t="shared" si="27"/>
        <v>6.2458777165272252</v>
      </c>
      <c r="I86" s="7">
        <v>44698</v>
      </c>
      <c r="J86" s="1">
        <v>9.3299999999999998E-3</v>
      </c>
      <c r="K86" s="1"/>
      <c r="L86" s="1"/>
      <c r="M86" s="1">
        <v>647400</v>
      </c>
      <c r="N86" s="1"/>
      <c r="O86" s="1">
        <f t="shared" si="26"/>
        <v>5.8111726950665545</v>
      </c>
      <c r="P86" s="1"/>
      <c r="Q86" s="4">
        <v>44704</v>
      </c>
      <c r="R86" s="1">
        <v>1.41E-2</v>
      </c>
      <c r="S86" s="1"/>
      <c r="T86" s="1"/>
      <c r="U86" s="6">
        <v>1552480</v>
      </c>
      <c r="W86" s="1">
        <f t="shared" si="32"/>
        <v>6.1910260140366455</v>
      </c>
      <c r="Y86" s="5">
        <v>44693</v>
      </c>
      <c r="Z86" s="1">
        <v>1.21E-2</v>
      </c>
      <c r="AA86" s="1"/>
      <c r="AB86" s="1"/>
      <c r="AC86" s="1">
        <v>3194944.9310302734</v>
      </c>
      <c r="AD86" s="1"/>
      <c r="AE86" s="1">
        <f t="shared" si="20"/>
        <v>6.5044633769370517</v>
      </c>
      <c r="AF86" s="1"/>
      <c r="AG86" s="7">
        <v>44694</v>
      </c>
      <c r="AH86" s="1">
        <v>1.04E-2</v>
      </c>
      <c r="AK86" s="1">
        <v>2921279.9999999995</v>
      </c>
      <c r="AM86" s="1">
        <f t="shared" si="48"/>
        <v>6.4655731853977354</v>
      </c>
      <c r="BE86" s="14"/>
    </row>
    <row r="87" spans="1:57" x14ac:dyDescent="0.75">
      <c r="A87" s="5">
        <v>44697</v>
      </c>
      <c r="B87" s="1">
        <v>5.4400000000000004E-3</v>
      </c>
      <c r="E87" s="1">
        <v>1847999.9999999998</v>
      </c>
      <c r="G87" s="1">
        <f t="shared" si="27"/>
        <v>6.2667019668840878</v>
      </c>
      <c r="I87" s="7">
        <v>44699</v>
      </c>
      <c r="J87" s="1">
        <v>1.2E-2</v>
      </c>
      <c r="K87" s="1"/>
      <c r="L87" s="1"/>
      <c r="M87" s="1">
        <v>929600</v>
      </c>
      <c r="N87" s="1"/>
      <c r="O87" s="1">
        <f t="shared" si="26"/>
        <v>5.9682961150462557</v>
      </c>
      <c r="P87" s="1"/>
      <c r="Q87" s="4">
        <v>44705</v>
      </c>
      <c r="R87" s="1">
        <v>1.0926648151798219E-2</v>
      </c>
      <c r="S87" s="1"/>
      <c r="T87" s="1"/>
      <c r="U87" s="1">
        <v>721012.28713989258</v>
      </c>
      <c r="W87" s="1">
        <f t="shared" si="32"/>
        <v>5.857942665817327</v>
      </c>
      <c r="Y87" s="5">
        <v>44694</v>
      </c>
      <c r="Z87" s="1">
        <v>9.1699999999999993E-3</v>
      </c>
      <c r="AA87" s="1"/>
      <c r="AB87" s="1"/>
      <c r="AC87" s="1">
        <v>607089.3096923827</v>
      </c>
      <c r="AD87" s="1"/>
      <c r="AE87" s="1">
        <f t="shared" si="20"/>
        <v>5.7832525853972694</v>
      </c>
      <c r="AF87" s="1"/>
      <c r="AG87" s="7">
        <v>44695</v>
      </c>
      <c r="AH87" s="1">
        <v>8.0400000000000003E-3</v>
      </c>
      <c r="AI87" s="1">
        <f>AVERAGE(AH81:AH87)</f>
        <v>9.7300000000000008E-3</v>
      </c>
      <c r="AJ87" s="1">
        <f>LOG10(AI87)</f>
        <v>-2.0118871597316481</v>
      </c>
      <c r="AK87" s="1">
        <v>2499640.0000000005</v>
      </c>
      <c r="AL87" s="1">
        <f>AVERAGE(AK81:AK87)</f>
        <v>2287522.1057128906</v>
      </c>
      <c r="AM87" s="1">
        <f t="shared" si="48"/>
        <v>6.3978774657634458</v>
      </c>
      <c r="AN87" s="6">
        <f t="shared" si="48"/>
        <v>6.359365299609629</v>
      </c>
      <c r="BE87" s="14"/>
    </row>
    <row r="88" spans="1:57" x14ac:dyDescent="0.75">
      <c r="A88" s="5">
        <v>44698</v>
      </c>
      <c r="B88" s="1">
        <v>2.12E-2</v>
      </c>
      <c r="E88" s="1">
        <v>12033119.999999998</v>
      </c>
      <c r="G88" s="1">
        <f t="shared" si="27"/>
        <v>7.0803782477141874</v>
      </c>
      <c r="I88" s="7">
        <v>44700</v>
      </c>
      <c r="J88" s="1">
        <v>1.72E-2</v>
      </c>
      <c r="K88" s="1"/>
      <c r="L88" s="1"/>
      <c r="M88" s="1">
        <v>1033919.9999999999</v>
      </c>
      <c r="N88" s="1"/>
      <c r="O88" s="1">
        <f t="shared" si="26"/>
        <v>6.0144869363375504</v>
      </c>
      <c r="P88" s="1"/>
      <c r="Q88" s="4">
        <v>44706</v>
      </c>
      <c r="R88" s="1">
        <v>1.4545355955830912E-2</v>
      </c>
      <c r="S88" s="1"/>
      <c r="T88" s="1"/>
      <c r="U88" s="1">
        <v>1313112.1101379395</v>
      </c>
      <c r="W88" s="1">
        <f t="shared" si="32"/>
        <v>6.1183018066193728</v>
      </c>
      <c r="Y88" s="5">
        <v>44695</v>
      </c>
      <c r="Z88" s="1">
        <v>8.0199999999999994E-3</v>
      </c>
      <c r="AA88" s="1">
        <f>AVERAGE(Z82:Z88)</f>
        <v>8.1042857142857132E-3</v>
      </c>
      <c r="AB88" s="1">
        <f>LOG10(AA88)</f>
        <v>-2.0912852564495545</v>
      </c>
      <c r="AC88" s="1">
        <v>1778359.9999999998</v>
      </c>
      <c r="AD88" s="1">
        <f>AVERAGE(AC82:AC88)</f>
        <v>1662228.2365199497</v>
      </c>
      <c r="AE88" s="1">
        <f t="shared" ref="AE88:AF136" si="58">LOG10(AC88)</f>
        <v>6.2500196813741082</v>
      </c>
      <c r="AF88" s="1">
        <f>LOG10(AD88)</f>
        <v>6.2206906554624002</v>
      </c>
      <c r="AG88" s="7">
        <v>44696</v>
      </c>
      <c r="AH88" s="1">
        <v>1.21E-2</v>
      </c>
      <c r="AK88" s="1">
        <v>4975000.0000000009</v>
      </c>
      <c r="AM88" s="1">
        <f t="shared" si="48"/>
        <v>6.6967930850817448</v>
      </c>
      <c r="BE88" s="14"/>
    </row>
    <row r="89" spans="1:57" x14ac:dyDescent="0.75">
      <c r="A89" s="5">
        <v>44699</v>
      </c>
      <c r="B89" s="1">
        <v>3.8899999999999998E-3</v>
      </c>
      <c r="E89" s="1">
        <v>936800.00000000012</v>
      </c>
      <c r="G89" s="1">
        <f t="shared" si="27"/>
        <v>5.9716468820643067</v>
      </c>
      <c r="I89" s="7">
        <v>44701</v>
      </c>
      <c r="J89" s="1">
        <v>7.6400000000000001E-3</v>
      </c>
      <c r="K89" s="1">
        <f>AVERAGE(J84:J89)</f>
        <v>1.3178333333333332E-2</v>
      </c>
      <c r="L89" s="1">
        <f t="shared" ref="L89" si="59">LOG10(K89)</f>
        <v>-1.8801395115861421</v>
      </c>
      <c r="M89" s="1">
        <v>173600</v>
      </c>
      <c r="N89" s="1">
        <f>AVERAGE(M84:M89)</f>
        <v>865813.33333333337</v>
      </c>
      <c r="O89" s="1">
        <f t="shared" si="26"/>
        <v>5.2395497208404729</v>
      </c>
      <c r="P89" s="6">
        <f t="shared" si="26"/>
        <v>5.9374242695673489</v>
      </c>
      <c r="Q89" s="4">
        <v>44707</v>
      </c>
      <c r="R89" s="1">
        <v>6.5218368636235516E-3</v>
      </c>
      <c r="S89" s="1"/>
      <c r="T89" s="1"/>
      <c r="U89" s="1">
        <v>549653.10096740723</v>
      </c>
      <c r="W89" s="1">
        <f t="shared" si="32"/>
        <v>5.7400886824633037</v>
      </c>
      <c r="Y89" s="5">
        <v>44696</v>
      </c>
      <c r="Z89" s="1">
        <v>8.3300000000000006E-3</v>
      </c>
      <c r="AA89" s="1"/>
      <c r="AB89" s="1"/>
      <c r="AC89" s="1">
        <v>1564800</v>
      </c>
      <c r="AD89" s="1"/>
      <c r="AE89" s="1">
        <f t="shared" si="58"/>
        <v>6.1944588374435261</v>
      </c>
      <c r="AF89" s="1"/>
      <c r="AG89" s="7">
        <v>44697</v>
      </c>
      <c r="AH89" s="1">
        <v>1.1599999999999999E-2</v>
      </c>
      <c r="AK89" s="1">
        <v>3526080</v>
      </c>
      <c r="AM89" s="1">
        <f t="shared" si="48"/>
        <v>6.5472921613848625</v>
      </c>
      <c r="BE89" s="14"/>
    </row>
    <row r="90" spans="1:57" x14ac:dyDescent="0.75">
      <c r="A90" s="5">
        <v>44700</v>
      </c>
      <c r="B90" s="1">
        <v>3.32E-3</v>
      </c>
      <c r="E90" s="1">
        <v>1133440</v>
      </c>
      <c r="G90" s="1">
        <f t="shared" si="27"/>
        <v>6.054398535173962</v>
      </c>
      <c r="I90" s="7">
        <v>44703</v>
      </c>
      <c r="J90" s="1">
        <v>1.0699999999999999E-2</v>
      </c>
      <c r="K90" s="1"/>
      <c r="L90" s="1"/>
      <c r="M90" s="1">
        <v>307440</v>
      </c>
      <c r="N90" s="1"/>
      <c r="O90" s="1">
        <f t="shared" si="26"/>
        <v>5.4877603714562921</v>
      </c>
      <c r="P90" s="1"/>
      <c r="Q90" s="4">
        <v>44709</v>
      </c>
      <c r="R90" s="1">
        <v>1.0760312272564273E-2</v>
      </c>
      <c r="S90" s="1">
        <f>AVERAGE(R85:R90)</f>
        <v>1.3825692207302826E-2</v>
      </c>
      <c r="T90" s="1">
        <f t="shared" ref="T90" si="60">LOG10(S90)</f>
        <v>-1.8593131157710943</v>
      </c>
      <c r="U90" s="1">
        <v>825183.04824829102</v>
      </c>
      <c r="V90" s="1">
        <f>AVERAGE(U85:U90)</f>
        <v>1339366.7577489216</v>
      </c>
      <c r="W90" s="1">
        <f t="shared" si="32"/>
        <v>5.9165502976726065</v>
      </c>
      <c r="X90" s="6">
        <f t="shared" si="32"/>
        <v>6.1268995158146105</v>
      </c>
      <c r="Y90" s="7">
        <v>44697</v>
      </c>
      <c r="Z90" s="1">
        <v>1.29E-2</v>
      </c>
      <c r="AA90" s="1"/>
      <c r="AB90" s="1"/>
      <c r="AC90" s="1">
        <v>2525520.0000000005</v>
      </c>
      <c r="AD90" s="1"/>
      <c r="AE90" s="1">
        <f t="shared" si="58"/>
        <v>6.4023508121099981</v>
      </c>
      <c r="AF90" s="1"/>
      <c r="AG90" s="7">
        <v>44698</v>
      </c>
      <c r="AH90" s="1">
        <v>1.1900000000000001E-2</v>
      </c>
      <c r="AK90" s="1">
        <v>3047960</v>
      </c>
      <c r="AM90" s="1">
        <f t="shared" si="48"/>
        <v>6.4840092632275157</v>
      </c>
      <c r="BE90" s="14"/>
    </row>
    <row r="91" spans="1:57" x14ac:dyDescent="0.75">
      <c r="A91" s="5">
        <v>44701</v>
      </c>
      <c r="B91" s="1">
        <v>3.3300000000000001E-3</v>
      </c>
      <c r="E91" s="1">
        <v>318080.00000000006</v>
      </c>
      <c r="G91" s="1">
        <f t="shared" si="27"/>
        <v>5.502536362717219</v>
      </c>
      <c r="I91" s="7">
        <v>44704</v>
      </c>
      <c r="J91" s="1">
        <v>9.9867724867724866E-3</v>
      </c>
      <c r="K91" s="1"/>
      <c r="L91" s="1"/>
      <c r="M91" s="1">
        <v>513400</v>
      </c>
      <c r="N91" s="1"/>
      <c r="O91" s="1">
        <f t="shared" si="26"/>
        <v>5.7104558643354242</v>
      </c>
      <c r="P91" s="1"/>
      <c r="Q91" s="4">
        <v>44710</v>
      </c>
      <c r="R91" s="1">
        <v>4.9735939904255212E-3</v>
      </c>
      <c r="S91" s="1"/>
      <c r="T91" s="1"/>
      <c r="U91" s="1">
        <v>278154.35314178467</v>
      </c>
      <c r="W91" s="1">
        <f t="shared" si="32"/>
        <v>5.444285861079516</v>
      </c>
      <c r="Y91" s="7">
        <v>44698</v>
      </c>
      <c r="Z91" s="1">
        <v>5.3499999999999997E-3</v>
      </c>
      <c r="AA91" s="1"/>
      <c r="AB91" s="1"/>
      <c r="AC91" s="1">
        <v>732359.99999999988</v>
      </c>
      <c r="AD91" s="1"/>
      <c r="AE91" s="1">
        <f t="shared" si="58"/>
        <v>5.8647246160042181</v>
      </c>
      <c r="AF91" s="1"/>
      <c r="AG91" s="7">
        <v>44699</v>
      </c>
      <c r="AH91" s="1">
        <v>1.1900000000000001E-2</v>
      </c>
      <c r="AK91" s="1">
        <v>2636800.0000000005</v>
      </c>
      <c r="AM91" s="1">
        <f t="shared" si="48"/>
        <v>6.421077190017022</v>
      </c>
      <c r="BE91" s="14"/>
    </row>
    <row r="92" spans="1:57" x14ac:dyDescent="0.75">
      <c r="A92" s="5">
        <v>44702</v>
      </c>
      <c r="B92" s="1">
        <v>3.8400000000000001E-3</v>
      </c>
      <c r="C92" s="1">
        <f>AVERAGE(B86:B92)</f>
        <v>6.9200000000000008E-3</v>
      </c>
      <c r="D92" s="1">
        <f t="shared" ref="D92" si="61">LOG10(C92)</f>
        <v>-2.159893905543242</v>
      </c>
      <c r="E92" s="1">
        <v>406079.99999999994</v>
      </c>
      <c r="F92" s="1">
        <f>AVERAGE(E86:E92)</f>
        <v>2633857.1428571427</v>
      </c>
      <c r="G92" s="1">
        <f t="shared" si="27"/>
        <v>5.6086116004146103</v>
      </c>
      <c r="H92" s="6">
        <f t="shared" si="27"/>
        <v>6.4205922156708084</v>
      </c>
      <c r="I92" s="7">
        <v>44705</v>
      </c>
      <c r="J92" s="1">
        <v>7.5746408122673954E-3</v>
      </c>
      <c r="K92" s="1"/>
      <c r="L92" s="1"/>
      <c r="M92" s="1">
        <v>185420.96519470218</v>
      </c>
      <c r="N92" s="1"/>
      <c r="O92" s="1">
        <f t="shared" si="26"/>
        <v>5.268158837433103</v>
      </c>
      <c r="P92" s="1"/>
      <c r="Q92" s="4">
        <v>44711</v>
      </c>
      <c r="R92" s="1">
        <v>6.7667915341325371E-3</v>
      </c>
      <c r="S92" s="1"/>
      <c r="T92" s="1"/>
      <c r="U92" s="1">
        <v>728355.1597595216</v>
      </c>
      <c r="W92" s="1">
        <f t="shared" si="32"/>
        <v>5.8623432011695105</v>
      </c>
      <c r="Y92" s="7">
        <v>44699</v>
      </c>
      <c r="Z92" s="1">
        <v>5.3899999999999998E-3</v>
      </c>
      <c r="AA92" s="1"/>
      <c r="AB92" s="1"/>
      <c r="AC92" s="1">
        <v>1451760</v>
      </c>
      <c r="AD92" s="1"/>
      <c r="AE92" s="1">
        <f t="shared" si="58"/>
        <v>6.1618948262189566</v>
      </c>
      <c r="AF92" s="1"/>
      <c r="AG92" s="7">
        <v>44700</v>
      </c>
      <c r="AH92" s="1">
        <v>9.5700000000000004E-3</v>
      </c>
      <c r="AK92" s="1">
        <v>2044759.9999999998</v>
      </c>
      <c r="AM92" s="1">
        <f t="shared" si="48"/>
        <v>6.310642340806754</v>
      </c>
      <c r="BE92" s="14"/>
    </row>
    <row r="93" spans="1:57" x14ac:dyDescent="0.75">
      <c r="A93" s="5">
        <v>44703</v>
      </c>
      <c r="B93" s="1">
        <v>4.4900000000000001E-3</v>
      </c>
      <c r="E93" s="1">
        <v>686400.00000000012</v>
      </c>
      <c r="G93" s="1">
        <f t="shared" si="27"/>
        <v>5.836577274840649</v>
      </c>
      <c r="I93" s="7">
        <v>44706</v>
      </c>
      <c r="J93" s="1">
        <v>1.187772562406525E-2</v>
      </c>
      <c r="K93" s="1"/>
      <c r="L93" s="1"/>
      <c r="M93" s="1">
        <v>275261.02066040039</v>
      </c>
      <c r="N93" s="1"/>
      <c r="O93" s="1">
        <f t="shared" si="26"/>
        <v>5.4397447158951406</v>
      </c>
      <c r="P93" s="1"/>
      <c r="Q93" s="4">
        <v>44712</v>
      </c>
      <c r="R93" s="1">
        <v>1.1028524765582656E-2</v>
      </c>
      <c r="S93" s="1"/>
      <c r="T93" s="1"/>
      <c r="U93" s="1">
        <v>1537067.5086975098</v>
      </c>
      <c r="W93" s="6">
        <f t="shared" si="32"/>
        <v>6.1866929423279533</v>
      </c>
      <c r="X93" s="6"/>
      <c r="Y93" s="7">
        <v>44700</v>
      </c>
      <c r="Z93" s="1">
        <v>4.5999999999999999E-3</v>
      </c>
      <c r="AA93" s="1"/>
      <c r="AB93" s="1"/>
      <c r="AC93" s="1">
        <v>1100000</v>
      </c>
      <c r="AD93" s="1"/>
      <c r="AE93" s="1">
        <f t="shared" si="58"/>
        <v>6.0413926851582254</v>
      </c>
      <c r="AF93" s="1"/>
      <c r="AG93" s="7">
        <v>44701</v>
      </c>
      <c r="AH93" s="1">
        <v>9.6200000000000001E-3</v>
      </c>
      <c r="AK93" s="1">
        <v>1609200.0000000002</v>
      </c>
      <c r="AM93" s="1">
        <f t="shared" si="48"/>
        <v>6.2066100238992234</v>
      </c>
      <c r="BE93" s="14"/>
    </row>
    <row r="94" spans="1:57" x14ac:dyDescent="0.75">
      <c r="A94" s="5">
        <v>44704</v>
      </c>
      <c r="B94" s="1">
        <v>2.14E-3</v>
      </c>
      <c r="E94" s="1">
        <v>392840</v>
      </c>
      <c r="G94" s="1">
        <f t="shared" si="27"/>
        <v>5.5942157023705787</v>
      </c>
      <c r="I94" s="7">
        <v>44707</v>
      </c>
      <c r="J94" s="1">
        <v>8.0965120141200039E-3</v>
      </c>
      <c r="K94" s="1"/>
      <c r="L94" s="1"/>
      <c r="M94" s="1">
        <v>206229.19940948486</v>
      </c>
      <c r="N94" s="1"/>
      <c r="O94" s="1">
        <f t="shared" si="26"/>
        <v>5.3143501558293025</v>
      </c>
      <c r="P94" s="1"/>
      <c r="Q94" s="4">
        <v>44713</v>
      </c>
      <c r="R94" s="1">
        <v>7.5134352122088639E-3</v>
      </c>
      <c r="S94" s="1"/>
      <c r="T94" s="1"/>
      <c r="U94" s="1">
        <v>1087735.0807189944</v>
      </c>
      <c r="W94" s="6">
        <f t="shared" si="32"/>
        <v>6.0365231352597677</v>
      </c>
      <c r="Y94" s="7">
        <v>44701</v>
      </c>
      <c r="Z94" s="1">
        <v>4.5199999999999997E-3</v>
      </c>
      <c r="AA94" s="1"/>
      <c r="AB94" s="1"/>
      <c r="AC94" s="1">
        <v>939680</v>
      </c>
      <c r="AD94" s="1"/>
      <c r="AE94" s="1">
        <f t="shared" si="58"/>
        <v>5.9729799834988819</v>
      </c>
      <c r="AF94" s="1"/>
      <c r="AG94" s="7">
        <v>44702</v>
      </c>
      <c r="AH94" s="1">
        <v>1.4E-2</v>
      </c>
      <c r="AI94" s="1">
        <f>AVERAGE(AH88:AH94)</f>
        <v>1.1527142857142857E-2</v>
      </c>
      <c r="AJ94" s="1">
        <f>LOG10(AI94)</f>
        <v>-1.9382783245477113</v>
      </c>
      <c r="AK94" s="1">
        <v>2519888</v>
      </c>
      <c r="AL94" s="1">
        <f>AVERAGE(AK88:AK94)</f>
        <v>2908526.8571428573</v>
      </c>
      <c r="AM94" s="1">
        <f t="shared" si="48"/>
        <v>6.4013812383756248</v>
      </c>
      <c r="AN94" s="6">
        <f t="shared" si="48"/>
        <v>6.4636730783991592</v>
      </c>
      <c r="BE94" s="14"/>
    </row>
    <row r="95" spans="1:57" x14ac:dyDescent="0.75">
      <c r="A95" s="5">
        <v>44705</v>
      </c>
      <c r="B95" s="1">
        <v>4.9832789107008392E-3</v>
      </c>
      <c r="E95" s="1">
        <v>611536.44371032715</v>
      </c>
      <c r="G95" s="1">
        <f t="shared" si="27"/>
        <v>5.7864223433521609</v>
      </c>
      <c r="I95" s="7">
        <v>44708</v>
      </c>
      <c r="J95" s="1">
        <v>1.314134212729702E-2</v>
      </c>
      <c r="K95" s="1"/>
      <c r="L95" s="1"/>
      <c r="M95" s="1">
        <v>766424.67498779309</v>
      </c>
      <c r="N95" s="1"/>
      <c r="O95" s="1">
        <f t="shared" si="26"/>
        <v>5.8844694783754647</v>
      </c>
      <c r="P95" s="1"/>
      <c r="Q95" s="4">
        <v>44714</v>
      </c>
      <c r="R95" s="1">
        <v>6.2593144560357675E-3</v>
      </c>
      <c r="S95" s="1"/>
      <c r="T95" s="1"/>
      <c r="U95" s="1">
        <v>403200</v>
      </c>
      <c r="W95" s="6">
        <f t="shared" si="32"/>
        <v>5.6055205234374688</v>
      </c>
      <c r="Y95" s="7">
        <v>44702</v>
      </c>
      <c r="Z95" s="1">
        <v>3.9899999999999996E-3</v>
      </c>
      <c r="AA95" s="1">
        <f>AVERAGE(Z89:Z95)</f>
        <v>6.4400000000000004E-3</v>
      </c>
      <c r="AB95" s="1">
        <f>LOG10(AA95)</f>
        <v>-2.191114132640188</v>
      </c>
      <c r="AC95" s="1">
        <v>881100</v>
      </c>
      <c r="AD95" s="1">
        <f>AVERAGE(AC89:AC95)</f>
        <v>1313602.857142857</v>
      </c>
      <c r="AE95" s="1">
        <f t="shared" si="58"/>
        <v>5.9450252012424629</v>
      </c>
      <c r="AF95" s="1">
        <f>LOG10(AD95)</f>
        <v>6.118464084385618</v>
      </c>
      <c r="AG95" s="7">
        <v>44703</v>
      </c>
      <c r="AH95" s="1">
        <v>1.12E-2</v>
      </c>
      <c r="AK95" s="1">
        <v>710000.00000000012</v>
      </c>
      <c r="AM95" s="1">
        <f t="shared" si="48"/>
        <v>5.8512583487190755</v>
      </c>
      <c r="BE95" s="14"/>
    </row>
    <row r="96" spans="1:57" x14ac:dyDescent="0.75">
      <c r="A96" s="5">
        <v>44706</v>
      </c>
      <c r="B96" s="1">
        <v>5.1246575281840151E-3</v>
      </c>
      <c r="E96" s="1">
        <v>739437.49237060559</v>
      </c>
      <c r="G96" s="1">
        <f t="shared" si="27"/>
        <v>5.8689014672228348</v>
      </c>
      <c r="I96" s="7">
        <v>44709</v>
      </c>
      <c r="J96" s="1">
        <v>1.1479307693240142E-2</v>
      </c>
      <c r="K96" s="1">
        <f>AVERAGE(J90:J96)</f>
        <v>1.0408042965394614E-2</v>
      </c>
      <c r="L96" s="1">
        <f t="shared" ref="L96" si="62">LOG10(K96)</f>
        <v>-1.9826309236337032</v>
      </c>
      <c r="M96" s="1">
        <v>817145.72334289551</v>
      </c>
      <c r="N96" s="1">
        <f>AVERAGE(M90:M96)</f>
        <v>438760.22622789658</v>
      </c>
      <c r="O96" s="1">
        <f t="shared" si="26"/>
        <v>5.9122995121019741</v>
      </c>
      <c r="P96" s="6">
        <f t="shared" si="26"/>
        <v>5.6422272517361938</v>
      </c>
      <c r="Q96" s="4">
        <v>44715</v>
      </c>
      <c r="R96" s="1">
        <v>6.3184357541899447E-3</v>
      </c>
      <c r="S96" s="1">
        <f>AVERAGE(R91:R96)</f>
        <v>7.1433492854292152E-3</v>
      </c>
      <c r="T96" s="6">
        <f t="shared" ref="T96" si="63">LOG10(S96)</f>
        <v>-2.1460981138365627</v>
      </c>
      <c r="U96" s="1">
        <v>814319.99999999988</v>
      </c>
      <c r="V96" s="1">
        <f>AVERAGE(U91:U96)</f>
        <v>808138.68371963501</v>
      </c>
      <c r="W96" s="6">
        <f t="shared" si="32"/>
        <v>5.9107951013567233</v>
      </c>
      <c r="X96" s="6">
        <f t="shared" si="32"/>
        <v>5.9074858959304137</v>
      </c>
      <c r="Y96" s="7">
        <v>44704</v>
      </c>
      <c r="Z96" s="1">
        <v>8.8400000000000006E-3</v>
      </c>
      <c r="AA96" s="1"/>
      <c r="AB96" s="1"/>
      <c r="AC96" s="1">
        <v>1874080.0000000002</v>
      </c>
      <c r="AD96" s="1"/>
      <c r="AE96" s="1">
        <f t="shared" si="58"/>
        <v>6.2727881259418243</v>
      </c>
      <c r="AF96" s="1"/>
      <c r="AG96" s="7">
        <v>44704</v>
      </c>
      <c r="AH96" s="1">
        <v>1.1299999999999999E-2</v>
      </c>
      <c r="AK96" s="1">
        <v>1517760</v>
      </c>
      <c r="AM96" s="1">
        <f t="shared" si="48"/>
        <v>6.1812031029717778</v>
      </c>
      <c r="BE96" s="14"/>
    </row>
    <row r="97" spans="1:57" x14ac:dyDescent="0.75">
      <c r="A97" s="5">
        <v>44707</v>
      </c>
      <c r="B97" s="1">
        <v>2.3309398149079577E-3</v>
      </c>
      <c r="E97" s="1">
        <v>627500.77629089355</v>
      </c>
      <c r="G97" s="1">
        <f t="shared" si="27"/>
        <v>5.7976142674258133</v>
      </c>
      <c r="I97" s="7">
        <v>44710</v>
      </c>
      <c r="J97" s="1">
        <v>2.3430550655171257E-3</v>
      </c>
      <c r="K97" s="1"/>
      <c r="L97" s="1"/>
      <c r="M97" s="1">
        <v>98718.64795684813</v>
      </c>
      <c r="N97" s="1"/>
      <c r="O97" s="1">
        <f t="shared" si="26"/>
        <v>4.9943991986654517</v>
      </c>
      <c r="P97" s="1"/>
      <c r="Q97" s="4">
        <v>44717</v>
      </c>
      <c r="R97" s="1">
        <v>6.3339382940108893E-3</v>
      </c>
      <c r="S97" s="1"/>
      <c r="T97" s="1"/>
      <c r="U97" s="1">
        <v>837600.00000000012</v>
      </c>
      <c r="W97" s="6">
        <f t="shared" si="32"/>
        <v>5.923036668670786</v>
      </c>
      <c r="Y97" s="7">
        <v>44705</v>
      </c>
      <c r="Z97" s="1">
        <v>4.9364520416581119E-3</v>
      </c>
      <c r="AA97" s="1"/>
      <c r="AB97" s="1"/>
      <c r="AC97" s="1">
        <v>1703118.3242797852</v>
      </c>
      <c r="AD97" s="1"/>
      <c r="AE97" s="1">
        <f t="shared" si="58"/>
        <v>6.2312448216541254</v>
      </c>
      <c r="AF97" s="1"/>
      <c r="AG97" s="7">
        <v>44705</v>
      </c>
      <c r="AH97" s="1">
        <v>5.7632968116042866E-3</v>
      </c>
      <c r="AK97" s="1">
        <v>1415568.4471130371</v>
      </c>
      <c r="AM97" s="1">
        <f t="shared" si="48"/>
        <v>6.1509308736903874</v>
      </c>
      <c r="BE97" s="14"/>
    </row>
    <row r="98" spans="1:57" x14ac:dyDescent="0.75">
      <c r="A98" s="5">
        <v>44708</v>
      </c>
      <c r="B98" s="1">
        <v>3.6584641573633226E-3</v>
      </c>
      <c r="E98" s="1">
        <v>860446.06781005859</v>
      </c>
      <c r="G98" s="1">
        <f t="shared" si="27"/>
        <v>5.9347236542260138</v>
      </c>
      <c r="I98" s="7">
        <v>44711</v>
      </c>
      <c r="J98" s="1">
        <v>2.0657446841494749E-3</v>
      </c>
      <c r="K98" s="1"/>
      <c r="L98" s="1"/>
      <c r="M98" s="1">
        <v>83821.362018585205</v>
      </c>
      <c r="N98" s="1"/>
      <c r="O98" s="1">
        <f t="shared" ref="O98:O99" si="64">LOG10(M98)</f>
        <v>4.9233547134335209</v>
      </c>
      <c r="P98" s="1"/>
      <c r="Q98" s="4">
        <v>44718</v>
      </c>
      <c r="R98" s="1">
        <v>7.1531413612565447E-3</v>
      </c>
      <c r="S98" s="1"/>
      <c r="T98" s="1"/>
      <c r="U98" s="1">
        <v>1049280</v>
      </c>
      <c r="W98" s="6">
        <f t="shared" si="32"/>
        <v>6.0208913949892713</v>
      </c>
      <c r="Y98" s="7">
        <v>44706</v>
      </c>
      <c r="Z98" s="1">
        <v>1.836197389980827E-2</v>
      </c>
      <c r="AA98" s="1"/>
      <c r="AB98" s="1"/>
      <c r="AC98" s="1">
        <v>5563043.0603027344</v>
      </c>
      <c r="AD98" s="1"/>
      <c r="AE98" s="1">
        <f t="shared" si="58"/>
        <v>6.7453124215765445</v>
      </c>
      <c r="AF98" s="1"/>
      <c r="AG98" s="7">
        <v>44706</v>
      </c>
      <c r="AH98" s="1">
        <v>8.3985831883807392E-3</v>
      </c>
      <c r="AK98" s="1">
        <v>2096754.8370361333</v>
      </c>
      <c r="AM98" s="1">
        <f t="shared" si="48"/>
        <v>6.3215476535713035</v>
      </c>
      <c r="BE98" s="14"/>
    </row>
    <row r="99" spans="1:57" x14ac:dyDescent="0.75">
      <c r="A99" s="5">
        <v>44709</v>
      </c>
      <c r="B99" s="1">
        <v>3.2014582600160785E-3</v>
      </c>
      <c r="C99" s="1">
        <f>AVERAGE(B93:B99)</f>
        <v>3.7041140958817449E-3</v>
      </c>
      <c r="D99" s="1">
        <f t="shared" ref="D99" si="65">LOG10(C99)</f>
        <v>-2.4313156444391604</v>
      </c>
      <c r="E99" s="1">
        <v>469038.69533538824</v>
      </c>
      <c r="F99" s="1">
        <f>AVERAGE(E93:E99)</f>
        <v>626742.78221675323</v>
      </c>
      <c r="G99" s="1">
        <f t="shared" si="27"/>
        <v>5.6712086731573192</v>
      </c>
      <c r="H99" s="6">
        <f t="shared" si="27"/>
        <v>5.7970893411759494</v>
      </c>
      <c r="I99" s="7">
        <v>44712</v>
      </c>
      <c r="J99" s="1">
        <v>3.3300000000000001E-3</v>
      </c>
      <c r="K99" s="1"/>
      <c r="L99" s="1"/>
      <c r="M99" s="1">
        <v>118058.27474594116</v>
      </c>
      <c r="N99" s="1"/>
      <c r="O99" s="1">
        <f t="shared" si="64"/>
        <v>5.0720964323343347</v>
      </c>
      <c r="P99" s="1"/>
      <c r="Q99" s="4">
        <v>44719</v>
      </c>
      <c r="R99" s="1">
        <v>6.6047952209516078E-3</v>
      </c>
      <c r="S99" s="1"/>
      <c r="T99" s="1"/>
      <c r="U99" s="1">
        <v>441821.55609130859</v>
      </c>
      <c r="W99" s="6">
        <f t="shared" si="32"/>
        <v>5.6452469009041994</v>
      </c>
      <c r="Y99" s="7">
        <v>44707</v>
      </c>
      <c r="Z99" s="1">
        <v>7.3353115987043445E-3</v>
      </c>
      <c r="AA99" s="1"/>
      <c r="AB99" s="1"/>
      <c r="AC99" s="1">
        <v>946424.53765869152</v>
      </c>
      <c r="AD99" s="1"/>
      <c r="AE99" s="1">
        <f t="shared" si="58"/>
        <v>5.9760859915856628</v>
      </c>
      <c r="AF99" s="1"/>
      <c r="AG99" s="7">
        <v>44707</v>
      </c>
      <c r="AH99" s="1">
        <v>9.9008833285708971E-3</v>
      </c>
      <c r="AK99" s="1">
        <v>3037014.2669677744</v>
      </c>
      <c r="AM99" s="1">
        <f t="shared" si="48"/>
        <v>6.4824468321062216</v>
      </c>
      <c r="BE99" s="14"/>
    </row>
    <row r="100" spans="1:57" x14ac:dyDescent="0.75">
      <c r="A100" s="5">
        <v>44710</v>
      </c>
      <c r="B100" s="1">
        <v>5.1240008878660611E-3</v>
      </c>
      <c r="E100" s="1">
        <v>1093290.3900146484</v>
      </c>
      <c r="G100" s="1">
        <f t="shared" ref="G100:G102" si="66">LOG10(E100)</f>
        <v>6.0387355306877986</v>
      </c>
      <c r="I100" s="7">
        <v>44713</v>
      </c>
      <c r="J100" s="1">
        <v>2.2100000000000002E-3</v>
      </c>
      <c r="K100" s="1"/>
      <c r="L100" s="1"/>
      <c r="M100" s="1">
        <v>91954.028129577622</v>
      </c>
      <c r="N100" s="1"/>
      <c r="O100" s="1">
        <f>LOG10(M100)</f>
        <v>4.9635707586543623</v>
      </c>
      <c r="P100" s="1"/>
      <c r="Q100" s="4">
        <v>44720</v>
      </c>
      <c r="R100" s="1">
        <v>3.9089932051118203E-3</v>
      </c>
      <c r="S100" s="1"/>
      <c r="T100" s="1"/>
      <c r="U100" s="1">
        <v>467314.11933898926</v>
      </c>
      <c r="W100" s="6">
        <f t="shared" ref="W100:X115" si="67">LOG10(U100)</f>
        <v>5.6696089029125556</v>
      </c>
      <c r="Y100" s="7">
        <v>44708</v>
      </c>
      <c r="Z100" s="1">
        <v>8.4298266052014459E-3</v>
      </c>
      <c r="AA100" s="1"/>
      <c r="AB100" s="1"/>
      <c r="AC100" s="1">
        <v>762812.00408935559</v>
      </c>
      <c r="AD100" s="1"/>
      <c r="AE100" s="1">
        <f t="shared" si="58"/>
        <v>5.8824175187587961</v>
      </c>
      <c r="AF100" s="1"/>
      <c r="AG100" s="7">
        <v>44708</v>
      </c>
      <c r="AH100" s="1">
        <v>7.1394129668529722E-3</v>
      </c>
      <c r="AK100" s="1">
        <v>2207662.3916625977</v>
      </c>
      <c r="AM100" s="1">
        <f t="shared" si="48"/>
        <v>6.3439326593431664</v>
      </c>
      <c r="BE100" s="14"/>
    </row>
    <row r="101" spans="1:57" x14ac:dyDescent="0.75">
      <c r="A101" s="9">
        <v>44711</v>
      </c>
      <c r="B101" s="6">
        <v>4.4000000000000003E-3</v>
      </c>
      <c r="C101" s="6"/>
      <c r="D101" s="6"/>
      <c r="E101" s="1">
        <v>1350000</v>
      </c>
      <c r="F101" s="6"/>
      <c r="G101" s="1">
        <f t="shared" si="66"/>
        <v>6.1303337684950066</v>
      </c>
      <c r="H101" s="6"/>
      <c r="I101" s="7">
        <v>44714</v>
      </c>
      <c r="J101" s="1">
        <v>1.6000000000000001E-3</v>
      </c>
      <c r="K101" s="1"/>
      <c r="L101" s="1"/>
      <c r="M101" s="1">
        <v>88321.100234985352</v>
      </c>
      <c r="N101" s="1"/>
      <c r="O101" s="1">
        <f t="shared" ref="O101:P128" si="68">LOG10(M101)</f>
        <v>4.946064470518805</v>
      </c>
      <c r="P101" s="1"/>
      <c r="Q101" s="8">
        <v>44721</v>
      </c>
      <c r="R101" s="1">
        <v>3.9089932051118203E-3</v>
      </c>
      <c r="S101" s="1"/>
      <c r="T101" s="1"/>
      <c r="U101" s="1">
        <v>467314.11933898926</v>
      </c>
      <c r="W101" s="6">
        <f t="shared" si="67"/>
        <v>5.6696089029125556</v>
      </c>
      <c r="Y101" s="7">
        <v>44709</v>
      </c>
      <c r="Z101" s="1">
        <v>3.0214991263738801E-3</v>
      </c>
      <c r="AA101" s="1">
        <f>AVERAGE(Z97:Z101)</f>
        <v>8.41701265434921E-3</v>
      </c>
      <c r="AB101" s="1">
        <f>LOG10(AA101)</f>
        <v>-2.0748420198943283</v>
      </c>
      <c r="AC101" s="1">
        <v>597555.76324462902</v>
      </c>
      <c r="AD101" s="1">
        <f>AVERAGE(AC97:AC101)</f>
        <v>1914590.7379150391</v>
      </c>
      <c r="AE101" s="1">
        <f t="shared" si="58"/>
        <v>5.776378439393258</v>
      </c>
      <c r="AF101" s="1">
        <f>LOG10(AD101)</f>
        <v>6.2820759536254567</v>
      </c>
      <c r="AG101" s="7">
        <v>44709</v>
      </c>
      <c r="AH101" s="1">
        <v>7.5445537092356883E-3</v>
      </c>
      <c r="AI101" s="1">
        <f>AVERAGE(AH95:AH101)</f>
        <v>8.7495328578063684E-3</v>
      </c>
      <c r="AJ101" s="1">
        <f>LOG10(AI101)</f>
        <v>-2.058015133571141</v>
      </c>
      <c r="AK101" s="1">
        <v>1468199.3637084966</v>
      </c>
      <c r="AL101" s="1">
        <f>AVERAGE(AK95:AK101)</f>
        <v>1778994.1866411481</v>
      </c>
      <c r="AM101" s="1">
        <f t="shared" si="48"/>
        <v>6.1667850315199662</v>
      </c>
      <c r="AN101" s="6">
        <f t="shared" si="48"/>
        <v>6.2501745289080981</v>
      </c>
      <c r="BE101" s="14"/>
    </row>
    <row r="102" spans="1:57" x14ac:dyDescent="0.75">
      <c r="A102" s="9">
        <v>44712</v>
      </c>
      <c r="B102" s="6">
        <v>4.3400000000000001E-3</v>
      </c>
      <c r="C102" s="6"/>
      <c r="D102" s="6"/>
      <c r="E102" s="1">
        <v>1060000</v>
      </c>
      <c r="F102" s="6"/>
      <c r="G102" s="1">
        <f t="shared" si="66"/>
        <v>6.0253058652647704</v>
      </c>
      <c r="H102" s="6"/>
      <c r="I102" s="4">
        <v>44716</v>
      </c>
      <c r="J102" s="1">
        <v>3.6800000000000001E-3</v>
      </c>
      <c r="K102" s="1">
        <f>AVERAGE(J97:J102)</f>
        <v>2.5381332916111E-3</v>
      </c>
      <c r="L102" s="6">
        <f>LOG10(K102)</f>
        <v>-2.5954855744039809</v>
      </c>
      <c r="M102" s="1">
        <v>124280.00000000001</v>
      </c>
      <c r="N102" s="1">
        <f>AVERAGE(M97:M102)</f>
        <v>100858.90218098958</v>
      </c>
      <c r="O102" s="1">
        <f t="shared" si="68"/>
        <v>5.0944012445829365</v>
      </c>
      <c r="P102" s="1">
        <f>LOG10(N102)</f>
        <v>5.0037142366831864</v>
      </c>
      <c r="Q102" s="8">
        <v>44722</v>
      </c>
      <c r="R102" s="1">
        <v>8.4366605087006982E-3</v>
      </c>
      <c r="S102" s="1">
        <f>AVERAGE(R97:R102)</f>
        <v>6.057753632523896E-3</v>
      </c>
      <c r="T102" s="6">
        <f t="shared" ref="T102" si="69">LOG10(S102)</f>
        <v>-2.2176883933027858</v>
      </c>
      <c r="U102" s="1">
        <v>1225216.1979675293</v>
      </c>
      <c r="V102" s="1">
        <f>AVERAGE(U97:U102)</f>
        <v>748090.99878946936</v>
      </c>
      <c r="W102" s="6">
        <f t="shared" si="67"/>
        <v>6.0882127297615467</v>
      </c>
      <c r="X102" s="6">
        <f t="shared" si="67"/>
        <v>5.8739544292393004</v>
      </c>
      <c r="Y102" s="7">
        <v>44710</v>
      </c>
      <c r="Z102" s="1">
        <v>5.0448740893321358E-3</v>
      </c>
      <c r="AA102" s="1"/>
      <c r="AB102" s="1"/>
      <c r="AC102" s="1">
        <v>1031333.541870117</v>
      </c>
      <c r="AD102" s="1"/>
      <c r="AE102" s="1">
        <f t="shared" si="58"/>
        <v>6.0133991424585203</v>
      </c>
      <c r="AF102" s="1"/>
      <c r="AG102" s="8">
        <v>44711</v>
      </c>
      <c r="AH102" s="1">
        <v>6.9230529837740439E-3</v>
      </c>
      <c r="AK102" s="1">
        <v>1910876.8386840823</v>
      </c>
      <c r="AM102" s="1">
        <f t="shared" si="48"/>
        <v>6.2812326964722898</v>
      </c>
      <c r="BE102" s="14"/>
    </row>
    <row r="103" spans="1:57" x14ac:dyDescent="0.75">
      <c r="A103" s="9">
        <v>44713</v>
      </c>
      <c r="B103" s="6">
        <v>3.8700000000000002E-3</v>
      </c>
      <c r="C103" s="6"/>
      <c r="D103" s="6"/>
      <c r="E103" s="1">
        <v>453000</v>
      </c>
      <c r="F103" s="6"/>
      <c r="G103" s="6">
        <f>LOG10(E103)</f>
        <v>5.6560982020128323</v>
      </c>
      <c r="H103" s="6"/>
      <c r="I103" s="4">
        <v>44717</v>
      </c>
      <c r="J103" s="1">
        <v>4.0400000000000002E-3</v>
      </c>
      <c r="K103" s="1"/>
      <c r="L103" s="1"/>
      <c r="M103" s="1">
        <v>52000.000000000007</v>
      </c>
      <c r="N103" s="1"/>
      <c r="O103" s="1">
        <f t="shared" si="68"/>
        <v>4.7160033436347994</v>
      </c>
      <c r="P103" s="1"/>
      <c r="Q103" s="8">
        <v>44724</v>
      </c>
      <c r="R103" s="1">
        <v>1.0931117264168845E-2</v>
      </c>
      <c r="S103" s="1"/>
      <c r="T103" s="1"/>
      <c r="U103" s="1">
        <v>940440.48309326184</v>
      </c>
      <c r="W103" s="6">
        <f t="shared" si="67"/>
        <v>5.9733313159075934</v>
      </c>
      <c r="Y103" s="7">
        <v>44711</v>
      </c>
      <c r="Z103" s="1">
        <v>2.855101676764013E-3</v>
      </c>
      <c r="AA103" s="1"/>
      <c r="AB103" s="1"/>
      <c r="AC103" s="1">
        <v>400325.92773437506</v>
      </c>
      <c r="AD103" s="1"/>
      <c r="AE103" s="1">
        <f t="shared" si="58"/>
        <v>5.602413718776889</v>
      </c>
      <c r="AF103" s="1"/>
      <c r="AG103" s="4">
        <v>44712</v>
      </c>
      <c r="AH103" s="10">
        <v>6.9100000000000003E-3</v>
      </c>
      <c r="AI103" s="10"/>
      <c r="AJ103" s="10"/>
      <c r="AK103" s="1">
        <v>921040</v>
      </c>
      <c r="AL103" s="10"/>
      <c r="AM103" s="1">
        <f t="shared" si="48"/>
        <v>5.9642784916540146</v>
      </c>
      <c r="AN103" s="10"/>
      <c r="BE103" s="14"/>
    </row>
    <row r="104" spans="1:57" x14ac:dyDescent="0.75">
      <c r="A104" s="9">
        <v>44714</v>
      </c>
      <c r="B104" s="6">
        <v>3.6600000000000001E-3</v>
      </c>
      <c r="C104" s="6"/>
      <c r="D104" s="6"/>
      <c r="E104" s="1">
        <v>268000</v>
      </c>
      <c r="F104" s="6"/>
      <c r="G104" s="6">
        <f t="shared" ref="G104:H131" si="70">LOG10(E104)</f>
        <v>5.4281347940287885</v>
      </c>
      <c r="H104" s="6"/>
      <c r="I104" s="4">
        <v>44718</v>
      </c>
      <c r="J104" s="1">
        <v>4.4400000000000004E-3</v>
      </c>
      <c r="K104" s="1"/>
      <c r="L104" s="1"/>
      <c r="M104" s="1">
        <v>449679.99999999988</v>
      </c>
      <c r="N104" s="1"/>
      <c r="O104" s="1">
        <f t="shared" si="68"/>
        <v>5.6529035722848811</v>
      </c>
      <c r="P104" s="1"/>
      <c r="Q104" s="8">
        <v>44725</v>
      </c>
      <c r="R104" s="1">
        <v>4.8498902558486148E-3</v>
      </c>
      <c r="S104" s="1"/>
      <c r="T104" s="1"/>
      <c r="U104" s="1">
        <v>454142.42553710943</v>
      </c>
      <c r="W104" s="6">
        <f t="shared" si="67"/>
        <v>5.6571920751579601</v>
      </c>
      <c r="Y104" s="7">
        <v>44712</v>
      </c>
      <c r="Z104" s="1">
        <v>2.9991307223353613E-3</v>
      </c>
      <c r="AA104" s="1"/>
      <c r="AB104" s="1"/>
      <c r="AC104" s="1">
        <v>603816.83349609375</v>
      </c>
      <c r="AD104" s="1"/>
      <c r="AE104" s="1">
        <f t="shared" si="58"/>
        <v>5.7809052163262944</v>
      </c>
      <c r="AF104" s="1"/>
      <c r="AG104" s="8">
        <v>44713</v>
      </c>
      <c r="AH104" s="1">
        <v>6.1871577899452459E-3</v>
      </c>
      <c r="AK104" s="1">
        <v>1392160</v>
      </c>
      <c r="AM104" s="1">
        <f t="shared" si="48"/>
        <v>6.1436891513118264</v>
      </c>
      <c r="BE104" s="14"/>
    </row>
    <row r="105" spans="1:57" x14ac:dyDescent="0.75">
      <c r="A105" s="9">
        <v>44716</v>
      </c>
      <c r="B105" s="6">
        <v>3.6700000000000001E-3</v>
      </c>
      <c r="C105" s="6">
        <f>AVERAGE(B100:B105)</f>
        <v>4.1773334813110102E-3</v>
      </c>
      <c r="D105" s="6">
        <f>LOG10(C105)</f>
        <v>-2.379100853125566</v>
      </c>
      <c r="E105" s="1">
        <v>739000</v>
      </c>
      <c r="F105" s="6">
        <f>AVERAGE(E100:E105)</f>
        <v>827215.06500244141</v>
      </c>
      <c r="G105" s="6">
        <f t="shared" si="70"/>
        <v>5.868644438394826</v>
      </c>
      <c r="H105" s="6">
        <f t="shared" si="70"/>
        <v>5.9176184350678716</v>
      </c>
      <c r="I105" s="4">
        <v>44719</v>
      </c>
      <c r="J105" s="1">
        <v>1.15E-2</v>
      </c>
      <c r="K105" s="1"/>
      <c r="L105" s="1"/>
      <c r="M105" s="1">
        <v>743661.11755371105</v>
      </c>
      <c r="N105" s="1"/>
      <c r="O105" s="1">
        <f t="shared" si="68"/>
        <v>5.871375074921243</v>
      </c>
      <c r="P105" s="1"/>
      <c r="Q105" s="8">
        <v>44726</v>
      </c>
      <c r="R105" s="1">
        <v>7.6493332025171319E-3</v>
      </c>
      <c r="S105" s="1"/>
      <c r="T105" s="1"/>
      <c r="U105" s="1">
        <v>574380.06401062012</v>
      </c>
      <c r="W105" s="6">
        <f t="shared" si="67"/>
        <v>5.759199357695886</v>
      </c>
      <c r="Y105" s="11">
        <v>44713</v>
      </c>
      <c r="Z105" s="1">
        <v>2.9986879479228829E-3</v>
      </c>
      <c r="AA105" s="1"/>
      <c r="AB105" s="1"/>
      <c r="AC105" s="1">
        <v>545732.63168334961</v>
      </c>
      <c r="AD105" s="1"/>
      <c r="AE105" s="6">
        <f t="shared" si="58"/>
        <v>5.7369799228802885</v>
      </c>
      <c r="AF105" s="1"/>
      <c r="AG105" s="8">
        <v>44714</v>
      </c>
      <c r="AH105" s="1">
        <v>7.2418189545261366E-3</v>
      </c>
      <c r="AK105" s="1">
        <v>1635840</v>
      </c>
      <c r="AM105" s="1">
        <f t="shared" si="48"/>
        <v>6.2137408234702498</v>
      </c>
      <c r="BE105" s="14"/>
    </row>
    <row r="106" spans="1:57" x14ac:dyDescent="0.75">
      <c r="A106" s="9">
        <v>44717</v>
      </c>
      <c r="B106" s="6">
        <v>3.9399999999999999E-3</v>
      </c>
      <c r="C106" s="6"/>
      <c r="D106" s="6"/>
      <c r="E106" s="1">
        <v>632000</v>
      </c>
      <c r="F106" s="6"/>
      <c r="G106" s="6">
        <f t="shared" si="70"/>
        <v>5.8007170782823847</v>
      </c>
      <c r="H106" s="6"/>
      <c r="I106" s="4">
        <v>44720</v>
      </c>
      <c r="J106" s="1">
        <v>1.6299999999999999E-2</v>
      </c>
      <c r="K106" s="1"/>
      <c r="L106" s="1"/>
      <c r="M106" s="1">
        <v>1088887.4664306643</v>
      </c>
      <c r="N106" s="1"/>
      <c r="O106" s="1">
        <f t="shared" si="68"/>
        <v>6.0369829989168995</v>
      </c>
      <c r="P106" s="1"/>
      <c r="Q106" s="8">
        <v>44727</v>
      </c>
      <c r="R106" s="1">
        <v>6.9196975943756275E-3</v>
      </c>
      <c r="S106" s="1"/>
      <c r="T106" s="1"/>
      <c r="U106" s="1">
        <v>957666.53442382824</v>
      </c>
      <c r="W106" s="6">
        <f t="shared" si="67"/>
        <v>5.9812143113011684</v>
      </c>
      <c r="Y106" s="11">
        <v>44714</v>
      </c>
      <c r="Z106" s="1">
        <v>2.7730861432384633E-3</v>
      </c>
      <c r="AA106" s="1"/>
      <c r="AB106" s="1"/>
      <c r="AC106" s="1">
        <v>438929.67796325689</v>
      </c>
      <c r="AD106" s="1"/>
      <c r="AE106" s="6">
        <f t="shared" si="58"/>
        <v>5.6423949463950454</v>
      </c>
      <c r="AF106" s="1"/>
      <c r="AG106" s="8">
        <v>44715</v>
      </c>
      <c r="AH106" s="1">
        <v>4.7788873038516408E-3</v>
      </c>
      <c r="AK106" s="1">
        <v>2761636.5051269536</v>
      </c>
      <c r="AM106" s="1">
        <f t="shared" ref="AM106:AN135" si="71">LOG10(AK106)</f>
        <v>6.4411665148630464</v>
      </c>
      <c r="BE106" s="14"/>
    </row>
    <row r="107" spans="1:57" x14ac:dyDescent="0.75">
      <c r="A107" s="9">
        <v>44718</v>
      </c>
      <c r="B107" s="6">
        <v>3.79E-3</v>
      </c>
      <c r="C107" s="6"/>
      <c r="D107" s="6"/>
      <c r="E107" s="1">
        <v>610000</v>
      </c>
      <c r="F107" s="6"/>
      <c r="G107" s="6">
        <f t="shared" si="70"/>
        <v>5.7853298350107671</v>
      </c>
      <c r="H107" s="6"/>
      <c r="I107" s="4">
        <v>44721</v>
      </c>
      <c r="J107" s="1">
        <v>1.95E-2</v>
      </c>
      <c r="K107" s="1"/>
      <c r="L107" s="1"/>
      <c r="M107" s="1">
        <v>633761.51657104492</v>
      </c>
      <c r="N107" s="1"/>
      <c r="O107" s="1">
        <f t="shared" si="68"/>
        <v>5.8019258643142697</v>
      </c>
      <c r="P107" s="1"/>
      <c r="Q107" s="4">
        <v>44729</v>
      </c>
      <c r="R107" s="1">
        <v>1.643716642100437E-2</v>
      </c>
      <c r="S107" s="1">
        <f>AVERAGE(R103:R107)</f>
        <v>9.3574409475829182E-3</v>
      </c>
      <c r="T107" s="6">
        <f t="shared" ref="T107" si="72">LOG10(S107)</f>
        <v>-2.028842904926317</v>
      </c>
      <c r="U107" s="1">
        <v>886862.59460449568</v>
      </c>
      <c r="V107" s="1">
        <f>AVERAGE(U103:U107)</f>
        <v>762698.420333863</v>
      </c>
      <c r="W107" s="6">
        <f t="shared" si="67"/>
        <v>5.947856337951662</v>
      </c>
      <c r="X107" s="6">
        <f t="shared" si="67"/>
        <v>5.8823528468987485</v>
      </c>
      <c r="Y107" s="11">
        <v>44715</v>
      </c>
      <c r="Z107" s="1">
        <v>3.7281861304746034E-3</v>
      </c>
      <c r="AA107" s="1"/>
      <c r="AB107" s="1"/>
      <c r="AC107" s="1">
        <v>479755.70678710943</v>
      </c>
      <c r="AD107" s="1"/>
      <c r="AE107" s="6">
        <f t="shared" si="58"/>
        <v>5.6810201494552635</v>
      </c>
      <c r="AF107" s="1"/>
      <c r="AG107" s="8">
        <v>44716</v>
      </c>
      <c r="AH107" s="1">
        <v>6.0134665099062573E-3</v>
      </c>
      <c r="AI107" s="1">
        <f>AVERAGE(AH102:AH107)</f>
        <v>6.3423972570005533E-3</v>
      </c>
      <c r="AJ107" s="1">
        <f>LOG10(AI107)</f>
        <v>-2.1977465593571779</v>
      </c>
      <c r="AK107" s="1">
        <v>1205363.7542724612</v>
      </c>
      <c r="AL107" s="1">
        <f>AVERAGE(AK102:AK107)</f>
        <v>1637819.5163472493</v>
      </c>
      <c r="AM107" s="1">
        <f t="shared" si="71"/>
        <v>6.0811181279348343</v>
      </c>
      <c r="AN107" s="6">
        <f t="shared" si="71"/>
        <v>6.2142660418852582</v>
      </c>
      <c r="BE107" s="14"/>
    </row>
    <row r="108" spans="1:57" x14ac:dyDescent="0.75">
      <c r="A108" s="9">
        <v>44719</v>
      </c>
      <c r="B108" s="6">
        <v>4.6100000000000004E-3</v>
      </c>
      <c r="C108" s="6"/>
      <c r="D108" s="6"/>
      <c r="E108" s="1">
        <v>3840000</v>
      </c>
      <c r="F108" s="6"/>
      <c r="G108" s="6">
        <f t="shared" si="70"/>
        <v>6.5843312243675305</v>
      </c>
      <c r="H108" s="6"/>
      <c r="I108" s="4">
        <v>44722</v>
      </c>
      <c r="J108" s="1">
        <v>7.9304889389996934E-3</v>
      </c>
      <c r="K108" s="1"/>
      <c r="L108" s="1"/>
      <c r="M108" s="1">
        <v>224580.27362823489</v>
      </c>
      <c r="N108" s="1"/>
      <c r="O108" s="1">
        <f t="shared" si="68"/>
        <v>5.3513716066420685</v>
      </c>
      <c r="P108" s="1"/>
      <c r="Q108" s="4">
        <v>44731</v>
      </c>
      <c r="R108" s="1">
        <v>4.6860414913384961E-3</v>
      </c>
      <c r="S108" s="1"/>
      <c r="T108" s="1"/>
      <c r="U108" s="1">
        <v>678341.42303466785</v>
      </c>
      <c r="W108" s="6">
        <f t="shared" si="67"/>
        <v>5.8314483381413806</v>
      </c>
      <c r="Y108" s="11">
        <v>44716</v>
      </c>
      <c r="Z108" s="1">
        <v>6.3019116677653269E-3</v>
      </c>
      <c r="AA108" s="1">
        <f>AVERAGE(Z102:Z108)</f>
        <v>3.8144254825475407E-3</v>
      </c>
      <c r="AB108" s="6">
        <f t="shared" ref="AB108" si="73">LOG10(AA108)</f>
        <v>-2.4185708649302349</v>
      </c>
      <c r="AC108" s="1">
        <v>879520</v>
      </c>
      <c r="AD108" s="1">
        <f>AVERAGE(AC102:AC108)</f>
        <v>625630.61707632884</v>
      </c>
      <c r="AE108" s="6">
        <f t="shared" si="58"/>
        <v>5.9442457196216552</v>
      </c>
      <c r="AF108" s="6">
        <f t="shared" si="58"/>
        <v>5.7963179940510505</v>
      </c>
      <c r="AG108" s="8">
        <v>44717</v>
      </c>
      <c r="AH108" s="1">
        <v>4.4016296055880673E-3</v>
      </c>
      <c r="AK108" s="1">
        <v>964800</v>
      </c>
      <c r="AM108" s="1">
        <f t="shared" si="71"/>
        <v>5.9844372947960762</v>
      </c>
      <c r="BE108" s="14"/>
    </row>
    <row r="109" spans="1:57" x14ac:dyDescent="0.75">
      <c r="A109" s="9">
        <v>44720</v>
      </c>
      <c r="B109" s="6">
        <v>4.4900000000000001E-3</v>
      </c>
      <c r="C109" s="6"/>
      <c r="D109" s="6"/>
      <c r="E109" s="1">
        <v>786000</v>
      </c>
      <c r="F109" s="6"/>
      <c r="G109" s="6">
        <f t="shared" si="70"/>
        <v>5.8954225460394083</v>
      </c>
      <c r="H109" s="6"/>
      <c r="I109" s="4">
        <v>44723</v>
      </c>
      <c r="J109" s="1">
        <v>1.0684714053191218E-2</v>
      </c>
      <c r="K109" s="1">
        <f>AVERAGE(J103:J109)</f>
        <v>1.0627886141741557E-2</v>
      </c>
      <c r="L109" s="6">
        <f>LOG10(K109)</f>
        <v>-1.9735531069036714</v>
      </c>
      <c r="M109" s="1">
        <v>348756.82067871094</v>
      </c>
      <c r="N109" s="1">
        <f>AVERAGE(M103:M109)</f>
        <v>505903.88498033799</v>
      </c>
      <c r="O109" s="1">
        <f t="shared" si="68"/>
        <v>5.5425227099136567</v>
      </c>
      <c r="P109" s="1">
        <f>LOG10(N109)</f>
        <v>5.7040680144926643</v>
      </c>
      <c r="Q109" s="4">
        <v>44732</v>
      </c>
      <c r="R109" s="1">
        <v>4.3469877984351896E-3</v>
      </c>
      <c r="S109" s="1"/>
      <c r="T109" s="1"/>
      <c r="U109" s="1">
        <v>641106.99462890613</v>
      </c>
      <c r="W109" s="6">
        <f t="shared" si="67"/>
        <v>5.8069305151650701</v>
      </c>
      <c r="Y109" s="11">
        <v>44717</v>
      </c>
      <c r="Z109" s="1">
        <v>4.1038197845249761E-3</v>
      </c>
      <c r="AA109" s="1"/>
      <c r="AB109" s="1"/>
      <c r="AC109" s="1">
        <v>335200.00000000006</v>
      </c>
      <c r="AD109" s="1"/>
      <c r="AE109" s="6">
        <f t="shared" si="58"/>
        <v>5.5253040099582389</v>
      </c>
      <c r="AF109" s="1"/>
      <c r="AG109" s="8">
        <v>44718</v>
      </c>
      <c r="AH109" s="1">
        <v>4.7788873038516408E-3</v>
      </c>
      <c r="AK109" s="1">
        <v>2761636.5051269536</v>
      </c>
      <c r="AM109" s="1">
        <f t="shared" si="71"/>
        <v>6.4411665148630464</v>
      </c>
      <c r="BE109" s="14"/>
    </row>
    <row r="110" spans="1:57" x14ac:dyDescent="0.75">
      <c r="A110" s="7">
        <v>44722</v>
      </c>
      <c r="B110" s="1">
        <v>3.8185679617466608E-3</v>
      </c>
      <c r="E110" s="1">
        <v>723397.19772338867</v>
      </c>
      <c r="G110" s="6">
        <f t="shared" si="70"/>
        <v>5.8593768220705744</v>
      </c>
      <c r="I110" s="4">
        <v>44724</v>
      </c>
      <c r="J110" s="1">
        <v>7.3965307486538647E-3</v>
      </c>
      <c r="K110" s="1"/>
      <c r="L110" s="1"/>
      <c r="M110" s="1">
        <v>199067.29793548587</v>
      </c>
      <c r="N110" s="1"/>
      <c r="O110" s="1">
        <f t="shared" si="68"/>
        <v>5.2989999215409442</v>
      </c>
      <c r="P110" s="1"/>
      <c r="Q110" s="4">
        <v>44733</v>
      </c>
      <c r="R110" s="1">
        <v>2.68878467141708E-3</v>
      </c>
      <c r="S110" s="1"/>
      <c r="T110" s="1"/>
      <c r="U110" s="1">
        <v>446341.34483337397</v>
      </c>
      <c r="W110" s="6">
        <f t="shared" si="67"/>
        <v>5.6496671176299866</v>
      </c>
      <c r="Y110" s="11">
        <v>44718</v>
      </c>
      <c r="Z110" s="1">
        <v>1.4280442804428044E-2</v>
      </c>
      <c r="AA110" s="1"/>
      <c r="AB110" s="1"/>
      <c r="AC110" s="1">
        <v>2786400.0000000005</v>
      </c>
      <c r="AD110" s="1"/>
      <c r="AE110" s="6">
        <f t="shared" si="58"/>
        <v>6.4450434614501804</v>
      </c>
      <c r="AF110" s="1"/>
      <c r="AG110" s="8">
        <v>44719</v>
      </c>
      <c r="AH110" s="1">
        <v>7.3068292468006805E-3</v>
      </c>
      <c r="AK110" s="1">
        <v>334794.36492919916</v>
      </c>
      <c r="AM110" s="1">
        <f t="shared" si="71"/>
        <v>5.5247781395818274</v>
      </c>
      <c r="BE110" s="14"/>
    </row>
    <row r="111" spans="1:57" x14ac:dyDescent="0.75">
      <c r="A111" s="7">
        <v>44723</v>
      </c>
      <c r="B111" s="1">
        <v>2.0951814802445998E-2</v>
      </c>
      <c r="C111" s="1">
        <f>AVERAGE(B106:B111)</f>
        <v>6.9333971273654428E-3</v>
      </c>
      <c r="D111" s="6">
        <f>LOG10(C111)</f>
        <v>-2.1590539238046897</v>
      </c>
      <c r="E111" s="1">
        <v>3628564.8040771484</v>
      </c>
      <c r="F111" s="1">
        <f>AVERAGE(E106:E111)</f>
        <v>1703327.0003000896</v>
      </c>
      <c r="G111" s="6">
        <f t="shared" si="70"/>
        <v>6.559734883736092</v>
      </c>
      <c r="H111" s="6">
        <f t="shared" si="70"/>
        <v>6.2312980306949886</v>
      </c>
      <c r="I111" s="4">
        <v>44725</v>
      </c>
      <c r="J111" s="1">
        <v>4.6799883288466048E-3</v>
      </c>
      <c r="K111" s="1"/>
      <c r="L111" s="1"/>
      <c r="M111" s="1">
        <v>168921.91982269287</v>
      </c>
      <c r="N111" s="1"/>
      <c r="O111" s="1">
        <f t="shared" si="68"/>
        <v>5.2276860086021699</v>
      </c>
      <c r="P111" s="1"/>
      <c r="Q111" s="4">
        <v>44734</v>
      </c>
      <c r="R111" s="1">
        <v>4.170009524325162E-3</v>
      </c>
      <c r="S111" s="1"/>
      <c r="T111" s="1"/>
      <c r="U111" s="1">
        <v>693119.10247802676</v>
      </c>
      <c r="W111" s="6">
        <f t="shared" si="67"/>
        <v>5.8408078682403639</v>
      </c>
      <c r="Y111" s="11">
        <v>44719</v>
      </c>
      <c r="Z111" s="1">
        <v>4.6298472385428906E-3</v>
      </c>
      <c r="AA111" s="1"/>
      <c r="AB111" s="1"/>
      <c r="AC111" s="1">
        <v>472800</v>
      </c>
      <c r="AD111" s="1"/>
      <c r="AE111" s="6">
        <f t="shared" si="58"/>
        <v>5.6746774678731988</v>
      </c>
      <c r="AF111" s="1"/>
      <c r="AG111" s="8">
        <v>44720</v>
      </c>
      <c r="AH111" s="1">
        <v>5.3276153919511729E-3</v>
      </c>
      <c r="AK111" s="1">
        <v>238682.63244628906</v>
      </c>
      <c r="AM111" s="1">
        <f t="shared" si="71"/>
        <v>5.3778208190605836</v>
      </c>
      <c r="BE111" s="14"/>
    </row>
    <row r="112" spans="1:57" x14ac:dyDescent="0.75">
      <c r="A112" s="7">
        <v>44724</v>
      </c>
      <c r="B112" s="1">
        <v>1.6698778214435468E-3</v>
      </c>
      <c r="E112" s="1">
        <v>389295.32241821295</v>
      </c>
      <c r="G112" s="6">
        <f t="shared" si="70"/>
        <v>5.5902791854798801</v>
      </c>
      <c r="I112" s="4">
        <v>44726</v>
      </c>
      <c r="J112" s="1">
        <v>1.744282925358687E-3</v>
      </c>
      <c r="K112" s="1"/>
      <c r="L112" s="1"/>
      <c r="M112" s="1">
        <v>104628.27587127687</v>
      </c>
      <c r="N112" s="1"/>
      <c r="O112" s="1">
        <f t="shared" si="68"/>
        <v>5.0196490688082145</v>
      </c>
      <c r="P112" s="1"/>
      <c r="Q112" s="4">
        <v>44735</v>
      </c>
      <c r="R112" s="1">
        <v>4.0232257513213203E-3</v>
      </c>
      <c r="S112" s="1"/>
      <c r="T112" s="1"/>
      <c r="U112" s="1">
        <v>752606.55212402309</v>
      </c>
      <c r="W112" s="6">
        <f t="shared" si="67"/>
        <v>5.8765679949284664</v>
      </c>
      <c r="Y112" s="11">
        <v>44721</v>
      </c>
      <c r="Z112" s="1">
        <v>8.0781670385156792E-3</v>
      </c>
      <c r="AA112" s="1"/>
      <c r="AB112" s="1"/>
      <c r="AC112" s="1">
        <v>1060547.8839874268</v>
      </c>
      <c r="AD112" s="1"/>
      <c r="AE112" s="6">
        <f t="shared" si="58"/>
        <v>6.0255302817936816</v>
      </c>
      <c r="AF112" s="1"/>
      <c r="AG112" s="8">
        <v>44721</v>
      </c>
      <c r="AH112" s="1">
        <v>4.9223345827336135E-3</v>
      </c>
      <c r="AK112" s="1">
        <v>365090.08026123047</v>
      </c>
      <c r="AM112" s="1">
        <f t="shared" si="71"/>
        <v>5.562400033041933</v>
      </c>
      <c r="BE112" s="14"/>
    </row>
    <row r="113" spans="1:57" ht="16" x14ac:dyDescent="0.8">
      <c r="A113" s="7">
        <v>44725</v>
      </c>
      <c r="B113" s="1">
        <v>3.7125516474933663E-3</v>
      </c>
      <c r="E113" s="1">
        <v>975507.65991210926</v>
      </c>
      <c r="G113" s="6">
        <f t="shared" si="70"/>
        <v>5.989230683924796</v>
      </c>
      <c r="I113" s="4">
        <v>44727</v>
      </c>
      <c r="J113" s="1">
        <v>3.0333495658392794E-3</v>
      </c>
      <c r="K113" s="1"/>
      <c r="L113" s="1"/>
      <c r="M113" s="1">
        <v>103291.6831970215</v>
      </c>
      <c r="N113" s="1"/>
      <c r="O113" s="1">
        <f t="shared" si="68"/>
        <v>5.0140653545588343</v>
      </c>
      <c r="P113" s="1"/>
      <c r="Q113" s="7">
        <v>44736</v>
      </c>
      <c r="R113" s="6">
        <v>3.3400000000000001E-3</v>
      </c>
      <c r="S113" s="6">
        <f>AVERAGE(R108:R113)</f>
        <v>3.875841539472874E-3</v>
      </c>
      <c r="T113" s="6">
        <f t="shared" ref="T113" si="74">LOG10(S113)</f>
        <v>-2.4116339870235697</v>
      </c>
      <c r="U113" s="12">
        <v>352000</v>
      </c>
      <c r="V113" s="6">
        <f>AVERAGE(U108:U113)</f>
        <v>593919.23618316627</v>
      </c>
      <c r="W113" s="6">
        <f t="shared" si="67"/>
        <v>5.5465426634781307</v>
      </c>
      <c r="X113" s="6">
        <f t="shared" si="67"/>
        <v>5.773727391673571</v>
      </c>
      <c r="Y113" s="11">
        <v>44722</v>
      </c>
      <c r="Z113" s="1">
        <v>1.3893023918683429E-2</v>
      </c>
      <c r="AA113" s="1"/>
      <c r="AB113" s="1"/>
      <c r="AC113" s="1">
        <v>3117306.3659667969</v>
      </c>
      <c r="AD113" s="1"/>
      <c r="AE113" s="6">
        <f t="shared" si="58"/>
        <v>6.4937794864316185</v>
      </c>
      <c r="AF113" s="1"/>
      <c r="AG113" s="8">
        <v>44722</v>
      </c>
      <c r="AH113" s="1">
        <v>4.1580804404114033E-3</v>
      </c>
      <c r="AK113" s="1">
        <v>354518.73397827148</v>
      </c>
      <c r="AM113" s="1">
        <f t="shared" si="71"/>
        <v>5.5496391897261796</v>
      </c>
      <c r="BE113" s="14"/>
    </row>
    <row r="114" spans="1:57" ht="16" x14ac:dyDescent="0.8">
      <c r="A114" s="7">
        <v>44726</v>
      </c>
      <c r="B114" s="1">
        <v>4.1818086301208526E-3</v>
      </c>
      <c r="E114" s="1">
        <v>836266.93725585949</v>
      </c>
      <c r="G114" s="6">
        <f t="shared" si="70"/>
        <v>5.9223449268084876</v>
      </c>
      <c r="I114" s="4">
        <v>44728</v>
      </c>
      <c r="J114" s="1">
        <v>4.9281779384066559E-3</v>
      </c>
      <c r="K114" s="1"/>
      <c r="L114" s="1"/>
      <c r="M114" s="1">
        <v>210760.05935668945</v>
      </c>
      <c r="N114" s="1"/>
      <c r="O114" s="1">
        <f t="shared" si="68"/>
        <v>5.3237883122118106</v>
      </c>
      <c r="P114" s="1"/>
      <c r="Q114" s="7">
        <v>44738</v>
      </c>
      <c r="R114" s="6">
        <v>3.8400000000000001E-3</v>
      </c>
      <c r="S114" s="6"/>
      <c r="T114" s="6"/>
      <c r="U114" s="12">
        <v>764000</v>
      </c>
      <c r="V114" s="6"/>
      <c r="W114" s="6">
        <f t="shared" si="67"/>
        <v>5.8830933585756897</v>
      </c>
      <c r="X114" s="6"/>
      <c r="Y114" s="11">
        <v>44723</v>
      </c>
      <c r="Z114" s="1">
        <v>3.8782226213684972E-3</v>
      </c>
      <c r="AA114" s="1">
        <f>AVERAGE(Z109:Z114)</f>
        <v>8.1439205676772531E-3</v>
      </c>
      <c r="AB114" s="6">
        <f t="shared" ref="AB114" si="75">LOG10(AA114)</f>
        <v>-2.0891664709095377</v>
      </c>
      <c r="AC114" s="1">
        <v>575547.57308959961</v>
      </c>
      <c r="AD114" s="1">
        <f>AVERAGE(AC109:AC114)</f>
        <v>1391300.3038406372</v>
      </c>
      <c r="AE114" s="6">
        <f t="shared" si="58"/>
        <v>5.7600812269691097</v>
      </c>
      <c r="AF114" s="6">
        <f t="shared" si="58"/>
        <v>6.1434208799738217</v>
      </c>
      <c r="AG114" s="8">
        <v>44723</v>
      </c>
      <c r="AH114" s="1">
        <v>4.3990471089718096E-3</v>
      </c>
      <c r="AI114" s="1">
        <f>AVERAGE(AH108:AH114)</f>
        <v>5.0420605257583406E-3</v>
      </c>
      <c r="AJ114" s="1">
        <f>LOG10(AI114)</f>
        <v>-2.2973919452829188</v>
      </c>
      <c r="AK114" s="1">
        <v>385690.20080566406</v>
      </c>
      <c r="AL114" s="1">
        <f>AVERAGE(AK108:AK114)</f>
        <v>772173.21679251536</v>
      </c>
      <c r="AM114" s="1">
        <f t="shared" si="71"/>
        <v>5.5862386049275168</v>
      </c>
      <c r="AN114" s="6">
        <f t="shared" si="71"/>
        <v>5.8877147338317455</v>
      </c>
      <c r="BE114" s="14"/>
    </row>
    <row r="115" spans="1:57" ht="16" x14ac:dyDescent="0.8">
      <c r="A115" s="7">
        <v>44728</v>
      </c>
      <c r="B115" s="1">
        <v>5.6533665148925496E-3</v>
      </c>
      <c r="E115" s="1">
        <v>1330236.5112304688</v>
      </c>
      <c r="G115" s="6">
        <f t="shared" si="70"/>
        <v>6.1239288638171123</v>
      </c>
      <c r="I115" s="4">
        <v>44729</v>
      </c>
      <c r="J115" s="1">
        <v>7.5010507202023929E-3</v>
      </c>
      <c r="K115" s="1"/>
      <c r="L115" s="1"/>
      <c r="M115" s="1">
        <v>92564.884185791176</v>
      </c>
      <c r="N115" s="1"/>
      <c r="O115" s="1">
        <f t="shared" si="68"/>
        <v>4.9664462620951069</v>
      </c>
      <c r="P115" s="1"/>
      <c r="Q115" s="7">
        <v>44739</v>
      </c>
      <c r="R115" s="6">
        <v>4.5900000000000003E-3</v>
      </c>
      <c r="S115" s="6"/>
      <c r="T115" s="6"/>
      <c r="U115" s="12">
        <v>738000</v>
      </c>
      <c r="V115" s="6"/>
      <c r="W115" s="6">
        <f t="shared" si="67"/>
        <v>5.8680563618230419</v>
      </c>
      <c r="X115" s="6"/>
      <c r="Y115" s="11">
        <v>44724</v>
      </c>
      <c r="Z115" s="1">
        <v>3.1582381140740409E-3</v>
      </c>
      <c r="AA115" s="1"/>
      <c r="AB115" s="1"/>
      <c r="AC115" s="1">
        <v>639247.85614013684</v>
      </c>
      <c r="AD115" s="1"/>
      <c r="AE115" s="6">
        <f t="shared" si="58"/>
        <v>5.8056692801976775</v>
      </c>
      <c r="AF115" s="1"/>
      <c r="AG115" s="8">
        <v>44724</v>
      </c>
      <c r="AH115" s="1">
        <v>1.0144728718088167E-2</v>
      </c>
      <c r="AK115" s="1">
        <v>749831.11572265625</v>
      </c>
      <c r="AM115" s="1">
        <f t="shared" si="71"/>
        <v>5.8749634583664916</v>
      </c>
      <c r="BE115" s="14"/>
    </row>
    <row r="116" spans="1:57" x14ac:dyDescent="0.75">
      <c r="A116" s="7">
        <v>44729</v>
      </c>
      <c r="B116" s="1">
        <v>3.9588399711816069E-3</v>
      </c>
      <c r="E116" s="1">
        <v>716625</v>
      </c>
      <c r="G116" s="6">
        <f t="shared" si="70"/>
        <v>5.8552919547827313</v>
      </c>
      <c r="I116" s="4">
        <v>44730</v>
      </c>
      <c r="J116" s="1">
        <v>1.8399624250458888E-3</v>
      </c>
      <c r="K116" s="1">
        <f>AVERAGE(J110:J116)</f>
        <v>4.4461918074790528E-3</v>
      </c>
      <c r="L116" s="6">
        <f>LOG10(K116)</f>
        <v>-2.3520118058896315</v>
      </c>
      <c r="M116" s="1">
        <v>77242.174148559483</v>
      </c>
      <c r="N116" s="1">
        <f>AVERAGE(M110:M116)</f>
        <v>136639.47064535957</v>
      </c>
      <c r="O116" s="1">
        <f t="shared" si="68"/>
        <v>4.8878544894397438</v>
      </c>
      <c r="P116" s="1">
        <f>LOG10(N116)</f>
        <v>5.135576170848994</v>
      </c>
      <c r="Q116" s="7">
        <v>44740</v>
      </c>
      <c r="R116" s="1">
        <v>3.7377965391203077E-3</v>
      </c>
      <c r="U116" s="1">
        <v>595760.00000000012</v>
      </c>
      <c r="V116"/>
      <c r="W116" s="6">
        <f t="shared" ref="W116:X120" si="76">LOG10(U116)</f>
        <v>5.7750713408353134</v>
      </c>
      <c r="X116"/>
      <c r="Y116" s="11">
        <v>44725</v>
      </c>
      <c r="Z116" s="1">
        <v>3.9281501700288305E-3</v>
      </c>
      <c r="AA116" s="1"/>
      <c r="AB116" s="1"/>
      <c r="AC116" s="1">
        <v>664649.28436279297</v>
      </c>
      <c r="AD116" s="1"/>
      <c r="AE116" s="6">
        <f t="shared" si="58"/>
        <v>5.8225925414765847</v>
      </c>
      <c r="AF116" s="1"/>
      <c r="AG116" s="8">
        <v>44725</v>
      </c>
      <c r="AH116" s="1">
        <v>6.3530692765148382E-3</v>
      </c>
      <c r="AK116" s="1">
        <v>941000.59509277355</v>
      </c>
      <c r="AM116" s="1">
        <f t="shared" si="71"/>
        <v>5.9735898980770186</v>
      </c>
      <c r="BE116" s="14"/>
    </row>
    <row r="117" spans="1:57" x14ac:dyDescent="0.75">
      <c r="A117" s="7">
        <v>44730</v>
      </c>
      <c r="B117" s="1">
        <v>1.6582371051757192E-3</v>
      </c>
      <c r="C117" s="1">
        <f>AVERAGE(B112:B117)</f>
        <v>3.4724469483846062E-3</v>
      </c>
      <c r="D117" s="6">
        <f>LOG10(C117)</f>
        <v>-2.459364380637092</v>
      </c>
      <c r="E117" s="1">
        <v>710572.9465484618</v>
      </c>
      <c r="F117" s="1">
        <f>AVERAGE(E112:E117)</f>
        <v>826417.39622751868</v>
      </c>
      <c r="G117" s="6">
        <f t="shared" si="70"/>
        <v>5.8516086686917586</v>
      </c>
      <c r="H117" s="6">
        <f t="shared" si="70"/>
        <v>5.9171994505808998</v>
      </c>
      <c r="I117" s="4">
        <v>44731</v>
      </c>
      <c r="J117" s="1">
        <v>1.2693877875718364E-3</v>
      </c>
      <c r="K117" s="1"/>
      <c r="L117" s="1"/>
      <c r="M117" s="1">
        <v>43279.111862182581</v>
      </c>
      <c r="N117" s="1"/>
      <c r="O117" s="1">
        <f t="shared" si="68"/>
        <v>4.6362783399610157</v>
      </c>
      <c r="P117" s="1"/>
      <c r="Q117" s="7">
        <v>44741</v>
      </c>
      <c r="R117" s="1">
        <v>9.4157497085251788E-3</v>
      </c>
      <c r="U117" s="1">
        <v>1416960</v>
      </c>
      <c r="V117"/>
      <c r="W117" s="6">
        <f t="shared" si="76"/>
        <v>6.1513575905265911</v>
      </c>
      <c r="X117"/>
      <c r="Y117" s="11">
        <v>44726</v>
      </c>
      <c r="Z117" s="1">
        <v>3.0448153468278466E-3</v>
      </c>
      <c r="AA117" s="1"/>
      <c r="AB117" s="1"/>
      <c r="AC117" s="1">
        <v>407312.41416931158</v>
      </c>
      <c r="AD117" s="1"/>
      <c r="AE117" s="6">
        <f t="shared" si="58"/>
        <v>5.6099276468232144</v>
      </c>
      <c r="AF117" s="1"/>
      <c r="AG117" s="8">
        <v>44726</v>
      </c>
      <c r="AH117" s="1">
        <v>9.3769732534833127E-3</v>
      </c>
      <c r="AK117" s="1">
        <v>2083217.1859741211</v>
      </c>
      <c r="AM117" s="1">
        <f t="shared" si="71"/>
        <v>6.3187345497140095</v>
      </c>
      <c r="BE117" s="14"/>
    </row>
    <row r="118" spans="1:57" x14ac:dyDescent="0.75">
      <c r="A118" s="7">
        <v>44731</v>
      </c>
      <c r="B118" s="1">
        <v>1.6506376219695327E-3</v>
      </c>
      <c r="E118" s="1">
        <v>553822.265625</v>
      </c>
      <c r="G118" s="6">
        <f t="shared" si="70"/>
        <v>5.7433704119434852</v>
      </c>
      <c r="I118" s="4">
        <v>44732</v>
      </c>
      <c r="J118" s="1">
        <v>2.5888436522339179E-3</v>
      </c>
      <c r="K118" s="1"/>
      <c r="L118" s="1"/>
      <c r="M118" s="1">
        <v>41179.802894592307</v>
      </c>
      <c r="N118" s="1"/>
      <c r="O118" s="1">
        <f t="shared" si="68"/>
        <v>4.6146842635545777</v>
      </c>
      <c r="P118" s="1"/>
      <c r="Q118" s="7">
        <v>44742</v>
      </c>
      <c r="R118" s="1">
        <v>3.5823186007669021E-3</v>
      </c>
      <c r="S118" s="1">
        <f>AVERAGE(R114:R118)</f>
        <v>5.0331729696824774E-3</v>
      </c>
      <c r="T118" s="6">
        <f t="shared" ref="T118:T119" si="77">LOG10(S118)</f>
        <v>-2.2981581444115551</v>
      </c>
      <c r="U118" s="1">
        <v>520719.99999999994</v>
      </c>
      <c r="V118" s="1">
        <f>AVERAGE(U114:U118)</f>
        <v>807088</v>
      </c>
      <c r="W118" s="6">
        <f t="shared" si="76"/>
        <v>5.7166042585338266</v>
      </c>
      <c r="X118" s="6">
        <f t="shared" si="76"/>
        <v>5.9069208901505794</v>
      </c>
      <c r="Y118" s="11">
        <v>44727</v>
      </c>
      <c r="Z118" s="1">
        <v>1.9750216965380755E-3</v>
      </c>
      <c r="AA118" s="1"/>
      <c r="AB118" s="1"/>
      <c r="AC118" s="1">
        <v>225100.9521484375</v>
      </c>
      <c r="AD118" s="1"/>
      <c r="AE118" s="6">
        <f t="shared" si="58"/>
        <v>5.3523773320149042</v>
      </c>
      <c r="AF118" s="1"/>
      <c r="AG118" s="8">
        <v>44727</v>
      </c>
      <c r="AH118" s="1">
        <v>5.7052945081731473E-3</v>
      </c>
      <c r="AK118" s="1">
        <v>1837486.2060546877</v>
      </c>
      <c r="AM118" s="1">
        <f t="shared" si="71"/>
        <v>6.264224087534835</v>
      </c>
      <c r="BE118" s="14"/>
    </row>
    <row r="119" spans="1:57" ht="16" x14ac:dyDescent="0.8">
      <c r="A119" s="7">
        <v>44732</v>
      </c>
      <c r="B119" s="1">
        <v>1.919248707621861E-3</v>
      </c>
      <c r="E119" s="1">
        <v>274124.83215332043</v>
      </c>
      <c r="G119" s="6">
        <f t="shared" si="70"/>
        <v>5.4379483787670786</v>
      </c>
      <c r="I119" s="4">
        <v>44733</v>
      </c>
      <c r="J119" s="1">
        <v>1.541303852459723E-3</v>
      </c>
      <c r="K119" s="1"/>
      <c r="L119" s="1"/>
      <c r="M119" s="1">
        <v>69047.842025756792</v>
      </c>
      <c r="N119" s="1"/>
      <c r="O119" s="1">
        <f t="shared" si="68"/>
        <v>4.8391501099827021</v>
      </c>
      <c r="P119" s="1"/>
      <c r="Q119" s="7">
        <v>44749</v>
      </c>
      <c r="R119" s="1">
        <v>4.6165148289486939E-3</v>
      </c>
      <c r="S119" s="1">
        <f>R119</f>
        <v>4.6165148289486939E-3</v>
      </c>
      <c r="T119" s="6">
        <f t="shared" si="77"/>
        <v>-2.3356857650811027</v>
      </c>
      <c r="U119" s="16">
        <v>767269.97200000007</v>
      </c>
      <c r="V119" s="1">
        <f>U119</f>
        <v>767269.97200000007</v>
      </c>
      <c r="W119" s="6">
        <f t="shared" si="76"/>
        <v>5.8849482019152033</v>
      </c>
      <c r="X119" s="6">
        <f t="shared" si="76"/>
        <v>5.8849482019152033</v>
      </c>
      <c r="Y119" s="11">
        <v>44728</v>
      </c>
      <c r="Z119" s="1">
        <v>2.3230899806034595E-3</v>
      </c>
      <c r="AA119" s="1"/>
      <c r="AB119" s="1"/>
      <c r="AC119" s="1">
        <v>354584.31243896484</v>
      </c>
      <c r="AD119" s="1"/>
      <c r="AE119" s="6">
        <f t="shared" si="58"/>
        <v>5.5497195175821545</v>
      </c>
      <c r="AF119" s="1"/>
      <c r="AG119" s="8">
        <v>44728</v>
      </c>
      <c r="AH119" s="1">
        <v>6.0038353319470418E-3</v>
      </c>
      <c r="AK119" s="1">
        <v>1295834.7702026367</v>
      </c>
      <c r="AM119" s="1">
        <f t="shared" si="71"/>
        <v>6.1125496288772103</v>
      </c>
      <c r="BE119" s="14"/>
    </row>
    <row r="120" spans="1:57" ht="16" x14ac:dyDescent="0.8">
      <c r="A120" s="7">
        <v>44733</v>
      </c>
      <c r="B120" s="1">
        <v>1.3011086950977658E-3</v>
      </c>
      <c r="E120" s="1">
        <v>324780.78460693371</v>
      </c>
      <c r="G120" s="6">
        <f t="shared" si="70"/>
        <v>5.5115903266466066</v>
      </c>
      <c r="I120" s="4">
        <v>44734</v>
      </c>
      <c r="J120" s="1">
        <v>1.893444132267161E-3</v>
      </c>
      <c r="K120" s="1"/>
      <c r="L120" s="1"/>
      <c r="M120" s="1">
        <v>121772.75848388689</v>
      </c>
      <c r="N120" s="1"/>
      <c r="O120" s="1">
        <f t="shared" si="68"/>
        <v>5.0855501440985513</v>
      </c>
      <c r="P120" s="1"/>
      <c r="Q120" s="7">
        <v>44756</v>
      </c>
      <c r="R120" s="1">
        <v>2.890340450282062E-3</v>
      </c>
      <c r="S120" s="1">
        <f>R120</f>
        <v>2.890340450282062E-3</v>
      </c>
      <c r="T120" s="6">
        <f>LOG10(S120)</f>
        <v>-2.5390509991221255</v>
      </c>
      <c r="U120" s="16">
        <v>307108.5</v>
      </c>
      <c r="V120" s="1">
        <f>U120</f>
        <v>307108.5</v>
      </c>
      <c r="W120" s="6">
        <f t="shared" si="76"/>
        <v>5.4872918368012904</v>
      </c>
      <c r="X120" s="6">
        <f t="shared" si="76"/>
        <v>5.4872918368012904</v>
      </c>
      <c r="Y120" s="11">
        <v>44729</v>
      </c>
      <c r="Z120" s="1">
        <v>1.2805928843202452E-3</v>
      </c>
      <c r="AA120" s="1"/>
      <c r="AB120" s="1"/>
      <c r="AC120" s="1">
        <v>902294.63958740234</v>
      </c>
      <c r="AD120" s="1"/>
      <c r="AE120" s="6">
        <f t="shared" si="58"/>
        <v>5.9553483772894964</v>
      </c>
      <c r="AF120" s="1"/>
      <c r="AG120" s="8">
        <v>44729</v>
      </c>
      <c r="AH120" s="1">
        <v>5.4105963778346275E-3</v>
      </c>
      <c r="AK120" s="1">
        <v>972212.67700195313</v>
      </c>
      <c r="AM120" s="1">
        <f t="shared" si="71"/>
        <v>5.9877612796845225</v>
      </c>
      <c r="BE120" s="14"/>
    </row>
    <row r="121" spans="1:57" x14ac:dyDescent="0.75">
      <c r="A121" s="7">
        <v>44734</v>
      </c>
      <c r="B121" s="1">
        <v>2.2424662279347807E-3</v>
      </c>
      <c r="E121" s="1">
        <v>286783.78295898432</v>
      </c>
      <c r="G121" s="6">
        <f t="shared" si="70"/>
        <v>5.4575545892183737</v>
      </c>
      <c r="I121" s="4">
        <v>44735</v>
      </c>
      <c r="J121" s="1">
        <v>1.9415269106003545E-3</v>
      </c>
      <c r="K121" s="1"/>
      <c r="L121" s="1"/>
      <c r="M121" s="1">
        <v>99184.924602508705</v>
      </c>
      <c r="N121" s="1"/>
      <c r="O121" s="1">
        <f t="shared" si="68"/>
        <v>4.9964456675223383</v>
      </c>
      <c r="P121" s="1"/>
      <c r="Y121" s="11">
        <v>44730</v>
      </c>
      <c r="Z121" s="1">
        <v>2.6020020750744627E-3</v>
      </c>
      <c r="AA121" s="1">
        <f>AVERAGE(Z115:Z121)</f>
        <v>2.6159871810667091E-3</v>
      </c>
      <c r="AB121" s="6">
        <f t="shared" ref="AB121" si="78">LOG10(AA121)</f>
        <v>-2.5823643884844798</v>
      </c>
      <c r="AC121" s="1">
        <v>784602.88810729969</v>
      </c>
      <c r="AD121" s="1">
        <f>AVERAGE(AC115:AC121)</f>
        <v>568256.04956490651</v>
      </c>
      <c r="AE121" s="6">
        <f t="shared" si="58"/>
        <v>5.8946499024256287</v>
      </c>
      <c r="AF121" s="6">
        <f t="shared" si="58"/>
        <v>5.754544067852656</v>
      </c>
      <c r="AG121" s="8">
        <v>44730</v>
      </c>
      <c r="AH121" s="1">
        <v>5.3083191211500888E-3</v>
      </c>
      <c r="AI121" s="1">
        <f>AVERAGE(AH115:AH121)</f>
        <v>6.9004023695987474E-3</v>
      </c>
      <c r="AJ121" s="1">
        <f>LOG10(AI121)</f>
        <v>-2.1611255843639787</v>
      </c>
      <c r="AK121" s="1">
        <v>1475172.4433898972</v>
      </c>
      <c r="AL121" s="1">
        <f>AVERAGE(AK115:AK121)</f>
        <v>1336393.5704912464</v>
      </c>
      <c r="AM121" s="1">
        <f t="shared" si="71"/>
        <v>6.1688427910499239</v>
      </c>
      <c r="AN121" s="6">
        <f t="shared" si="71"/>
        <v>6.1259343775416024</v>
      </c>
      <c r="BE121" s="14"/>
    </row>
    <row r="122" spans="1:57" ht="16" x14ac:dyDescent="0.8">
      <c r="A122" s="7">
        <v>44735</v>
      </c>
      <c r="B122" s="1">
        <v>3.2148962101912629E-3</v>
      </c>
      <c r="E122" s="1">
        <v>756831.47811889672</v>
      </c>
      <c r="G122" s="6">
        <f t="shared" si="70"/>
        <v>5.8789991869363316</v>
      </c>
      <c r="I122" s="7">
        <v>44736</v>
      </c>
      <c r="J122" s="6">
        <v>8.3000000000000001E-4</v>
      </c>
      <c r="K122" s="6"/>
      <c r="L122" s="1"/>
      <c r="M122" s="12">
        <v>51200</v>
      </c>
      <c r="N122" s="6"/>
      <c r="O122" s="1">
        <f t="shared" si="68"/>
        <v>4.7092699609758304</v>
      </c>
      <c r="P122" s="6"/>
      <c r="Y122" s="11">
        <v>44731</v>
      </c>
      <c r="Z122" s="1">
        <v>1.5419214251239076E-3</v>
      </c>
      <c r="AA122" s="1"/>
      <c r="AB122" s="1"/>
      <c r="AC122" s="1">
        <v>390428.96270751988</v>
      </c>
      <c r="AD122" s="1"/>
      <c r="AE122" s="6">
        <f t="shared" si="58"/>
        <v>5.5915420269185869</v>
      </c>
      <c r="AF122" s="1"/>
      <c r="AG122" s="8">
        <v>44731</v>
      </c>
      <c r="AH122" s="1">
        <v>3.9988195314614467E-3</v>
      </c>
      <c r="AK122" s="1">
        <v>1179334.3963623049</v>
      </c>
      <c r="AM122" s="1">
        <f t="shared" si="71"/>
        <v>6.0716369653187749</v>
      </c>
      <c r="BE122" s="14"/>
    </row>
    <row r="123" spans="1:57" ht="16" x14ac:dyDescent="0.8">
      <c r="A123" s="7">
        <v>44736</v>
      </c>
      <c r="B123" s="6">
        <v>2.5500000000000002E-3</v>
      </c>
      <c r="C123" s="6"/>
      <c r="D123" s="6"/>
      <c r="E123" s="12">
        <v>993000</v>
      </c>
      <c r="F123" s="6"/>
      <c r="G123" s="6">
        <f t="shared" si="70"/>
        <v>5.9969492484953815</v>
      </c>
      <c r="H123" s="6"/>
      <c r="I123" s="7">
        <v>44737</v>
      </c>
      <c r="J123" s="6">
        <v>1.6100000000000001E-3</v>
      </c>
      <c r="K123" s="1">
        <f>AVERAGE(J117:J123)</f>
        <v>1.6677866193047137E-3</v>
      </c>
      <c r="L123" s="6">
        <f>LOG10(K123)</f>
        <v>-2.7778595148412486</v>
      </c>
      <c r="M123" s="12">
        <v>68000</v>
      </c>
      <c r="N123" s="1">
        <f>AVERAGE(M117:M123)</f>
        <v>70523.491409846756</v>
      </c>
      <c r="O123" s="1">
        <f t="shared" si="68"/>
        <v>4.8325089127062366</v>
      </c>
      <c r="P123" s="1">
        <f>LOG10(N123)</f>
        <v>4.8483338047971101</v>
      </c>
      <c r="Y123" s="11">
        <v>44732</v>
      </c>
      <c r="Z123" s="1">
        <v>2.5330788460735201E-3</v>
      </c>
      <c r="AA123" s="1"/>
      <c r="AB123" s="1"/>
      <c r="AC123" s="1">
        <v>547201.28059387172</v>
      </c>
      <c r="AD123" s="1"/>
      <c r="AE123" s="6">
        <f t="shared" si="58"/>
        <v>5.7381471050757318</v>
      </c>
      <c r="AF123" s="1"/>
      <c r="AG123" s="8">
        <v>44732</v>
      </c>
      <c r="AH123" s="1">
        <v>3.9777995864783864E-3</v>
      </c>
      <c r="AK123" s="1">
        <v>1309755.4893493701</v>
      </c>
      <c r="AM123" s="1">
        <f t="shared" si="71"/>
        <v>6.1171902273063896</v>
      </c>
      <c r="BE123" s="14"/>
    </row>
    <row r="124" spans="1:57" ht="16" x14ac:dyDescent="0.8">
      <c r="A124" s="7">
        <v>44737</v>
      </c>
      <c r="B124" s="6">
        <v>2.3E-3</v>
      </c>
      <c r="C124" s="6">
        <f>AVERAGE(B118:B124)</f>
        <v>2.168336780402172E-3</v>
      </c>
      <c r="D124" s="6">
        <f>LOG10(C124)</f>
        <v>-2.6638732634107805</v>
      </c>
      <c r="E124" s="12">
        <v>642000</v>
      </c>
      <c r="F124" s="6">
        <f>AVERAGE(E118:E124)</f>
        <v>547334.73478044791</v>
      </c>
      <c r="G124" s="6">
        <f t="shared" si="70"/>
        <v>5.8075350280688536</v>
      </c>
      <c r="H124" s="6">
        <f t="shared" si="70"/>
        <v>5.7382530100734481</v>
      </c>
      <c r="I124" s="7">
        <v>44738</v>
      </c>
      <c r="J124" s="6">
        <v>1.56E-3</v>
      </c>
      <c r="K124" s="6"/>
      <c r="L124" s="1"/>
      <c r="M124" s="12">
        <v>106000</v>
      </c>
      <c r="N124" s="6"/>
      <c r="O124" s="1">
        <f t="shared" si="68"/>
        <v>5.0253058652647704</v>
      </c>
      <c r="P124" s="6"/>
      <c r="Y124" s="11">
        <v>44733</v>
      </c>
      <c r="Z124" s="1">
        <v>2.9942595018098953E-3</v>
      </c>
      <c r="AA124" s="1"/>
      <c r="AB124" s="1"/>
      <c r="AC124" s="1">
        <v>411045.08972167951</v>
      </c>
      <c r="AD124" s="1"/>
      <c r="AE124" s="6">
        <f t="shared" si="58"/>
        <v>5.6138894645603461</v>
      </c>
      <c r="AF124" s="1"/>
      <c r="AG124" s="8">
        <v>44733</v>
      </c>
      <c r="AH124" s="1">
        <v>5.3014687660753717E-3</v>
      </c>
      <c r="AK124" s="1">
        <v>1944383.9263916044</v>
      </c>
      <c r="AM124" s="1">
        <f t="shared" si="71"/>
        <v>6.2887820222418975</v>
      </c>
      <c r="BE124" s="14"/>
    </row>
    <row r="125" spans="1:57" ht="16" x14ac:dyDescent="0.8">
      <c r="A125" s="7">
        <v>44738</v>
      </c>
      <c r="B125" s="6">
        <v>2.48E-3</v>
      </c>
      <c r="C125" s="6"/>
      <c r="D125" s="6"/>
      <c r="E125" s="12">
        <v>716000</v>
      </c>
      <c r="F125" s="6"/>
      <c r="G125" s="6">
        <f t="shared" si="70"/>
        <v>5.8549130223078558</v>
      </c>
      <c r="H125" s="6"/>
      <c r="I125" s="7">
        <v>44740</v>
      </c>
      <c r="J125" s="1">
        <v>1.9666246689236306E-3</v>
      </c>
      <c r="K125" s="1"/>
      <c r="L125" s="1"/>
      <c r="M125" s="1">
        <v>122400.00000000001</v>
      </c>
      <c r="N125" s="1"/>
      <c r="O125" s="1">
        <f t="shared" si="68"/>
        <v>5.0877814178095422</v>
      </c>
      <c r="P125" s="1"/>
      <c r="Y125" s="11">
        <v>44734</v>
      </c>
      <c r="Z125" s="1">
        <v>4.1268562596392545E-3</v>
      </c>
      <c r="AA125" s="1"/>
      <c r="AB125" s="1"/>
      <c r="AC125" s="1">
        <v>1025650.8178710951</v>
      </c>
      <c r="AD125" s="1"/>
      <c r="AE125" s="6">
        <f t="shared" si="58"/>
        <v>6.0109995306753676</v>
      </c>
      <c r="AF125" s="1"/>
      <c r="AG125" s="8">
        <v>44734</v>
      </c>
      <c r="AH125" s="1">
        <v>4.007616369246062E-3</v>
      </c>
      <c r="AK125" s="1">
        <v>1179140.18630981</v>
      </c>
      <c r="AM125" s="1">
        <f t="shared" si="71"/>
        <v>6.071565440821594</v>
      </c>
      <c r="BE125" s="14"/>
    </row>
    <row r="126" spans="1:57" ht="16" x14ac:dyDescent="0.8">
      <c r="A126" s="7">
        <v>44739</v>
      </c>
      <c r="B126" s="6">
        <v>4.4999999999999997E-3</v>
      </c>
      <c r="C126" s="6"/>
      <c r="D126" s="6"/>
      <c r="E126" s="12">
        <v>1280000</v>
      </c>
      <c r="F126" s="6"/>
      <c r="G126" s="6">
        <f t="shared" si="70"/>
        <v>6.1072099696478688</v>
      </c>
      <c r="H126" s="6"/>
      <c r="I126" s="7">
        <v>44741</v>
      </c>
      <c r="J126" s="1">
        <v>1.6790229121391111E-3</v>
      </c>
      <c r="K126" s="1">
        <f>AVERAGE(J124:J126)</f>
        <v>1.7352158603542473E-3</v>
      </c>
      <c r="L126" s="6">
        <f t="shared" ref="L126:L128" si="79">LOG10(K126)</f>
        <v>-2.7606464914036999</v>
      </c>
      <c r="M126" s="1">
        <v>133600.00000000003</v>
      </c>
      <c r="N126" s="1">
        <f>AVERAGE(M124:M126)</f>
        <v>120666.66666666667</v>
      </c>
      <c r="O126" s="1">
        <f t="shared" si="68"/>
        <v>5.1258064581395271</v>
      </c>
      <c r="P126" s="1">
        <f t="shared" si="68"/>
        <v>5.0815873158135032</v>
      </c>
      <c r="Y126" s="11">
        <v>44735</v>
      </c>
      <c r="Z126" s="1">
        <v>6.936001758843217E-4</v>
      </c>
      <c r="AA126" s="1"/>
      <c r="AB126" s="1"/>
      <c r="AC126" s="1">
        <v>131249.49264526402</v>
      </c>
      <c r="AD126" s="1"/>
      <c r="AE126" s="6">
        <f t="shared" si="58"/>
        <v>5.1180976332834183</v>
      </c>
      <c r="AF126" s="1"/>
      <c r="AG126" s="8">
        <v>44735</v>
      </c>
      <c r="AH126" s="1">
        <v>2.3855517350245916E-3</v>
      </c>
      <c r="AK126" s="1">
        <v>660170.47119140648</v>
      </c>
      <c r="AM126" s="1">
        <f t="shared" si="71"/>
        <v>5.8196560948421689</v>
      </c>
      <c r="AS126" s="1"/>
      <c r="AT126" s="1"/>
      <c r="BE126" s="14"/>
    </row>
    <row r="127" spans="1:57" ht="16" x14ac:dyDescent="0.8">
      <c r="A127" s="7">
        <v>44740</v>
      </c>
      <c r="B127" s="6">
        <v>4.2129710580500355E-3</v>
      </c>
      <c r="C127" s="6"/>
      <c r="D127" s="6"/>
      <c r="E127" s="12">
        <v>955680</v>
      </c>
      <c r="F127" s="6"/>
      <c r="G127" s="6">
        <f t="shared" si="70"/>
        <v>5.9803124974029966</v>
      </c>
      <c r="H127" s="6"/>
      <c r="I127" s="7">
        <v>44749</v>
      </c>
      <c r="J127" s="1">
        <v>1.303655631299624E-3</v>
      </c>
      <c r="K127" s="1">
        <f>J127</f>
        <v>1.303655631299624E-3</v>
      </c>
      <c r="L127" s="6">
        <f t="shared" si="79"/>
        <v>-2.8848371150288181</v>
      </c>
      <c r="M127" s="16">
        <v>65981.328000000009</v>
      </c>
      <c r="N127" s="1">
        <f>M127</f>
        <v>65981.328000000009</v>
      </c>
      <c r="O127" s="1">
        <f t="shared" si="68"/>
        <v>4.8194210523015943</v>
      </c>
      <c r="P127" s="1">
        <f t="shared" si="68"/>
        <v>4.8194210523015943</v>
      </c>
      <c r="Y127" s="11">
        <v>44736</v>
      </c>
      <c r="Z127" s="1">
        <v>1.0103310826160287E-4</v>
      </c>
      <c r="AA127" s="1"/>
      <c r="AB127" s="1"/>
      <c r="AC127" s="1">
        <v>22125.805020332315</v>
      </c>
      <c r="AD127" s="1"/>
      <c r="AE127" s="6">
        <f t="shared" si="58"/>
        <v>4.3448990809304462</v>
      </c>
      <c r="AF127" s="1"/>
      <c r="AG127" s="8">
        <v>44736</v>
      </c>
      <c r="AH127" s="6">
        <v>2.16E-3</v>
      </c>
      <c r="AI127" s="6"/>
      <c r="AJ127" s="6"/>
      <c r="AK127" s="12">
        <v>853000</v>
      </c>
      <c r="AL127" s="6"/>
      <c r="AM127" s="1">
        <f t="shared" si="71"/>
        <v>5.9309490311675228</v>
      </c>
      <c r="AN127" s="6"/>
      <c r="AQ127" s="1"/>
      <c r="BE127" s="14"/>
    </row>
    <row r="128" spans="1:57" ht="16" x14ac:dyDescent="0.8">
      <c r="A128" s="7">
        <v>44741</v>
      </c>
      <c r="B128" s="6">
        <v>4.1715183164550054E-3</v>
      </c>
      <c r="C128" s="6"/>
      <c r="D128" s="6"/>
      <c r="E128" s="12">
        <v>1332239.9999999998</v>
      </c>
      <c r="F128" s="6"/>
      <c r="G128" s="6">
        <f t="shared" si="70"/>
        <v>6.1245824690434665</v>
      </c>
      <c r="H128" s="6"/>
      <c r="I128" s="7">
        <v>44756</v>
      </c>
      <c r="J128" s="1">
        <v>1.2211425707858369E-3</v>
      </c>
      <c r="K128" s="1">
        <f>J128</f>
        <v>1.2211425707858369E-3</v>
      </c>
      <c r="L128" s="6">
        <f t="shared" si="79"/>
        <v>-2.9132336283639444</v>
      </c>
      <c r="M128" s="16">
        <v>90284.54</v>
      </c>
      <c r="N128" s="1">
        <f>M128</f>
        <v>90284.54</v>
      </c>
      <c r="O128" s="1">
        <f t="shared" si="68"/>
        <v>4.9556133896544301</v>
      </c>
      <c r="P128" s="1">
        <f t="shared" si="68"/>
        <v>4.9556133896544301</v>
      </c>
      <c r="Y128" s="11">
        <v>44737</v>
      </c>
      <c r="Z128" s="6">
        <v>1.5100000000000001E-3</v>
      </c>
      <c r="AA128" s="6">
        <f>AVERAGE(Z122:Z128)</f>
        <v>1.9286784738275001E-3</v>
      </c>
      <c r="AB128" s="6">
        <f t="shared" ref="AB128" si="80">LOG10(AA128)</f>
        <v>-2.7147401666957554</v>
      </c>
      <c r="AC128" s="12">
        <v>288000</v>
      </c>
      <c r="AD128" s="6">
        <f>AVERAGE(AC122:AC128)</f>
        <v>402243.06407996605</v>
      </c>
      <c r="AE128" s="6">
        <f t="shared" si="58"/>
        <v>5.4593924877592306</v>
      </c>
      <c r="AF128" s="6">
        <f t="shared" si="58"/>
        <v>5.6044885642495812</v>
      </c>
      <c r="AG128" s="8">
        <v>44737</v>
      </c>
      <c r="AH128" s="6">
        <v>1.48E-3</v>
      </c>
      <c r="AI128" s="6">
        <f>AVERAGE(AH122:AH128)</f>
        <v>3.3301794268979792E-3</v>
      </c>
      <c r="AJ128" s="1">
        <f>LOG10(AI128)</f>
        <v>-2.47753236648995</v>
      </c>
      <c r="AK128" s="12">
        <v>392000</v>
      </c>
      <c r="AL128" s="6">
        <f>AVERAGE(AK122:AK128)</f>
        <v>1073969.2099434992</v>
      </c>
      <c r="AM128" s="1">
        <f t="shared" si="71"/>
        <v>5.5932860670204576</v>
      </c>
      <c r="AN128" s="6">
        <f t="shared" si="71"/>
        <v>6.0309918305783254</v>
      </c>
      <c r="AQ128" s="1"/>
      <c r="BE128" s="14"/>
    </row>
    <row r="129" spans="1:57" ht="16" x14ac:dyDescent="0.8">
      <c r="A129" s="7">
        <v>44742</v>
      </c>
      <c r="B129" s="6">
        <v>1.0010307049705021E-2</v>
      </c>
      <c r="C129" s="6">
        <f>AVERAGE(B125:B129)</f>
        <v>5.0749592848420124E-3</v>
      </c>
      <c r="D129" s="6">
        <f t="shared" ref="D129:D131" si="81">LOG10(C129)</f>
        <v>-2.2945674376392566</v>
      </c>
      <c r="E129" s="12">
        <v>1734720</v>
      </c>
      <c r="F129" s="6">
        <f>AVERAGE(E125:E129)</f>
        <v>1203728</v>
      </c>
      <c r="G129" s="6">
        <f t="shared" si="70"/>
        <v>6.2392293856004999</v>
      </c>
      <c r="H129" s="6">
        <f t="shared" si="70"/>
        <v>6.080528362798499</v>
      </c>
      <c r="I129"/>
      <c r="J129" s="1"/>
      <c r="K129" s="1"/>
      <c r="L129" s="1"/>
      <c r="M129" s="1"/>
      <c r="N129" s="1"/>
      <c r="O129" s="1"/>
      <c r="P129" s="1"/>
      <c r="Y129" s="11">
        <v>44738</v>
      </c>
      <c r="Z129" s="6">
        <v>1.1299999999999999E-3</v>
      </c>
      <c r="AA129" s="6"/>
      <c r="AB129" s="6"/>
      <c r="AC129" s="12">
        <v>362000</v>
      </c>
      <c r="AD129" s="6"/>
      <c r="AE129" s="6">
        <f t="shared" si="58"/>
        <v>5.5587085705331658</v>
      </c>
      <c r="AF129" s="6"/>
      <c r="AG129" s="8">
        <v>44738</v>
      </c>
      <c r="AH129" s="6">
        <v>2.8800000000000002E-3</v>
      </c>
      <c r="AI129" s="6"/>
      <c r="AJ129" s="6"/>
      <c r="AK129" s="12">
        <v>574000</v>
      </c>
      <c r="AL129" s="6"/>
      <c r="AM129" s="1">
        <f t="shared" si="71"/>
        <v>5.7589118923979736</v>
      </c>
      <c r="AN129" s="6"/>
      <c r="AQ129" s="1"/>
      <c r="BE129" s="14"/>
    </row>
    <row r="130" spans="1:57" ht="16" x14ac:dyDescent="0.8">
      <c r="A130" s="7">
        <v>44749</v>
      </c>
      <c r="B130" s="6">
        <v>1.5106368633774128E-3</v>
      </c>
      <c r="C130" s="6">
        <f>B130</f>
        <v>1.5106368633774128E-3</v>
      </c>
      <c r="D130" s="6">
        <f t="shared" si="81"/>
        <v>-2.820839921620808</v>
      </c>
      <c r="E130" s="12">
        <v>321838.94800000003</v>
      </c>
      <c r="F130" s="6">
        <f>E130</f>
        <v>321838.94800000003</v>
      </c>
      <c r="G130" s="6">
        <f t="shared" si="70"/>
        <v>5.5076385999803632</v>
      </c>
      <c r="H130" s="6">
        <f t="shared" si="70"/>
        <v>5.5076385999803632</v>
      </c>
      <c r="I130"/>
      <c r="J130" s="1"/>
      <c r="K130" s="1"/>
      <c r="L130" s="1"/>
      <c r="M130" s="1"/>
      <c r="N130" s="1"/>
      <c r="O130" s="1"/>
      <c r="P130" s="1"/>
      <c r="Y130" s="11">
        <v>44739</v>
      </c>
      <c r="Z130" s="6">
        <v>2.32E-3</v>
      </c>
      <c r="AA130" s="6"/>
      <c r="AB130" s="6"/>
      <c r="AC130" s="12">
        <v>732000</v>
      </c>
      <c r="AD130" s="6"/>
      <c r="AE130" s="6">
        <f t="shared" si="58"/>
        <v>5.8645110810583923</v>
      </c>
      <c r="AF130" s="6"/>
      <c r="AG130" s="8">
        <v>44739</v>
      </c>
      <c r="AH130" s="6">
        <v>3.3400000000000001E-3</v>
      </c>
      <c r="AI130" s="6"/>
      <c r="AJ130" s="6"/>
      <c r="AK130" s="12">
        <v>1140000</v>
      </c>
      <c r="AL130" s="6"/>
      <c r="AM130" s="1">
        <f t="shared" si="71"/>
        <v>6.0569048513364727</v>
      </c>
      <c r="AN130" s="6"/>
      <c r="AQ130" s="1"/>
      <c r="BE130" s="14"/>
    </row>
    <row r="131" spans="1:57" ht="16" x14ac:dyDescent="0.8">
      <c r="A131" s="7">
        <v>44756</v>
      </c>
      <c r="B131" s="6">
        <v>3.7699492531478632E-3</v>
      </c>
      <c r="C131" s="6">
        <f>B131</f>
        <v>3.7699492531478632E-3</v>
      </c>
      <c r="D131" s="6">
        <f t="shared" si="81"/>
        <v>-2.4236644957427984</v>
      </c>
      <c r="E131" s="12">
        <v>853257.44</v>
      </c>
      <c r="F131" s="6">
        <f>E131</f>
        <v>853257.44</v>
      </c>
      <c r="G131" s="6">
        <f t="shared" si="70"/>
        <v>5.9310800838089923</v>
      </c>
      <c r="H131" s="6">
        <f>LOG10(F131)</f>
        <v>5.9310800838089923</v>
      </c>
      <c r="I131"/>
      <c r="J131" s="1"/>
      <c r="K131" s="1"/>
      <c r="L131" s="1"/>
      <c r="M131" s="1"/>
      <c r="N131" s="1"/>
      <c r="O131" s="1"/>
      <c r="P131" s="1"/>
      <c r="Y131" s="11">
        <v>44740</v>
      </c>
      <c r="Z131" s="6">
        <v>7.6599999999999997E-4</v>
      </c>
      <c r="AA131" s="6"/>
      <c r="AB131" s="6"/>
      <c r="AC131" s="12">
        <v>244000</v>
      </c>
      <c r="AD131" s="6"/>
      <c r="AE131" s="6">
        <f t="shared" si="58"/>
        <v>5.3873898263387296</v>
      </c>
      <c r="AF131" s="6"/>
      <c r="AG131" s="4">
        <v>44740</v>
      </c>
      <c r="AH131" s="1">
        <v>5.9015758054347485E-3</v>
      </c>
      <c r="AK131" s="1">
        <v>1808799.9999999998</v>
      </c>
      <c r="AM131" s="1">
        <f t="shared" si="71"/>
        <v>6.2573905493373037</v>
      </c>
      <c r="BE131" s="14"/>
    </row>
    <row r="132" spans="1:57" ht="16" x14ac:dyDescent="0.8">
      <c r="A132" s="7"/>
      <c r="B132" s="6"/>
      <c r="C132" s="6"/>
      <c r="D132" s="6"/>
      <c r="E132" s="12"/>
      <c r="F132" s="12"/>
      <c r="G132" s="12"/>
      <c r="H132" s="12"/>
      <c r="I132"/>
      <c r="J132" s="1"/>
      <c r="K132" s="1"/>
      <c r="L132" s="1"/>
      <c r="M132" s="1"/>
      <c r="N132" s="1"/>
      <c r="O132" s="1"/>
      <c r="P132" s="1"/>
      <c r="Y132" s="11">
        <v>44741</v>
      </c>
      <c r="Z132" s="6">
        <v>1.9835387244760277E-3</v>
      </c>
      <c r="AA132" s="6"/>
      <c r="AB132" s="6"/>
      <c r="AC132" s="12">
        <v>205159.99999999997</v>
      </c>
      <c r="AD132" s="6"/>
      <c r="AE132" s="6">
        <f t="shared" si="58"/>
        <v>5.3120926903937162</v>
      </c>
      <c r="AF132" s="6"/>
      <c r="AG132" s="4">
        <v>44741</v>
      </c>
      <c r="AH132" s="1">
        <v>4.7339919858055603E-3</v>
      </c>
      <c r="AK132" s="1">
        <v>1460039.9999999998</v>
      </c>
      <c r="AM132" s="1">
        <f t="shared" si="71"/>
        <v>6.1643647541004034</v>
      </c>
      <c r="BE132" s="14"/>
    </row>
    <row r="133" spans="1:57" ht="16" x14ac:dyDescent="0.8">
      <c r="A133" s="7"/>
      <c r="B133" s="6"/>
      <c r="C133" s="6"/>
      <c r="D133" s="6"/>
      <c r="E133" s="12"/>
      <c r="F133" s="12"/>
      <c r="G133" s="12"/>
      <c r="H133" s="12"/>
      <c r="I133"/>
      <c r="J133" s="1"/>
      <c r="K133" s="1"/>
      <c r="L133" s="1"/>
      <c r="M133" s="1"/>
      <c r="N133" s="1"/>
      <c r="O133" s="1"/>
      <c r="P133" s="1"/>
      <c r="Y133" s="11">
        <v>44742</v>
      </c>
      <c r="Z133" s="6">
        <v>2.6201362068058202E-3</v>
      </c>
      <c r="AA133" s="6"/>
      <c r="AB133" s="6"/>
      <c r="AC133" s="12">
        <v>455999.99999999994</v>
      </c>
      <c r="AD133" s="6"/>
      <c r="AE133" s="6">
        <f t="shared" si="58"/>
        <v>5.6589648426644352</v>
      </c>
      <c r="AF133" s="6"/>
      <c r="AG133" s="4">
        <v>44742</v>
      </c>
      <c r="AH133" s="1">
        <v>4.504293095451261E-3</v>
      </c>
      <c r="AI133" s="1">
        <f>AVERAGE(AH129:AH133)</f>
        <v>4.2719721773383148E-3</v>
      </c>
      <c r="AJ133" s="1">
        <f t="shared" ref="AJ133:AJ135" si="82">LOG10(AI133)</f>
        <v>-2.3693715844597878</v>
      </c>
      <c r="AK133" s="1">
        <v>1147200</v>
      </c>
      <c r="AL133" s="1">
        <f>AVERAGE(AK129:AK133)</f>
        <v>1226008</v>
      </c>
      <c r="AM133" s="1">
        <f t="shared" si="71"/>
        <v>6.0596391383237247</v>
      </c>
      <c r="AN133" s="6">
        <f t="shared" si="71"/>
        <v>6.0884933040686278</v>
      </c>
      <c r="AQ133" s="1"/>
      <c r="BE133" s="14"/>
    </row>
    <row r="134" spans="1:57" ht="16" x14ac:dyDescent="0.8">
      <c r="A134" s="7"/>
      <c r="B134" s="6"/>
      <c r="C134" s="6"/>
      <c r="D134" s="6"/>
      <c r="E134" s="12"/>
      <c r="F134" s="12"/>
      <c r="G134" s="12"/>
      <c r="H134" s="12"/>
      <c r="I134"/>
      <c r="J134" s="1"/>
      <c r="K134" s="1"/>
      <c r="L134" s="1"/>
      <c r="M134" s="1"/>
      <c r="N134" s="1"/>
      <c r="O134" s="1"/>
      <c r="P134" s="1"/>
      <c r="Y134" s="11">
        <v>44743</v>
      </c>
      <c r="Z134" s="6">
        <v>4.3541961962093667E-3</v>
      </c>
      <c r="AA134" s="6">
        <f>AVERAGE(Z129:Z134)</f>
        <v>2.1956451879152025E-3</v>
      </c>
      <c r="AB134" s="6">
        <f t="shared" ref="AB134:AB136" si="83">LOG10(AA134)</f>
        <v>-2.6584378397139456</v>
      </c>
      <c r="AC134" s="12">
        <v>908280</v>
      </c>
      <c r="AD134" s="6">
        <f>AVERAGE(AC129:AC134)</f>
        <v>484573.33333333331</v>
      </c>
      <c r="AE134" s="6">
        <f t="shared" si="58"/>
        <v>5.9582197512848616</v>
      </c>
      <c r="AF134" s="6">
        <f t="shared" si="58"/>
        <v>5.6853595106994614</v>
      </c>
      <c r="AG134" s="4">
        <v>44749</v>
      </c>
      <c r="AH134" s="1">
        <v>5.2158388164502776E-3</v>
      </c>
      <c r="AI134" s="1">
        <f>AH134</f>
        <v>5.2158388164502776E-3</v>
      </c>
      <c r="AJ134" s="1">
        <f t="shared" si="82"/>
        <v>-2.2826758379448133</v>
      </c>
      <c r="AK134" s="1">
        <v>1242135.2399999998</v>
      </c>
      <c r="AL134" s="1">
        <f>AK134</f>
        <v>1242135.2399999998</v>
      </c>
      <c r="AM134" s="1">
        <f t="shared" si="71"/>
        <v>6.0941688831096643</v>
      </c>
      <c r="AN134" s="6">
        <f t="shared" si="71"/>
        <v>6.0941688831096643</v>
      </c>
      <c r="AQ134" s="1"/>
      <c r="BE134" s="14"/>
    </row>
    <row r="135" spans="1:57" ht="16" x14ac:dyDescent="0.8">
      <c r="A135" s="7"/>
      <c r="B135" s="6"/>
      <c r="C135" s="6"/>
      <c r="D135" s="6"/>
      <c r="E135" s="12"/>
      <c r="F135" s="12"/>
      <c r="G135" s="12"/>
      <c r="H135" s="12"/>
      <c r="I135"/>
      <c r="J135" s="1"/>
      <c r="K135" s="1"/>
      <c r="L135" s="1"/>
      <c r="M135" s="1"/>
      <c r="N135" s="1"/>
      <c r="O135" s="1"/>
      <c r="P135" s="1"/>
      <c r="Y135" s="11">
        <v>44749</v>
      </c>
      <c r="Z135" s="6">
        <v>8.1623749255188257E-4</v>
      </c>
      <c r="AA135" s="6">
        <f>Z135</f>
        <v>8.1623749255188257E-4</v>
      </c>
      <c r="AB135" s="6">
        <f t="shared" si="83"/>
        <v>-3.0881834604884681</v>
      </c>
      <c r="AC135" s="12">
        <v>249601.66400000002</v>
      </c>
      <c r="AD135" s="6">
        <f>AC135</f>
        <v>249601.66400000002</v>
      </c>
      <c r="AE135" s="6">
        <f t="shared" si="58"/>
        <v>5.3972474762972817</v>
      </c>
      <c r="AF135" s="6">
        <f t="shared" si="58"/>
        <v>5.3972474762972817</v>
      </c>
      <c r="AG135" s="4">
        <v>44756</v>
      </c>
      <c r="AH135" s="1">
        <v>1.4195476059188485E-3</v>
      </c>
      <c r="AI135" s="1">
        <f>AH135</f>
        <v>1.4195476059188485E-3</v>
      </c>
      <c r="AJ135" s="1">
        <f t="shared" si="82"/>
        <v>-2.8478500384032315</v>
      </c>
      <c r="AK135" s="1">
        <v>379776.00000000006</v>
      </c>
      <c r="AL135" s="1">
        <f>AK135</f>
        <v>379776.00000000006</v>
      </c>
      <c r="AM135" s="1">
        <f t="shared" si="71"/>
        <v>5.5795275159647106</v>
      </c>
      <c r="AN135" s="6">
        <f t="shared" si="71"/>
        <v>5.5795275159647106</v>
      </c>
      <c r="AQ135" s="1"/>
      <c r="BE135" s="14"/>
    </row>
    <row r="136" spans="1:57" ht="16" x14ac:dyDescent="0.8">
      <c r="A136" s="7"/>
      <c r="B136" s="6"/>
      <c r="C136" s="6"/>
      <c r="D136" s="6"/>
      <c r="E136" s="12"/>
      <c r="F136" s="12"/>
      <c r="G136" s="12"/>
      <c r="H136" s="12"/>
      <c r="I136"/>
      <c r="J136" s="1"/>
      <c r="K136" s="1"/>
      <c r="L136" s="1"/>
      <c r="M136" s="1"/>
      <c r="N136" s="1"/>
      <c r="O136" s="1"/>
      <c r="P136" s="1"/>
      <c r="U136" s="12"/>
      <c r="V136" s="12"/>
      <c r="Y136" s="4">
        <v>44756</v>
      </c>
      <c r="Z136" s="1">
        <v>2.0833164561498197E-3</v>
      </c>
      <c r="AA136" s="1">
        <f>Z136</f>
        <v>2.0833164561498197E-3</v>
      </c>
      <c r="AB136" s="6">
        <f t="shared" si="83"/>
        <v>-2.6812447556303196</v>
      </c>
      <c r="AC136" s="1">
        <v>521821.25599999994</v>
      </c>
      <c r="AD136" s="1">
        <f>AC136</f>
        <v>521821.25599999994</v>
      </c>
      <c r="AE136" s="6">
        <f t="shared" si="58"/>
        <v>5.7175217657866018</v>
      </c>
      <c r="AF136" s="6">
        <f t="shared" si="58"/>
        <v>5.7175217657866018</v>
      </c>
      <c r="AQ136" s="1"/>
      <c r="BE136" s="14"/>
    </row>
    <row r="137" spans="1:57" ht="16" x14ac:dyDescent="0.8">
      <c r="A137" s="7"/>
      <c r="B137" s="6"/>
      <c r="C137" s="6"/>
      <c r="D137" s="6"/>
      <c r="E137" s="12"/>
      <c r="F137" s="12"/>
      <c r="G137" s="12"/>
      <c r="H137" s="12"/>
      <c r="I137"/>
      <c r="J137" s="1"/>
      <c r="K137" s="1"/>
      <c r="L137" s="1"/>
      <c r="M137" s="1"/>
      <c r="N137" s="1"/>
      <c r="O137" s="1"/>
      <c r="P137" s="1"/>
      <c r="Y137" s="4"/>
      <c r="Z137" s="1"/>
      <c r="AA137" s="1"/>
      <c r="AB137" s="1"/>
      <c r="AC137" s="1"/>
      <c r="AD137" s="1"/>
      <c r="AE137" s="1"/>
      <c r="AF137" s="1"/>
      <c r="BE137" s="14"/>
    </row>
    <row r="138" spans="1:57" x14ac:dyDescent="0.75">
      <c r="A138" s="4"/>
      <c r="I138"/>
      <c r="J138" s="1"/>
      <c r="K138" s="1"/>
      <c r="L138" s="1"/>
      <c r="M138" s="1"/>
      <c r="N138" s="1"/>
      <c r="O138" s="1"/>
      <c r="P138" s="1"/>
      <c r="R138" s="1"/>
      <c r="S138" s="1"/>
      <c r="T138" s="1"/>
      <c r="Y138" s="4"/>
      <c r="Z138" s="1"/>
      <c r="AA138" s="1"/>
      <c r="AB138" s="1"/>
      <c r="AC138" s="1"/>
      <c r="AD138" s="1"/>
      <c r="AE138" s="1"/>
      <c r="AF138" s="1"/>
      <c r="AR138" s="1"/>
      <c r="BE138" s="14"/>
    </row>
    <row r="139" spans="1:57" x14ac:dyDescent="0.75">
      <c r="I139"/>
      <c r="J139" s="1"/>
      <c r="K139" s="1"/>
      <c r="L139" s="1"/>
      <c r="M139" s="1"/>
      <c r="N139" s="1"/>
      <c r="O139" s="1"/>
      <c r="P139" s="1"/>
      <c r="R139" s="1"/>
      <c r="S139" s="1"/>
      <c r="T139" s="1"/>
      <c r="Y139" s="4"/>
      <c r="Z139" s="1"/>
      <c r="AA139" s="1"/>
      <c r="AB139" s="1"/>
      <c r="AC139" s="1"/>
      <c r="AD139" s="1"/>
      <c r="AE139" s="1"/>
      <c r="AF139" s="1"/>
      <c r="AR139" s="1"/>
      <c r="BE139" s="14"/>
    </row>
    <row r="140" spans="1:57" x14ac:dyDescent="0.75">
      <c r="I140"/>
      <c r="J140" s="1"/>
      <c r="K140" s="1"/>
      <c r="L140" s="1"/>
      <c r="M140" s="1"/>
      <c r="N140" s="1"/>
      <c r="O140" s="1"/>
      <c r="P140" s="1"/>
      <c r="R140" s="1"/>
      <c r="S140" s="1"/>
      <c r="T140" s="1"/>
      <c r="Y140" s="4"/>
      <c r="Z140" s="1"/>
      <c r="AA140" s="1"/>
      <c r="AB140" s="1"/>
      <c r="AC140" s="1"/>
      <c r="AD140" s="1"/>
      <c r="AE140" s="1"/>
      <c r="AF140" s="1"/>
      <c r="AR140" s="1"/>
      <c r="BE140" s="14"/>
    </row>
    <row r="141" spans="1:57" x14ac:dyDescent="0.75">
      <c r="I141"/>
      <c r="J141" s="1"/>
      <c r="K141" s="1"/>
      <c r="L141" s="1"/>
      <c r="M141" s="1"/>
      <c r="N141" s="1"/>
      <c r="O141" s="1"/>
      <c r="P141" s="1"/>
      <c r="R141" s="1"/>
      <c r="S141" s="1"/>
      <c r="T141" s="1"/>
      <c r="Y141" s="4"/>
      <c r="Z141" s="1"/>
      <c r="AA141" s="1"/>
      <c r="AB141" s="1"/>
      <c r="AC141" s="1"/>
      <c r="AD141" s="1"/>
      <c r="AE141" s="1"/>
      <c r="AF141" s="1"/>
      <c r="AR141" s="1"/>
      <c r="BE141" s="14"/>
    </row>
    <row r="142" spans="1:57" x14ac:dyDescent="0.75">
      <c r="I142"/>
      <c r="J142" s="1"/>
      <c r="K142" s="1"/>
      <c r="L142" s="1"/>
      <c r="M142" s="1"/>
      <c r="N142" s="1"/>
      <c r="O142" s="1"/>
      <c r="P142" s="1"/>
      <c r="Y142" s="4"/>
      <c r="Z142" s="1"/>
      <c r="AA142" s="1"/>
      <c r="AB142" s="1"/>
      <c r="AC142" s="1"/>
      <c r="AD142" s="1"/>
      <c r="AE142" s="1"/>
      <c r="AF142" s="1"/>
      <c r="AR142" s="1"/>
      <c r="AS142" s="1"/>
      <c r="AT142" s="1"/>
      <c r="AU142" s="1"/>
      <c r="BE142" s="14"/>
    </row>
    <row r="143" spans="1:57" x14ac:dyDescent="0.75">
      <c r="I143"/>
      <c r="J143" s="1"/>
      <c r="K143" s="1"/>
      <c r="L143" s="1"/>
      <c r="M143" s="1"/>
      <c r="N143" s="1"/>
      <c r="O143" s="1"/>
      <c r="P143" s="1"/>
      <c r="Y143" s="4"/>
      <c r="Z143" s="1"/>
      <c r="AA143" s="1"/>
      <c r="AB143" s="1"/>
      <c r="AC143" s="1"/>
      <c r="AD143" s="1"/>
      <c r="AE143" s="1"/>
      <c r="AF143" s="1"/>
      <c r="BE143" s="14"/>
    </row>
    <row r="144" spans="1:57" x14ac:dyDescent="0.75">
      <c r="I144"/>
      <c r="J144" s="1"/>
      <c r="K144" s="1"/>
      <c r="L144" s="1"/>
      <c r="M144" s="1"/>
      <c r="N144" s="1"/>
      <c r="O144" s="1"/>
      <c r="P144" s="1"/>
      <c r="Y144" s="4"/>
      <c r="Z144" s="1"/>
      <c r="AA144" s="1"/>
      <c r="AB144" s="1"/>
      <c r="AC144" s="1"/>
      <c r="AD144" s="1"/>
      <c r="AE144" s="1"/>
      <c r="AF144" s="1"/>
      <c r="AR144" s="14"/>
      <c r="BE144" s="14"/>
    </row>
    <row r="145" spans="9:57" x14ac:dyDescent="0.75">
      <c r="I145"/>
      <c r="J145" s="1"/>
      <c r="K145" s="1"/>
      <c r="L145" s="1"/>
      <c r="M145" s="1"/>
      <c r="N145" s="1"/>
      <c r="O145" s="1"/>
      <c r="P145" s="1"/>
      <c r="Y145" s="4"/>
      <c r="Z145" s="1"/>
      <c r="AA145" s="1"/>
      <c r="AB145" s="1"/>
      <c r="AC145" s="1"/>
      <c r="AD145" s="1"/>
      <c r="AE145" s="1"/>
      <c r="AF145" s="1"/>
      <c r="AR145" s="14"/>
      <c r="AT145" s="1"/>
      <c r="BE145" s="14"/>
    </row>
    <row r="146" spans="9:57" x14ac:dyDescent="0.75">
      <c r="I146"/>
      <c r="J146" s="1"/>
      <c r="K146" s="1"/>
      <c r="L146" s="1"/>
      <c r="M146" s="1"/>
      <c r="N146" s="1"/>
      <c r="O146" s="1"/>
      <c r="P146" s="1"/>
      <c r="Y146" s="4"/>
      <c r="Z146" s="1"/>
      <c r="AA146" s="1"/>
      <c r="AB146" s="1"/>
      <c r="AC146" s="1"/>
      <c r="AD146" s="1"/>
      <c r="AE146" s="1"/>
      <c r="AF146" s="1"/>
      <c r="AR146" s="14"/>
      <c r="BE146" s="14"/>
    </row>
    <row r="147" spans="9:57" x14ac:dyDescent="0.75">
      <c r="I147"/>
      <c r="J147" s="1"/>
      <c r="K147" s="1"/>
      <c r="L147" s="1"/>
      <c r="M147" s="1"/>
      <c r="N147" s="1"/>
      <c r="O147" s="1"/>
      <c r="P147" s="1"/>
      <c r="Y147" s="4"/>
      <c r="Z147" s="1"/>
      <c r="AA147" s="1"/>
      <c r="AB147" s="1"/>
      <c r="AC147" s="1"/>
      <c r="AD147" s="1"/>
      <c r="AE147" s="1"/>
      <c r="AF147" s="1"/>
      <c r="AR147" s="14"/>
      <c r="BE147" s="14"/>
    </row>
    <row r="148" spans="9:57" x14ac:dyDescent="0.75">
      <c r="I148"/>
      <c r="J148" s="1"/>
      <c r="K148" s="1"/>
      <c r="L148" s="1"/>
      <c r="M148" s="1"/>
      <c r="N148" s="1"/>
      <c r="O148" s="1"/>
      <c r="P148" s="1"/>
      <c r="Y148" s="4"/>
      <c r="Z148" s="1"/>
      <c r="AA148" s="1"/>
      <c r="AB148" s="1"/>
      <c r="AC148" s="1"/>
      <c r="AD148" s="1"/>
      <c r="AE148" s="1"/>
      <c r="AF148" s="1"/>
      <c r="AR148" s="14"/>
      <c r="BE148" s="14"/>
    </row>
    <row r="149" spans="9:57" x14ac:dyDescent="0.75">
      <c r="I149"/>
      <c r="J149" s="1"/>
      <c r="K149" s="1"/>
      <c r="L149" s="1"/>
      <c r="M149" s="1"/>
      <c r="N149" s="1"/>
      <c r="O149" s="1"/>
      <c r="P149" s="1"/>
      <c r="Y149" s="4"/>
      <c r="Z149" s="1"/>
      <c r="AA149" s="1"/>
      <c r="AB149" s="1"/>
      <c r="AC149" s="1"/>
      <c r="AD149" s="1"/>
      <c r="AE149" s="1"/>
      <c r="AF149" s="1"/>
      <c r="BE149" s="14"/>
    </row>
    <row r="150" spans="9:57" x14ac:dyDescent="0.75">
      <c r="I150"/>
      <c r="J150" s="1"/>
      <c r="K150" s="1"/>
      <c r="L150" s="1"/>
      <c r="M150" s="1"/>
      <c r="N150" s="1"/>
      <c r="O150" s="1"/>
      <c r="P150" s="1"/>
      <c r="Y150" s="4"/>
      <c r="Z150" s="1"/>
      <c r="AA150" s="1"/>
      <c r="AB150" s="1"/>
      <c r="AC150" s="1"/>
      <c r="AD150" s="1"/>
      <c r="AE150" s="1"/>
      <c r="AF150" s="1"/>
      <c r="BE150" s="14"/>
    </row>
    <row r="151" spans="9:57" x14ac:dyDescent="0.75">
      <c r="I151"/>
      <c r="J151" s="1"/>
      <c r="K151" s="1"/>
      <c r="L151" s="1"/>
      <c r="M151" s="1"/>
      <c r="N151" s="1"/>
      <c r="O151" s="1"/>
      <c r="P151" s="1"/>
      <c r="Y151" s="4"/>
      <c r="Z151" s="1"/>
      <c r="AA151" s="1"/>
      <c r="AB151" s="1"/>
      <c r="AC151" s="1"/>
      <c r="AD151" s="1"/>
      <c r="AE151" s="1"/>
      <c r="AF151" s="1"/>
      <c r="BE151" s="14"/>
    </row>
    <row r="152" spans="9:57" x14ac:dyDescent="0.75">
      <c r="I152"/>
      <c r="J152" s="1"/>
      <c r="K152" s="1"/>
      <c r="L152" s="1"/>
      <c r="M152" s="1"/>
      <c r="N152" s="1"/>
      <c r="O152" s="1"/>
      <c r="P152" s="1"/>
      <c r="Y152" s="4"/>
      <c r="Z152" s="1"/>
      <c r="AA152" s="1"/>
      <c r="AB152" s="1"/>
      <c r="AC152" s="1"/>
      <c r="AD152" s="1"/>
      <c r="AE152" s="1"/>
      <c r="AF152" s="1"/>
      <c r="BE152" s="14"/>
    </row>
    <row r="153" spans="9:57" x14ac:dyDescent="0.75">
      <c r="I153"/>
      <c r="J153" s="1"/>
      <c r="K153" s="1"/>
      <c r="L153" s="1"/>
      <c r="M153" s="1"/>
      <c r="N153" s="1"/>
      <c r="O153" s="1"/>
      <c r="P153" s="1"/>
      <c r="Y153" s="4"/>
      <c r="Z153" s="1"/>
      <c r="AA153" s="1"/>
      <c r="AB153" s="1"/>
      <c r="AC153" s="1"/>
      <c r="AD153" s="1"/>
      <c r="AE153" s="1"/>
      <c r="AF153" s="1"/>
      <c r="BE153" s="14"/>
    </row>
    <row r="154" spans="9:57" x14ac:dyDescent="0.75">
      <c r="I154"/>
      <c r="J154" s="1"/>
      <c r="K154" s="1"/>
      <c r="L154" s="1"/>
      <c r="M154" s="1"/>
      <c r="N154" s="1"/>
      <c r="O154" s="1"/>
      <c r="P154" s="1"/>
      <c r="Y154" s="4"/>
      <c r="Z154" s="1"/>
      <c r="AA154" s="1"/>
      <c r="AB154" s="1"/>
      <c r="AC154" s="1"/>
      <c r="AD154" s="1"/>
      <c r="AE154" s="1"/>
      <c r="AF154" s="1"/>
      <c r="BE154" s="14"/>
    </row>
    <row r="155" spans="9:57" x14ac:dyDescent="0.75">
      <c r="I155"/>
      <c r="J155" s="1"/>
      <c r="K155" s="1"/>
      <c r="L155" s="1"/>
      <c r="M155" s="1"/>
      <c r="N155" s="1"/>
      <c r="O155" s="1"/>
      <c r="P155" s="1"/>
      <c r="Y155" s="4"/>
      <c r="Z155" s="1"/>
      <c r="AA155" s="1"/>
      <c r="AB155" s="1"/>
      <c r="AC155" s="1"/>
      <c r="AD155" s="1"/>
      <c r="AE155" s="1"/>
      <c r="AF155" s="1"/>
      <c r="BE155" s="14"/>
    </row>
    <row r="156" spans="9:57" x14ac:dyDescent="0.75">
      <c r="I156"/>
      <c r="J156" s="1"/>
      <c r="K156" s="1"/>
      <c r="L156" s="1"/>
      <c r="M156" s="1"/>
      <c r="N156" s="1"/>
      <c r="O156" s="1"/>
      <c r="P156" s="1"/>
      <c r="Y156" s="4"/>
      <c r="Z156" s="1"/>
      <c r="AA156" s="1"/>
      <c r="AB156" s="1"/>
      <c r="AC156" s="1"/>
      <c r="AD156" s="1"/>
      <c r="AE156" s="1"/>
      <c r="AF156" s="1"/>
      <c r="BE156" s="14"/>
    </row>
    <row r="157" spans="9:57" x14ac:dyDescent="0.75">
      <c r="I157"/>
      <c r="J157" s="1"/>
      <c r="K157" s="1"/>
      <c r="L157" s="1"/>
      <c r="M157" s="1"/>
      <c r="N157" s="1"/>
      <c r="O157" s="1"/>
      <c r="P157" s="1"/>
      <c r="Y157" s="4"/>
      <c r="Z157" s="1"/>
      <c r="AA157" s="1"/>
      <c r="AB157" s="1"/>
      <c r="AC157" s="1"/>
      <c r="AD157" s="1"/>
      <c r="AE157" s="1"/>
      <c r="AF157" s="1"/>
      <c r="BE157" s="14"/>
    </row>
    <row r="158" spans="9:57" x14ac:dyDescent="0.75">
      <c r="I158"/>
      <c r="J158" s="1"/>
      <c r="K158" s="1"/>
      <c r="L158" s="1"/>
      <c r="M158" s="1"/>
      <c r="N158" s="1"/>
      <c r="O158" s="1"/>
      <c r="P158" s="1"/>
      <c r="Y158" s="4"/>
      <c r="Z158" s="1"/>
      <c r="AA158" s="1"/>
      <c r="AB158" s="1"/>
      <c r="AC158" s="1"/>
      <c r="AD158" s="1"/>
      <c r="AE158" s="1"/>
      <c r="AF158" s="1"/>
      <c r="BE158" s="14"/>
    </row>
    <row r="159" spans="9:57" x14ac:dyDescent="0.75">
      <c r="I159"/>
      <c r="J159" s="1"/>
      <c r="K159" s="1"/>
      <c r="L159" s="1"/>
      <c r="M159" s="1"/>
      <c r="N159" s="1"/>
      <c r="O159" s="1"/>
      <c r="P159" s="1"/>
      <c r="Y159" s="4"/>
      <c r="Z159" s="1"/>
      <c r="AA159" s="1"/>
      <c r="AB159" s="1"/>
      <c r="AC159" s="1"/>
      <c r="AD159" s="1"/>
      <c r="AE159" s="1"/>
      <c r="AF159" s="1"/>
      <c r="BE159" s="14"/>
    </row>
    <row r="160" spans="9:57" x14ac:dyDescent="0.75">
      <c r="I160"/>
      <c r="J160" s="1"/>
      <c r="K160" s="1"/>
      <c r="L160" s="1"/>
      <c r="M160" s="1"/>
      <c r="N160" s="1"/>
      <c r="O160" s="1"/>
      <c r="P160" s="1"/>
      <c r="Y160" s="4"/>
      <c r="Z160" s="1"/>
      <c r="AA160" s="1"/>
      <c r="AB160" s="1"/>
      <c r="AC160" s="1"/>
      <c r="AD160" s="1"/>
      <c r="AE160" s="1"/>
      <c r="AF160" s="1"/>
      <c r="BE160" s="14"/>
    </row>
    <row r="161" spans="9:57" x14ac:dyDescent="0.75">
      <c r="I161"/>
      <c r="J161" s="1"/>
      <c r="K161" s="1"/>
      <c r="L161" s="1"/>
      <c r="M161" s="1"/>
      <c r="N161" s="1"/>
      <c r="O161" s="1"/>
      <c r="P161" s="1"/>
      <c r="Y161" s="4"/>
      <c r="Z161" s="1"/>
      <c r="AA161" s="1"/>
      <c r="AB161" s="1"/>
      <c r="AC161" s="1"/>
      <c r="AD161" s="1"/>
      <c r="AE161" s="1"/>
      <c r="AF161" s="1"/>
      <c r="BE161" s="14"/>
    </row>
    <row r="162" spans="9:57" x14ac:dyDescent="0.75">
      <c r="I162"/>
      <c r="J162" s="1"/>
      <c r="K162" s="1"/>
      <c r="L162" s="1"/>
      <c r="M162" s="1"/>
      <c r="N162" s="1"/>
      <c r="O162" s="1"/>
      <c r="P162" s="1"/>
      <c r="Y162" s="4"/>
      <c r="Z162" s="1"/>
      <c r="AA162" s="1"/>
      <c r="AB162" s="1"/>
      <c r="AC162" s="1"/>
      <c r="AD162" s="1"/>
      <c r="AE162" s="1"/>
      <c r="AF162" s="1"/>
      <c r="BE162" s="14"/>
    </row>
    <row r="163" spans="9:57" x14ac:dyDescent="0.75">
      <c r="I163"/>
      <c r="J163" s="1"/>
      <c r="K163" s="1"/>
      <c r="L163" s="1"/>
      <c r="M163" s="1"/>
      <c r="N163" s="1"/>
      <c r="O163" s="1"/>
      <c r="P163" s="1"/>
      <c r="Y163" s="4"/>
      <c r="Z163" s="1"/>
      <c r="AA163" s="1"/>
      <c r="AB163" s="1"/>
      <c r="AC163" s="1"/>
      <c r="AD163" s="1"/>
      <c r="AE163" s="1"/>
      <c r="AF163" s="1"/>
      <c r="BE163" s="14"/>
    </row>
    <row r="164" spans="9:57" x14ac:dyDescent="0.75">
      <c r="I164"/>
      <c r="J164" s="1"/>
      <c r="K164" s="1"/>
      <c r="L164" s="1"/>
      <c r="M164" s="1"/>
      <c r="N164" s="1"/>
      <c r="O164" s="1"/>
      <c r="P164" s="1"/>
      <c r="Y164" s="4"/>
      <c r="Z164" s="1"/>
      <c r="AA164" s="1"/>
      <c r="AB164" s="1"/>
      <c r="AC164" s="1"/>
      <c r="AD164" s="1"/>
      <c r="AE164" s="1"/>
      <c r="AF164" s="1"/>
      <c r="BE164" s="14"/>
    </row>
    <row r="165" spans="9:57" x14ac:dyDescent="0.75">
      <c r="I165"/>
      <c r="J165" s="1"/>
      <c r="K165" s="1"/>
      <c r="L165" s="1"/>
      <c r="M165" s="1"/>
      <c r="N165" s="1"/>
      <c r="O165" s="1"/>
      <c r="P165" s="1"/>
      <c r="Y165" s="4"/>
      <c r="Z165" s="1"/>
      <c r="AA165" s="1"/>
      <c r="AB165" s="1"/>
      <c r="AC165" s="1"/>
      <c r="AD165" s="1"/>
      <c r="AE165" s="1"/>
      <c r="AF165" s="1"/>
      <c r="BE165" s="14"/>
    </row>
    <row r="166" spans="9:57" x14ac:dyDescent="0.75">
      <c r="I166"/>
      <c r="J166" s="1"/>
      <c r="K166" s="1"/>
      <c r="L166" s="1"/>
      <c r="M166" s="1"/>
      <c r="N166" s="1"/>
      <c r="O166" s="1"/>
      <c r="P166" s="1"/>
      <c r="Y166" s="4"/>
      <c r="Z166" s="1"/>
      <c r="AA166" s="1"/>
      <c r="AB166" s="1"/>
      <c r="AC166" s="1"/>
      <c r="AD166" s="1"/>
      <c r="AE166" s="1"/>
      <c r="AF166" s="1"/>
      <c r="BE166" s="14"/>
    </row>
    <row r="167" spans="9:57" x14ac:dyDescent="0.75">
      <c r="I167"/>
      <c r="J167" s="1"/>
      <c r="K167" s="1"/>
      <c r="L167" s="1"/>
      <c r="M167" s="1"/>
      <c r="N167" s="1"/>
      <c r="O167" s="1"/>
      <c r="P167" s="1"/>
      <c r="Y167" s="4"/>
      <c r="Z167" s="1"/>
      <c r="AA167" s="1"/>
      <c r="AB167" s="1"/>
      <c r="AC167" s="1"/>
      <c r="AD167" s="1"/>
      <c r="AE167" s="1"/>
      <c r="AF167" s="1"/>
      <c r="BE167" s="14"/>
    </row>
    <row r="168" spans="9:57" x14ac:dyDescent="0.75">
      <c r="I168"/>
      <c r="J168" s="1"/>
      <c r="K168" s="1"/>
      <c r="L168" s="1"/>
      <c r="M168" s="1"/>
      <c r="N168" s="1"/>
      <c r="O168" s="1"/>
      <c r="P168" s="1"/>
      <c r="Y168" s="4"/>
      <c r="Z168" s="1"/>
      <c r="AA168" s="1"/>
      <c r="AB168" s="1"/>
      <c r="AC168" s="1"/>
      <c r="AD168" s="1"/>
      <c r="AE168" s="1"/>
      <c r="AF168" s="1"/>
      <c r="BE168" s="14"/>
    </row>
    <row r="169" spans="9:57" x14ac:dyDescent="0.75">
      <c r="I169"/>
      <c r="J169" s="1"/>
      <c r="K169" s="1"/>
      <c r="L169" s="1"/>
      <c r="M169" s="1"/>
      <c r="N169" s="1"/>
      <c r="O169" s="1"/>
      <c r="P169" s="1"/>
      <c r="Y169" s="4"/>
      <c r="Z169" s="1"/>
      <c r="AA169" s="1"/>
      <c r="AB169" s="1"/>
      <c r="AC169" s="1"/>
      <c r="AD169" s="1"/>
      <c r="AE169" s="1"/>
      <c r="AF169" s="1"/>
      <c r="BE169" s="14"/>
    </row>
    <row r="170" spans="9:57" x14ac:dyDescent="0.75">
      <c r="I170"/>
      <c r="J170" s="1"/>
      <c r="K170" s="1"/>
      <c r="L170" s="1"/>
      <c r="M170" s="1"/>
      <c r="N170" s="1"/>
      <c r="O170" s="1"/>
      <c r="P170" s="1"/>
      <c r="Y170" s="4"/>
      <c r="Z170" s="1"/>
      <c r="AA170" s="1"/>
      <c r="AB170" s="1"/>
      <c r="AC170" s="1"/>
      <c r="AD170" s="1"/>
      <c r="AE170" s="1"/>
      <c r="AF170" s="1"/>
      <c r="BE170" s="14"/>
    </row>
    <row r="171" spans="9:57" x14ac:dyDescent="0.75">
      <c r="I171"/>
      <c r="J171" s="1"/>
      <c r="K171" s="1"/>
      <c r="L171" s="1"/>
      <c r="M171" s="1"/>
      <c r="N171" s="1"/>
      <c r="O171" s="1"/>
      <c r="P171" s="1"/>
      <c r="Y171" s="4"/>
      <c r="Z171" s="1"/>
      <c r="AA171" s="1"/>
      <c r="AB171" s="1"/>
      <c r="AC171" s="1"/>
      <c r="AD171" s="1"/>
      <c r="AE171" s="1"/>
      <c r="AF171" s="1"/>
      <c r="BE171" s="14"/>
    </row>
    <row r="172" spans="9:57" x14ac:dyDescent="0.75">
      <c r="I172"/>
      <c r="J172" s="1"/>
      <c r="K172" s="1"/>
      <c r="L172" s="1"/>
      <c r="M172" s="1"/>
      <c r="N172" s="1"/>
      <c r="O172" s="1"/>
      <c r="P172" s="1"/>
      <c r="Y172" s="4"/>
      <c r="Z172" s="1"/>
      <c r="AA172" s="1"/>
      <c r="AB172" s="1"/>
      <c r="AC172" s="1"/>
      <c r="AD172" s="1"/>
      <c r="AE172" s="1"/>
      <c r="AF172" s="1"/>
      <c r="BE172" s="14"/>
    </row>
    <row r="173" spans="9:57" x14ac:dyDescent="0.75">
      <c r="I173"/>
      <c r="J173" s="1"/>
      <c r="K173" s="1"/>
      <c r="L173" s="1"/>
      <c r="M173" s="1"/>
      <c r="N173" s="1"/>
      <c r="O173" s="1"/>
      <c r="P173" s="1"/>
      <c r="Y173" s="4"/>
      <c r="Z173" s="1"/>
      <c r="AA173" s="1"/>
      <c r="AB173" s="1"/>
      <c r="AC173" s="1"/>
      <c r="AD173" s="1"/>
      <c r="AE173" s="1"/>
      <c r="AF173" s="1"/>
      <c r="BE173" s="14"/>
    </row>
    <row r="174" spans="9:57" x14ac:dyDescent="0.75">
      <c r="I174"/>
      <c r="J174" s="1"/>
      <c r="K174" s="1"/>
      <c r="L174" s="1"/>
      <c r="M174" s="1"/>
      <c r="N174" s="1"/>
      <c r="O174" s="1"/>
      <c r="P174" s="1"/>
      <c r="Y174" s="4"/>
      <c r="Z174" s="1"/>
      <c r="AA174" s="1"/>
      <c r="AB174" s="1"/>
      <c r="AC174" s="1"/>
      <c r="AD174" s="1"/>
      <c r="AE174" s="1"/>
      <c r="AF174" s="1"/>
      <c r="BE174" s="14"/>
    </row>
    <row r="175" spans="9:57" x14ac:dyDescent="0.75">
      <c r="I175"/>
      <c r="J175" s="1"/>
      <c r="K175" s="1"/>
      <c r="L175" s="1"/>
      <c r="M175" s="1"/>
      <c r="N175" s="1"/>
      <c r="O175" s="1"/>
      <c r="P175" s="1"/>
      <c r="Y175" s="4"/>
      <c r="Z175" s="1"/>
      <c r="AA175" s="1"/>
      <c r="AB175" s="1"/>
      <c r="AC175" s="1"/>
      <c r="AD175" s="1"/>
      <c r="AE175" s="1"/>
      <c r="AF175" s="1"/>
      <c r="BE175" s="14"/>
    </row>
    <row r="176" spans="9:57" x14ac:dyDescent="0.75">
      <c r="I176"/>
      <c r="J176" s="1"/>
      <c r="K176" s="1"/>
      <c r="L176" s="1"/>
      <c r="M176" s="1"/>
      <c r="N176" s="1"/>
      <c r="O176" s="1"/>
      <c r="P176" s="1"/>
      <c r="Y176" s="4"/>
      <c r="Z176" s="1"/>
      <c r="AA176" s="1"/>
      <c r="AB176" s="1"/>
      <c r="AC176" s="1"/>
      <c r="AD176" s="1"/>
      <c r="AE176" s="1"/>
      <c r="AF176" s="1"/>
      <c r="BE176" s="14"/>
    </row>
    <row r="177" spans="9:57" x14ac:dyDescent="0.75">
      <c r="I177"/>
      <c r="J177" s="1"/>
      <c r="K177" s="1"/>
      <c r="L177" s="1"/>
      <c r="M177" s="1"/>
      <c r="N177" s="1"/>
      <c r="O177" s="1"/>
      <c r="P177" s="1"/>
      <c r="Y177" s="4"/>
      <c r="Z177" s="1"/>
      <c r="AA177" s="1"/>
      <c r="AB177" s="1"/>
      <c r="AC177" s="1"/>
      <c r="AD177" s="1"/>
      <c r="AE177" s="1"/>
      <c r="AF177" s="1"/>
      <c r="BE177" s="14"/>
    </row>
    <row r="178" spans="9:57" x14ac:dyDescent="0.75">
      <c r="I178"/>
      <c r="J178" s="1"/>
      <c r="K178" s="1"/>
      <c r="L178" s="1"/>
      <c r="M178" s="1"/>
      <c r="N178" s="1"/>
      <c r="O178" s="1"/>
      <c r="P178" s="1"/>
      <c r="Y178" s="4"/>
      <c r="Z178" s="1"/>
      <c r="AA178" s="1"/>
      <c r="AB178" s="1"/>
      <c r="AC178" s="1"/>
      <c r="AD178" s="1"/>
      <c r="AE178" s="1"/>
      <c r="AF178" s="1"/>
      <c r="BE178" s="14"/>
    </row>
    <row r="179" spans="9:57" x14ac:dyDescent="0.75">
      <c r="I179"/>
      <c r="J179" s="1"/>
      <c r="K179" s="1"/>
      <c r="L179" s="1"/>
      <c r="M179" s="1"/>
      <c r="N179" s="1"/>
      <c r="O179" s="1"/>
      <c r="P179" s="1"/>
      <c r="Y179" s="4"/>
      <c r="Z179" s="1"/>
      <c r="AA179" s="1"/>
      <c r="AB179" s="1"/>
      <c r="AC179" s="1"/>
      <c r="AD179" s="1"/>
      <c r="AE179" s="1"/>
      <c r="AF179" s="1"/>
      <c r="BE179" s="14"/>
    </row>
    <row r="180" spans="9:57" x14ac:dyDescent="0.75">
      <c r="I180"/>
      <c r="J180" s="1"/>
      <c r="K180" s="1"/>
      <c r="L180" s="1"/>
      <c r="M180" s="1"/>
      <c r="N180" s="1"/>
      <c r="O180" s="1"/>
      <c r="P180" s="1"/>
      <c r="Y180" s="4"/>
      <c r="Z180" s="1"/>
      <c r="AA180" s="1"/>
      <c r="AB180" s="1"/>
      <c r="AC180" s="1"/>
      <c r="AD180" s="1"/>
      <c r="AE180" s="1"/>
      <c r="AF180" s="1"/>
      <c r="BE180" s="14"/>
    </row>
    <row r="181" spans="9:57" x14ac:dyDescent="0.75">
      <c r="I181"/>
      <c r="J181" s="1"/>
      <c r="K181" s="1"/>
      <c r="L181" s="1"/>
      <c r="M181" s="1"/>
      <c r="N181" s="1"/>
      <c r="O181" s="1"/>
      <c r="P181" s="1"/>
      <c r="Y181" s="4"/>
      <c r="Z181" s="1"/>
      <c r="AA181" s="1"/>
      <c r="AB181" s="1"/>
      <c r="AC181" s="1"/>
      <c r="AD181" s="1"/>
      <c r="AE181" s="1"/>
      <c r="AF181" s="1"/>
      <c r="BE181" s="14"/>
    </row>
    <row r="182" spans="9:57" x14ac:dyDescent="0.75">
      <c r="I182"/>
      <c r="J182" s="1"/>
      <c r="K182" s="1"/>
      <c r="L182" s="1"/>
      <c r="M182" s="1"/>
      <c r="N182" s="1"/>
      <c r="O182" s="1"/>
      <c r="P182" s="1"/>
      <c r="Y182" s="4"/>
      <c r="Z182" s="1"/>
      <c r="AA182" s="1"/>
      <c r="AB182" s="1"/>
      <c r="AC182" s="1"/>
      <c r="AD182" s="1"/>
      <c r="AE182" s="1"/>
      <c r="AF182" s="1"/>
      <c r="BE182" s="14"/>
    </row>
    <row r="183" spans="9:57" x14ac:dyDescent="0.75">
      <c r="I183"/>
      <c r="J183" s="1"/>
      <c r="K183" s="1"/>
      <c r="L183" s="1"/>
      <c r="M183" s="1"/>
      <c r="N183" s="1"/>
      <c r="O183" s="1"/>
      <c r="P183" s="1"/>
      <c r="Y183" s="4"/>
      <c r="Z183" s="1"/>
      <c r="AA183" s="1"/>
      <c r="AB183" s="1"/>
      <c r="AC183" s="1"/>
      <c r="AD183" s="1"/>
      <c r="AE183" s="1"/>
      <c r="AF183" s="1"/>
      <c r="BE183" s="14"/>
    </row>
    <row r="184" spans="9:57" x14ac:dyDescent="0.75">
      <c r="I184"/>
      <c r="J184" s="1"/>
      <c r="K184" s="1"/>
      <c r="L184" s="1"/>
      <c r="M184" s="1"/>
      <c r="N184" s="1"/>
      <c r="O184" s="1"/>
      <c r="P184" s="1"/>
      <c r="Y184" s="4"/>
      <c r="Z184" s="1"/>
      <c r="AA184" s="1"/>
      <c r="AB184" s="1"/>
      <c r="AC184" s="1"/>
      <c r="AD184" s="1"/>
      <c r="AE184" s="1"/>
      <c r="AF184" s="1"/>
      <c r="BE184" s="14"/>
    </row>
    <row r="185" spans="9:57" x14ac:dyDescent="0.75">
      <c r="I185"/>
      <c r="J185" s="1"/>
      <c r="K185" s="1"/>
      <c r="L185" s="1"/>
      <c r="M185" s="1"/>
      <c r="N185" s="1"/>
      <c r="O185" s="1"/>
      <c r="P185" s="1"/>
      <c r="Y185" s="4"/>
      <c r="Z185" s="1"/>
      <c r="AA185" s="1"/>
      <c r="AB185" s="1"/>
      <c r="AC185" s="1"/>
      <c r="AD185" s="1"/>
      <c r="AE185" s="1"/>
      <c r="AF185" s="1"/>
      <c r="BE185" s="14"/>
    </row>
    <row r="186" spans="9:57" x14ac:dyDescent="0.75">
      <c r="I186"/>
      <c r="J186" s="1"/>
      <c r="K186" s="1"/>
      <c r="L186" s="1"/>
      <c r="M186" s="1"/>
      <c r="N186" s="1"/>
      <c r="O186" s="1"/>
      <c r="P186" s="1"/>
      <c r="Y186" s="4"/>
      <c r="Z186" s="1"/>
      <c r="AA186" s="1"/>
      <c r="AB186" s="1"/>
      <c r="AC186" s="1"/>
      <c r="AD186" s="1"/>
      <c r="AE186" s="1"/>
      <c r="AF186" s="1"/>
      <c r="BE186" s="14"/>
    </row>
    <row r="187" spans="9:57" x14ac:dyDescent="0.75">
      <c r="I187"/>
      <c r="J187" s="1"/>
      <c r="K187" s="1"/>
      <c r="L187" s="1"/>
      <c r="M187" s="1"/>
      <c r="N187" s="1"/>
      <c r="O187" s="1"/>
      <c r="P187" s="1"/>
      <c r="Y187" s="4"/>
      <c r="Z187" s="1"/>
      <c r="AA187" s="1"/>
      <c r="AB187" s="1"/>
      <c r="AC187" s="1"/>
      <c r="AD187" s="1"/>
      <c r="AE187" s="1"/>
      <c r="AF187" s="1"/>
      <c r="BE187" s="14"/>
    </row>
    <row r="188" spans="9:57" x14ac:dyDescent="0.75">
      <c r="I188"/>
      <c r="J188" s="1"/>
      <c r="K188" s="1"/>
      <c r="L188" s="1"/>
      <c r="M188" s="1"/>
      <c r="N188" s="1"/>
      <c r="O188" s="1"/>
      <c r="P188" s="1"/>
      <c r="Y188" s="4"/>
      <c r="Z188" s="1"/>
      <c r="AA188" s="1"/>
      <c r="AB188" s="1"/>
      <c r="AC188" s="1"/>
      <c r="AD188" s="1"/>
      <c r="AE188" s="1"/>
      <c r="AF188" s="1"/>
      <c r="BE188" s="14"/>
    </row>
    <row r="189" spans="9:57" x14ac:dyDescent="0.75">
      <c r="I189"/>
      <c r="J189" s="1"/>
      <c r="K189" s="1"/>
      <c r="L189" s="1"/>
      <c r="M189" s="1"/>
      <c r="N189" s="1"/>
      <c r="O189" s="1"/>
      <c r="P189" s="1"/>
      <c r="Y189" s="4"/>
      <c r="Z189" s="1"/>
      <c r="AA189" s="1"/>
      <c r="AB189" s="1"/>
      <c r="AC189" s="1"/>
      <c r="AD189" s="1"/>
      <c r="AE189" s="1"/>
      <c r="AF189" s="1"/>
      <c r="BE189" s="14"/>
    </row>
    <row r="190" spans="9:57" x14ac:dyDescent="0.75">
      <c r="I190"/>
      <c r="J190" s="1"/>
      <c r="K190" s="1"/>
      <c r="L190" s="1"/>
      <c r="M190" s="1"/>
      <c r="N190" s="1"/>
      <c r="O190" s="1"/>
      <c r="P190" s="1"/>
      <c r="Y190" s="4"/>
      <c r="Z190" s="1"/>
      <c r="AA190" s="1"/>
      <c r="AB190" s="1"/>
      <c r="AC190" s="1"/>
      <c r="AD190" s="1"/>
      <c r="AE190" s="1"/>
      <c r="AF190" s="1"/>
      <c r="BE190" s="14"/>
    </row>
    <row r="191" spans="9:57" x14ac:dyDescent="0.75">
      <c r="I191"/>
      <c r="J191" s="1"/>
      <c r="K191" s="1"/>
      <c r="L191" s="1"/>
      <c r="M191" s="1"/>
      <c r="N191" s="1"/>
      <c r="O191" s="1"/>
      <c r="P191" s="1"/>
      <c r="Y191" s="4"/>
      <c r="Z191" s="1"/>
      <c r="AA191" s="1"/>
      <c r="AB191" s="1"/>
      <c r="AC191" s="1"/>
      <c r="AD191" s="1"/>
      <c r="AE191" s="1"/>
      <c r="AF191" s="1"/>
      <c r="BE191" s="14"/>
    </row>
    <row r="192" spans="9:57" x14ac:dyDescent="0.75">
      <c r="I192"/>
      <c r="J192" s="1"/>
      <c r="K192" s="1"/>
      <c r="L192" s="1"/>
      <c r="M192" s="1"/>
      <c r="N192" s="1"/>
      <c r="O192" s="1"/>
      <c r="P192" s="1"/>
      <c r="Y192" s="4"/>
      <c r="Z192" s="1"/>
      <c r="AA192" s="1"/>
      <c r="AB192" s="1"/>
      <c r="AC192" s="1"/>
      <c r="AD192" s="1"/>
      <c r="AE192" s="1"/>
      <c r="AF192" s="1"/>
      <c r="BE192" s="14"/>
    </row>
    <row r="193" spans="9:57" x14ac:dyDescent="0.75">
      <c r="I193"/>
      <c r="J193" s="1"/>
      <c r="K193" s="1"/>
      <c r="L193" s="1"/>
      <c r="M193" s="1"/>
      <c r="N193" s="1"/>
      <c r="O193" s="1"/>
      <c r="P193" s="1"/>
      <c r="Y193" s="4"/>
      <c r="Z193" s="1"/>
      <c r="AA193" s="1"/>
      <c r="AB193" s="1"/>
      <c r="AC193" s="1"/>
      <c r="AD193" s="1"/>
      <c r="AE193" s="1"/>
      <c r="AF193" s="1"/>
      <c r="BE193" s="14"/>
    </row>
    <row r="194" spans="9:57" x14ac:dyDescent="0.75">
      <c r="I194"/>
      <c r="J194" s="1"/>
      <c r="K194" s="1"/>
      <c r="L194" s="1"/>
      <c r="M194" s="1"/>
      <c r="N194" s="1"/>
      <c r="O194" s="1"/>
      <c r="P194" s="1"/>
      <c r="Y194" s="4"/>
      <c r="Z194" s="1"/>
      <c r="AA194" s="1"/>
      <c r="AB194" s="1"/>
      <c r="AC194" s="1"/>
      <c r="AD194" s="1"/>
      <c r="AE194" s="1"/>
      <c r="AF194" s="1"/>
      <c r="BE194" s="14"/>
    </row>
    <row r="195" spans="9:57" x14ac:dyDescent="0.75">
      <c r="I195"/>
      <c r="J195" s="1"/>
      <c r="K195" s="1"/>
      <c r="L195" s="1"/>
      <c r="M195" s="1"/>
      <c r="N195" s="1"/>
      <c r="O195" s="1"/>
      <c r="P195" s="1"/>
      <c r="Y195" s="4"/>
      <c r="Z195" s="1"/>
      <c r="AA195" s="1"/>
      <c r="AB195" s="1"/>
      <c r="AC195" s="1"/>
      <c r="AD195" s="1"/>
      <c r="AE195" s="1"/>
      <c r="AF195" s="1"/>
      <c r="BE195" s="14"/>
    </row>
    <row r="196" spans="9:57" x14ac:dyDescent="0.75">
      <c r="I196"/>
      <c r="J196" s="1"/>
      <c r="K196" s="1"/>
      <c r="L196" s="1"/>
      <c r="M196" s="1"/>
      <c r="N196" s="1"/>
      <c r="O196" s="1"/>
      <c r="P196" s="1"/>
      <c r="Y196" s="4"/>
      <c r="Z196" s="1"/>
      <c r="AA196" s="1"/>
      <c r="AB196" s="1"/>
      <c r="AC196" s="1"/>
      <c r="AD196" s="1"/>
      <c r="AE196" s="1"/>
      <c r="AF196" s="1"/>
      <c r="BE196" s="14"/>
    </row>
    <row r="197" spans="9:57" x14ac:dyDescent="0.75">
      <c r="I197"/>
      <c r="J197" s="1"/>
      <c r="K197" s="1"/>
      <c r="L197" s="1"/>
      <c r="M197" s="1"/>
      <c r="N197" s="1"/>
      <c r="O197" s="1"/>
      <c r="P197" s="1"/>
      <c r="Y197" s="4"/>
      <c r="Z197" s="1"/>
      <c r="AA197" s="1"/>
      <c r="AB197" s="1"/>
      <c r="AC197" s="1"/>
      <c r="AD197" s="1"/>
      <c r="AE197" s="1"/>
      <c r="AF197" s="1"/>
      <c r="BE197" s="14"/>
    </row>
    <row r="198" spans="9:57" x14ac:dyDescent="0.75">
      <c r="I198"/>
      <c r="J198" s="1"/>
      <c r="K198" s="1"/>
      <c r="L198" s="1"/>
      <c r="M198" s="1"/>
      <c r="N198" s="1"/>
      <c r="O198" s="1"/>
      <c r="P198" s="1"/>
      <c r="Y198" s="4"/>
      <c r="Z198" s="1"/>
      <c r="AA198" s="1"/>
      <c r="AB198" s="1"/>
      <c r="AC198" s="1"/>
      <c r="AD198" s="1"/>
      <c r="AE198" s="1"/>
      <c r="AF198" s="1"/>
      <c r="BE198" s="14"/>
    </row>
    <row r="199" spans="9:57" x14ac:dyDescent="0.75">
      <c r="I199"/>
      <c r="J199" s="1"/>
      <c r="K199" s="1"/>
      <c r="L199" s="1"/>
      <c r="M199" s="1"/>
      <c r="N199" s="1"/>
      <c r="O199" s="1"/>
      <c r="P199" s="1"/>
      <c r="Y199" s="4"/>
      <c r="Z199" s="1"/>
      <c r="AA199" s="1"/>
      <c r="AB199" s="1"/>
      <c r="AC199" s="1"/>
      <c r="AD199" s="1"/>
      <c r="AE199" s="1"/>
      <c r="AF199" s="1"/>
      <c r="BE199" s="14"/>
    </row>
    <row r="200" spans="9:57" x14ac:dyDescent="0.75">
      <c r="I200"/>
      <c r="J200" s="1"/>
      <c r="K200" s="1"/>
      <c r="L200" s="1"/>
      <c r="M200" s="1"/>
      <c r="N200" s="1"/>
      <c r="O200" s="1"/>
      <c r="P200" s="1"/>
      <c r="Y200" s="4"/>
      <c r="Z200" s="1"/>
      <c r="AA200" s="1"/>
      <c r="AB200" s="1"/>
      <c r="AC200" s="1"/>
      <c r="AD200" s="1"/>
      <c r="AE200" s="1"/>
      <c r="AF200" s="1"/>
      <c r="BE200" s="14"/>
    </row>
    <row r="201" spans="9:57" x14ac:dyDescent="0.75">
      <c r="I201"/>
      <c r="J201" s="1"/>
      <c r="K201" s="1"/>
      <c r="L201" s="1"/>
      <c r="M201" s="1"/>
      <c r="N201" s="1"/>
      <c r="O201" s="1"/>
      <c r="P201" s="1"/>
      <c r="Y201" s="4"/>
      <c r="Z201" s="1"/>
      <c r="AA201" s="1"/>
      <c r="AB201" s="1"/>
      <c r="AC201" s="1"/>
      <c r="AD201" s="1"/>
      <c r="AE201" s="1"/>
      <c r="AF201" s="1"/>
      <c r="BE201" s="14"/>
    </row>
    <row r="202" spans="9:57" x14ac:dyDescent="0.75">
      <c r="I202"/>
      <c r="J202" s="1"/>
      <c r="K202" s="1"/>
      <c r="L202" s="1"/>
      <c r="M202" s="1"/>
      <c r="N202" s="1"/>
      <c r="O202" s="1"/>
      <c r="P202" s="1"/>
      <c r="Y202" s="4"/>
      <c r="Z202" s="1"/>
      <c r="AA202" s="1"/>
      <c r="AB202" s="1"/>
      <c r="AC202" s="1"/>
      <c r="AD202" s="1"/>
      <c r="AE202" s="1"/>
      <c r="AF202" s="1"/>
      <c r="BE202" s="14"/>
    </row>
    <row r="203" spans="9:57" x14ac:dyDescent="0.75">
      <c r="I203"/>
      <c r="J203" s="1"/>
      <c r="K203" s="1"/>
      <c r="L203" s="1"/>
      <c r="M203" s="1"/>
      <c r="N203" s="1"/>
      <c r="O203" s="1"/>
      <c r="P203" s="1"/>
      <c r="Y203" s="4"/>
      <c r="Z203" s="1"/>
      <c r="AA203" s="1"/>
      <c r="AB203" s="1"/>
      <c r="AC203" s="1"/>
      <c r="AD203" s="1"/>
      <c r="AE203" s="1"/>
      <c r="AF203" s="1"/>
      <c r="BE203" s="14"/>
    </row>
    <row r="204" spans="9:57" x14ac:dyDescent="0.75">
      <c r="I204"/>
      <c r="J204" s="1"/>
      <c r="K204" s="1"/>
      <c r="L204" s="1"/>
      <c r="M204" s="1"/>
      <c r="N204" s="1"/>
      <c r="O204" s="1"/>
      <c r="P204" s="1"/>
      <c r="Y204" s="4"/>
      <c r="Z204" s="1"/>
      <c r="AA204" s="1"/>
      <c r="AB204" s="1"/>
      <c r="AC204" s="1"/>
      <c r="AD204" s="1"/>
      <c r="AE204" s="1"/>
      <c r="AF204" s="1"/>
      <c r="BE204" s="14"/>
    </row>
    <row r="205" spans="9:57" x14ac:dyDescent="0.75">
      <c r="I205"/>
      <c r="J205" s="1"/>
      <c r="K205" s="1"/>
      <c r="L205" s="1"/>
      <c r="M205" s="1"/>
      <c r="N205" s="1"/>
      <c r="O205" s="1"/>
      <c r="P205" s="1"/>
      <c r="Y205" s="4"/>
      <c r="Z205" s="1"/>
      <c r="AA205" s="1"/>
      <c r="AB205" s="1"/>
      <c r="AC205" s="1"/>
      <c r="AD205" s="1"/>
      <c r="AE205" s="1"/>
      <c r="AF205" s="1"/>
      <c r="BE205" s="14"/>
    </row>
    <row r="206" spans="9:57" x14ac:dyDescent="0.75">
      <c r="I206"/>
      <c r="J206" s="1"/>
      <c r="K206" s="1"/>
      <c r="L206" s="1"/>
      <c r="M206" s="1"/>
      <c r="N206" s="1"/>
      <c r="O206" s="1"/>
      <c r="P206" s="1"/>
      <c r="Y206" s="4"/>
      <c r="Z206" s="1"/>
      <c r="AA206" s="1"/>
      <c r="AB206" s="1"/>
      <c r="AC206" s="1"/>
      <c r="AD206" s="1"/>
      <c r="AE206" s="1"/>
      <c r="AF206" s="1"/>
      <c r="BE206" s="14"/>
    </row>
    <row r="207" spans="9:57" x14ac:dyDescent="0.75">
      <c r="I207"/>
      <c r="J207" s="1"/>
      <c r="K207" s="1"/>
      <c r="L207" s="1"/>
      <c r="M207" s="1"/>
      <c r="N207" s="1"/>
      <c r="O207" s="1"/>
      <c r="P207" s="1"/>
      <c r="Y207" s="4"/>
      <c r="Z207" s="1"/>
      <c r="AA207" s="1"/>
      <c r="AB207" s="1"/>
      <c r="AC207" s="1"/>
      <c r="AD207" s="1"/>
      <c r="AE207" s="1"/>
      <c r="AF207" s="1"/>
      <c r="BE207" s="14"/>
    </row>
    <row r="208" spans="9:57" x14ac:dyDescent="0.75">
      <c r="I208"/>
      <c r="J208" s="1"/>
      <c r="K208" s="1"/>
      <c r="L208" s="1"/>
      <c r="M208" s="1"/>
      <c r="N208" s="1"/>
      <c r="O208" s="1"/>
      <c r="P208" s="1"/>
      <c r="Y208" s="4"/>
      <c r="Z208" s="1"/>
      <c r="AA208" s="1"/>
      <c r="AB208" s="1"/>
      <c r="AC208" s="1"/>
      <c r="AD208" s="1"/>
      <c r="AE208" s="1"/>
      <c r="AF208" s="1"/>
      <c r="BE208" s="14"/>
    </row>
    <row r="209" spans="9:57" x14ac:dyDescent="0.75">
      <c r="I209"/>
      <c r="J209" s="1"/>
      <c r="K209" s="1"/>
      <c r="L209" s="1"/>
      <c r="M209" s="1"/>
      <c r="N209" s="1"/>
      <c r="O209" s="1"/>
      <c r="P209" s="1"/>
      <c r="Y209" s="4"/>
      <c r="Z209" s="1"/>
      <c r="AA209" s="1"/>
      <c r="AB209" s="1"/>
      <c r="AC209" s="1"/>
      <c r="AD209" s="1"/>
      <c r="AE209" s="1"/>
      <c r="AF209" s="1"/>
      <c r="BE209" s="14"/>
    </row>
    <row r="210" spans="9:57" x14ac:dyDescent="0.75">
      <c r="I210"/>
      <c r="J210" s="1"/>
      <c r="K210" s="1"/>
      <c r="L210" s="1"/>
      <c r="M210" s="1"/>
      <c r="N210" s="1"/>
      <c r="O210" s="1"/>
      <c r="P210" s="1"/>
      <c r="Y210" s="4"/>
      <c r="Z210" s="1"/>
      <c r="AA210" s="1"/>
      <c r="AB210" s="1"/>
      <c r="AC210" s="1"/>
      <c r="AD210" s="1"/>
      <c r="AE210" s="1"/>
      <c r="AF210" s="1"/>
      <c r="BE210" s="14"/>
    </row>
    <row r="211" spans="9:57" x14ac:dyDescent="0.75">
      <c r="I211"/>
      <c r="J211" s="1"/>
      <c r="K211" s="1"/>
      <c r="L211" s="1"/>
      <c r="M211" s="1"/>
      <c r="N211" s="1"/>
      <c r="O211" s="1"/>
      <c r="P211" s="1"/>
      <c r="Y211" s="4"/>
      <c r="Z211" s="1"/>
      <c r="AA211" s="1"/>
      <c r="AB211" s="1"/>
      <c r="AC211" s="1"/>
      <c r="AD211" s="1"/>
      <c r="AE211" s="1"/>
      <c r="AF211" s="1"/>
      <c r="BE211" s="14"/>
    </row>
    <row r="212" spans="9:57" x14ac:dyDescent="0.75">
      <c r="I212"/>
      <c r="J212" s="1"/>
      <c r="K212" s="1"/>
      <c r="L212" s="1"/>
      <c r="M212" s="1"/>
      <c r="N212" s="1"/>
      <c r="O212" s="1"/>
      <c r="P212" s="1"/>
      <c r="Y212" s="4"/>
      <c r="Z212" s="1"/>
      <c r="AA212" s="1"/>
      <c r="AB212" s="1"/>
      <c r="AC212" s="1"/>
      <c r="AD212" s="1"/>
      <c r="AE212" s="1"/>
      <c r="AF212" s="1"/>
      <c r="BE212" s="14"/>
    </row>
    <row r="213" spans="9:57" x14ac:dyDescent="0.75">
      <c r="I213"/>
      <c r="J213" s="1"/>
      <c r="K213" s="1"/>
      <c r="L213" s="1"/>
      <c r="M213" s="1"/>
      <c r="N213" s="1"/>
      <c r="O213" s="1"/>
      <c r="P213" s="1"/>
      <c r="Y213" s="4"/>
      <c r="Z213" s="1"/>
      <c r="AA213" s="1"/>
      <c r="AB213" s="1"/>
      <c r="AC213" s="1"/>
      <c r="AD213" s="1"/>
      <c r="AE213" s="1"/>
      <c r="AF213" s="1"/>
      <c r="BE213" s="14"/>
    </row>
    <row r="214" spans="9:57" x14ac:dyDescent="0.75">
      <c r="I214"/>
      <c r="J214" s="1"/>
      <c r="K214" s="1"/>
      <c r="L214" s="1"/>
      <c r="M214" s="1"/>
      <c r="N214" s="1"/>
      <c r="O214" s="1"/>
      <c r="P214" s="1"/>
      <c r="Y214" s="4"/>
      <c r="Z214" s="1"/>
      <c r="AA214" s="1"/>
      <c r="AB214" s="1"/>
      <c r="AC214" s="1"/>
      <c r="AD214" s="1"/>
      <c r="AE214" s="1"/>
      <c r="AF214" s="1"/>
      <c r="BE214" s="14"/>
    </row>
    <row r="215" spans="9:57" x14ac:dyDescent="0.75">
      <c r="I215"/>
      <c r="J215" s="1"/>
      <c r="K215" s="1"/>
      <c r="L215" s="1"/>
      <c r="M215" s="1"/>
      <c r="N215" s="1"/>
      <c r="O215" s="1"/>
      <c r="P215" s="1"/>
      <c r="Y215" s="4"/>
      <c r="Z215" s="1"/>
      <c r="AA215" s="1"/>
      <c r="AB215" s="1"/>
      <c r="AC215" s="1"/>
      <c r="AD215" s="1"/>
      <c r="AE215" s="1"/>
      <c r="AF215" s="1"/>
      <c r="BE215" s="14"/>
    </row>
    <row r="216" spans="9:57" x14ac:dyDescent="0.75">
      <c r="I216"/>
      <c r="J216" s="1"/>
      <c r="K216" s="1"/>
      <c r="L216" s="1"/>
      <c r="M216" s="1"/>
      <c r="N216" s="1"/>
      <c r="O216" s="1"/>
      <c r="P216" s="1"/>
      <c r="Y216" s="4"/>
      <c r="Z216" s="1"/>
      <c r="AA216" s="1"/>
      <c r="AB216" s="1"/>
      <c r="AC216" s="1"/>
      <c r="AD216" s="1"/>
      <c r="AE216" s="1"/>
      <c r="AF216" s="1"/>
      <c r="BE216" s="14"/>
    </row>
    <row r="217" spans="9:57" x14ac:dyDescent="0.75">
      <c r="I217"/>
      <c r="J217" s="1"/>
      <c r="K217" s="1"/>
      <c r="L217" s="1"/>
      <c r="M217" s="1"/>
      <c r="N217" s="1"/>
      <c r="O217" s="1"/>
      <c r="P217" s="1"/>
      <c r="Y217" s="4"/>
      <c r="Z217" s="1"/>
      <c r="AA217" s="1"/>
      <c r="AB217" s="1"/>
      <c r="AC217" s="1"/>
      <c r="AD217" s="1"/>
      <c r="AE217" s="1"/>
      <c r="AF217" s="1"/>
      <c r="BE217" s="14"/>
    </row>
    <row r="218" spans="9:57" x14ac:dyDescent="0.75">
      <c r="I218"/>
      <c r="J218" s="1"/>
      <c r="K218" s="1"/>
      <c r="L218" s="1"/>
      <c r="M218" s="1"/>
      <c r="N218" s="1"/>
      <c r="O218" s="1"/>
      <c r="P218" s="1"/>
      <c r="Y218" s="4"/>
      <c r="Z218" s="1"/>
      <c r="AA218" s="1"/>
      <c r="AB218" s="1"/>
      <c r="AC218" s="1"/>
      <c r="AD218" s="1"/>
      <c r="AE218" s="1"/>
      <c r="AF218" s="1"/>
      <c r="BE218" s="14"/>
    </row>
    <row r="219" spans="9:57" x14ac:dyDescent="0.75">
      <c r="I219"/>
      <c r="J219" s="1"/>
      <c r="K219" s="1"/>
      <c r="L219" s="1"/>
      <c r="M219" s="1"/>
      <c r="N219" s="1"/>
      <c r="O219" s="1"/>
      <c r="P219" s="1"/>
      <c r="Y219" s="4"/>
      <c r="Z219" s="1"/>
      <c r="AA219" s="1"/>
      <c r="AB219" s="1"/>
      <c r="AC219" s="1"/>
      <c r="AD219" s="1"/>
      <c r="AE219" s="1"/>
      <c r="AF219" s="1"/>
      <c r="BE219" s="14"/>
    </row>
    <row r="220" spans="9:57" x14ac:dyDescent="0.75">
      <c r="I220"/>
      <c r="J220" s="1"/>
      <c r="K220" s="1"/>
      <c r="L220" s="1"/>
      <c r="M220" s="1"/>
      <c r="N220" s="1"/>
      <c r="O220" s="1"/>
      <c r="P220" s="1"/>
      <c r="Y220" s="4"/>
      <c r="Z220" s="1"/>
      <c r="AA220" s="1"/>
      <c r="AB220" s="1"/>
      <c r="AC220" s="1"/>
      <c r="AD220" s="1"/>
      <c r="AE220" s="1"/>
      <c r="AF220" s="1"/>
      <c r="BE220" s="14"/>
    </row>
    <row r="221" spans="9:57" x14ac:dyDescent="0.75">
      <c r="I221"/>
      <c r="J221" s="1"/>
      <c r="K221" s="1"/>
      <c r="L221" s="1"/>
      <c r="M221" s="1"/>
      <c r="N221" s="1"/>
      <c r="O221" s="1"/>
      <c r="P221" s="1"/>
      <c r="Y221" s="4"/>
      <c r="Z221" s="1"/>
      <c r="AA221" s="1"/>
      <c r="AB221" s="1"/>
      <c r="AC221" s="1"/>
      <c r="AD221" s="1"/>
      <c r="AE221" s="1"/>
      <c r="AF221" s="1"/>
      <c r="BE221" s="14"/>
    </row>
    <row r="222" spans="9:57" x14ac:dyDescent="0.75">
      <c r="I222"/>
      <c r="J222" s="1"/>
      <c r="K222" s="1"/>
      <c r="L222" s="1"/>
      <c r="M222" s="1"/>
      <c r="N222" s="1"/>
      <c r="O222" s="1"/>
      <c r="P222" s="1"/>
      <c r="Y222" s="4"/>
      <c r="Z222" s="1"/>
      <c r="AA222" s="1"/>
      <c r="AB222" s="1"/>
      <c r="AC222" s="1"/>
      <c r="AD222" s="1"/>
      <c r="AE222" s="1"/>
      <c r="AF222" s="1"/>
      <c r="BE222" s="14"/>
    </row>
    <row r="223" spans="9:57" x14ac:dyDescent="0.75">
      <c r="I223"/>
      <c r="J223" s="1"/>
      <c r="K223" s="1"/>
      <c r="L223" s="1"/>
      <c r="M223" s="1"/>
      <c r="N223" s="1"/>
      <c r="O223" s="1"/>
      <c r="P223" s="1"/>
      <c r="Y223" s="4"/>
      <c r="Z223" s="1"/>
      <c r="AA223" s="1"/>
      <c r="AB223" s="1"/>
      <c r="AC223" s="1"/>
      <c r="AD223" s="1"/>
      <c r="AE223" s="1"/>
      <c r="AF223" s="1"/>
      <c r="BE223" s="14"/>
    </row>
    <row r="224" spans="9:57" x14ac:dyDescent="0.75">
      <c r="I224"/>
      <c r="J224" s="1"/>
      <c r="K224" s="1"/>
      <c r="L224" s="1"/>
      <c r="M224" s="1"/>
      <c r="N224" s="1"/>
      <c r="O224" s="1"/>
      <c r="P224" s="1"/>
      <c r="Y224" s="4"/>
      <c r="Z224" s="1"/>
      <c r="AA224" s="1"/>
      <c r="AB224" s="1"/>
      <c r="AC224" s="1"/>
      <c r="AD224" s="1"/>
      <c r="AE224" s="1"/>
      <c r="AF224" s="1"/>
      <c r="BE224" s="14"/>
    </row>
    <row r="225" spans="9:57" x14ac:dyDescent="0.75">
      <c r="I225"/>
      <c r="J225" s="1"/>
      <c r="K225" s="1"/>
      <c r="L225" s="1"/>
      <c r="M225" s="1"/>
      <c r="N225" s="1"/>
      <c r="O225" s="1"/>
      <c r="P225" s="1"/>
      <c r="Y225" s="4"/>
      <c r="Z225" s="1"/>
      <c r="AA225" s="1"/>
      <c r="AB225" s="1"/>
      <c r="AC225" s="1"/>
      <c r="AD225" s="1"/>
      <c r="AE225" s="1"/>
      <c r="AF225" s="1"/>
      <c r="BE225" s="14"/>
    </row>
    <row r="226" spans="9:57" x14ac:dyDescent="0.75">
      <c r="I226"/>
      <c r="J226" s="1"/>
      <c r="K226" s="1"/>
      <c r="L226" s="1"/>
      <c r="M226" s="1"/>
      <c r="N226" s="1"/>
      <c r="O226" s="1"/>
      <c r="P226" s="1"/>
      <c r="Y226" s="4"/>
      <c r="Z226" s="1"/>
      <c r="AA226" s="1"/>
      <c r="AB226" s="1"/>
      <c r="AC226" s="1"/>
      <c r="AD226" s="1"/>
      <c r="AE226" s="1"/>
      <c r="AF226" s="1"/>
      <c r="BE226" s="14"/>
    </row>
    <row r="227" spans="9:57" x14ac:dyDescent="0.75">
      <c r="I227"/>
      <c r="J227" s="1"/>
      <c r="K227" s="1"/>
      <c r="L227" s="1"/>
      <c r="M227" s="1"/>
      <c r="N227" s="1"/>
      <c r="O227" s="1"/>
      <c r="P227" s="1"/>
      <c r="Y227" s="4"/>
      <c r="Z227" s="1"/>
      <c r="AA227" s="1"/>
      <c r="AB227" s="1"/>
      <c r="AC227" s="1"/>
      <c r="AD227" s="1"/>
      <c r="AE227" s="1"/>
      <c r="AF227" s="1"/>
      <c r="BE227" s="14"/>
    </row>
    <row r="228" spans="9:57" x14ac:dyDescent="0.75">
      <c r="I228"/>
      <c r="J228" s="1"/>
      <c r="K228" s="1"/>
      <c r="L228" s="1"/>
      <c r="M228" s="1"/>
      <c r="N228" s="1"/>
      <c r="O228" s="1"/>
      <c r="P228" s="1"/>
      <c r="Y228" s="4"/>
      <c r="Z228" s="1"/>
      <c r="AA228" s="1"/>
      <c r="AB228" s="1"/>
      <c r="AC228" s="1"/>
      <c r="AD228" s="1"/>
      <c r="AE228" s="1"/>
      <c r="AF228" s="1"/>
      <c r="BE228" s="14"/>
    </row>
    <row r="229" spans="9:57" x14ac:dyDescent="0.75">
      <c r="I229"/>
      <c r="J229" s="1"/>
      <c r="K229" s="1"/>
      <c r="L229" s="1"/>
      <c r="M229" s="1"/>
      <c r="N229" s="1"/>
      <c r="O229" s="1"/>
      <c r="P229" s="1"/>
      <c r="Y229" s="4"/>
      <c r="Z229" s="1"/>
      <c r="AA229" s="1"/>
      <c r="AB229" s="1"/>
      <c r="AC229" s="1"/>
      <c r="AD229" s="1"/>
      <c r="AE229" s="1"/>
      <c r="AF229" s="1"/>
      <c r="BE229" s="14"/>
    </row>
    <row r="230" spans="9:57" x14ac:dyDescent="0.75">
      <c r="I230"/>
      <c r="J230" s="1"/>
      <c r="K230" s="1"/>
      <c r="L230" s="1"/>
      <c r="M230" s="1"/>
      <c r="N230" s="1"/>
      <c r="O230" s="1"/>
      <c r="P230" s="1"/>
      <c r="Y230" s="4"/>
      <c r="Z230" s="1"/>
      <c r="AA230" s="1"/>
      <c r="AB230" s="1"/>
      <c r="AC230" s="1"/>
      <c r="AD230" s="1"/>
      <c r="AE230" s="1"/>
      <c r="AF230" s="1"/>
      <c r="BE230" s="14"/>
    </row>
    <row r="231" spans="9:57" x14ac:dyDescent="0.75">
      <c r="I231"/>
      <c r="J231" s="1"/>
      <c r="K231" s="1"/>
      <c r="L231" s="1"/>
      <c r="M231" s="1"/>
      <c r="N231" s="1"/>
      <c r="O231" s="1"/>
      <c r="P231" s="1"/>
      <c r="Y231" s="4"/>
      <c r="Z231" s="1"/>
      <c r="AA231" s="1"/>
      <c r="AB231" s="1"/>
      <c r="AC231" s="1"/>
      <c r="AD231" s="1"/>
      <c r="AE231" s="1"/>
      <c r="AF231" s="1"/>
      <c r="BE231" s="14"/>
    </row>
    <row r="232" spans="9:57" x14ac:dyDescent="0.75">
      <c r="I232"/>
      <c r="J232" s="1"/>
      <c r="K232" s="1"/>
      <c r="L232" s="1"/>
      <c r="M232" s="1"/>
      <c r="N232" s="1"/>
      <c r="O232" s="1"/>
      <c r="P232" s="1"/>
      <c r="Y232" s="4"/>
      <c r="Z232" s="1"/>
      <c r="AA232" s="1"/>
      <c r="AB232" s="1"/>
      <c r="AC232" s="1"/>
      <c r="AD232" s="1"/>
      <c r="AE232" s="1"/>
      <c r="AF232" s="1"/>
      <c r="BE232" s="14"/>
    </row>
    <row r="233" spans="9:57" x14ac:dyDescent="0.75">
      <c r="I233"/>
      <c r="J233" s="1"/>
      <c r="K233" s="1"/>
      <c r="L233" s="1"/>
      <c r="M233" s="1"/>
      <c r="N233" s="1"/>
      <c r="O233" s="1"/>
      <c r="P233" s="1"/>
      <c r="Y233" s="4"/>
      <c r="Z233" s="1"/>
      <c r="AA233" s="1"/>
      <c r="AB233" s="1"/>
      <c r="AC233" s="1"/>
      <c r="AD233" s="1"/>
      <c r="AE233" s="1"/>
      <c r="AF233" s="1"/>
    </row>
    <row r="234" spans="9:57" x14ac:dyDescent="0.75">
      <c r="I234"/>
      <c r="J234" s="1"/>
      <c r="K234" s="1"/>
      <c r="L234" s="1"/>
      <c r="M234" s="1"/>
      <c r="N234" s="1"/>
      <c r="O234" s="1"/>
      <c r="P234" s="1"/>
      <c r="Y234" s="4"/>
      <c r="Z234" s="1"/>
      <c r="AA234" s="1"/>
      <c r="AB234" s="1"/>
      <c r="AC234" s="1"/>
      <c r="AD234" s="1"/>
      <c r="AE234" s="1"/>
      <c r="AF234" s="1"/>
      <c r="BD234" s="1"/>
      <c r="BE234" s="1"/>
    </row>
    <row r="235" spans="9:57" x14ac:dyDescent="0.75">
      <c r="I235"/>
      <c r="J235" s="1"/>
      <c r="K235" s="1"/>
      <c r="L235" s="1"/>
      <c r="M235" s="1"/>
      <c r="N235" s="1"/>
      <c r="O235" s="1"/>
      <c r="P235" s="1"/>
      <c r="Y235" s="4"/>
      <c r="Z235" s="1"/>
      <c r="AA235" s="1"/>
      <c r="AB235" s="1"/>
      <c r="AC235" s="1"/>
      <c r="AD235" s="1"/>
      <c r="AE235" s="1"/>
      <c r="AF235" s="1"/>
      <c r="BD235" s="1"/>
      <c r="BE235" s="1"/>
    </row>
    <row r="236" spans="9:57" x14ac:dyDescent="0.75">
      <c r="I236"/>
      <c r="J236" s="1"/>
      <c r="K236" s="1"/>
      <c r="L236" s="1"/>
      <c r="M236" s="1"/>
      <c r="N236" s="1"/>
      <c r="O236" s="1"/>
      <c r="P236" s="1"/>
      <c r="Y236" s="4"/>
      <c r="Z236" s="1"/>
      <c r="AA236" s="1"/>
      <c r="AB236" s="1"/>
      <c r="AC236" s="1"/>
      <c r="AD236" s="1"/>
      <c r="AE236" s="1"/>
      <c r="AF236" s="1"/>
      <c r="BD236" s="1"/>
      <c r="BE236" s="1"/>
    </row>
    <row r="237" spans="9:57" x14ac:dyDescent="0.75">
      <c r="I237"/>
      <c r="J237" s="1"/>
      <c r="K237" s="1"/>
      <c r="L237" s="1"/>
      <c r="M237" s="1"/>
      <c r="N237" s="1"/>
      <c r="O237" s="1"/>
      <c r="P237" s="1"/>
      <c r="Y237" s="4"/>
      <c r="Z237" s="1"/>
      <c r="AA237" s="1"/>
      <c r="AB237" s="1"/>
      <c r="AC237" s="1"/>
      <c r="AD237" s="1"/>
      <c r="AE237" s="1"/>
      <c r="AF237" s="1"/>
    </row>
    <row r="238" spans="9:57" x14ac:dyDescent="0.75">
      <c r="I238"/>
      <c r="J238" s="1"/>
      <c r="K238" s="1"/>
      <c r="L238" s="1"/>
      <c r="M238" s="1"/>
      <c r="N238" s="1"/>
      <c r="O238" s="1"/>
      <c r="P238" s="1"/>
      <c r="Y238" s="4"/>
      <c r="Z238" s="1"/>
      <c r="AA238" s="1"/>
      <c r="AB238" s="1"/>
      <c r="AC238" s="1"/>
      <c r="AD238" s="1"/>
      <c r="AE238" s="1"/>
      <c r="AF238" s="1"/>
    </row>
    <row r="239" spans="9:57" x14ac:dyDescent="0.75">
      <c r="I239"/>
      <c r="J239" s="1"/>
      <c r="K239" s="1"/>
      <c r="L239" s="1"/>
      <c r="M239" s="1"/>
      <c r="N239" s="1"/>
      <c r="O239" s="1"/>
      <c r="P239" s="1"/>
      <c r="Y239" s="4"/>
      <c r="Z239" s="1"/>
      <c r="AA239" s="1"/>
      <c r="AB239" s="1"/>
      <c r="AC239" s="1"/>
      <c r="AD239" s="1"/>
      <c r="AE239" s="1"/>
      <c r="AF239" s="1"/>
    </row>
    <row r="240" spans="9:57" x14ac:dyDescent="0.75">
      <c r="I240"/>
      <c r="J240" s="1"/>
      <c r="K240" s="1"/>
      <c r="L240" s="1"/>
      <c r="M240" s="1"/>
      <c r="N240" s="1"/>
      <c r="O240" s="1"/>
      <c r="P240" s="1"/>
      <c r="Y240" s="4"/>
      <c r="Z240" s="1"/>
      <c r="AA240" s="1"/>
      <c r="AB240" s="1"/>
      <c r="AC240" s="1"/>
      <c r="AD240" s="1"/>
      <c r="AE240" s="1"/>
      <c r="AF240" s="1"/>
    </row>
    <row r="241" spans="9:32" x14ac:dyDescent="0.75">
      <c r="I241"/>
      <c r="J241" s="1"/>
      <c r="K241" s="1"/>
      <c r="L241" s="1"/>
      <c r="M241" s="1"/>
      <c r="N241" s="1"/>
      <c r="O241" s="1"/>
      <c r="P241" s="1"/>
      <c r="Y241" s="4"/>
      <c r="Z241" s="1"/>
      <c r="AA241" s="1"/>
      <c r="AB241" s="1"/>
      <c r="AC241" s="1"/>
      <c r="AD241" s="1"/>
      <c r="AE241" s="1"/>
      <c r="AF241" s="1"/>
    </row>
    <row r="242" spans="9:32" x14ac:dyDescent="0.75">
      <c r="I242"/>
      <c r="J242" s="1"/>
      <c r="K242" s="1"/>
      <c r="L242" s="1"/>
      <c r="M242" s="1"/>
      <c r="N242" s="1"/>
      <c r="O242" s="1"/>
      <c r="P242" s="1"/>
      <c r="Y242" s="4"/>
      <c r="Z242" s="1"/>
      <c r="AA242" s="1"/>
      <c r="AB242" s="1"/>
      <c r="AC242" s="1"/>
      <c r="AD242" s="1"/>
      <c r="AE242" s="1"/>
      <c r="AF242" s="1"/>
    </row>
    <row r="243" spans="9:32" x14ac:dyDescent="0.75">
      <c r="I243"/>
      <c r="J243" s="1"/>
      <c r="K243" s="1"/>
      <c r="L243" s="1"/>
      <c r="M243" s="1"/>
      <c r="N243" s="1"/>
      <c r="O243" s="1"/>
      <c r="P243" s="1"/>
      <c r="Y243" s="4"/>
      <c r="Z243" s="1"/>
      <c r="AA243" s="1"/>
      <c r="AB243" s="1"/>
      <c r="AC243" s="1"/>
      <c r="AD243" s="1"/>
      <c r="AE243" s="1"/>
      <c r="AF243" s="1"/>
    </row>
    <row r="244" spans="9:32" x14ac:dyDescent="0.75">
      <c r="I244"/>
      <c r="J244" s="1"/>
      <c r="K244" s="1"/>
      <c r="L244" s="1"/>
      <c r="M244" s="1"/>
      <c r="N244" s="1"/>
      <c r="O244" s="1"/>
      <c r="P244" s="1"/>
      <c r="Y244" s="4"/>
      <c r="Z244" s="1"/>
      <c r="AA244" s="1"/>
      <c r="AB244" s="1"/>
      <c r="AC244" s="1"/>
      <c r="AD244" s="1"/>
      <c r="AE244" s="1"/>
      <c r="AF244" s="1"/>
    </row>
    <row r="245" spans="9:32" x14ac:dyDescent="0.75">
      <c r="I245"/>
      <c r="J245" s="1"/>
      <c r="K245" s="1"/>
      <c r="L245" s="1"/>
      <c r="M245" s="1"/>
      <c r="N245" s="1"/>
      <c r="O245" s="1"/>
      <c r="P245" s="1"/>
      <c r="Y245" s="4"/>
      <c r="Z245" s="1"/>
      <c r="AA245" s="1"/>
      <c r="AB245" s="1"/>
      <c r="AC245" s="1"/>
      <c r="AD245" s="1"/>
      <c r="AE245" s="1"/>
      <c r="AF245" s="1"/>
    </row>
    <row r="246" spans="9:32" x14ac:dyDescent="0.75">
      <c r="I246"/>
      <c r="J246" s="1"/>
      <c r="K246" s="1"/>
      <c r="L246" s="1"/>
      <c r="M246" s="1"/>
      <c r="N246" s="1"/>
      <c r="O246" s="1"/>
      <c r="P246" s="1"/>
      <c r="Y246" s="4"/>
      <c r="Z246" s="1"/>
      <c r="AA246" s="1"/>
      <c r="AB246" s="1"/>
      <c r="AC246" s="1"/>
      <c r="AD246" s="1"/>
      <c r="AE246" s="1"/>
      <c r="AF246" s="1"/>
    </row>
    <row r="247" spans="9:32" x14ac:dyDescent="0.75">
      <c r="I247"/>
      <c r="J247" s="1"/>
      <c r="K247" s="1"/>
      <c r="L247" s="1"/>
      <c r="M247" s="1"/>
      <c r="N247" s="1"/>
      <c r="O247" s="1"/>
      <c r="P247" s="1"/>
      <c r="Y247" s="4"/>
      <c r="Z247" s="1"/>
      <c r="AA247" s="1"/>
      <c r="AB247" s="1"/>
      <c r="AC247" s="1"/>
      <c r="AD247" s="1"/>
      <c r="AE247" s="1"/>
      <c r="AF247" s="1"/>
    </row>
    <row r="248" spans="9:32" x14ac:dyDescent="0.75">
      <c r="I248"/>
      <c r="J248" s="1"/>
      <c r="K248" s="1"/>
      <c r="L248" s="1"/>
      <c r="M248" s="1"/>
      <c r="N248" s="1"/>
      <c r="O248" s="1"/>
      <c r="P248" s="1"/>
      <c r="Y248" s="4"/>
      <c r="Z248" s="1"/>
      <c r="AA248" s="1"/>
      <c r="AB248" s="1"/>
      <c r="AC248" s="1"/>
      <c r="AD248" s="1"/>
      <c r="AE248" s="1"/>
      <c r="AF248" s="1"/>
    </row>
    <row r="249" spans="9:32" x14ac:dyDescent="0.75">
      <c r="I249"/>
      <c r="J249" s="1"/>
      <c r="K249" s="1"/>
      <c r="L249" s="1"/>
      <c r="M249" s="1"/>
      <c r="N249" s="1"/>
      <c r="O249" s="1"/>
      <c r="P249" s="1"/>
      <c r="Y249" s="4"/>
      <c r="Z249" s="1"/>
      <c r="AA249" s="1"/>
      <c r="AB249" s="1"/>
      <c r="AC249" s="1"/>
      <c r="AD249" s="1"/>
      <c r="AE249" s="1"/>
      <c r="AF249" s="1"/>
    </row>
    <row r="250" spans="9:32" x14ac:dyDescent="0.75">
      <c r="I250"/>
      <c r="J250" s="1"/>
      <c r="K250" s="1"/>
      <c r="L250" s="1"/>
      <c r="M250" s="1"/>
      <c r="N250" s="1"/>
      <c r="O250" s="1"/>
      <c r="P250" s="1"/>
      <c r="Y250" s="4"/>
      <c r="Z250" s="1"/>
      <c r="AA250" s="1"/>
      <c r="AB250" s="1"/>
      <c r="AC250" s="1"/>
      <c r="AD250" s="1"/>
      <c r="AE250" s="1"/>
      <c r="AF250" s="1"/>
    </row>
    <row r="251" spans="9:32" x14ac:dyDescent="0.75">
      <c r="I251"/>
      <c r="J251" s="1"/>
      <c r="K251" s="1"/>
      <c r="L251" s="1"/>
      <c r="M251" s="1"/>
      <c r="N251" s="1"/>
      <c r="O251" s="1"/>
      <c r="P251" s="1"/>
      <c r="Y251" s="4"/>
      <c r="Z251" s="1"/>
      <c r="AA251" s="1"/>
      <c r="AB251" s="1"/>
      <c r="AC251" s="1"/>
      <c r="AD251" s="1"/>
      <c r="AE251" s="1"/>
      <c r="AF251" s="1"/>
    </row>
    <row r="252" spans="9:32" x14ac:dyDescent="0.75">
      <c r="I252"/>
      <c r="J252" s="1"/>
      <c r="K252" s="1"/>
      <c r="L252" s="1"/>
      <c r="M252" s="1"/>
      <c r="N252" s="1"/>
      <c r="O252" s="1"/>
      <c r="P252" s="1"/>
      <c r="Y252" s="4"/>
      <c r="Z252" s="1"/>
      <c r="AA252" s="1"/>
      <c r="AB252" s="1"/>
      <c r="AC252" s="1"/>
      <c r="AD252" s="1"/>
      <c r="AE252" s="1"/>
      <c r="AF252" s="1"/>
    </row>
    <row r="253" spans="9:32" x14ac:dyDescent="0.75">
      <c r="I253"/>
      <c r="J253" s="1"/>
      <c r="K253" s="1"/>
      <c r="L253" s="1"/>
      <c r="M253" s="1"/>
      <c r="N253" s="1"/>
      <c r="O253" s="1"/>
      <c r="P253" s="1"/>
      <c r="Y253" s="4"/>
      <c r="Z253" s="1"/>
      <c r="AA253" s="1"/>
      <c r="AB253" s="1"/>
      <c r="AC253" s="1"/>
      <c r="AD253" s="1"/>
      <c r="AE253" s="1"/>
      <c r="AF253" s="1"/>
    </row>
    <row r="254" spans="9:32" x14ac:dyDescent="0.75">
      <c r="I254"/>
      <c r="J254" s="1"/>
      <c r="K254" s="1"/>
      <c r="L254" s="1"/>
      <c r="M254" s="1"/>
      <c r="N254" s="1"/>
      <c r="O254" s="1"/>
      <c r="P254" s="1"/>
      <c r="Y254" s="4"/>
      <c r="Z254" s="1"/>
      <c r="AA254" s="1"/>
      <c r="AB254" s="1"/>
      <c r="AC254" s="1"/>
      <c r="AD254" s="1"/>
      <c r="AE254" s="1"/>
      <c r="AF254" s="1"/>
    </row>
    <row r="255" spans="9:32" x14ac:dyDescent="0.75">
      <c r="I255"/>
      <c r="J255" s="1"/>
      <c r="K255" s="1"/>
      <c r="L255" s="1"/>
      <c r="M255" s="1"/>
      <c r="N255" s="1"/>
      <c r="O255" s="1"/>
      <c r="P255" s="1"/>
      <c r="Y255" s="4"/>
      <c r="Z255" s="1"/>
      <c r="AA255" s="1"/>
      <c r="AB255" s="1"/>
      <c r="AC255" s="1"/>
      <c r="AD255" s="1"/>
      <c r="AE255" s="1"/>
      <c r="AF255" s="1"/>
    </row>
    <row r="256" spans="9:32" x14ac:dyDescent="0.75">
      <c r="I256"/>
      <c r="J256" s="1"/>
      <c r="K256" s="1"/>
      <c r="L256" s="1"/>
      <c r="M256" s="1"/>
      <c r="N256" s="1"/>
      <c r="O256" s="1"/>
      <c r="P256" s="1"/>
      <c r="Y256" s="4"/>
      <c r="Z256" s="1"/>
      <c r="AA256" s="1"/>
      <c r="AB256" s="1"/>
      <c r="AC256" s="1"/>
      <c r="AD256" s="1"/>
      <c r="AE256" s="1"/>
      <c r="AF256" s="1"/>
    </row>
    <row r="257" spans="9:32" x14ac:dyDescent="0.75">
      <c r="I257"/>
      <c r="J257" s="1"/>
      <c r="K257" s="1"/>
      <c r="L257" s="1"/>
      <c r="M257" s="1"/>
      <c r="N257" s="1"/>
      <c r="O257" s="1"/>
      <c r="P257" s="1"/>
      <c r="Y257" s="4"/>
      <c r="Z257" s="1"/>
      <c r="AA257" s="1"/>
      <c r="AB257" s="1"/>
      <c r="AC257" s="1"/>
      <c r="AD257" s="1"/>
      <c r="AE257" s="1"/>
      <c r="AF257" s="1"/>
    </row>
    <row r="258" spans="9:32" x14ac:dyDescent="0.75">
      <c r="I258"/>
      <c r="J258" s="1"/>
      <c r="K258" s="1"/>
      <c r="L258" s="1"/>
      <c r="M258" s="1"/>
      <c r="N258" s="1"/>
      <c r="O258" s="1"/>
      <c r="P258" s="1"/>
      <c r="Y258" s="4"/>
      <c r="Z258" s="1"/>
      <c r="AA258" s="1"/>
      <c r="AB258" s="1"/>
      <c r="AC258" s="1"/>
      <c r="AD258" s="1"/>
      <c r="AE258" s="1"/>
      <c r="AF258" s="1"/>
    </row>
    <row r="259" spans="9:32" x14ac:dyDescent="0.75">
      <c r="I259"/>
      <c r="J259" s="1"/>
      <c r="K259" s="1"/>
      <c r="L259" s="1"/>
      <c r="M259" s="1"/>
      <c r="N259" s="1"/>
      <c r="O259" s="1"/>
      <c r="P259" s="1"/>
      <c r="Y259" s="4"/>
      <c r="Z259" s="1"/>
      <c r="AA259" s="1"/>
      <c r="AB259" s="1"/>
      <c r="AC259" s="1"/>
      <c r="AD259" s="1"/>
      <c r="AE259" s="1"/>
      <c r="AF259" s="1"/>
    </row>
    <row r="260" spans="9:32" x14ac:dyDescent="0.75">
      <c r="I260"/>
      <c r="J260" s="1"/>
      <c r="K260" s="1"/>
      <c r="L260" s="1"/>
      <c r="M260" s="1"/>
      <c r="N260" s="1"/>
      <c r="O260" s="1"/>
      <c r="P260" s="1"/>
      <c r="Y260" s="4"/>
      <c r="Z260" s="1"/>
      <c r="AA260" s="1"/>
      <c r="AB260" s="1"/>
      <c r="AC260" s="1"/>
      <c r="AD260" s="1"/>
      <c r="AE260" s="1"/>
      <c r="AF260" s="1"/>
    </row>
    <row r="261" spans="9:32" x14ac:dyDescent="0.75">
      <c r="I261"/>
      <c r="J261" s="1"/>
      <c r="K261" s="1"/>
      <c r="L261" s="1"/>
      <c r="M261" s="1"/>
      <c r="N261" s="1"/>
      <c r="O261" s="1"/>
      <c r="P261" s="1"/>
      <c r="Y261" s="4"/>
      <c r="Z261" s="1"/>
      <c r="AA261" s="1"/>
      <c r="AB261" s="1"/>
      <c r="AC261" s="1"/>
      <c r="AD261" s="1"/>
      <c r="AE261" s="1"/>
      <c r="AF261" s="1"/>
    </row>
    <row r="262" spans="9:32" x14ac:dyDescent="0.75">
      <c r="I262"/>
      <c r="J262" s="1"/>
      <c r="K262" s="1"/>
      <c r="L262" s="1"/>
      <c r="M262" s="1"/>
      <c r="N262" s="1"/>
      <c r="O262" s="1"/>
      <c r="P262" s="1"/>
      <c r="Y262" s="4"/>
      <c r="Z262" s="1"/>
      <c r="AA262" s="1"/>
      <c r="AB262" s="1"/>
      <c r="AC262" s="1"/>
      <c r="AD262" s="1"/>
      <c r="AE262" s="1"/>
      <c r="AF262" s="1"/>
    </row>
    <row r="263" spans="9:32" x14ac:dyDescent="0.75">
      <c r="I263"/>
      <c r="J263" s="1"/>
      <c r="K263" s="1"/>
      <c r="L263" s="1"/>
      <c r="M263" s="1"/>
      <c r="N263" s="1"/>
      <c r="O263" s="1"/>
      <c r="P263" s="1"/>
      <c r="Y263" s="4"/>
      <c r="Z263" s="1"/>
      <c r="AA263" s="1"/>
      <c r="AB263" s="1"/>
      <c r="AC263" s="1"/>
      <c r="AD263" s="1"/>
      <c r="AE263" s="1"/>
      <c r="AF263" s="1"/>
    </row>
    <row r="264" spans="9:32" x14ac:dyDescent="0.75">
      <c r="I264"/>
      <c r="J264" s="1"/>
      <c r="K264" s="1"/>
      <c r="L264" s="1"/>
      <c r="M264" s="1"/>
      <c r="N264" s="1"/>
      <c r="O264" s="1"/>
      <c r="P264" s="1"/>
      <c r="Y264" s="4"/>
      <c r="Z264" s="1"/>
      <c r="AA264" s="1"/>
      <c r="AB264" s="1"/>
      <c r="AC264" s="1"/>
      <c r="AD264" s="1"/>
      <c r="AE264" s="1"/>
      <c r="AF264" s="1"/>
    </row>
    <row r="265" spans="9:32" x14ac:dyDescent="0.75">
      <c r="I265"/>
      <c r="J265" s="1"/>
      <c r="K265" s="1"/>
      <c r="L265" s="1"/>
      <c r="M265" s="1"/>
      <c r="N265" s="1"/>
      <c r="O265" s="1"/>
      <c r="P265" s="1"/>
      <c r="Y265" s="4"/>
      <c r="Z265" s="1"/>
      <c r="AA265" s="1"/>
      <c r="AB265" s="1"/>
      <c r="AC265" s="1"/>
      <c r="AD265" s="1"/>
      <c r="AE265" s="1"/>
      <c r="AF265" s="1"/>
    </row>
    <row r="266" spans="9:32" x14ac:dyDescent="0.75">
      <c r="I266"/>
      <c r="J266" s="1"/>
      <c r="K266" s="1"/>
      <c r="L266" s="1"/>
      <c r="M266" s="1"/>
      <c r="N266" s="1"/>
      <c r="O266" s="1"/>
      <c r="P266" s="1"/>
      <c r="Y266" s="4"/>
      <c r="Z266" s="1"/>
      <c r="AA266" s="1"/>
      <c r="AB266" s="1"/>
      <c r="AC266" s="1"/>
      <c r="AD266" s="1"/>
      <c r="AE266" s="1"/>
      <c r="AF266" s="1"/>
    </row>
    <row r="267" spans="9:32" x14ac:dyDescent="0.75">
      <c r="I267"/>
      <c r="J267" s="1"/>
      <c r="K267" s="1"/>
      <c r="L267" s="1"/>
      <c r="M267" s="1"/>
      <c r="N267" s="1"/>
      <c r="O267" s="1"/>
      <c r="P267" s="1"/>
      <c r="Y267" s="4"/>
      <c r="Z267" s="1"/>
      <c r="AA267" s="1"/>
      <c r="AB267" s="1"/>
      <c r="AC267" s="1"/>
      <c r="AD267" s="1"/>
      <c r="AE267" s="1"/>
      <c r="AF267" s="1"/>
    </row>
    <row r="268" spans="9:32" x14ac:dyDescent="0.75">
      <c r="I268"/>
      <c r="J268" s="1"/>
      <c r="K268" s="1"/>
      <c r="L268" s="1"/>
      <c r="M268" s="1"/>
      <c r="N268" s="1"/>
      <c r="O268" s="1"/>
      <c r="P268" s="1"/>
      <c r="Y268" s="4"/>
      <c r="Z268" s="1"/>
      <c r="AA268" s="1"/>
      <c r="AB268" s="1"/>
      <c r="AC268" s="1"/>
      <c r="AD268" s="1"/>
      <c r="AE268" s="1"/>
      <c r="AF268" s="1"/>
    </row>
    <row r="269" spans="9:32" x14ac:dyDescent="0.75">
      <c r="I269"/>
      <c r="J269" s="1"/>
      <c r="K269" s="1"/>
      <c r="L269" s="1"/>
      <c r="M269" s="1"/>
      <c r="N269" s="1"/>
      <c r="O269" s="1"/>
      <c r="P269" s="1"/>
      <c r="Y269" s="4"/>
      <c r="Z269" s="1"/>
      <c r="AA269" s="1"/>
      <c r="AB269" s="1"/>
      <c r="AC269" s="1"/>
      <c r="AD269" s="1"/>
      <c r="AE269" s="1"/>
      <c r="AF269" s="1"/>
    </row>
    <row r="270" spans="9:32" x14ac:dyDescent="0.75">
      <c r="I270"/>
      <c r="J270" s="1"/>
      <c r="K270" s="1"/>
      <c r="L270" s="1"/>
      <c r="M270" s="1"/>
      <c r="N270" s="1"/>
      <c r="O270" s="1"/>
      <c r="P270" s="1"/>
      <c r="Y270" s="4"/>
      <c r="Z270" s="1"/>
      <c r="AA270" s="1"/>
      <c r="AB270" s="1"/>
      <c r="AC270" s="1"/>
      <c r="AD270" s="1"/>
      <c r="AE270" s="1"/>
      <c r="AF270" s="1"/>
    </row>
    <row r="271" spans="9:32" x14ac:dyDescent="0.75">
      <c r="I271"/>
      <c r="J271" s="1"/>
      <c r="K271" s="1"/>
      <c r="L271" s="1"/>
      <c r="M271" s="1"/>
      <c r="N271" s="1"/>
      <c r="O271" s="1"/>
      <c r="P271" s="1"/>
      <c r="Y271" s="4"/>
      <c r="Z271" s="1"/>
      <c r="AA271" s="1"/>
      <c r="AB271" s="1"/>
      <c r="AC271" s="1"/>
      <c r="AD271" s="1"/>
      <c r="AE271" s="1"/>
      <c r="AF271" s="1"/>
    </row>
    <row r="272" spans="9:32" x14ac:dyDescent="0.75">
      <c r="I272"/>
      <c r="J272" s="1"/>
      <c r="K272" s="1"/>
      <c r="L272" s="1"/>
      <c r="M272" s="1"/>
      <c r="N272" s="1"/>
      <c r="O272" s="1"/>
      <c r="P272" s="1"/>
      <c r="Y272" s="4"/>
      <c r="Z272" s="1"/>
      <c r="AA272" s="1"/>
      <c r="AB272" s="1"/>
      <c r="AC272" s="1"/>
      <c r="AD272" s="1"/>
      <c r="AE272" s="1"/>
      <c r="AF272" s="1"/>
    </row>
    <row r="273" spans="9:32" x14ac:dyDescent="0.75">
      <c r="I273"/>
      <c r="J273" s="1"/>
      <c r="K273" s="1"/>
      <c r="L273" s="1"/>
      <c r="M273" s="1"/>
      <c r="N273" s="1"/>
      <c r="O273" s="1"/>
      <c r="P273" s="1"/>
      <c r="Y273" s="4"/>
      <c r="Z273" s="1"/>
      <c r="AA273" s="1"/>
      <c r="AB273" s="1"/>
      <c r="AC273" s="1"/>
      <c r="AD273" s="1"/>
      <c r="AE273" s="1"/>
      <c r="AF273" s="1"/>
    </row>
    <row r="274" spans="9:32" x14ac:dyDescent="0.75">
      <c r="I274"/>
      <c r="J274" s="1"/>
      <c r="K274" s="1"/>
      <c r="L274" s="1"/>
      <c r="M274" s="1"/>
      <c r="N274" s="1"/>
      <c r="O274" s="1"/>
      <c r="P274" s="1"/>
      <c r="Y274" s="4"/>
      <c r="Z274" s="1"/>
      <c r="AA274" s="1"/>
      <c r="AB274" s="1"/>
      <c r="AC274" s="1"/>
      <c r="AD274" s="1"/>
      <c r="AE274" s="1"/>
      <c r="AF274" s="1"/>
    </row>
    <row r="275" spans="9:32" x14ac:dyDescent="0.75">
      <c r="I275"/>
      <c r="J275" s="1"/>
      <c r="K275" s="1"/>
      <c r="L275" s="1"/>
      <c r="M275" s="1"/>
      <c r="N275" s="1"/>
      <c r="O275" s="1"/>
      <c r="P275" s="1"/>
      <c r="Y275" s="4"/>
      <c r="Z275" s="1"/>
      <c r="AA275" s="1"/>
      <c r="AB275" s="1"/>
      <c r="AC275" s="1"/>
      <c r="AD275" s="1"/>
      <c r="AE275" s="1"/>
      <c r="AF275" s="1"/>
    </row>
    <row r="276" spans="9:32" x14ac:dyDescent="0.75">
      <c r="I276"/>
      <c r="J276" s="1"/>
      <c r="K276" s="1"/>
      <c r="L276" s="1"/>
      <c r="M276" s="1"/>
      <c r="N276" s="1"/>
      <c r="O276" s="1"/>
      <c r="P276" s="1"/>
      <c r="Y276" s="4"/>
      <c r="Z276" s="1"/>
      <c r="AA276" s="1"/>
      <c r="AB276" s="1"/>
      <c r="AC276" s="1"/>
      <c r="AD276" s="1"/>
      <c r="AE276" s="1"/>
      <c r="AF276" s="1"/>
    </row>
    <row r="277" spans="9:32" x14ac:dyDescent="0.75">
      <c r="I277"/>
      <c r="J277" s="1"/>
      <c r="K277" s="1"/>
      <c r="L277" s="1"/>
      <c r="M277" s="1"/>
      <c r="N277" s="1"/>
      <c r="O277" s="1"/>
      <c r="P277" s="1"/>
      <c r="Y277" s="4"/>
      <c r="Z277" s="1"/>
      <c r="AA277" s="1"/>
      <c r="AB277" s="1"/>
      <c r="AC277" s="1"/>
      <c r="AD277" s="1"/>
      <c r="AE277" s="1"/>
      <c r="AF277" s="1"/>
    </row>
    <row r="278" spans="9:32" x14ac:dyDescent="0.75">
      <c r="I278"/>
      <c r="J278" s="1"/>
      <c r="K278" s="1"/>
      <c r="L278" s="1"/>
      <c r="M278" s="1"/>
      <c r="N278" s="1"/>
      <c r="O278" s="1"/>
      <c r="P278" s="1"/>
      <c r="Y278" s="4"/>
      <c r="Z278" s="1"/>
      <c r="AA278" s="1"/>
      <c r="AB278" s="1"/>
      <c r="AC278" s="1"/>
      <c r="AD278" s="1"/>
      <c r="AE278" s="1"/>
      <c r="AF278" s="1"/>
    </row>
    <row r="279" spans="9:32" x14ac:dyDescent="0.75">
      <c r="I279"/>
      <c r="J279" s="1"/>
      <c r="K279" s="1"/>
      <c r="L279" s="1"/>
      <c r="M279" s="1"/>
      <c r="N279" s="1"/>
      <c r="O279" s="1"/>
      <c r="P279" s="1"/>
      <c r="Y279" s="4"/>
      <c r="Z279" s="1"/>
      <c r="AA279" s="1"/>
      <c r="AB279" s="1"/>
      <c r="AC279" s="1"/>
      <c r="AD279" s="1"/>
      <c r="AE279" s="1"/>
      <c r="AF279" s="1"/>
    </row>
    <row r="280" spans="9:32" x14ac:dyDescent="0.75">
      <c r="I280"/>
      <c r="J280" s="1"/>
      <c r="K280" s="1"/>
      <c r="L280" s="1"/>
      <c r="M280" s="1"/>
      <c r="N280" s="1"/>
      <c r="O280" s="1"/>
      <c r="P280" s="1"/>
      <c r="Y280" s="4"/>
      <c r="Z280" s="1"/>
      <c r="AA280" s="1"/>
      <c r="AB280" s="1"/>
      <c r="AC280" s="1"/>
      <c r="AD280" s="1"/>
      <c r="AE280" s="1"/>
      <c r="AF280" s="1"/>
    </row>
    <row r="281" spans="9:32" x14ac:dyDescent="0.75">
      <c r="I281"/>
      <c r="J281" s="1"/>
      <c r="K281" s="1"/>
      <c r="L281" s="1"/>
      <c r="M281" s="1"/>
      <c r="N281" s="1"/>
      <c r="O281" s="1"/>
      <c r="P281" s="1"/>
      <c r="Y281" s="4"/>
      <c r="Z281" s="1"/>
      <c r="AA281" s="1"/>
      <c r="AB281" s="1"/>
      <c r="AC281" s="1"/>
      <c r="AD281" s="1"/>
      <c r="AE281" s="1"/>
      <c r="AF281" s="1"/>
    </row>
    <row r="282" spans="9:32" x14ac:dyDescent="0.75">
      <c r="I282"/>
      <c r="J282" s="1"/>
      <c r="K282" s="1"/>
      <c r="L282" s="1"/>
      <c r="M282" s="1"/>
      <c r="N282" s="1"/>
      <c r="O282" s="1"/>
      <c r="P282" s="1"/>
      <c r="Y282" s="4"/>
      <c r="Z282" s="1"/>
      <c r="AA282" s="1"/>
      <c r="AB282" s="1"/>
      <c r="AC282" s="1"/>
      <c r="AD282" s="1"/>
      <c r="AE282" s="1"/>
      <c r="AF282" s="1"/>
    </row>
    <row r="283" spans="9:32" x14ac:dyDescent="0.75">
      <c r="I283"/>
      <c r="J283" s="1"/>
      <c r="K283" s="1"/>
      <c r="L283" s="1"/>
      <c r="M283" s="1"/>
      <c r="N283" s="1"/>
      <c r="O283" s="1"/>
      <c r="P283" s="1"/>
      <c r="Y283" s="4"/>
      <c r="Z283" s="1"/>
      <c r="AA283" s="1"/>
      <c r="AB283" s="1"/>
      <c r="AC283" s="1"/>
      <c r="AD283" s="1"/>
      <c r="AE283" s="1"/>
      <c r="AF283" s="1"/>
    </row>
    <row r="284" spans="9:32" x14ac:dyDescent="0.75">
      <c r="I284"/>
      <c r="J284" s="1"/>
      <c r="K284" s="1"/>
      <c r="L284" s="1"/>
      <c r="M284" s="1"/>
      <c r="N284" s="1"/>
      <c r="O284" s="1"/>
      <c r="P284" s="1"/>
      <c r="Y284" s="4"/>
      <c r="Z284" s="1"/>
      <c r="AA284" s="1"/>
      <c r="AB284" s="1"/>
      <c r="AC284" s="1"/>
      <c r="AD284" s="1"/>
      <c r="AE284" s="1"/>
      <c r="AF284" s="1"/>
    </row>
    <row r="285" spans="9:32" x14ac:dyDescent="0.75">
      <c r="I285"/>
      <c r="J285" s="1"/>
      <c r="K285" s="1"/>
      <c r="L285" s="1"/>
      <c r="M285" s="1"/>
      <c r="N285" s="1"/>
      <c r="O285" s="1"/>
      <c r="P285" s="1"/>
      <c r="Y285" s="4"/>
      <c r="Z285" s="1"/>
      <c r="AA285" s="1"/>
      <c r="AB285" s="1"/>
      <c r="AC285" s="1"/>
      <c r="AD285" s="1"/>
      <c r="AE285" s="1"/>
      <c r="AF285" s="1"/>
    </row>
    <row r="286" spans="9:32" x14ac:dyDescent="0.75">
      <c r="I286"/>
      <c r="J286" s="1"/>
      <c r="K286" s="1"/>
      <c r="L286" s="1"/>
      <c r="M286" s="1"/>
      <c r="N286" s="1"/>
      <c r="O286" s="1"/>
      <c r="P286" s="1"/>
      <c r="Y286" s="4"/>
      <c r="Z286" s="1"/>
      <c r="AA286" s="1"/>
      <c r="AB286" s="1"/>
      <c r="AC286" s="1"/>
      <c r="AD286" s="1"/>
      <c r="AE286" s="1"/>
      <c r="AF286" s="1"/>
    </row>
    <row r="287" spans="9:32" x14ac:dyDescent="0.75">
      <c r="I287"/>
      <c r="J287" s="1"/>
      <c r="K287" s="1"/>
      <c r="L287" s="1"/>
      <c r="M287" s="1"/>
      <c r="N287" s="1"/>
      <c r="O287" s="1"/>
      <c r="P287" s="1"/>
      <c r="Y287" s="4"/>
      <c r="Z287" s="1"/>
      <c r="AA287" s="1"/>
      <c r="AB287" s="1"/>
      <c r="AC287" s="1"/>
      <c r="AD287" s="1"/>
      <c r="AE287" s="1"/>
      <c r="AF287" s="1"/>
    </row>
    <row r="288" spans="9:32" x14ac:dyDescent="0.75">
      <c r="I288"/>
      <c r="J288" s="1"/>
      <c r="K288" s="1"/>
      <c r="L288" s="1"/>
      <c r="M288" s="1"/>
      <c r="N288" s="1"/>
      <c r="O288" s="1"/>
      <c r="P288" s="1"/>
      <c r="Y288" s="4"/>
      <c r="Z288" s="1"/>
      <c r="AA288" s="1"/>
      <c r="AB288" s="1"/>
      <c r="AC288" s="1"/>
      <c r="AD288" s="1"/>
      <c r="AE288" s="1"/>
      <c r="AF288" s="1"/>
    </row>
    <row r="289" spans="9:32" x14ac:dyDescent="0.75">
      <c r="I289"/>
      <c r="J289" s="1"/>
      <c r="K289" s="1"/>
      <c r="L289" s="1"/>
      <c r="M289" s="1"/>
      <c r="N289" s="1"/>
      <c r="O289" s="1"/>
      <c r="P289" s="1"/>
      <c r="Y289" s="4"/>
      <c r="Z289" s="1"/>
      <c r="AA289" s="1"/>
      <c r="AB289" s="1"/>
      <c r="AC289" s="1"/>
      <c r="AD289" s="1"/>
      <c r="AE289" s="1"/>
      <c r="AF289" s="1"/>
    </row>
    <row r="290" spans="9:32" x14ac:dyDescent="0.75">
      <c r="I290"/>
      <c r="J290" s="1"/>
      <c r="K290" s="1"/>
      <c r="L290" s="1"/>
      <c r="M290" s="1"/>
      <c r="N290" s="1"/>
      <c r="O290" s="1"/>
      <c r="P290" s="1"/>
      <c r="Y290" s="4"/>
      <c r="Z290" s="1"/>
      <c r="AA290" s="1"/>
      <c r="AB290" s="1"/>
      <c r="AC290" s="1"/>
      <c r="AD290" s="1"/>
      <c r="AE290" s="1"/>
      <c r="AF290" s="1"/>
    </row>
    <row r="291" spans="9:32" x14ac:dyDescent="0.75">
      <c r="I291"/>
      <c r="J291" s="1"/>
      <c r="K291" s="1"/>
      <c r="L291" s="1"/>
      <c r="M291" s="1"/>
      <c r="N291" s="1"/>
      <c r="O291" s="1"/>
      <c r="P291" s="1"/>
      <c r="Y291" s="4"/>
      <c r="Z291" s="1"/>
      <c r="AA291" s="1"/>
      <c r="AB291" s="1"/>
      <c r="AC291" s="1"/>
      <c r="AD291" s="1"/>
      <c r="AE291" s="1"/>
      <c r="AF291" s="1"/>
    </row>
    <row r="292" spans="9:32" x14ac:dyDescent="0.75">
      <c r="I292"/>
      <c r="J292" s="1"/>
      <c r="K292" s="1"/>
      <c r="L292" s="1"/>
      <c r="M292" s="1"/>
      <c r="N292" s="1"/>
      <c r="O292" s="1"/>
      <c r="P292" s="1"/>
      <c r="Y292" s="4"/>
      <c r="Z292" s="1"/>
      <c r="AA292" s="1"/>
      <c r="AB292" s="1"/>
      <c r="AC292" s="1"/>
      <c r="AD292" s="1"/>
      <c r="AE292" s="1"/>
      <c r="AF292" s="1"/>
    </row>
    <row r="293" spans="9:32" x14ac:dyDescent="0.75">
      <c r="I293"/>
      <c r="J293" s="1"/>
      <c r="K293" s="1"/>
      <c r="L293" s="1"/>
      <c r="M293" s="1"/>
      <c r="N293" s="1"/>
      <c r="O293" s="1"/>
      <c r="P293" s="1"/>
      <c r="Y293" s="4"/>
      <c r="Z293" s="1"/>
      <c r="AA293" s="1"/>
      <c r="AB293" s="1"/>
      <c r="AC293" s="1"/>
      <c r="AD293" s="1"/>
      <c r="AE293" s="1"/>
      <c r="AF293" s="1"/>
    </row>
    <row r="294" spans="9:32" x14ac:dyDescent="0.75">
      <c r="I294"/>
      <c r="J294" s="1"/>
      <c r="K294" s="1"/>
      <c r="L294" s="1"/>
      <c r="M294" s="1"/>
      <c r="N294" s="1"/>
      <c r="O294" s="1"/>
      <c r="P294" s="1"/>
      <c r="Y294" s="4"/>
      <c r="Z294" s="1"/>
      <c r="AA294" s="1"/>
      <c r="AB294" s="1"/>
      <c r="AC294" s="1"/>
      <c r="AD294" s="1"/>
      <c r="AE294" s="1"/>
      <c r="AF294" s="1"/>
    </row>
    <row r="295" spans="9:32" x14ac:dyDescent="0.75">
      <c r="I295"/>
      <c r="J295" s="1"/>
      <c r="K295" s="1"/>
      <c r="L295" s="1"/>
      <c r="M295" s="1"/>
      <c r="N295" s="1"/>
      <c r="O295" s="1"/>
      <c r="P295" s="1"/>
      <c r="Y295" s="4"/>
      <c r="Z295" s="1"/>
      <c r="AA295" s="1"/>
      <c r="AB295" s="1"/>
      <c r="AC295" s="1"/>
      <c r="AD295" s="1"/>
      <c r="AE295" s="1"/>
      <c r="AF295" s="1"/>
    </row>
    <row r="296" spans="9:32" x14ac:dyDescent="0.75">
      <c r="I296"/>
      <c r="J296" s="1"/>
      <c r="K296" s="1"/>
      <c r="L296" s="1"/>
      <c r="M296" s="1"/>
      <c r="N296" s="1"/>
      <c r="O296" s="1"/>
      <c r="P296" s="1"/>
      <c r="Y296" s="4"/>
      <c r="Z296" s="1"/>
      <c r="AA296" s="1"/>
      <c r="AB296" s="1"/>
      <c r="AC296" s="1"/>
      <c r="AD296" s="1"/>
      <c r="AE296" s="1"/>
      <c r="AF296" s="1"/>
    </row>
    <row r="297" spans="9:32" x14ac:dyDescent="0.75">
      <c r="I297"/>
      <c r="J297" s="1"/>
      <c r="K297" s="1"/>
      <c r="L297" s="1"/>
      <c r="M297" s="1"/>
      <c r="N297" s="1"/>
      <c r="O297" s="1"/>
      <c r="P297" s="1"/>
      <c r="Y297" s="4"/>
      <c r="Z297" s="1"/>
      <c r="AA297" s="1"/>
      <c r="AB297" s="1"/>
      <c r="AC297" s="1"/>
      <c r="AD297" s="1"/>
      <c r="AE297" s="1"/>
      <c r="AF297" s="1"/>
    </row>
    <row r="298" spans="9:32" x14ac:dyDescent="0.75">
      <c r="I298"/>
      <c r="J298" s="1"/>
      <c r="K298" s="1"/>
      <c r="L298" s="1"/>
      <c r="M298" s="1"/>
      <c r="N298" s="1"/>
      <c r="O298" s="1"/>
      <c r="P298" s="1"/>
      <c r="Y298" s="4"/>
      <c r="Z298" s="1"/>
      <c r="AA298" s="1"/>
      <c r="AB298" s="1"/>
      <c r="AC298" s="1"/>
      <c r="AD298" s="1"/>
      <c r="AE298" s="1"/>
      <c r="AF298" s="1"/>
    </row>
    <row r="299" spans="9:32" x14ac:dyDescent="0.75">
      <c r="I299"/>
      <c r="J299" s="1"/>
      <c r="K299" s="1"/>
      <c r="L299" s="1"/>
      <c r="M299" s="1"/>
      <c r="N299" s="1"/>
      <c r="O299" s="1"/>
      <c r="P299" s="1"/>
      <c r="Y299" s="4"/>
      <c r="Z299" s="1"/>
      <c r="AA299" s="1"/>
      <c r="AB299" s="1"/>
      <c r="AC299" s="1"/>
      <c r="AD299" s="1"/>
      <c r="AE299" s="1"/>
      <c r="AF299" s="1"/>
    </row>
    <row r="300" spans="9:32" x14ac:dyDescent="0.75">
      <c r="I300"/>
      <c r="J300" s="1"/>
      <c r="K300" s="1"/>
      <c r="L300" s="1"/>
      <c r="M300" s="1"/>
      <c r="N300" s="1"/>
      <c r="O300" s="1"/>
      <c r="P300" s="1"/>
      <c r="Y300" s="4"/>
      <c r="Z300" s="1"/>
      <c r="AA300" s="1"/>
      <c r="AB300" s="1"/>
      <c r="AC300" s="1"/>
      <c r="AD300" s="1"/>
      <c r="AE300" s="1"/>
      <c r="AF300" s="1"/>
    </row>
    <row r="301" spans="9:32" x14ac:dyDescent="0.75">
      <c r="I301"/>
      <c r="J301" s="1"/>
      <c r="K301" s="1"/>
      <c r="L301" s="1"/>
      <c r="M301" s="1"/>
      <c r="N301" s="1"/>
      <c r="O301" s="1"/>
      <c r="P301" s="1"/>
      <c r="Y301" s="4"/>
      <c r="Z301" s="1"/>
      <c r="AA301" s="1"/>
      <c r="AB301" s="1"/>
      <c r="AC301" s="1"/>
      <c r="AD301" s="1"/>
      <c r="AE301" s="1"/>
      <c r="AF301" s="1"/>
    </row>
    <row r="302" spans="9:32" x14ac:dyDescent="0.75">
      <c r="I302"/>
      <c r="J302" s="1"/>
      <c r="K302" s="1"/>
      <c r="L302" s="1"/>
      <c r="M302" s="1"/>
      <c r="N302" s="1"/>
      <c r="O302" s="1"/>
      <c r="P302" s="1"/>
      <c r="Y302" s="4"/>
      <c r="Z302" s="1"/>
      <c r="AA302" s="1"/>
      <c r="AB302" s="1"/>
      <c r="AC302" s="1"/>
      <c r="AD302" s="1"/>
      <c r="AE302" s="1"/>
      <c r="AF302" s="1"/>
    </row>
    <row r="303" spans="9:32" x14ac:dyDescent="0.75">
      <c r="I303"/>
      <c r="J303" s="1"/>
      <c r="K303" s="1"/>
      <c r="L303" s="1"/>
      <c r="M303" s="1"/>
      <c r="N303" s="1"/>
      <c r="O303" s="1"/>
      <c r="P303" s="1"/>
      <c r="Y303" s="4"/>
      <c r="Z303" s="1"/>
      <c r="AA303" s="1"/>
      <c r="AB303" s="1"/>
      <c r="AC303" s="1"/>
      <c r="AD303" s="1"/>
      <c r="AE303" s="1"/>
      <c r="AF303" s="1"/>
    </row>
    <row r="304" spans="9:32" x14ac:dyDescent="0.75">
      <c r="I304"/>
      <c r="J304" s="1"/>
      <c r="K304" s="1"/>
      <c r="L304" s="1"/>
      <c r="M304" s="1"/>
      <c r="N304" s="1"/>
      <c r="O304" s="1"/>
      <c r="P304" s="1"/>
      <c r="Y304" s="4"/>
      <c r="Z304" s="1"/>
      <c r="AA304" s="1"/>
      <c r="AB304" s="1"/>
      <c r="AC304" s="1"/>
      <c r="AD304" s="1"/>
      <c r="AE304" s="1"/>
      <c r="AF304" s="1"/>
    </row>
    <row r="305" spans="9:32" x14ac:dyDescent="0.75">
      <c r="I305"/>
      <c r="J305" s="1"/>
      <c r="K305" s="1"/>
      <c r="L305" s="1"/>
      <c r="M305" s="1"/>
      <c r="N305" s="1"/>
      <c r="O305" s="1"/>
      <c r="P305" s="1"/>
      <c r="Y305" s="4"/>
      <c r="Z305" s="1"/>
      <c r="AA305" s="1"/>
      <c r="AB305" s="1"/>
      <c r="AC305" s="1"/>
      <c r="AD305" s="1"/>
      <c r="AE305" s="1"/>
      <c r="AF305" s="1"/>
    </row>
    <row r="306" spans="9:32" x14ac:dyDescent="0.75">
      <c r="I306"/>
      <c r="J306" s="1"/>
      <c r="K306" s="1"/>
      <c r="L306" s="1"/>
      <c r="M306" s="1"/>
      <c r="N306" s="1"/>
      <c r="O306" s="1"/>
      <c r="P306" s="1"/>
      <c r="Y306" s="4"/>
      <c r="Z306" s="1"/>
      <c r="AA306" s="1"/>
      <c r="AB306" s="1"/>
      <c r="AC306" s="1"/>
      <c r="AD306" s="1"/>
      <c r="AE306" s="1"/>
      <c r="AF306" s="1"/>
    </row>
    <row r="307" spans="9:32" x14ac:dyDescent="0.75">
      <c r="I307"/>
      <c r="J307" s="1"/>
      <c r="K307" s="1"/>
      <c r="L307" s="1"/>
      <c r="M307" s="1"/>
      <c r="N307" s="1"/>
      <c r="O307" s="1"/>
      <c r="P307" s="1"/>
      <c r="Y307" s="4"/>
      <c r="Z307" s="1"/>
      <c r="AA307" s="1"/>
      <c r="AB307" s="1"/>
      <c r="AC307" s="1"/>
      <c r="AD307" s="1"/>
      <c r="AE307" s="1"/>
      <c r="AF307" s="1"/>
    </row>
    <row r="308" spans="9:32" x14ac:dyDescent="0.75">
      <c r="I308"/>
      <c r="J308" s="1"/>
      <c r="K308" s="1"/>
      <c r="L308" s="1"/>
      <c r="M308" s="1"/>
      <c r="N308" s="1"/>
      <c r="O308" s="1"/>
      <c r="P308" s="1"/>
      <c r="Y308" s="4"/>
      <c r="Z308" s="1"/>
      <c r="AA308" s="1"/>
      <c r="AB308" s="1"/>
      <c r="AC308" s="1"/>
      <c r="AD308" s="1"/>
      <c r="AE308" s="1"/>
      <c r="AF308" s="1"/>
    </row>
    <row r="309" spans="9:32" x14ac:dyDescent="0.75">
      <c r="I309"/>
      <c r="J309" s="1"/>
      <c r="K309" s="1"/>
      <c r="L309" s="1"/>
      <c r="M309" s="1"/>
      <c r="N309" s="1"/>
      <c r="O309" s="1"/>
      <c r="P309" s="1"/>
      <c r="Y309" s="4"/>
      <c r="Z309" s="1"/>
      <c r="AA309" s="1"/>
      <c r="AB309" s="1"/>
      <c r="AC309" s="1"/>
      <c r="AD309" s="1"/>
      <c r="AE309" s="1"/>
      <c r="AF309" s="1"/>
    </row>
    <row r="310" spans="9:32" x14ac:dyDescent="0.75">
      <c r="I310"/>
      <c r="J310" s="1"/>
      <c r="K310" s="1"/>
      <c r="L310" s="1"/>
      <c r="M310" s="1"/>
      <c r="N310" s="1"/>
      <c r="O310" s="1"/>
      <c r="P310" s="1"/>
      <c r="Y310" s="4"/>
      <c r="Z310" s="1"/>
      <c r="AA310" s="1"/>
      <c r="AB310" s="1"/>
      <c r="AC310" s="1"/>
      <c r="AD310" s="1"/>
      <c r="AE310" s="1"/>
      <c r="AF310" s="1"/>
    </row>
    <row r="311" spans="9:32" x14ac:dyDescent="0.75">
      <c r="I311"/>
      <c r="J311" s="1"/>
      <c r="K311" s="1"/>
      <c r="L311" s="1"/>
      <c r="M311" s="1"/>
      <c r="N311" s="1"/>
      <c r="O311" s="1"/>
      <c r="P311" s="1"/>
      <c r="Y311" s="4"/>
      <c r="Z311" s="1"/>
      <c r="AA311" s="1"/>
      <c r="AB311" s="1"/>
      <c r="AC311" s="1"/>
      <c r="AD311" s="1"/>
      <c r="AE311" s="1"/>
      <c r="AF311" s="1"/>
    </row>
    <row r="312" spans="9:32" x14ac:dyDescent="0.75">
      <c r="I312"/>
      <c r="J312" s="1"/>
      <c r="K312" s="1"/>
      <c r="L312" s="1"/>
      <c r="M312" s="1"/>
      <c r="N312" s="1"/>
      <c r="O312" s="1"/>
      <c r="P312" s="1"/>
      <c r="Y312" s="4"/>
      <c r="Z312" s="1"/>
      <c r="AA312" s="1"/>
      <c r="AB312" s="1"/>
      <c r="AC312" s="1"/>
      <c r="AD312" s="1"/>
      <c r="AE312" s="1"/>
      <c r="AF312" s="1"/>
    </row>
    <row r="313" spans="9:32" x14ac:dyDescent="0.75">
      <c r="I313"/>
      <c r="J313" s="1"/>
      <c r="K313" s="1"/>
      <c r="L313" s="1"/>
      <c r="M313" s="1"/>
      <c r="N313" s="1"/>
      <c r="O313" s="1"/>
      <c r="P313" s="1"/>
      <c r="Y313" s="4"/>
      <c r="Z313" s="1"/>
      <c r="AA313" s="1"/>
      <c r="AB313" s="1"/>
      <c r="AC313" s="1"/>
      <c r="AD313" s="1"/>
      <c r="AE313" s="1"/>
      <c r="AF313" s="1"/>
    </row>
    <row r="314" spans="9:32" x14ac:dyDescent="0.75">
      <c r="I314"/>
      <c r="J314" s="1"/>
      <c r="K314" s="1"/>
      <c r="L314" s="1"/>
      <c r="M314" s="1"/>
      <c r="N314" s="1"/>
      <c r="O314" s="1"/>
      <c r="P314" s="1"/>
      <c r="Y314" s="4"/>
      <c r="Z314" s="1"/>
      <c r="AA314" s="1"/>
      <c r="AB314" s="1"/>
      <c r="AC314" s="1"/>
      <c r="AD314" s="1"/>
      <c r="AE314" s="1"/>
      <c r="AF314" s="1"/>
    </row>
    <row r="315" spans="9:32" x14ac:dyDescent="0.75">
      <c r="I315"/>
      <c r="J315" s="1"/>
      <c r="K315" s="1"/>
      <c r="L315" s="1"/>
      <c r="M315" s="1"/>
      <c r="N315" s="1"/>
      <c r="O315" s="1"/>
      <c r="P315" s="1"/>
      <c r="Y315" s="4"/>
      <c r="Z315" s="1"/>
      <c r="AA315" s="1"/>
      <c r="AB315" s="1"/>
      <c r="AC315" s="1"/>
      <c r="AD315" s="1"/>
      <c r="AE315" s="1"/>
      <c r="AF315" s="1"/>
    </row>
    <row r="316" spans="9:32" x14ac:dyDescent="0.75">
      <c r="I316"/>
      <c r="J316" s="1"/>
      <c r="K316" s="1"/>
      <c r="L316" s="1"/>
      <c r="M316" s="1"/>
      <c r="N316" s="1"/>
      <c r="O316" s="1"/>
      <c r="P316" s="1"/>
      <c r="Y316" s="4"/>
      <c r="Z316" s="1"/>
      <c r="AA316" s="1"/>
      <c r="AB316" s="1"/>
      <c r="AC316" s="1"/>
      <c r="AD316" s="1"/>
      <c r="AE316" s="1"/>
      <c r="AF316" s="1"/>
    </row>
    <row r="317" spans="9:32" x14ac:dyDescent="0.75">
      <c r="I317"/>
      <c r="J317" s="1"/>
      <c r="K317" s="1"/>
      <c r="L317" s="1"/>
      <c r="M317" s="1"/>
      <c r="N317" s="1"/>
      <c r="O317" s="1"/>
      <c r="P317" s="1"/>
      <c r="Y317" s="4"/>
      <c r="Z317" s="1"/>
      <c r="AA317" s="1"/>
      <c r="AB317" s="1"/>
      <c r="AC317" s="1"/>
      <c r="AD317" s="1"/>
      <c r="AE317" s="1"/>
      <c r="AF317" s="1"/>
    </row>
    <row r="318" spans="9:32" x14ac:dyDescent="0.75">
      <c r="I318"/>
      <c r="J318" s="1"/>
      <c r="K318" s="1"/>
      <c r="L318" s="1"/>
      <c r="M318" s="1"/>
      <c r="N318" s="1"/>
      <c r="O318" s="1"/>
      <c r="P318" s="1"/>
      <c r="Y318" s="4"/>
      <c r="Z318" s="1"/>
      <c r="AA318" s="1"/>
      <c r="AB318" s="1"/>
      <c r="AC318" s="1"/>
      <c r="AD318" s="1"/>
      <c r="AE318" s="1"/>
      <c r="AF318" s="1"/>
    </row>
    <row r="319" spans="9:32" x14ac:dyDescent="0.75">
      <c r="I319"/>
      <c r="J319" s="1"/>
      <c r="K319" s="1"/>
      <c r="L319" s="1"/>
      <c r="M319" s="1"/>
      <c r="N319" s="1"/>
      <c r="O319" s="1"/>
      <c r="P319" s="1"/>
      <c r="Y319" s="4"/>
      <c r="Z319" s="1"/>
      <c r="AA319" s="1"/>
      <c r="AB319" s="1"/>
      <c r="AC319" s="1"/>
      <c r="AD319" s="1"/>
      <c r="AE319" s="1"/>
      <c r="AF319" s="1"/>
    </row>
    <row r="320" spans="9:32" x14ac:dyDescent="0.75">
      <c r="I320"/>
      <c r="J320" s="1"/>
      <c r="K320" s="1"/>
      <c r="L320" s="1"/>
      <c r="M320" s="1"/>
      <c r="N320" s="1"/>
      <c r="O320" s="1"/>
      <c r="P320" s="1"/>
      <c r="Y320" s="4"/>
      <c r="Z320" s="1"/>
      <c r="AA320" s="1"/>
      <c r="AB320" s="1"/>
      <c r="AC320" s="1"/>
      <c r="AD320" s="1"/>
      <c r="AE320" s="1"/>
      <c r="AF320" s="1"/>
    </row>
    <row r="321" spans="9:32" x14ac:dyDescent="0.75">
      <c r="I321"/>
      <c r="J321" s="1"/>
      <c r="K321" s="1"/>
      <c r="L321" s="1"/>
      <c r="M321" s="1"/>
      <c r="N321" s="1"/>
      <c r="O321" s="1"/>
      <c r="P321" s="1"/>
      <c r="Y321" s="4"/>
      <c r="Z321" s="1"/>
      <c r="AA321" s="1"/>
      <c r="AB321" s="1"/>
      <c r="AC321" s="1"/>
      <c r="AD321" s="1"/>
      <c r="AE321" s="1"/>
      <c r="AF321" s="1"/>
    </row>
    <row r="322" spans="9:32" x14ac:dyDescent="0.75">
      <c r="I322"/>
      <c r="J322" s="1"/>
      <c r="K322" s="1"/>
      <c r="L322" s="1"/>
      <c r="M322" s="1"/>
      <c r="N322" s="1"/>
      <c r="O322" s="1"/>
      <c r="P322" s="1"/>
      <c r="Y322" s="4"/>
      <c r="Z322" s="1"/>
      <c r="AA322" s="1"/>
      <c r="AB322" s="1"/>
      <c r="AC322" s="1"/>
      <c r="AD322" s="1"/>
      <c r="AE322" s="1"/>
      <c r="AF322" s="1"/>
    </row>
    <row r="323" spans="9:32" x14ac:dyDescent="0.75">
      <c r="I323"/>
      <c r="J323" s="1"/>
      <c r="K323" s="1"/>
      <c r="L323" s="1"/>
      <c r="M323" s="1"/>
      <c r="N323" s="1"/>
      <c r="O323" s="1"/>
      <c r="P323" s="1"/>
      <c r="Y323" s="4"/>
      <c r="Z323" s="1"/>
      <c r="AA323" s="1"/>
      <c r="AB323" s="1"/>
      <c r="AC323" s="1"/>
      <c r="AD323" s="1"/>
      <c r="AE323" s="1"/>
      <c r="AF323" s="1"/>
    </row>
    <row r="324" spans="9:32" x14ac:dyDescent="0.75">
      <c r="I324"/>
      <c r="J324" s="1"/>
      <c r="K324" s="1"/>
      <c r="L324" s="1"/>
      <c r="M324" s="1"/>
      <c r="N324" s="1"/>
      <c r="O324" s="1"/>
      <c r="P324" s="1"/>
      <c r="Y324" s="4"/>
      <c r="Z324" s="1"/>
      <c r="AA324" s="1"/>
      <c r="AB324" s="1"/>
      <c r="AC324" s="1"/>
      <c r="AD324" s="1"/>
      <c r="AE324" s="1"/>
      <c r="AF324" s="1"/>
    </row>
    <row r="325" spans="9:32" x14ac:dyDescent="0.75">
      <c r="I325"/>
      <c r="J325" s="1"/>
      <c r="K325" s="1"/>
      <c r="L325" s="1"/>
      <c r="M325" s="1"/>
      <c r="N325" s="1"/>
      <c r="O325" s="1"/>
      <c r="P325" s="1"/>
      <c r="Y325" s="4"/>
      <c r="Z325" s="1"/>
      <c r="AA325" s="1"/>
      <c r="AB325" s="1"/>
      <c r="AC325" s="1"/>
      <c r="AD325" s="1"/>
      <c r="AE325" s="1"/>
      <c r="AF325" s="1"/>
    </row>
    <row r="326" spans="9:32" x14ac:dyDescent="0.75">
      <c r="I326"/>
      <c r="J326" s="1"/>
      <c r="K326" s="1"/>
      <c r="L326" s="1"/>
      <c r="M326" s="1"/>
      <c r="N326" s="1"/>
      <c r="O326" s="1"/>
      <c r="P326" s="1"/>
      <c r="Y326" s="4"/>
      <c r="Z326" s="1"/>
      <c r="AA326" s="1"/>
      <c r="AB326" s="1"/>
      <c r="AC326" s="1"/>
      <c r="AD326" s="1"/>
      <c r="AE326" s="1"/>
      <c r="AF326" s="1"/>
    </row>
    <row r="327" spans="9:32" x14ac:dyDescent="0.75">
      <c r="I327"/>
      <c r="J327" s="1"/>
      <c r="K327" s="1"/>
      <c r="L327" s="1"/>
      <c r="M327" s="1"/>
      <c r="N327" s="1"/>
      <c r="O327" s="1"/>
      <c r="P327" s="1"/>
      <c r="Y327" s="4"/>
      <c r="Z327" s="1"/>
      <c r="AA327" s="1"/>
      <c r="AB327" s="1"/>
      <c r="AC327" s="1"/>
      <c r="AD327" s="1"/>
      <c r="AE327" s="1"/>
      <c r="AF327" s="1"/>
    </row>
    <row r="328" spans="9:32" x14ac:dyDescent="0.75">
      <c r="I328"/>
      <c r="J328" s="1"/>
      <c r="K328" s="1"/>
      <c r="L328" s="1"/>
      <c r="M328" s="1"/>
      <c r="N328" s="1"/>
      <c r="O328" s="1"/>
      <c r="P328" s="1"/>
      <c r="Y328" s="4"/>
      <c r="Z328" s="1"/>
      <c r="AA328" s="1"/>
      <c r="AB328" s="1"/>
      <c r="AC328" s="1"/>
      <c r="AD328" s="1"/>
      <c r="AE328" s="1"/>
      <c r="AF328" s="1"/>
    </row>
    <row r="329" spans="9:32" x14ac:dyDescent="0.75">
      <c r="I329"/>
      <c r="J329" s="1"/>
      <c r="K329" s="1"/>
      <c r="L329" s="1"/>
      <c r="M329" s="1"/>
      <c r="N329" s="1"/>
      <c r="O329" s="1"/>
      <c r="P329" s="1"/>
      <c r="Y329" s="4"/>
      <c r="Z329" s="1"/>
      <c r="AA329" s="1"/>
      <c r="AB329" s="1"/>
      <c r="AC329" s="1"/>
      <c r="AD329" s="1"/>
      <c r="AE329" s="1"/>
      <c r="AF329" s="1"/>
    </row>
    <row r="330" spans="9:32" x14ac:dyDescent="0.75">
      <c r="I330"/>
      <c r="J330" s="1"/>
      <c r="K330" s="1"/>
      <c r="L330" s="1"/>
      <c r="M330" s="1"/>
      <c r="N330" s="1"/>
      <c r="O330" s="1"/>
      <c r="P330" s="1"/>
      <c r="Y330" s="4"/>
      <c r="Z330" s="1"/>
      <c r="AA330" s="1"/>
      <c r="AB330" s="1"/>
      <c r="AC330" s="1"/>
      <c r="AD330" s="1"/>
      <c r="AE330" s="1"/>
      <c r="AF330" s="1"/>
    </row>
    <row r="331" spans="9:32" x14ac:dyDescent="0.75">
      <c r="I331"/>
      <c r="J331" s="1"/>
      <c r="K331" s="1"/>
      <c r="L331" s="1"/>
      <c r="M331" s="1"/>
      <c r="N331" s="1"/>
      <c r="O331" s="1"/>
      <c r="P331" s="1"/>
      <c r="Y331" s="4"/>
      <c r="Z331" s="1"/>
      <c r="AA331" s="1"/>
      <c r="AB331" s="1"/>
      <c r="AC331" s="1"/>
      <c r="AD331" s="1"/>
      <c r="AE331" s="1"/>
      <c r="AF331" s="1"/>
    </row>
    <row r="332" spans="9:32" x14ac:dyDescent="0.75">
      <c r="I332"/>
      <c r="J332" s="1"/>
      <c r="K332" s="1"/>
      <c r="L332" s="1"/>
      <c r="M332" s="1"/>
      <c r="N332" s="1"/>
      <c r="O332" s="1"/>
      <c r="P332" s="1"/>
      <c r="Y332" s="4"/>
      <c r="Z332" s="1"/>
      <c r="AA332" s="1"/>
      <c r="AB332" s="1"/>
      <c r="AC332" s="1"/>
      <c r="AD332" s="1"/>
      <c r="AE332" s="1"/>
      <c r="AF332" s="1"/>
    </row>
    <row r="333" spans="9:32" x14ac:dyDescent="0.75">
      <c r="I333"/>
      <c r="J333" s="1"/>
      <c r="K333" s="1"/>
      <c r="L333" s="1"/>
      <c r="M333" s="1"/>
      <c r="N333" s="1"/>
      <c r="O333" s="1"/>
      <c r="P333" s="1"/>
      <c r="Y333" s="4"/>
      <c r="Z333" s="1"/>
      <c r="AA333" s="1"/>
      <c r="AB333" s="1"/>
      <c r="AC333" s="1"/>
      <c r="AD333" s="1"/>
      <c r="AE333" s="1"/>
      <c r="AF333" s="1"/>
    </row>
    <row r="334" spans="9:32" x14ac:dyDescent="0.75">
      <c r="I334"/>
      <c r="J334" s="1"/>
      <c r="K334" s="1"/>
      <c r="L334" s="1"/>
      <c r="M334" s="1"/>
      <c r="N334" s="1"/>
      <c r="O334" s="1"/>
      <c r="P334" s="1"/>
      <c r="Y334" s="4"/>
      <c r="Z334" s="1"/>
      <c r="AA334" s="1"/>
      <c r="AB334" s="1"/>
      <c r="AC334" s="1"/>
      <c r="AD334" s="1"/>
      <c r="AE334" s="1"/>
      <c r="AF334" s="1"/>
    </row>
    <row r="335" spans="9:32" x14ac:dyDescent="0.75">
      <c r="I335"/>
      <c r="J335" s="1"/>
      <c r="K335" s="1"/>
      <c r="L335" s="1"/>
      <c r="M335" s="1"/>
      <c r="N335" s="1"/>
      <c r="O335" s="1"/>
      <c r="P335" s="1"/>
      <c r="Y335" s="4"/>
      <c r="Z335" s="1"/>
      <c r="AA335" s="1"/>
      <c r="AB335" s="1"/>
      <c r="AC335" s="1"/>
      <c r="AD335" s="1"/>
      <c r="AE335" s="1"/>
      <c r="AF335" s="1"/>
    </row>
    <row r="336" spans="9:32" x14ac:dyDescent="0.75">
      <c r="I336"/>
      <c r="J336" s="1"/>
      <c r="K336" s="1"/>
      <c r="L336" s="1"/>
      <c r="M336" s="1"/>
      <c r="N336" s="1"/>
      <c r="O336" s="1"/>
      <c r="P336" s="1"/>
      <c r="Y336" s="4"/>
      <c r="Z336" s="1"/>
      <c r="AA336" s="1"/>
      <c r="AB336" s="1"/>
      <c r="AC336" s="1"/>
      <c r="AD336" s="1"/>
      <c r="AE336" s="1"/>
      <c r="AF336" s="1"/>
    </row>
    <row r="337" spans="9:32" x14ac:dyDescent="0.75">
      <c r="I337"/>
      <c r="J337" s="1"/>
      <c r="K337" s="1"/>
      <c r="L337" s="1"/>
      <c r="M337" s="1"/>
      <c r="N337" s="1"/>
      <c r="O337" s="1"/>
      <c r="P337" s="1"/>
      <c r="Y337" s="4"/>
      <c r="Z337" s="1"/>
      <c r="AA337" s="1"/>
      <c r="AB337" s="1"/>
      <c r="AC337" s="1"/>
      <c r="AD337" s="1"/>
      <c r="AE337" s="1"/>
      <c r="AF337" s="1"/>
    </row>
    <row r="338" spans="9:32" x14ac:dyDescent="0.75">
      <c r="I338"/>
      <c r="J338" s="1"/>
      <c r="K338" s="1"/>
      <c r="L338" s="1"/>
      <c r="M338" s="1"/>
      <c r="N338" s="1"/>
      <c r="O338" s="1"/>
      <c r="P338" s="1"/>
      <c r="Y338" s="4"/>
      <c r="Z338" s="1"/>
      <c r="AA338" s="1"/>
      <c r="AB338" s="1"/>
      <c r="AC338" s="1"/>
      <c r="AD338" s="1"/>
      <c r="AE338" s="1"/>
      <c r="AF338" s="1"/>
    </row>
    <row r="339" spans="9:32" x14ac:dyDescent="0.75">
      <c r="I339"/>
      <c r="J339" s="1"/>
      <c r="K339" s="1"/>
      <c r="L339" s="1"/>
      <c r="M339" s="1"/>
      <c r="N339" s="1"/>
      <c r="O339" s="1"/>
      <c r="P339" s="1"/>
      <c r="Y339" s="4"/>
      <c r="Z339" s="1"/>
      <c r="AA339" s="1"/>
      <c r="AB339" s="1"/>
      <c r="AC339" s="1"/>
      <c r="AD339" s="1"/>
      <c r="AE339" s="1"/>
      <c r="AF339" s="1"/>
    </row>
    <row r="340" spans="9:32" x14ac:dyDescent="0.75">
      <c r="I340"/>
      <c r="J340" s="1"/>
      <c r="K340" s="1"/>
      <c r="L340" s="1"/>
      <c r="M340" s="1"/>
      <c r="N340" s="1"/>
      <c r="O340" s="1"/>
      <c r="P340" s="1"/>
      <c r="Y340" s="4"/>
      <c r="Z340" s="1"/>
      <c r="AA340" s="1"/>
      <c r="AB340" s="1"/>
      <c r="AC340" s="1"/>
      <c r="AD340" s="1"/>
      <c r="AE340" s="1"/>
      <c r="AF340" s="1"/>
    </row>
    <row r="341" spans="9:32" x14ac:dyDescent="0.75">
      <c r="I341"/>
      <c r="J341" s="1"/>
      <c r="K341" s="1"/>
      <c r="L341" s="1"/>
      <c r="M341" s="1"/>
      <c r="N341" s="1"/>
      <c r="O341" s="1"/>
      <c r="P341" s="1"/>
      <c r="Y341" s="4"/>
      <c r="Z341" s="1"/>
      <c r="AA341" s="1"/>
      <c r="AB341" s="1"/>
      <c r="AC341" s="1"/>
      <c r="AD341" s="1"/>
      <c r="AE341" s="1"/>
      <c r="AF341" s="1"/>
    </row>
    <row r="342" spans="9:32" x14ac:dyDescent="0.75">
      <c r="I342"/>
      <c r="J342" s="1"/>
      <c r="K342" s="1"/>
      <c r="L342" s="1"/>
      <c r="M342" s="1"/>
      <c r="N342" s="1"/>
      <c r="O342" s="1"/>
      <c r="P342" s="1"/>
      <c r="Y342" s="4"/>
      <c r="Z342" s="1"/>
      <c r="AA342" s="1"/>
      <c r="AB342" s="1"/>
      <c r="AC342" s="1"/>
      <c r="AD342" s="1"/>
      <c r="AE342" s="1"/>
      <c r="AF342" s="1"/>
    </row>
    <row r="343" spans="9:32" x14ac:dyDescent="0.75">
      <c r="I343"/>
      <c r="J343" s="1"/>
      <c r="K343" s="1"/>
      <c r="L343" s="1"/>
      <c r="M343" s="1"/>
      <c r="N343" s="1"/>
      <c r="O343" s="1"/>
      <c r="P343" s="1"/>
      <c r="Y343" s="4"/>
      <c r="Z343" s="1"/>
      <c r="AA343" s="1"/>
      <c r="AB343" s="1"/>
      <c r="AC343" s="1"/>
      <c r="AD343" s="1"/>
      <c r="AE343" s="1"/>
      <c r="AF343" s="1"/>
    </row>
    <row r="344" spans="9:32" x14ac:dyDescent="0.75">
      <c r="I344"/>
      <c r="J344" s="1"/>
      <c r="K344" s="1"/>
      <c r="L344" s="1"/>
      <c r="M344" s="1"/>
      <c r="N344" s="1"/>
      <c r="O344" s="1"/>
      <c r="P344" s="1"/>
      <c r="Y344" s="4"/>
      <c r="Z344" s="1"/>
      <c r="AA344" s="1"/>
      <c r="AB344" s="1"/>
      <c r="AC344" s="1"/>
      <c r="AD344" s="1"/>
      <c r="AE344" s="1"/>
      <c r="AF344" s="1"/>
    </row>
    <row r="345" spans="9:32" x14ac:dyDescent="0.75">
      <c r="I345"/>
      <c r="J345" s="1"/>
      <c r="K345" s="1"/>
      <c r="L345" s="1"/>
      <c r="M345" s="1"/>
      <c r="N345" s="1"/>
      <c r="O345" s="1"/>
      <c r="P345" s="1"/>
      <c r="Y345" s="4"/>
      <c r="Z345" s="1"/>
      <c r="AA345" s="1"/>
      <c r="AB345" s="1"/>
      <c r="AC345" s="1"/>
      <c r="AD345" s="1"/>
      <c r="AE345" s="1"/>
      <c r="AF345" s="1"/>
    </row>
    <row r="346" spans="9:32" x14ac:dyDescent="0.75">
      <c r="I346"/>
      <c r="J346" s="1"/>
      <c r="K346" s="1"/>
      <c r="L346" s="1"/>
      <c r="M346" s="1"/>
      <c r="N346" s="1"/>
      <c r="O346" s="1"/>
      <c r="P346" s="1"/>
      <c r="Y346" s="4"/>
      <c r="Z346" s="1"/>
      <c r="AA346" s="1"/>
      <c r="AB346" s="1"/>
      <c r="AC346" s="1"/>
      <c r="AD346" s="1"/>
      <c r="AE346" s="1"/>
      <c r="AF346" s="1"/>
    </row>
    <row r="347" spans="9:32" x14ac:dyDescent="0.75">
      <c r="I347"/>
      <c r="J347" s="1"/>
      <c r="K347" s="1"/>
      <c r="L347" s="1"/>
      <c r="M347" s="1"/>
      <c r="N347" s="1"/>
      <c r="O347" s="1"/>
      <c r="P347" s="1"/>
      <c r="Y347" s="4"/>
      <c r="Z347" s="1"/>
      <c r="AA347" s="1"/>
      <c r="AB347" s="1"/>
      <c r="AC347" s="1"/>
      <c r="AD347" s="1"/>
      <c r="AE347" s="1"/>
      <c r="AF347" s="1"/>
    </row>
    <row r="348" spans="9:32" x14ac:dyDescent="0.75">
      <c r="I348"/>
      <c r="J348" s="1"/>
      <c r="K348" s="1"/>
      <c r="L348" s="1"/>
      <c r="M348" s="1"/>
      <c r="N348" s="1"/>
      <c r="O348" s="1"/>
      <c r="P348" s="1"/>
      <c r="Y348" s="4"/>
      <c r="Z348" s="1"/>
      <c r="AA348" s="1"/>
      <c r="AB348" s="1"/>
      <c r="AC348" s="1"/>
      <c r="AD348" s="1"/>
      <c r="AE348" s="1"/>
      <c r="AF348" s="1"/>
    </row>
    <row r="349" spans="9:32" x14ac:dyDescent="0.75">
      <c r="I349"/>
      <c r="J349" s="1"/>
      <c r="K349" s="1"/>
      <c r="L349" s="1"/>
      <c r="M349" s="1"/>
      <c r="N349" s="1"/>
      <c r="O349" s="1"/>
      <c r="P349" s="1"/>
      <c r="Y349" s="4"/>
      <c r="Z349" s="1"/>
      <c r="AA349" s="1"/>
      <c r="AB349" s="1"/>
      <c r="AC349" s="1"/>
      <c r="AD349" s="1"/>
      <c r="AE349" s="1"/>
      <c r="AF349" s="1"/>
    </row>
    <row r="350" spans="9:32" x14ac:dyDescent="0.75">
      <c r="I350"/>
      <c r="J350" s="1"/>
      <c r="K350" s="1"/>
      <c r="L350" s="1"/>
      <c r="M350" s="1"/>
      <c r="N350" s="1"/>
      <c r="O350" s="1"/>
      <c r="P350" s="1"/>
      <c r="Y350" s="4"/>
      <c r="Z350" s="1"/>
      <c r="AA350" s="1"/>
      <c r="AB350" s="1"/>
      <c r="AC350" s="1"/>
      <c r="AD350" s="1"/>
      <c r="AE350" s="1"/>
      <c r="AF350" s="1"/>
    </row>
    <row r="351" spans="9:32" x14ac:dyDescent="0.75">
      <c r="I351"/>
      <c r="J351" s="1"/>
      <c r="K351" s="1"/>
      <c r="L351" s="1"/>
      <c r="M351" s="1"/>
      <c r="N351" s="1"/>
      <c r="O351" s="1"/>
      <c r="P351" s="1"/>
      <c r="Y351" s="4"/>
      <c r="Z351" s="1"/>
      <c r="AA351" s="1"/>
      <c r="AB351" s="1"/>
      <c r="AC351" s="1"/>
      <c r="AD351" s="1"/>
      <c r="AE351" s="1"/>
      <c r="AF351" s="1"/>
    </row>
    <row r="352" spans="9:32" x14ac:dyDescent="0.75">
      <c r="I352"/>
      <c r="J352" s="1"/>
      <c r="K352" s="1"/>
      <c r="L352" s="1"/>
      <c r="M352" s="1"/>
      <c r="N352" s="1"/>
      <c r="O352" s="1"/>
      <c r="P352" s="1"/>
      <c r="Y352" s="4"/>
      <c r="Z352" s="1"/>
      <c r="AA352" s="1"/>
      <c r="AB352" s="1"/>
      <c r="AC352" s="1"/>
      <c r="AD352" s="1"/>
      <c r="AE352" s="1"/>
      <c r="AF352" s="1"/>
    </row>
    <row r="353" spans="9:32" x14ac:dyDescent="0.75">
      <c r="I353"/>
      <c r="J353" s="1"/>
      <c r="K353" s="1"/>
      <c r="L353" s="1"/>
      <c r="M353" s="1"/>
      <c r="N353" s="1"/>
      <c r="O353" s="1"/>
      <c r="P353" s="1"/>
      <c r="Y353" s="4"/>
      <c r="Z353" s="1"/>
      <c r="AA353" s="1"/>
      <c r="AB353" s="1"/>
      <c r="AC353" s="1"/>
      <c r="AD353" s="1"/>
      <c r="AE353" s="1"/>
      <c r="AF353" s="1"/>
    </row>
    <row r="354" spans="9:32" x14ac:dyDescent="0.75">
      <c r="I354"/>
      <c r="J354" s="1"/>
      <c r="K354" s="1"/>
      <c r="L354" s="1"/>
      <c r="M354" s="1"/>
      <c r="N354" s="1"/>
      <c r="O354" s="1"/>
      <c r="P354" s="1"/>
      <c r="Y354" s="4"/>
      <c r="Z354" s="1"/>
      <c r="AA354" s="1"/>
      <c r="AB354" s="1"/>
      <c r="AC354" s="1"/>
      <c r="AD354" s="1"/>
      <c r="AE354" s="1"/>
      <c r="AF354" s="1"/>
    </row>
    <row r="355" spans="9:32" x14ac:dyDescent="0.75">
      <c r="I355"/>
      <c r="J355" s="1"/>
      <c r="K355" s="1"/>
      <c r="L355" s="1"/>
      <c r="M355" s="1"/>
      <c r="N355" s="1"/>
      <c r="O355" s="1"/>
      <c r="P355" s="1"/>
      <c r="Y355" s="4"/>
      <c r="Z355" s="1"/>
      <c r="AA355" s="1"/>
      <c r="AB355" s="1"/>
      <c r="AC355" s="1"/>
      <c r="AD355" s="1"/>
      <c r="AE355" s="1"/>
      <c r="AF355" s="1"/>
    </row>
    <row r="356" spans="9:32" x14ac:dyDescent="0.75">
      <c r="I356"/>
      <c r="J356" s="1"/>
      <c r="K356" s="1"/>
      <c r="L356" s="1"/>
      <c r="M356" s="1"/>
      <c r="N356" s="1"/>
      <c r="O356" s="1"/>
      <c r="P356" s="1"/>
      <c r="Y356" s="4"/>
      <c r="Z356" s="1"/>
      <c r="AA356" s="1"/>
      <c r="AB356" s="1"/>
      <c r="AC356" s="1"/>
      <c r="AD356" s="1"/>
      <c r="AE356" s="1"/>
      <c r="AF356" s="1"/>
    </row>
    <row r="357" spans="9:32" x14ac:dyDescent="0.75">
      <c r="I357"/>
      <c r="J357" s="1"/>
      <c r="K357" s="1"/>
      <c r="L357" s="1"/>
      <c r="M357" s="1"/>
      <c r="N357" s="1"/>
      <c r="O357" s="1"/>
      <c r="P357" s="1"/>
      <c r="Y357" s="4"/>
      <c r="Z357" s="1"/>
      <c r="AA357" s="1"/>
      <c r="AB357" s="1"/>
      <c r="AC357" s="1"/>
      <c r="AD357" s="1"/>
      <c r="AE357" s="1"/>
      <c r="AF357" s="1"/>
    </row>
    <row r="358" spans="9:32" x14ac:dyDescent="0.75">
      <c r="I358"/>
      <c r="J358" s="1"/>
      <c r="K358" s="1"/>
      <c r="L358" s="1"/>
      <c r="M358" s="1"/>
      <c r="N358" s="1"/>
      <c r="O358" s="1"/>
      <c r="P358" s="1"/>
      <c r="Y358" s="4"/>
      <c r="Z358" s="1"/>
      <c r="AA358" s="1"/>
      <c r="AB358" s="1"/>
      <c r="AC358" s="1"/>
      <c r="AD358" s="1"/>
      <c r="AE358" s="1"/>
      <c r="AF358" s="1"/>
    </row>
    <row r="359" spans="9:32" x14ac:dyDescent="0.75">
      <c r="I359"/>
      <c r="J359" s="1"/>
      <c r="K359" s="1"/>
      <c r="L359" s="1"/>
      <c r="M359" s="1"/>
      <c r="N359" s="1"/>
      <c r="O359" s="1"/>
      <c r="P359" s="1"/>
      <c r="Y359" s="4"/>
      <c r="Z359" s="1"/>
      <c r="AA359" s="1"/>
      <c r="AB359" s="1"/>
      <c r="AC359" s="1"/>
      <c r="AD359" s="1"/>
      <c r="AE359" s="1"/>
      <c r="AF359" s="1"/>
    </row>
    <row r="360" spans="9:32" x14ac:dyDescent="0.75">
      <c r="I360"/>
      <c r="J360" s="1"/>
      <c r="K360" s="1"/>
      <c r="L360" s="1"/>
      <c r="M360" s="1"/>
      <c r="N360" s="1"/>
      <c r="O360" s="1"/>
      <c r="P360" s="1"/>
      <c r="Y360" s="4"/>
      <c r="Z360" s="1"/>
      <c r="AA360" s="1"/>
      <c r="AB360" s="1"/>
      <c r="AC360" s="1"/>
      <c r="AD360" s="1"/>
      <c r="AE360" s="1"/>
      <c r="AF360" s="1"/>
    </row>
    <row r="361" spans="9:32" x14ac:dyDescent="0.75">
      <c r="I361"/>
      <c r="J361" s="1"/>
      <c r="K361" s="1"/>
      <c r="L361" s="1"/>
      <c r="M361" s="1"/>
      <c r="N361" s="1"/>
      <c r="O361" s="1"/>
      <c r="P361" s="1"/>
      <c r="Y361" s="4"/>
      <c r="Z361" s="1"/>
      <c r="AA361" s="1"/>
      <c r="AB361" s="1"/>
      <c r="AC361" s="1"/>
      <c r="AD361" s="1"/>
      <c r="AE361" s="1"/>
      <c r="AF361" s="1"/>
    </row>
    <row r="362" spans="9:32" x14ac:dyDescent="0.75">
      <c r="I362"/>
      <c r="J362" s="1"/>
      <c r="K362" s="1"/>
      <c r="L362" s="1"/>
      <c r="M362" s="1"/>
      <c r="N362" s="1"/>
      <c r="O362" s="1"/>
      <c r="P362" s="1"/>
      <c r="Y362" s="4"/>
      <c r="Z362" s="1"/>
      <c r="AA362" s="1"/>
      <c r="AB362" s="1"/>
      <c r="AC362" s="1"/>
      <c r="AD362" s="1"/>
      <c r="AE362" s="1"/>
      <c r="AF362" s="1"/>
    </row>
    <row r="363" spans="9:32" x14ac:dyDescent="0.75">
      <c r="I363"/>
      <c r="J363" s="1"/>
      <c r="K363" s="1"/>
      <c r="L363" s="1"/>
      <c r="M363" s="1"/>
      <c r="N363" s="1"/>
      <c r="O363" s="1"/>
      <c r="P363" s="1"/>
      <c r="Y363" s="4"/>
      <c r="Z363" s="1"/>
      <c r="AA363" s="1"/>
      <c r="AB363" s="1"/>
      <c r="AC363" s="1"/>
      <c r="AD363" s="1"/>
      <c r="AE363" s="1"/>
      <c r="AF363" s="1"/>
    </row>
    <row r="364" spans="9:32" x14ac:dyDescent="0.75">
      <c r="I364"/>
      <c r="J364" s="1"/>
      <c r="K364" s="1"/>
      <c r="L364" s="1"/>
      <c r="M364" s="1"/>
      <c r="N364" s="1"/>
      <c r="O364" s="1"/>
      <c r="P364" s="1"/>
      <c r="Y364" s="4"/>
      <c r="Z364" s="1"/>
      <c r="AA364" s="1"/>
      <c r="AB364" s="1"/>
      <c r="AC364" s="1"/>
      <c r="AD364" s="1"/>
      <c r="AE364" s="1"/>
      <c r="AF364" s="1"/>
    </row>
    <row r="365" spans="9:32" x14ac:dyDescent="0.75">
      <c r="I365"/>
      <c r="J365" s="1"/>
      <c r="K365" s="1"/>
      <c r="L365" s="1"/>
      <c r="M365" s="1"/>
      <c r="N365" s="1"/>
      <c r="O365" s="1"/>
      <c r="P365" s="1"/>
      <c r="Y365" s="4"/>
      <c r="Z365" s="1"/>
      <c r="AA365" s="1"/>
      <c r="AB365" s="1"/>
      <c r="AC365" s="1"/>
      <c r="AD365" s="1"/>
      <c r="AE365" s="1"/>
      <c r="AF365" s="1"/>
    </row>
    <row r="366" spans="9:32" x14ac:dyDescent="0.75">
      <c r="I366"/>
      <c r="J366" s="1"/>
      <c r="K366" s="1"/>
      <c r="L366" s="1"/>
      <c r="M366" s="1"/>
      <c r="N366" s="1"/>
      <c r="O366" s="1"/>
      <c r="P366" s="1"/>
      <c r="Y366" s="4"/>
      <c r="Z366" s="1"/>
      <c r="AA366" s="1"/>
      <c r="AB366" s="1"/>
      <c r="AC366" s="1"/>
      <c r="AD366" s="1"/>
      <c r="AE366" s="1"/>
      <c r="AF366" s="1"/>
    </row>
    <row r="367" spans="9:32" x14ac:dyDescent="0.75">
      <c r="I367"/>
      <c r="J367" s="1"/>
      <c r="K367" s="1"/>
      <c r="L367" s="1"/>
      <c r="M367" s="1"/>
      <c r="N367" s="1"/>
      <c r="O367" s="1"/>
      <c r="P367" s="1"/>
      <c r="Y367" s="4"/>
      <c r="Z367" s="1"/>
      <c r="AA367" s="1"/>
      <c r="AB367" s="1"/>
      <c r="AC367" s="1"/>
      <c r="AD367" s="1"/>
      <c r="AE367" s="1"/>
      <c r="AF367" s="1"/>
    </row>
    <row r="368" spans="9:32" x14ac:dyDescent="0.75">
      <c r="I368"/>
      <c r="J368" s="1"/>
      <c r="K368" s="1"/>
      <c r="L368" s="1"/>
      <c r="M368" s="1"/>
      <c r="N368" s="1"/>
      <c r="O368" s="1"/>
      <c r="P368" s="1"/>
      <c r="Y368" s="4"/>
      <c r="Z368" s="1"/>
      <c r="AA368" s="1"/>
      <c r="AB368" s="1"/>
      <c r="AC368" s="1"/>
      <c r="AD368" s="1"/>
      <c r="AE368" s="1"/>
      <c r="AF368" s="1"/>
    </row>
    <row r="369" spans="9:32" x14ac:dyDescent="0.75">
      <c r="I369"/>
      <c r="J369" s="1"/>
      <c r="K369" s="1"/>
      <c r="L369" s="1"/>
      <c r="M369" s="1"/>
      <c r="N369" s="1"/>
      <c r="O369" s="1"/>
      <c r="P369" s="1"/>
      <c r="Y369" s="4"/>
      <c r="Z369" s="1"/>
      <c r="AA369" s="1"/>
      <c r="AB369" s="1"/>
      <c r="AC369" s="1"/>
      <c r="AD369" s="1"/>
      <c r="AE369" s="1"/>
      <c r="AF369" s="1"/>
    </row>
    <row r="370" spans="9:32" x14ac:dyDescent="0.75">
      <c r="I370"/>
      <c r="J370" s="1"/>
      <c r="K370" s="1"/>
      <c r="L370" s="1"/>
      <c r="M370" s="1"/>
      <c r="N370" s="1"/>
      <c r="O370" s="1"/>
      <c r="P370" s="1"/>
      <c r="Y370" s="4"/>
      <c r="Z370" s="1"/>
      <c r="AA370" s="1"/>
      <c r="AB370" s="1"/>
      <c r="AC370" s="1"/>
      <c r="AD370" s="1"/>
      <c r="AE370" s="1"/>
      <c r="AF370" s="1"/>
    </row>
    <row r="371" spans="9:32" x14ac:dyDescent="0.75">
      <c r="I371"/>
      <c r="J371" s="1"/>
      <c r="K371" s="1"/>
      <c r="L371" s="1"/>
      <c r="M371" s="1"/>
      <c r="N371" s="1"/>
      <c r="O371" s="1"/>
      <c r="P371" s="1"/>
      <c r="Y371" s="4"/>
      <c r="Z371" s="1"/>
      <c r="AA371" s="1"/>
      <c r="AB371" s="1"/>
      <c r="AC371" s="1"/>
      <c r="AD371" s="1"/>
      <c r="AE371" s="1"/>
      <c r="AF371" s="1"/>
    </row>
    <row r="372" spans="9:32" x14ac:dyDescent="0.75">
      <c r="I372"/>
      <c r="J372" s="1"/>
      <c r="K372" s="1"/>
      <c r="L372" s="1"/>
      <c r="M372" s="1"/>
      <c r="N372" s="1"/>
      <c r="O372" s="1"/>
      <c r="P372" s="1"/>
      <c r="Y372" s="4"/>
      <c r="Z372" s="1"/>
      <c r="AA372" s="1"/>
      <c r="AB372" s="1"/>
      <c r="AC372" s="1"/>
      <c r="AD372" s="1"/>
      <c r="AE372" s="1"/>
      <c r="AF372" s="1"/>
    </row>
    <row r="373" spans="9:32" x14ac:dyDescent="0.75">
      <c r="I373"/>
      <c r="J373" s="1"/>
      <c r="K373" s="1"/>
      <c r="L373" s="1"/>
      <c r="M373" s="1"/>
      <c r="N373" s="1"/>
      <c r="O373" s="1"/>
      <c r="P373" s="1"/>
      <c r="Y373" s="4"/>
      <c r="Z373" s="1"/>
      <c r="AA373" s="1"/>
      <c r="AB373" s="1"/>
      <c r="AC373" s="1"/>
      <c r="AD373" s="1"/>
      <c r="AE373" s="1"/>
      <c r="AF373" s="1"/>
    </row>
    <row r="374" spans="9:32" x14ac:dyDescent="0.75">
      <c r="I374"/>
      <c r="J374" s="1"/>
      <c r="K374" s="1"/>
      <c r="L374" s="1"/>
      <c r="M374" s="1"/>
      <c r="N374" s="1"/>
      <c r="O374" s="1"/>
      <c r="P374" s="1"/>
      <c r="Y374" s="4"/>
      <c r="Z374" s="1"/>
      <c r="AA374" s="1"/>
      <c r="AB374" s="1"/>
      <c r="AC374" s="1"/>
      <c r="AD374" s="1"/>
      <c r="AE374" s="1"/>
      <c r="AF374" s="1"/>
    </row>
    <row r="375" spans="9:32" x14ac:dyDescent="0.75">
      <c r="I375"/>
      <c r="J375" s="1"/>
      <c r="K375" s="1"/>
      <c r="L375" s="1"/>
      <c r="M375" s="1"/>
      <c r="N375" s="1"/>
      <c r="O375" s="1"/>
      <c r="P375" s="1"/>
      <c r="Y375" s="4"/>
      <c r="Z375" s="1"/>
      <c r="AA375" s="1"/>
      <c r="AB375" s="1"/>
      <c r="AC375" s="1"/>
      <c r="AD375" s="1"/>
      <c r="AE375" s="1"/>
      <c r="AF375" s="1"/>
    </row>
    <row r="376" spans="9:32" x14ac:dyDescent="0.75">
      <c r="I376"/>
      <c r="J376" s="1"/>
      <c r="K376" s="1"/>
      <c r="L376" s="1"/>
      <c r="M376" s="1"/>
      <c r="N376" s="1"/>
      <c r="O376" s="1"/>
      <c r="P376" s="1"/>
      <c r="Y376" s="4"/>
      <c r="Z376" s="1"/>
      <c r="AA376" s="1"/>
      <c r="AB376" s="1"/>
      <c r="AC376" s="1"/>
      <c r="AD376" s="1"/>
      <c r="AE376" s="1"/>
      <c r="AF376" s="1"/>
    </row>
    <row r="377" spans="9:32" x14ac:dyDescent="0.75">
      <c r="I377"/>
      <c r="J377" s="1"/>
      <c r="K377" s="1"/>
      <c r="L377" s="1"/>
      <c r="M377" s="1"/>
      <c r="N377" s="1"/>
      <c r="O377" s="1"/>
      <c r="P377" s="1"/>
      <c r="Y377" s="4"/>
      <c r="Z377" s="1"/>
      <c r="AA377" s="1"/>
      <c r="AB377" s="1"/>
      <c r="AC377" s="1"/>
      <c r="AD377" s="1"/>
      <c r="AE377" s="1"/>
      <c r="AF377" s="1"/>
    </row>
    <row r="378" spans="9:32" x14ac:dyDescent="0.75">
      <c r="I378"/>
      <c r="J378" s="1"/>
      <c r="K378" s="1"/>
      <c r="L378" s="1"/>
      <c r="M378" s="1"/>
      <c r="N378" s="1"/>
      <c r="O378" s="1"/>
      <c r="P378" s="1"/>
      <c r="Y378" s="4"/>
      <c r="Z378" s="1"/>
      <c r="AA378" s="1"/>
      <c r="AB378" s="1"/>
      <c r="AC378" s="1"/>
      <c r="AD378" s="1"/>
      <c r="AE378" s="1"/>
      <c r="AF378" s="1"/>
    </row>
    <row r="379" spans="9:32" x14ac:dyDescent="0.75">
      <c r="I379"/>
      <c r="J379" s="1"/>
      <c r="K379" s="1"/>
      <c r="L379" s="1"/>
      <c r="M379" s="1"/>
      <c r="N379" s="1"/>
      <c r="O379" s="1"/>
      <c r="P379" s="1"/>
      <c r="Y379" s="4"/>
      <c r="Z379" s="1"/>
      <c r="AA379" s="1"/>
      <c r="AB379" s="1"/>
      <c r="AC379" s="1"/>
      <c r="AD379" s="1"/>
      <c r="AE379" s="1"/>
      <c r="AF379" s="1"/>
    </row>
    <row r="380" spans="9:32" x14ac:dyDescent="0.75">
      <c r="I380"/>
      <c r="J380" s="1"/>
      <c r="K380" s="1"/>
      <c r="L380" s="1"/>
      <c r="M380" s="1"/>
      <c r="N380" s="1"/>
      <c r="O380" s="1"/>
      <c r="P380" s="1"/>
      <c r="Y380" s="4"/>
      <c r="Z380" s="1"/>
      <c r="AA380" s="1"/>
      <c r="AB380" s="1"/>
      <c r="AC380" s="1"/>
      <c r="AD380" s="1"/>
      <c r="AE380" s="1"/>
      <c r="AF380" s="1"/>
    </row>
    <row r="381" spans="9:32" x14ac:dyDescent="0.75">
      <c r="I381"/>
      <c r="J381" s="1"/>
      <c r="K381" s="1"/>
      <c r="L381" s="1"/>
      <c r="M381" s="1"/>
      <c r="N381" s="1"/>
      <c r="O381" s="1"/>
      <c r="P381" s="1"/>
      <c r="Y381" s="4"/>
      <c r="Z381" s="1"/>
      <c r="AA381" s="1"/>
      <c r="AB381" s="1"/>
      <c r="AC381" s="1"/>
      <c r="AD381" s="1"/>
      <c r="AE381" s="1"/>
      <c r="AF381" s="1"/>
    </row>
    <row r="382" spans="9:32" x14ac:dyDescent="0.75">
      <c r="I382"/>
      <c r="J382" s="1"/>
      <c r="K382" s="1"/>
      <c r="L382" s="1"/>
      <c r="M382" s="1"/>
      <c r="N382" s="1"/>
      <c r="O382" s="1"/>
      <c r="P382" s="1"/>
      <c r="Y382" s="4"/>
      <c r="Z382" s="1"/>
      <c r="AA382" s="1"/>
      <c r="AB382" s="1"/>
      <c r="AC382" s="1"/>
      <c r="AD382" s="1"/>
      <c r="AE382" s="1"/>
      <c r="AF382" s="1"/>
    </row>
    <row r="383" spans="9:32" x14ac:dyDescent="0.75">
      <c r="I383"/>
      <c r="J383" s="1"/>
      <c r="K383" s="1"/>
      <c r="L383" s="1"/>
      <c r="M383" s="1"/>
      <c r="N383" s="1"/>
      <c r="O383" s="1"/>
      <c r="P383" s="1"/>
      <c r="Y383" s="4"/>
      <c r="Z383" s="1"/>
      <c r="AA383" s="1"/>
      <c r="AB383" s="1"/>
      <c r="AC383" s="1"/>
      <c r="AD383" s="1"/>
      <c r="AE383" s="1"/>
      <c r="AF383" s="1"/>
    </row>
    <row r="384" spans="9:32" x14ac:dyDescent="0.75">
      <c r="I384"/>
      <c r="J384" s="1"/>
      <c r="K384" s="1"/>
      <c r="L384" s="1"/>
      <c r="M384" s="1"/>
      <c r="N384" s="1"/>
      <c r="O384" s="1"/>
      <c r="P384" s="1"/>
      <c r="Y384" s="4"/>
      <c r="Z384" s="1"/>
      <c r="AA384" s="1"/>
      <c r="AB384" s="1"/>
      <c r="AC384" s="1"/>
      <c r="AD384" s="1"/>
      <c r="AE384" s="1"/>
      <c r="AF384" s="1"/>
    </row>
    <row r="385" spans="9:32" x14ac:dyDescent="0.75">
      <c r="I385"/>
      <c r="J385" s="1"/>
      <c r="K385" s="1"/>
      <c r="L385" s="1"/>
      <c r="M385" s="1"/>
      <c r="N385" s="1"/>
      <c r="O385" s="1"/>
      <c r="P385" s="1"/>
      <c r="Y385" s="4"/>
      <c r="Z385" s="1"/>
      <c r="AA385" s="1"/>
      <c r="AB385" s="1"/>
      <c r="AC385" s="1"/>
      <c r="AD385" s="1"/>
      <c r="AE385" s="1"/>
      <c r="AF385" s="1"/>
    </row>
    <row r="386" spans="9:32" x14ac:dyDescent="0.75">
      <c r="I386"/>
      <c r="J386" s="1"/>
      <c r="K386" s="1"/>
      <c r="L386" s="1"/>
      <c r="M386" s="1"/>
      <c r="N386" s="1"/>
      <c r="O386" s="1"/>
      <c r="P386" s="1"/>
      <c r="Y386" s="4"/>
      <c r="Z386" s="1"/>
      <c r="AA386" s="1"/>
      <c r="AB386" s="1"/>
      <c r="AC386" s="1"/>
      <c r="AD386" s="1"/>
      <c r="AE386" s="1"/>
      <c r="AF386" s="1"/>
    </row>
    <row r="387" spans="9:32" x14ac:dyDescent="0.75">
      <c r="I387"/>
      <c r="J387" s="1"/>
      <c r="K387" s="1"/>
      <c r="L387" s="1"/>
      <c r="M387" s="1"/>
      <c r="N387" s="1"/>
      <c r="O387" s="1"/>
      <c r="P387" s="1"/>
      <c r="Y387" s="4"/>
      <c r="Z387" s="1"/>
      <c r="AA387" s="1"/>
      <c r="AB387" s="1"/>
      <c r="AC387" s="1"/>
      <c r="AD387" s="1"/>
      <c r="AE387" s="1"/>
      <c r="AF387" s="1"/>
    </row>
    <row r="388" spans="9:32" x14ac:dyDescent="0.75">
      <c r="I388"/>
      <c r="J388" s="1"/>
      <c r="K388" s="1"/>
      <c r="L388" s="1"/>
      <c r="M388" s="1"/>
      <c r="N388" s="1"/>
      <c r="O388" s="1"/>
      <c r="P388" s="1"/>
      <c r="Y388" s="4"/>
      <c r="Z388" s="1"/>
      <c r="AA388" s="1"/>
      <c r="AB388" s="1"/>
      <c r="AC388" s="1"/>
      <c r="AD388" s="1"/>
      <c r="AE388" s="1"/>
      <c r="AF388" s="1"/>
    </row>
    <row r="389" spans="9:32" x14ac:dyDescent="0.75">
      <c r="I389"/>
      <c r="J389" s="1"/>
      <c r="K389" s="1"/>
      <c r="L389" s="1"/>
      <c r="M389" s="1"/>
      <c r="N389" s="1"/>
      <c r="O389" s="1"/>
      <c r="P389" s="1"/>
      <c r="Y389" s="4"/>
      <c r="Z389" s="1"/>
      <c r="AA389" s="1"/>
      <c r="AB389" s="1"/>
      <c r="AC389" s="1"/>
      <c r="AD389" s="1"/>
      <c r="AE389" s="1"/>
      <c r="AF389" s="1"/>
    </row>
    <row r="390" spans="9:32" x14ac:dyDescent="0.75">
      <c r="I390"/>
      <c r="J390" s="1"/>
      <c r="K390" s="1"/>
      <c r="L390" s="1"/>
      <c r="M390" s="1"/>
      <c r="N390" s="1"/>
      <c r="O390" s="1"/>
      <c r="P390" s="1"/>
      <c r="Y390" s="4"/>
      <c r="Z390" s="1"/>
      <c r="AA390" s="1"/>
      <c r="AB390" s="1"/>
      <c r="AC390" s="1"/>
      <c r="AD390" s="1"/>
      <c r="AE390" s="1"/>
      <c r="AF390" s="1"/>
    </row>
    <row r="391" spans="9:32" x14ac:dyDescent="0.75">
      <c r="I391"/>
      <c r="J391" s="1"/>
      <c r="K391" s="1"/>
      <c r="L391" s="1"/>
      <c r="M391" s="1"/>
      <c r="N391" s="1"/>
      <c r="O391" s="1"/>
      <c r="P391" s="1"/>
      <c r="Y391" s="4"/>
      <c r="Z391" s="1"/>
      <c r="AA391" s="1"/>
      <c r="AB391" s="1"/>
      <c r="AC391" s="1"/>
      <c r="AD391" s="1"/>
      <c r="AE391" s="1"/>
      <c r="AF391" s="1"/>
    </row>
    <row r="392" spans="9:32" x14ac:dyDescent="0.75">
      <c r="I392"/>
      <c r="J392" s="1"/>
      <c r="K392" s="1"/>
      <c r="L392" s="1"/>
      <c r="M392" s="1"/>
      <c r="N392" s="1"/>
      <c r="O392" s="1"/>
      <c r="P392" s="1"/>
      <c r="Y392" s="4"/>
      <c r="Z392" s="1"/>
      <c r="AA392" s="1"/>
      <c r="AB392" s="1"/>
      <c r="AC392" s="1"/>
      <c r="AD392" s="1"/>
      <c r="AE392" s="1"/>
      <c r="AF392" s="1"/>
    </row>
    <row r="393" spans="9:32" x14ac:dyDescent="0.75">
      <c r="I393"/>
      <c r="J393" s="1"/>
      <c r="K393" s="1"/>
      <c r="L393" s="1"/>
      <c r="M393" s="1"/>
      <c r="N393" s="1"/>
      <c r="O393" s="1"/>
      <c r="P393" s="1"/>
      <c r="Y393" s="4"/>
      <c r="Z393" s="1"/>
      <c r="AA393" s="1"/>
      <c r="AB393" s="1"/>
      <c r="AC393" s="1"/>
      <c r="AD393" s="1"/>
      <c r="AE393" s="1"/>
      <c r="AF393" s="1"/>
    </row>
    <row r="394" spans="9:32" x14ac:dyDescent="0.75">
      <c r="I394"/>
      <c r="J394" s="1"/>
      <c r="K394" s="1"/>
      <c r="L394" s="1"/>
      <c r="M394" s="1"/>
      <c r="N394" s="1"/>
      <c r="O394" s="1"/>
      <c r="P394" s="1"/>
      <c r="Y394" s="4"/>
      <c r="Z394" s="1"/>
      <c r="AA394" s="1"/>
      <c r="AB394" s="1"/>
      <c r="AC394" s="1"/>
      <c r="AD394" s="1"/>
      <c r="AE394" s="1"/>
      <c r="AF394" s="1"/>
    </row>
    <row r="395" spans="9:32" x14ac:dyDescent="0.75">
      <c r="I395"/>
      <c r="J395" s="1"/>
      <c r="K395" s="1"/>
      <c r="L395" s="1"/>
      <c r="M395" s="1"/>
      <c r="N395" s="1"/>
      <c r="O395" s="1"/>
      <c r="P395" s="1"/>
      <c r="Y395" s="4"/>
      <c r="Z395" s="1"/>
      <c r="AA395" s="1"/>
      <c r="AB395" s="1"/>
      <c r="AC395" s="1"/>
      <c r="AD395" s="1"/>
      <c r="AE395" s="1"/>
      <c r="AF395" s="1"/>
    </row>
    <row r="396" spans="9:32" x14ac:dyDescent="0.75">
      <c r="I396"/>
      <c r="J396" s="1"/>
      <c r="K396" s="1"/>
      <c r="L396" s="1"/>
      <c r="M396" s="1"/>
      <c r="N396" s="1"/>
      <c r="O396" s="1"/>
      <c r="P396" s="1"/>
      <c r="Y396" s="4"/>
      <c r="Z396" s="1"/>
      <c r="AA396" s="1"/>
      <c r="AB396" s="1"/>
      <c r="AC396" s="1"/>
      <c r="AD396" s="1"/>
      <c r="AE396" s="1"/>
      <c r="AF396" s="1"/>
    </row>
    <row r="397" spans="9:32" x14ac:dyDescent="0.75">
      <c r="I397"/>
      <c r="J397" s="1"/>
      <c r="K397" s="1"/>
      <c r="L397" s="1"/>
      <c r="M397" s="1"/>
      <c r="N397" s="1"/>
      <c r="O397" s="1"/>
      <c r="P397" s="1"/>
      <c r="Y397" s="4"/>
      <c r="Z397" s="1"/>
      <c r="AA397" s="1"/>
      <c r="AB397" s="1"/>
      <c r="AC397" s="1"/>
      <c r="AD397" s="1"/>
      <c r="AE397" s="1"/>
      <c r="AF397" s="1"/>
    </row>
    <row r="398" spans="9:32" x14ac:dyDescent="0.75">
      <c r="I398"/>
      <c r="J398" s="1"/>
      <c r="K398" s="1"/>
      <c r="L398" s="1"/>
      <c r="M398" s="1"/>
      <c r="N398" s="1"/>
      <c r="O398" s="1"/>
      <c r="P398" s="1"/>
      <c r="Y398" s="4"/>
      <c r="Z398" s="1"/>
      <c r="AA398" s="1"/>
      <c r="AB398" s="1"/>
      <c r="AC398" s="1"/>
      <c r="AD398" s="1"/>
      <c r="AE398" s="1"/>
      <c r="AF398" s="1"/>
    </row>
    <row r="399" spans="9:32" x14ac:dyDescent="0.75">
      <c r="I399"/>
      <c r="J399" s="1"/>
      <c r="K399" s="1"/>
      <c r="L399" s="1"/>
      <c r="M399" s="1"/>
      <c r="N399" s="1"/>
      <c r="O399" s="1"/>
      <c r="P399" s="1"/>
      <c r="Y399" s="4"/>
      <c r="Z399" s="1"/>
      <c r="AA399" s="1"/>
      <c r="AB399" s="1"/>
      <c r="AC399" s="1"/>
      <c r="AD399" s="1"/>
      <c r="AE399" s="1"/>
      <c r="AF399" s="1"/>
    </row>
    <row r="400" spans="9:32" x14ac:dyDescent="0.75">
      <c r="I400"/>
      <c r="J400" s="1"/>
      <c r="K400" s="1"/>
      <c r="L400" s="1"/>
      <c r="M400" s="1"/>
      <c r="N400" s="1"/>
      <c r="O400" s="1"/>
      <c r="P400" s="1"/>
      <c r="Y400" s="4"/>
      <c r="Z400" s="1"/>
      <c r="AA400" s="1"/>
      <c r="AB400" s="1"/>
      <c r="AC400" s="1"/>
      <c r="AD400" s="1"/>
      <c r="AE400" s="1"/>
      <c r="AF400" s="1"/>
    </row>
    <row r="401" spans="9:32" x14ac:dyDescent="0.75">
      <c r="I401"/>
      <c r="J401" s="1"/>
      <c r="K401" s="1"/>
      <c r="L401" s="1"/>
      <c r="M401" s="1"/>
      <c r="N401" s="1"/>
      <c r="O401" s="1"/>
      <c r="P401" s="1"/>
      <c r="Y401" s="4"/>
      <c r="Z401" s="1"/>
      <c r="AA401" s="1"/>
      <c r="AB401" s="1"/>
      <c r="AC401" s="1"/>
      <c r="AD401" s="1"/>
      <c r="AE401" s="1"/>
      <c r="AF401" s="1"/>
    </row>
    <row r="402" spans="9:32" x14ac:dyDescent="0.75">
      <c r="I402"/>
      <c r="J402" s="1"/>
      <c r="K402" s="1"/>
      <c r="L402" s="1"/>
      <c r="M402" s="1"/>
      <c r="N402" s="1"/>
      <c r="O402" s="1"/>
      <c r="P402" s="1"/>
      <c r="Y402" s="4"/>
      <c r="Z402" s="1"/>
      <c r="AA402" s="1"/>
      <c r="AB402" s="1"/>
      <c r="AC402" s="1"/>
      <c r="AD402" s="1"/>
      <c r="AE402" s="1"/>
      <c r="AF402" s="1"/>
    </row>
    <row r="403" spans="9:32" x14ac:dyDescent="0.75">
      <c r="I403"/>
      <c r="J403" s="1"/>
      <c r="K403" s="1"/>
      <c r="L403" s="1"/>
      <c r="M403" s="1"/>
      <c r="N403" s="1"/>
      <c r="O403" s="1"/>
      <c r="P403" s="1"/>
      <c r="Y403" s="4"/>
      <c r="Z403" s="1"/>
      <c r="AA403" s="1"/>
      <c r="AB403" s="1"/>
      <c r="AC403" s="1"/>
      <c r="AD403" s="1"/>
      <c r="AE403" s="1"/>
      <c r="AF403" s="1"/>
    </row>
    <row r="404" spans="9:32" x14ac:dyDescent="0.75">
      <c r="I404"/>
      <c r="J404" s="1"/>
      <c r="K404" s="1"/>
      <c r="L404" s="1"/>
      <c r="M404" s="1"/>
      <c r="N404" s="1"/>
      <c r="O404" s="1"/>
      <c r="P404" s="1"/>
      <c r="Y404" s="4"/>
      <c r="Z404" s="1"/>
      <c r="AA404" s="1"/>
      <c r="AB404" s="1"/>
      <c r="AC404" s="1"/>
      <c r="AD404" s="1"/>
      <c r="AE404" s="1"/>
      <c r="AF404" s="1"/>
    </row>
    <row r="405" spans="9:32" x14ac:dyDescent="0.75">
      <c r="I405"/>
      <c r="J405" s="1"/>
      <c r="K405" s="1"/>
      <c r="L405" s="1"/>
      <c r="M405" s="1"/>
      <c r="N405" s="1"/>
      <c r="O405" s="1"/>
      <c r="P405" s="1"/>
      <c r="Y405" s="4"/>
      <c r="Z405" s="1"/>
      <c r="AA405" s="1"/>
      <c r="AB405" s="1"/>
      <c r="AC405" s="1"/>
      <c r="AD405" s="1"/>
      <c r="AE405" s="1"/>
      <c r="AF405" s="1"/>
    </row>
    <row r="406" spans="9:32" x14ac:dyDescent="0.75">
      <c r="I406"/>
      <c r="J406" s="1"/>
      <c r="K406" s="1"/>
      <c r="L406" s="1"/>
      <c r="M406" s="1"/>
      <c r="N406" s="1"/>
      <c r="O406" s="1"/>
      <c r="P406" s="1"/>
      <c r="Y406" s="4"/>
      <c r="Z406" s="1"/>
      <c r="AA406" s="1"/>
      <c r="AB406" s="1"/>
      <c r="AC406" s="1"/>
      <c r="AD406" s="1"/>
      <c r="AE406" s="1"/>
      <c r="AF406" s="1"/>
    </row>
    <row r="407" spans="9:32" x14ac:dyDescent="0.75">
      <c r="I407"/>
      <c r="J407" s="1"/>
      <c r="K407" s="1"/>
      <c r="L407" s="1"/>
      <c r="M407" s="1"/>
      <c r="N407" s="1"/>
      <c r="O407" s="1"/>
      <c r="P407" s="1"/>
      <c r="Y407" s="4"/>
      <c r="Z407" s="1"/>
      <c r="AA407" s="1"/>
      <c r="AB407" s="1"/>
      <c r="AC407" s="1"/>
      <c r="AD407" s="1"/>
      <c r="AE407" s="1"/>
      <c r="AF407" s="1"/>
    </row>
    <row r="408" spans="9:32" x14ac:dyDescent="0.75">
      <c r="I408"/>
      <c r="J408" s="1"/>
      <c r="K408" s="1"/>
      <c r="L408" s="1"/>
      <c r="M408" s="1"/>
      <c r="N408" s="1"/>
      <c r="O408" s="1"/>
      <c r="P408" s="1"/>
      <c r="Y408" s="4"/>
      <c r="Z408" s="1"/>
      <c r="AA408" s="1"/>
      <c r="AB408" s="1"/>
      <c r="AC408" s="1"/>
      <c r="AD408" s="1"/>
      <c r="AE408" s="1"/>
      <c r="AF408" s="1"/>
    </row>
    <row r="409" spans="9:32" x14ac:dyDescent="0.75">
      <c r="I409"/>
      <c r="J409" s="1"/>
      <c r="K409" s="1"/>
      <c r="L409" s="1"/>
      <c r="M409" s="1"/>
      <c r="N409" s="1"/>
      <c r="O409" s="1"/>
      <c r="P409" s="1"/>
      <c r="Y409" s="4"/>
      <c r="Z409" s="1"/>
      <c r="AA409" s="1"/>
      <c r="AB409" s="1"/>
      <c r="AC409" s="1"/>
      <c r="AD409" s="1"/>
      <c r="AE409" s="1"/>
      <c r="AF409" s="1"/>
    </row>
    <row r="410" spans="9:32" x14ac:dyDescent="0.75">
      <c r="I410"/>
      <c r="J410" s="1"/>
      <c r="K410" s="1"/>
      <c r="L410" s="1"/>
      <c r="M410" s="1"/>
      <c r="N410" s="1"/>
      <c r="O410" s="1"/>
      <c r="P410" s="1"/>
      <c r="Y410" s="4"/>
      <c r="Z410" s="1"/>
      <c r="AA410" s="1"/>
      <c r="AB410" s="1"/>
      <c r="AC410" s="1"/>
      <c r="AD410" s="1"/>
      <c r="AE410" s="1"/>
      <c r="AF410" s="1"/>
    </row>
    <row r="411" spans="9:32" x14ac:dyDescent="0.75">
      <c r="I411"/>
      <c r="J411" s="1"/>
      <c r="K411" s="1"/>
      <c r="L411" s="1"/>
      <c r="M411" s="1"/>
      <c r="N411" s="1"/>
      <c r="O411" s="1"/>
      <c r="P411" s="1"/>
      <c r="Y411" s="4"/>
      <c r="Z411" s="1"/>
      <c r="AA411" s="1"/>
      <c r="AB411" s="1"/>
      <c r="AC411" s="1"/>
      <c r="AD411" s="1"/>
      <c r="AE411" s="1"/>
      <c r="AF411" s="1"/>
    </row>
    <row r="412" spans="9:32" x14ac:dyDescent="0.75">
      <c r="I412"/>
      <c r="J412" s="1"/>
      <c r="K412" s="1"/>
      <c r="L412" s="1"/>
      <c r="M412" s="1"/>
      <c r="N412" s="1"/>
      <c r="O412" s="1"/>
      <c r="P412" s="1"/>
      <c r="Y412" s="4"/>
      <c r="Z412" s="1"/>
      <c r="AA412" s="1"/>
      <c r="AB412" s="1"/>
      <c r="AC412" s="1"/>
      <c r="AD412" s="1"/>
      <c r="AE412" s="1"/>
      <c r="AF412" s="1"/>
    </row>
    <row r="413" spans="9:32" x14ac:dyDescent="0.75">
      <c r="I413"/>
      <c r="J413" s="1"/>
      <c r="K413" s="1"/>
      <c r="L413" s="1"/>
      <c r="M413" s="1"/>
      <c r="N413" s="1"/>
      <c r="O413" s="1"/>
      <c r="P413" s="1"/>
      <c r="Y413" s="4"/>
      <c r="Z413" s="1"/>
      <c r="AA413" s="1"/>
      <c r="AB413" s="1"/>
      <c r="AC413" s="1"/>
      <c r="AD413" s="1"/>
      <c r="AE413" s="1"/>
      <c r="AF413" s="1"/>
    </row>
    <row r="414" spans="9:32" x14ac:dyDescent="0.75">
      <c r="I414"/>
      <c r="J414" s="1"/>
      <c r="K414" s="1"/>
      <c r="L414" s="1"/>
      <c r="M414" s="1"/>
      <c r="N414" s="1"/>
      <c r="O414" s="1"/>
      <c r="P414" s="1"/>
      <c r="Y414" s="4"/>
      <c r="Z414" s="1"/>
      <c r="AA414" s="1"/>
      <c r="AB414" s="1"/>
      <c r="AC414" s="1"/>
      <c r="AD414" s="1"/>
      <c r="AE414" s="1"/>
      <c r="AF414" s="1"/>
    </row>
    <row r="415" spans="9:32" x14ac:dyDescent="0.75">
      <c r="I415"/>
      <c r="J415" s="1"/>
      <c r="K415" s="1"/>
      <c r="L415" s="1"/>
      <c r="M415" s="1"/>
      <c r="N415" s="1"/>
      <c r="O415" s="1"/>
      <c r="P415" s="1"/>
      <c r="Y415" s="4"/>
      <c r="Z415" s="1"/>
      <c r="AA415" s="1"/>
      <c r="AB415" s="1"/>
      <c r="AC415" s="1"/>
      <c r="AD415" s="1"/>
      <c r="AE415" s="1"/>
      <c r="AF415" s="1"/>
    </row>
    <row r="416" spans="9:32" x14ac:dyDescent="0.75">
      <c r="I416"/>
      <c r="J416" s="1"/>
      <c r="K416" s="1"/>
      <c r="L416" s="1"/>
      <c r="M416" s="1"/>
      <c r="N416" s="1"/>
      <c r="O416" s="1"/>
      <c r="P416" s="1"/>
      <c r="Y416" s="4"/>
      <c r="Z416" s="1"/>
      <c r="AA416" s="1"/>
      <c r="AB416" s="1"/>
      <c r="AC416" s="1"/>
      <c r="AD416" s="1"/>
      <c r="AE416" s="1"/>
      <c r="AF416" s="1"/>
    </row>
    <row r="417" spans="9:32" x14ac:dyDescent="0.75">
      <c r="I417"/>
      <c r="J417" s="1"/>
      <c r="K417" s="1"/>
      <c r="L417" s="1"/>
      <c r="M417" s="1"/>
      <c r="N417" s="1"/>
      <c r="O417" s="1"/>
      <c r="P417" s="1"/>
      <c r="Y417" s="4"/>
      <c r="Z417" s="1"/>
      <c r="AA417" s="1"/>
      <c r="AB417" s="1"/>
      <c r="AC417" s="1"/>
      <c r="AD417" s="1"/>
      <c r="AE417" s="1"/>
      <c r="AF417" s="1"/>
    </row>
    <row r="418" spans="9:32" x14ac:dyDescent="0.75">
      <c r="I418"/>
      <c r="J418" s="1"/>
      <c r="K418" s="1"/>
      <c r="L418" s="1"/>
      <c r="M418" s="1"/>
      <c r="N418" s="1"/>
      <c r="O418" s="1"/>
      <c r="P418" s="1"/>
      <c r="Y418" s="4"/>
      <c r="Z418" s="1"/>
      <c r="AA418" s="1"/>
      <c r="AB418" s="1"/>
      <c r="AC418" s="1"/>
      <c r="AD418" s="1"/>
      <c r="AE418" s="1"/>
      <c r="AF418" s="1"/>
    </row>
    <row r="419" spans="9:32" x14ac:dyDescent="0.75">
      <c r="I419"/>
      <c r="J419" s="1"/>
      <c r="K419" s="1"/>
      <c r="L419" s="1"/>
      <c r="M419" s="1"/>
      <c r="N419" s="1"/>
      <c r="O419" s="1"/>
      <c r="P419" s="1"/>
      <c r="Y419" s="4"/>
      <c r="Z419" s="1"/>
      <c r="AA419" s="1"/>
      <c r="AB419" s="1"/>
      <c r="AC419" s="1"/>
      <c r="AD419" s="1"/>
      <c r="AE419" s="1"/>
      <c r="AF419" s="1"/>
    </row>
    <row r="420" spans="9:32" x14ac:dyDescent="0.75">
      <c r="I420"/>
      <c r="J420" s="1"/>
      <c r="K420" s="1"/>
      <c r="L420" s="1"/>
      <c r="M420" s="1"/>
      <c r="N420" s="1"/>
      <c r="O420" s="1"/>
      <c r="P420" s="1"/>
      <c r="Y420" s="4"/>
      <c r="Z420" s="1"/>
      <c r="AA420" s="1"/>
      <c r="AB420" s="1"/>
      <c r="AC420" s="1"/>
      <c r="AD420" s="1"/>
      <c r="AE420" s="1"/>
      <c r="AF420" s="1"/>
    </row>
    <row r="421" spans="9:32" x14ac:dyDescent="0.75">
      <c r="I421"/>
      <c r="J421" s="1"/>
      <c r="K421" s="1"/>
      <c r="L421" s="1"/>
      <c r="M421" s="1"/>
      <c r="N421" s="1"/>
      <c r="O421" s="1"/>
      <c r="P421" s="1"/>
      <c r="Y421" s="4"/>
      <c r="Z421" s="1"/>
      <c r="AA421" s="1"/>
      <c r="AB421" s="1"/>
      <c r="AC421" s="1"/>
      <c r="AD421" s="1"/>
      <c r="AE421" s="1"/>
      <c r="AF421" s="1"/>
    </row>
    <row r="422" spans="9:32" x14ac:dyDescent="0.75">
      <c r="I422"/>
      <c r="J422" s="1"/>
      <c r="K422" s="1"/>
      <c r="L422" s="1"/>
      <c r="M422" s="1"/>
      <c r="N422" s="1"/>
      <c r="O422" s="1"/>
      <c r="P422" s="1"/>
      <c r="Y422" s="4"/>
      <c r="Z422" s="1"/>
      <c r="AA422" s="1"/>
      <c r="AB422" s="1"/>
      <c r="AC422" s="1"/>
      <c r="AD422" s="1"/>
      <c r="AE422" s="1"/>
      <c r="AF422" s="1"/>
    </row>
    <row r="423" spans="9:32" x14ac:dyDescent="0.75">
      <c r="I423"/>
      <c r="J423" s="1"/>
      <c r="K423" s="1"/>
      <c r="L423" s="1"/>
      <c r="M423" s="1"/>
      <c r="N423" s="1"/>
      <c r="O423" s="1"/>
      <c r="P423" s="1"/>
      <c r="Y423" s="4"/>
      <c r="Z423" s="1"/>
      <c r="AA423" s="1"/>
      <c r="AB423" s="1"/>
      <c r="AC423" s="1"/>
      <c r="AD423" s="1"/>
      <c r="AE423" s="1"/>
      <c r="AF423" s="1"/>
    </row>
    <row r="424" spans="9:32" x14ac:dyDescent="0.75">
      <c r="I424"/>
      <c r="J424" s="1"/>
      <c r="K424" s="1"/>
      <c r="L424" s="1"/>
      <c r="M424" s="1"/>
      <c r="N424" s="1"/>
      <c r="O424" s="1"/>
      <c r="P424" s="1"/>
      <c r="Y424" s="4"/>
      <c r="Z424" s="1"/>
      <c r="AA424" s="1"/>
      <c r="AB424" s="1"/>
      <c r="AC424" s="1"/>
      <c r="AD424" s="1"/>
      <c r="AE424" s="1"/>
      <c r="AF424" s="1"/>
    </row>
    <row r="425" spans="9:32" x14ac:dyDescent="0.75">
      <c r="I425"/>
      <c r="J425" s="1"/>
      <c r="K425" s="1"/>
      <c r="L425" s="1"/>
      <c r="M425" s="1"/>
      <c r="N425" s="1"/>
      <c r="O425" s="1"/>
      <c r="P425" s="1"/>
      <c r="Y425" s="4"/>
      <c r="Z425" s="1"/>
      <c r="AA425" s="1"/>
      <c r="AB425" s="1"/>
      <c r="AC425" s="1"/>
      <c r="AD425" s="1"/>
      <c r="AE425" s="1"/>
      <c r="AF425" s="1"/>
    </row>
    <row r="426" spans="9:32" x14ac:dyDescent="0.75">
      <c r="I426"/>
      <c r="J426" s="1"/>
      <c r="K426" s="1"/>
      <c r="L426" s="1"/>
      <c r="M426" s="1"/>
      <c r="N426" s="1"/>
      <c r="O426" s="1"/>
      <c r="P426" s="1"/>
      <c r="Y426" s="4"/>
      <c r="Z426" s="1"/>
      <c r="AA426" s="1"/>
      <c r="AB426" s="1"/>
      <c r="AC426" s="1"/>
      <c r="AD426" s="1"/>
      <c r="AE426" s="1"/>
      <c r="AF426" s="1"/>
    </row>
    <row r="427" spans="9:32" x14ac:dyDescent="0.75">
      <c r="I427"/>
      <c r="J427" s="1"/>
      <c r="K427" s="1"/>
      <c r="L427" s="1"/>
      <c r="M427" s="1"/>
      <c r="N427" s="1"/>
      <c r="O427" s="1"/>
      <c r="P427" s="1"/>
      <c r="Y427" s="4"/>
      <c r="Z427" s="1"/>
      <c r="AA427" s="1"/>
      <c r="AB427" s="1"/>
      <c r="AC427" s="1"/>
      <c r="AD427" s="1"/>
      <c r="AE427" s="1"/>
      <c r="AF427" s="1"/>
    </row>
    <row r="428" spans="9:32" x14ac:dyDescent="0.75">
      <c r="I428"/>
      <c r="J428" s="1"/>
      <c r="K428" s="1"/>
      <c r="L428" s="1"/>
      <c r="M428" s="1"/>
      <c r="N428" s="1"/>
      <c r="O428" s="1"/>
      <c r="P428" s="1"/>
      <c r="Y428" s="4"/>
      <c r="Z428" s="1"/>
      <c r="AA428" s="1"/>
      <c r="AB428" s="1"/>
      <c r="AC428" s="1"/>
      <c r="AD428" s="1"/>
      <c r="AE428" s="1"/>
      <c r="AF428" s="1"/>
    </row>
    <row r="429" spans="9:32" x14ac:dyDescent="0.75">
      <c r="I429"/>
      <c r="J429" s="1"/>
      <c r="K429" s="1"/>
      <c r="L429" s="1"/>
      <c r="M429" s="1"/>
      <c r="N429" s="1"/>
      <c r="O429" s="1"/>
      <c r="P429" s="1"/>
      <c r="Y429" s="4"/>
      <c r="Z429" s="1"/>
      <c r="AA429" s="1"/>
      <c r="AB429" s="1"/>
      <c r="AC429" s="1"/>
      <c r="AD429" s="1"/>
      <c r="AE429" s="1"/>
      <c r="AF429" s="1"/>
    </row>
    <row r="430" spans="9:32" x14ac:dyDescent="0.75">
      <c r="I430"/>
      <c r="J430" s="1"/>
      <c r="K430" s="1"/>
      <c r="L430" s="1"/>
      <c r="M430" s="1"/>
      <c r="N430" s="1"/>
      <c r="O430" s="1"/>
      <c r="P430" s="1"/>
      <c r="Y430" s="4"/>
      <c r="Z430" s="1"/>
      <c r="AA430" s="1"/>
      <c r="AB430" s="1"/>
      <c r="AC430" s="1"/>
      <c r="AD430" s="1"/>
      <c r="AE430" s="1"/>
      <c r="AF430" s="1"/>
    </row>
    <row r="431" spans="9:32" x14ac:dyDescent="0.75">
      <c r="I431"/>
      <c r="J431" s="1"/>
      <c r="K431" s="1"/>
      <c r="L431" s="1"/>
      <c r="M431" s="1"/>
      <c r="N431" s="1"/>
      <c r="O431" s="1"/>
      <c r="P431" s="1"/>
      <c r="Y431" s="4"/>
      <c r="Z431" s="1"/>
      <c r="AA431" s="1"/>
      <c r="AB431" s="1"/>
      <c r="AC431" s="1"/>
      <c r="AD431" s="1"/>
      <c r="AE431" s="1"/>
      <c r="AF431" s="1"/>
    </row>
    <row r="432" spans="9:32" x14ac:dyDescent="0.75">
      <c r="I432"/>
      <c r="J432" s="1"/>
      <c r="K432" s="1"/>
      <c r="L432" s="1"/>
      <c r="M432" s="1"/>
      <c r="N432" s="1"/>
      <c r="O432" s="1"/>
      <c r="P432" s="1"/>
      <c r="Y432" s="4"/>
      <c r="Z432" s="1"/>
      <c r="AA432" s="1"/>
      <c r="AB432" s="1"/>
      <c r="AC432" s="1"/>
      <c r="AD432" s="1"/>
      <c r="AE432" s="1"/>
      <c r="AF432" s="1"/>
    </row>
    <row r="433" spans="9:32" x14ac:dyDescent="0.75">
      <c r="I433"/>
      <c r="J433" s="1"/>
      <c r="K433" s="1"/>
      <c r="L433" s="1"/>
      <c r="M433" s="1"/>
      <c r="N433" s="1"/>
      <c r="O433" s="1"/>
      <c r="P433" s="1"/>
      <c r="Y433" s="4"/>
      <c r="Z433" s="1"/>
      <c r="AA433" s="1"/>
      <c r="AB433" s="1"/>
      <c r="AC433" s="1"/>
      <c r="AD433" s="1"/>
      <c r="AE433" s="1"/>
      <c r="AF433" s="1"/>
    </row>
    <row r="434" spans="9:32" x14ac:dyDescent="0.75">
      <c r="I434"/>
      <c r="J434" s="1"/>
      <c r="K434" s="1"/>
      <c r="L434" s="1"/>
      <c r="M434" s="1"/>
      <c r="N434" s="1"/>
      <c r="O434" s="1"/>
      <c r="P434" s="1"/>
      <c r="Y434" s="4"/>
      <c r="Z434" s="1"/>
      <c r="AA434" s="1"/>
      <c r="AB434" s="1"/>
      <c r="AC434" s="1"/>
      <c r="AD434" s="1"/>
      <c r="AE434" s="1"/>
      <c r="AF434" s="1"/>
    </row>
    <row r="435" spans="9:32" x14ac:dyDescent="0.75">
      <c r="I435"/>
      <c r="J435" s="1"/>
      <c r="K435" s="1"/>
      <c r="L435" s="1"/>
      <c r="M435" s="1"/>
      <c r="N435" s="1"/>
      <c r="O435" s="1"/>
      <c r="P435" s="1"/>
      <c r="Y435" s="4"/>
      <c r="Z435" s="1"/>
      <c r="AA435" s="1"/>
      <c r="AB435" s="1"/>
      <c r="AC435" s="1"/>
      <c r="AD435" s="1"/>
      <c r="AE435" s="1"/>
      <c r="AF435" s="1"/>
    </row>
    <row r="436" spans="9:32" x14ac:dyDescent="0.75">
      <c r="I436"/>
      <c r="J436" s="1"/>
      <c r="K436" s="1"/>
      <c r="L436" s="1"/>
      <c r="M436" s="1"/>
      <c r="N436" s="1"/>
      <c r="O436" s="1"/>
      <c r="P436" s="1"/>
      <c r="Y436" s="4"/>
      <c r="Z436" s="1"/>
      <c r="AA436" s="1"/>
      <c r="AB436" s="1"/>
      <c r="AC436" s="1"/>
      <c r="AD436" s="1"/>
      <c r="AE436" s="1"/>
      <c r="AF436" s="1"/>
    </row>
    <row r="437" spans="9:32" x14ac:dyDescent="0.75">
      <c r="I437"/>
      <c r="J437" s="1"/>
      <c r="K437" s="1"/>
      <c r="L437" s="1"/>
      <c r="M437" s="1"/>
      <c r="N437" s="1"/>
      <c r="O437" s="1"/>
      <c r="P437" s="1"/>
      <c r="Y437" s="4"/>
      <c r="Z437" s="1"/>
      <c r="AA437" s="1"/>
      <c r="AB437" s="1"/>
      <c r="AC437" s="1"/>
      <c r="AD437" s="1"/>
      <c r="AE437" s="1"/>
      <c r="AF437" s="1"/>
    </row>
    <row r="438" spans="9:32" x14ac:dyDescent="0.75">
      <c r="I438"/>
      <c r="J438" s="1"/>
      <c r="K438" s="1"/>
      <c r="L438" s="1"/>
      <c r="M438" s="1"/>
      <c r="N438" s="1"/>
      <c r="O438" s="1"/>
      <c r="P438" s="1"/>
      <c r="Y438" s="4"/>
      <c r="Z438" s="1"/>
      <c r="AA438" s="1"/>
      <c r="AB438" s="1"/>
      <c r="AC438" s="1"/>
      <c r="AD438" s="1"/>
      <c r="AE438" s="1"/>
      <c r="AF438" s="1"/>
    </row>
    <row r="439" spans="9:32" x14ac:dyDescent="0.75">
      <c r="I439"/>
      <c r="J439" s="1"/>
      <c r="K439" s="1"/>
      <c r="L439" s="1"/>
      <c r="M439" s="1"/>
      <c r="N439" s="1"/>
      <c r="O439" s="1"/>
      <c r="P439" s="1"/>
      <c r="Y439" s="4"/>
      <c r="Z439" s="1"/>
      <c r="AA439" s="1"/>
      <c r="AB439" s="1"/>
      <c r="AC439" s="1"/>
      <c r="AD439" s="1"/>
      <c r="AE439" s="1"/>
      <c r="AF439" s="1"/>
    </row>
    <row r="440" spans="9:32" x14ac:dyDescent="0.75">
      <c r="I440"/>
      <c r="J440" s="1"/>
      <c r="K440" s="1"/>
      <c r="L440" s="1"/>
      <c r="M440" s="1"/>
      <c r="N440" s="1"/>
      <c r="O440" s="1"/>
      <c r="P440" s="1"/>
      <c r="Y440" s="4"/>
      <c r="Z440" s="1"/>
      <c r="AA440" s="1"/>
      <c r="AB440" s="1"/>
      <c r="AC440" s="1"/>
      <c r="AD440" s="1"/>
      <c r="AE440" s="1"/>
      <c r="AF440" s="1"/>
    </row>
    <row r="441" spans="9:32" x14ac:dyDescent="0.75">
      <c r="I441"/>
      <c r="J441" s="1"/>
      <c r="K441" s="1"/>
      <c r="L441" s="1"/>
      <c r="M441" s="1"/>
      <c r="N441" s="1"/>
      <c r="O441" s="1"/>
      <c r="P441" s="1"/>
      <c r="Y441" s="4"/>
      <c r="Z441" s="1"/>
      <c r="AA441" s="1"/>
      <c r="AB441" s="1"/>
      <c r="AC441" s="1"/>
      <c r="AD441" s="1"/>
      <c r="AE441" s="1"/>
      <c r="AF441" s="1"/>
    </row>
    <row r="442" spans="9:32" x14ac:dyDescent="0.75">
      <c r="I442"/>
      <c r="J442" s="1"/>
      <c r="K442" s="1"/>
      <c r="L442" s="1"/>
      <c r="M442" s="1"/>
      <c r="N442" s="1"/>
      <c r="O442" s="1"/>
      <c r="P442" s="1"/>
      <c r="Y442" s="4"/>
      <c r="Z442" s="1"/>
      <c r="AA442" s="1"/>
      <c r="AB442" s="1"/>
      <c r="AC442" s="1"/>
      <c r="AD442" s="1"/>
      <c r="AE442" s="1"/>
      <c r="AF442" s="1"/>
    </row>
    <row r="443" spans="9:32" x14ac:dyDescent="0.75">
      <c r="I443"/>
      <c r="J443" s="1"/>
      <c r="K443" s="1"/>
      <c r="L443" s="1"/>
      <c r="M443" s="1"/>
      <c r="N443" s="1"/>
      <c r="O443" s="1"/>
      <c r="P443" s="1"/>
      <c r="Y443" s="4"/>
      <c r="Z443" s="1"/>
      <c r="AA443" s="1"/>
      <c r="AB443" s="1"/>
      <c r="AC443" s="1"/>
      <c r="AD443" s="1"/>
      <c r="AE443" s="1"/>
      <c r="AF443" s="1"/>
    </row>
    <row r="444" spans="9:32" x14ac:dyDescent="0.75">
      <c r="I444"/>
      <c r="J444" s="1"/>
      <c r="K444" s="1"/>
      <c r="L444" s="1"/>
      <c r="M444" s="1"/>
      <c r="N444" s="1"/>
      <c r="O444" s="1"/>
      <c r="P444" s="1"/>
      <c r="Y444" s="4"/>
      <c r="Z444" s="1"/>
      <c r="AA444" s="1"/>
      <c r="AB444" s="1"/>
      <c r="AC444" s="1"/>
      <c r="AD444" s="1"/>
      <c r="AE444" s="1"/>
      <c r="AF444" s="1"/>
    </row>
    <row r="445" spans="9:32" x14ac:dyDescent="0.75">
      <c r="I445"/>
      <c r="J445" s="1"/>
      <c r="K445" s="1"/>
      <c r="L445" s="1"/>
      <c r="M445" s="1"/>
      <c r="N445" s="1"/>
      <c r="O445" s="1"/>
      <c r="P445" s="1"/>
      <c r="Y445" s="4"/>
      <c r="Z445" s="1"/>
      <c r="AA445" s="1"/>
      <c r="AB445" s="1"/>
      <c r="AC445" s="1"/>
      <c r="AD445" s="1"/>
      <c r="AE445" s="1"/>
      <c r="AF445" s="1"/>
    </row>
    <row r="446" spans="9:32" x14ac:dyDescent="0.75">
      <c r="I446"/>
      <c r="J446" s="1"/>
      <c r="K446" s="1"/>
      <c r="L446" s="1"/>
      <c r="M446" s="1"/>
      <c r="N446" s="1"/>
      <c r="O446" s="1"/>
      <c r="P446" s="1"/>
      <c r="Y446" s="4"/>
      <c r="Z446" s="1"/>
      <c r="AA446" s="1"/>
      <c r="AB446" s="1"/>
      <c r="AC446" s="1"/>
      <c r="AD446" s="1"/>
      <c r="AE446" s="1"/>
      <c r="AF446" s="1"/>
    </row>
    <row r="447" spans="9:32" x14ac:dyDescent="0.75">
      <c r="I447"/>
      <c r="J447" s="1"/>
      <c r="K447" s="1"/>
      <c r="L447" s="1"/>
      <c r="M447" s="1"/>
      <c r="N447" s="1"/>
      <c r="O447" s="1"/>
      <c r="P447" s="1"/>
      <c r="Y447" s="4"/>
      <c r="Z447" s="1"/>
      <c r="AA447" s="1"/>
      <c r="AB447" s="1"/>
      <c r="AC447" s="1"/>
      <c r="AD447" s="1"/>
      <c r="AE447" s="1"/>
      <c r="AF447" s="1"/>
    </row>
    <row r="448" spans="9:32" x14ac:dyDescent="0.75">
      <c r="I448"/>
      <c r="J448" s="1"/>
      <c r="K448" s="1"/>
      <c r="L448" s="1"/>
      <c r="M448" s="1"/>
      <c r="N448" s="1"/>
      <c r="O448" s="1"/>
      <c r="P448" s="1"/>
      <c r="Y448" s="4"/>
      <c r="Z448" s="1"/>
      <c r="AA448" s="1"/>
      <c r="AB448" s="1"/>
      <c r="AC448" s="1"/>
      <c r="AD448" s="1"/>
      <c r="AE448" s="1"/>
      <c r="AF448" s="1"/>
    </row>
    <row r="449" spans="9:32" x14ac:dyDescent="0.75">
      <c r="I449"/>
      <c r="J449" s="1"/>
      <c r="K449" s="1"/>
      <c r="L449" s="1"/>
      <c r="M449" s="1"/>
      <c r="N449" s="1"/>
      <c r="O449" s="1"/>
      <c r="P449" s="1"/>
      <c r="Y449" s="4"/>
      <c r="Z449" s="1"/>
      <c r="AA449" s="1"/>
      <c r="AB449" s="1"/>
      <c r="AC449" s="1"/>
      <c r="AD449" s="1"/>
      <c r="AE449" s="1"/>
      <c r="AF449" s="1"/>
    </row>
    <row r="450" spans="9:32" x14ac:dyDescent="0.75">
      <c r="I450"/>
      <c r="J450" s="1"/>
      <c r="K450" s="1"/>
      <c r="L450" s="1"/>
      <c r="M450" s="1"/>
      <c r="N450" s="1"/>
      <c r="O450" s="1"/>
      <c r="P450" s="1"/>
      <c r="Y450" s="4"/>
      <c r="Z450" s="1"/>
      <c r="AA450" s="1"/>
      <c r="AB450" s="1"/>
      <c r="AC450" s="1"/>
      <c r="AD450" s="1"/>
      <c r="AE450" s="1"/>
      <c r="AF450" s="1"/>
    </row>
    <row r="451" spans="9:32" x14ac:dyDescent="0.75">
      <c r="I451"/>
      <c r="J451" s="1"/>
      <c r="K451" s="1"/>
      <c r="L451" s="1"/>
      <c r="M451" s="1"/>
      <c r="N451" s="1"/>
      <c r="O451" s="1"/>
      <c r="P451" s="1"/>
      <c r="Y451" s="4"/>
      <c r="Z451" s="1"/>
      <c r="AA451" s="1"/>
      <c r="AB451" s="1"/>
      <c r="AC451" s="1"/>
      <c r="AD451" s="1"/>
      <c r="AE451" s="1"/>
      <c r="AF451" s="1"/>
    </row>
    <row r="452" spans="9:32" x14ac:dyDescent="0.75">
      <c r="I452"/>
      <c r="J452" s="1"/>
      <c r="K452" s="1"/>
      <c r="L452" s="1"/>
      <c r="M452" s="1"/>
      <c r="N452" s="1"/>
      <c r="O452" s="1"/>
      <c r="P452" s="1"/>
      <c r="Y452" s="4"/>
      <c r="Z452" s="1"/>
      <c r="AA452" s="1"/>
      <c r="AB452" s="1"/>
      <c r="AC452" s="1"/>
      <c r="AD452" s="1"/>
      <c r="AE452" s="1"/>
      <c r="AF452" s="1"/>
    </row>
    <row r="453" spans="9:32" x14ac:dyDescent="0.75">
      <c r="I453"/>
      <c r="J453" s="1"/>
      <c r="K453" s="1"/>
      <c r="L453" s="1"/>
      <c r="M453" s="1"/>
      <c r="N453" s="1"/>
      <c r="O453" s="1"/>
      <c r="P453" s="1"/>
      <c r="Y453" s="4"/>
      <c r="Z453" s="1"/>
      <c r="AA453" s="1"/>
      <c r="AB453" s="1"/>
      <c r="AC453" s="1"/>
      <c r="AD453" s="1"/>
      <c r="AE453" s="1"/>
      <c r="AF453" s="1"/>
    </row>
    <row r="454" spans="9:32" x14ac:dyDescent="0.75">
      <c r="I454"/>
      <c r="J454" s="1"/>
      <c r="K454" s="1"/>
      <c r="L454" s="1"/>
      <c r="M454" s="1"/>
      <c r="N454" s="1"/>
      <c r="O454" s="1"/>
      <c r="P454" s="1"/>
      <c r="Y454" s="4"/>
      <c r="Z454" s="1"/>
      <c r="AA454" s="1"/>
      <c r="AB454" s="1"/>
      <c r="AC454" s="1"/>
      <c r="AD454" s="1"/>
      <c r="AE454" s="1"/>
      <c r="AF454" s="1"/>
    </row>
    <row r="455" spans="9:32" x14ac:dyDescent="0.75">
      <c r="I455"/>
      <c r="J455" s="1"/>
      <c r="K455" s="1"/>
      <c r="L455" s="1"/>
      <c r="M455" s="1"/>
      <c r="N455" s="1"/>
      <c r="O455" s="1"/>
      <c r="P455" s="1"/>
      <c r="Y455" s="4"/>
      <c r="Z455" s="1"/>
      <c r="AA455" s="1"/>
      <c r="AB455" s="1"/>
      <c r="AC455" s="1"/>
      <c r="AD455" s="1"/>
      <c r="AE455" s="1"/>
      <c r="AF455" s="1"/>
    </row>
    <row r="456" spans="9:32" x14ac:dyDescent="0.75">
      <c r="I456"/>
      <c r="J456" s="1"/>
      <c r="K456" s="1"/>
      <c r="L456" s="1"/>
      <c r="M456" s="1"/>
      <c r="N456" s="1"/>
      <c r="O456" s="1"/>
      <c r="P456" s="1"/>
      <c r="Y456" s="4"/>
      <c r="Z456" s="1"/>
      <c r="AA456" s="1"/>
      <c r="AB456" s="1"/>
      <c r="AC456" s="1"/>
      <c r="AD456" s="1"/>
      <c r="AE456" s="1"/>
      <c r="AF456" s="1"/>
    </row>
    <row r="457" spans="9:32" x14ac:dyDescent="0.75">
      <c r="I457"/>
      <c r="J457" s="1"/>
      <c r="K457" s="1"/>
      <c r="L457" s="1"/>
      <c r="M457" s="1"/>
      <c r="N457" s="1"/>
      <c r="O457" s="1"/>
      <c r="P457" s="1"/>
      <c r="Y457" s="4"/>
      <c r="Z457" s="1"/>
      <c r="AA457" s="1"/>
      <c r="AB457" s="1"/>
      <c r="AC457" s="1"/>
      <c r="AD457" s="1"/>
      <c r="AE457" s="1"/>
      <c r="AF457" s="1"/>
    </row>
    <row r="458" spans="9:32" x14ac:dyDescent="0.75">
      <c r="I458"/>
      <c r="J458" s="1"/>
      <c r="K458" s="1"/>
      <c r="L458" s="1"/>
      <c r="M458" s="1"/>
      <c r="N458" s="1"/>
      <c r="O458" s="1"/>
      <c r="P458" s="1"/>
      <c r="Y458" s="4"/>
      <c r="Z458" s="1"/>
      <c r="AA458" s="1"/>
      <c r="AB458" s="1"/>
      <c r="AC458" s="1"/>
      <c r="AD458" s="1"/>
      <c r="AE458" s="1"/>
      <c r="AF458" s="1"/>
    </row>
    <row r="459" spans="9:32" x14ac:dyDescent="0.75">
      <c r="I459"/>
      <c r="J459" s="1"/>
      <c r="K459" s="1"/>
      <c r="L459" s="1"/>
      <c r="M459" s="1"/>
      <c r="N459" s="1"/>
      <c r="O459" s="1"/>
      <c r="P459" s="1"/>
      <c r="Y459" s="4"/>
      <c r="Z459" s="1"/>
      <c r="AA459" s="1"/>
      <c r="AB459" s="1"/>
      <c r="AC459" s="1"/>
      <c r="AD459" s="1"/>
      <c r="AE459" s="1"/>
      <c r="AF459" s="1"/>
    </row>
    <row r="460" spans="9:32" x14ac:dyDescent="0.75">
      <c r="I460"/>
      <c r="J460" s="1"/>
      <c r="K460" s="1"/>
      <c r="L460" s="1"/>
      <c r="M460" s="1"/>
      <c r="N460" s="1"/>
      <c r="O460" s="1"/>
      <c r="P460" s="1"/>
      <c r="Y460" s="4"/>
      <c r="Z460" s="1"/>
      <c r="AA460" s="1"/>
      <c r="AB460" s="1"/>
      <c r="AC460" s="1"/>
      <c r="AD460" s="1"/>
      <c r="AE460" s="1"/>
      <c r="AF460" s="1"/>
    </row>
    <row r="461" spans="9:32" x14ac:dyDescent="0.75">
      <c r="I461"/>
      <c r="J461" s="1"/>
      <c r="K461" s="1"/>
      <c r="L461" s="1"/>
      <c r="M461" s="1"/>
      <c r="N461" s="1"/>
      <c r="O461" s="1"/>
      <c r="P461" s="1"/>
      <c r="Y461" s="4"/>
      <c r="Z461" s="1"/>
      <c r="AA461" s="1"/>
      <c r="AB461" s="1"/>
      <c r="AC461" s="1"/>
      <c r="AD461" s="1"/>
      <c r="AE461" s="1"/>
      <c r="AF461" s="1"/>
    </row>
    <row r="462" spans="9:32" x14ac:dyDescent="0.75">
      <c r="I462"/>
      <c r="J462" s="1"/>
      <c r="K462" s="1"/>
      <c r="L462" s="1"/>
      <c r="M462" s="1"/>
      <c r="N462" s="1"/>
      <c r="O462" s="1"/>
      <c r="P462" s="1"/>
      <c r="Y462" s="4"/>
      <c r="Z462" s="1"/>
      <c r="AA462" s="1"/>
      <c r="AB462" s="1"/>
      <c r="AC462" s="1"/>
      <c r="AD462" s="1"/>
      <c r="AE462" s="1"/>
      <c r="AF462" s="1"/>
    </row>
    <row r="463" spans="9:32" x14ac:dyDescent="0.75">
      <c r="I463"/>
      <c r="J463" s="1"/>
      <c r="K463" s="1"/>
      <c r="L463" s="1"/>
      <c r="M463" s="1"/>
      <c r="N463" s="1"/>
      <c r="O463" s="1"/>
      <c r="P463" s="1"/>
      <c r="Y463" s="4"/>
      <c r="Z463" s="1"/>
      <c r="AA463" s="1"/>
      <c r="AB463" s="1"/>
      <c r="AC463" s="1"/>
      <c r="AD463" s="1"/>
      <c r="AE463" s="1"/>
      <c r="AF463" s="1"/>
    </row>
    <row r="464" spans="9:32" x14ac:dyDescent="0.75">
      <c r="I464"/>
      <c r="J464" s="1"/>
      <c r="K464" s="1"/>
      <c r="L464" s="1"/>
      <c r="M464" s="1"/>
      <c r="N464" s="1"/>
      <c r="O464" s="1"/>
      <c r="P464" s="1"/>
      <c r="Y464" s="4"/>
      <c r="Z464" s="1"/>
      <c r="AA464" s="1"/>
      <c r="AB464" s="1"/>
      <c r="AC464" s="1"/>
      <c r="AD464" s="1"/>
      <c r="AE464" s="1"/>
      <c r="AF464" s="1"/>
    </row>
    <row r="465" spans="9:32" x14ac:dyDescent="0.75">
      <c r="I465"/>
      <c r="J465" s="1"/>
      <c r="K465" s="1"/>
      <c r="L465" s="1"/>
      <c r="M465" s="1"/>
      <c r="N465" s="1"/>
      <c r="O465" s="1"/>
      <c r="P465" s="1"/>
      <c r="Y465" s="4"/>
      <c r="Z465" s="1"/>
      <c r="AA465" s="1"/>
      <c r="AB465" s="1"/>
      <c r="AC465" s="1"/>
      <c r="AD465" s="1"/>
      <c r="AE465" s="1"/>
      <c r="AF465" s="1"/>
    </row>
    <row r="466" spans="9:32" x14ac:dyDescent="0.75">
      <c r="I466"/>
      <c r="J466" s="1"/>
      <c r="K466" s="1"/>
      <c r="L466" s="1"/>
      <c r="M466" s="1"/>
      <c r="N466" s="1"/>
      <c r="O466" s="1"/>
      <c r="P466" s="1"/>
      <c r="Y466" s="4"/>
      <c r="Z466" s="1"/>
      <c r="AA466" s="1"/>
      <c r="AB466" s="1"/>
      <c r="AC466" s="1"/>
      <c r="AD466" s="1"/>
      <c r="AE466" s="1"/>
      <c r="AF466" s="1"/>
    </row>
    <row r="467" spans="9:32" x14ac:dyDescent="0.75">
      <c r="I467"/>
      <c r="J467" s="1"/>
      <c r="K467" s="1"/>
      <c r="L467" s="1"/>
      <c r="M467" s="1"/>
      <c r="N467" s="1"/>
      <c r="O467" s="1"/>
      <c r="P467" s="1"/>
      <c r="Y467" s="4"/>
      <c r="Z467" s="1"/>
      <c r="AA467" s="1"/>
      <c r="AB467" s="1"/>
      <c r="AC467" s="1"/>
      <c r="AD467" s="1"/>
      <c r="AE467" s="1"/>
      <c r="AF467" s="1"/>
    </row>
    <row r="468" spans="9:32" x14ac:dyDescent="0.75">
      <c r="I468"/>
      <c r="J468" s="1"/>
      <c r="K468" s="1"/>
      <c r="L468" s="1"/>
      <c r="M468" s="1"/>
      <c r="N468" s="1"/>
      <c r="O468" s="1"/>
      <c r="P468" s="1"/>
      <c r="Y468" s="4"/>
      <c r="Z468" s="1"/>
      <c r="AA468" s="1"/>
      <c r="AB468" s="1"/>
      <c r="AC468" s="1"/>
      <c r="AD468" s="1"/>
      <c r="AE468" s="1"/>
      <c r="AF468" s="1"/>
    </row>
    <row r="469" spans="9:32" x14ac:dyDescent="0.75">
      <c r="I469"/>
      <c r="J469" s="1"/>
      <c r="K469" s="1"/>
      <c r="L469" s="1"/>
      <c r="M469" s="1"/>
      <c r="N469" s="1"/>
      <c r="O469" s="1"/>
      <c r="P469" s="1"/>
      <c r="Y469" s="4"/>
      <c r="Z469" s="1"/>
      <c r="AA469" s="1"/>
      <c r="AB469" s="1"/>
      <c r="AC469" s="1"/>
      <c r="AD469" s="1"/>
      <c r="AE469" s="1"/>
      <c r="AF469" s="1"/>
    </row>
    <row r="470" spans="9:32" x14ac:dyDescent="0.75">
      <c r="I470"/>
      <c r="J470" s="1"/>
      <c r="K470" s="1"/>
      <c r="L470" s="1"/>
      <c r="M470" s="1"/>
      <c r="N470" s="1"/>
      <c r="O470" s="1"/>
      <c r="P470" s="1"/>
      <c r="Y470" s="4"/>
      <c r="Z470" s="1"/>
      <c r="AA470" s="1"/>
      <c r="AB470" s="1"/>
      <c r="AC470" s="1"/>
      <c r="AD470" s="1"/>
      <c r="AE470" s="1"/>
      <c r="AF470" s="1"/>
    </row>
    <row r="471" spans="9:32" x14ac:dyDescent="0.75">
      <c r="I471"/>
      <c r="J471" s="1"/>
      <c r="K471" s="1"/>
      <c r="L471" s="1"/>
      <c r="M471" s="1"/>
      <c r="N471" s="1"/>
      <c r="O471" s="1"/>
      <c r="P471" s="1"/>
      <c r="Y471" s="4"/>
      <c r="Z471" s="1"/>
      <c r="AA471" s="1"/>
      <c r="AB471" s="1"/>
      <c r="AC471" s="1"/>
      <c r="AD471" s="1"/>
      <c r="AE471" s="1"/>
      <c r="AF471" s="1"/>
    </row>
    <row r="472" spans="9:32" x14ac:dyDescent="0.75">
      <c r="I472"/>
      <c r="J472" s="1"/>
      <c r="K472" s="1"/>
      <c r="L472" s="1"/>
      <c r="M472" s="1"/>
      <c r="N472" s="1"/>
      <c r="O472" s="1"/>
      <c r="P472" s="1"/>
      <c r="Y472" s="4"/>
      <c r="Z472" s="1"/>
      <c r="AA472" s="1"/>
      <c r="AB472" s="1"/>
      <c r="AC472" s="1"/>
      <c r="AD472" s="1"/>
      <c r="AE472" s="1"/>
      <c r="AF472" s="1"/>
    </row>
    <row r="473" spans="9:32" x14ac:dyDescent="0.75">
      <c r="I473"/>
      <c r="J473" s="1"/>
      <c r="K473" s="1"/>
      <c r="L473" s="1"/>
      <c r="M473" s="1"/>
      <c r="N473" s="1"/>
      <c r="O473" s="1"/>
      <c r="P473" s="1"/>
      <c r="Y473" s="4"/>
      <c r="Z473" s="1"/>
      <c r="AA473" s="1"/>
      <c r="AB473" s="1"/>
      <c r="AC473" s="1"/>
      <c r="AD473" s="1"/>
      <c r="AE473" s="1"/>
      <c r="AF473" s="1"/>
    </row>
    <row r="474" spans="9:32" x14ac:dyDescent="0.75">
      <c r="I474"/>
      <c r="J474" s="1"/>
      <c r="K474" s="1"/>
      <c r="L474" s="1"/>
      <c r="M474" s="1"/>
      <c r="N474" s="1"/>
      <c r="O474" s="1"/>
      <c r="P474" s="1"/>
      <c r="Y474" s="4"/>
      <c r="Z474" s="1"/>
      <c r="AA474" s="1"/>
      <c r="AB474" s="1"/>
      <c r="AC474" s="1"/>
      <c r="AD474" s="1"/>
      <c r="AE474" s="1"/>
      <c r="AF474" s="1"/>
    </row>
    <row r="475" spans="9:32" x14ac:dyDescent="0.75">
      <c r="I475"/>
      <c r="J475" s="1"/>
      <c r="K475" s="1"/>
      <c r="L475" s="1"/>
      <c r="M475" s="1"/>
      <c r="N475" s="1"/>
      <c r="O475" s="1"/>
      <c r="P475" s="1"/>
      <c r="Y475" s="4"/>
      <c r="Z475" s="1"/>
      <c r="AA475" s="1"/>
      <c r="AB475" s="1"/>
      <c r="AC475" s="1"/>
      <c r="AD475" s="1"/>
      <c r="AE475" s="1"/>
      <c r="AF475" s="1"/>
    </row>
    <row r="476" spans="9:32" x14ac:dyDescent="0.75">
      <c r="I476"/>
      <c r="J476" s="1"/>
      <c r="K476" s="1"/>
      <c r="L476" s="1"/>
      <c r="M476" s="1"/>
      <c r="N476" s="1"/>
      <c r="O476" s="1"/>
      <c r="P476" s="1"/>
      <c r="Y476" s="4"/>
      <c r="Z476" s="1"/>
      <c r="AA476" s="1"/>
      <c r="AB476" s="1"/>
      <c r="AC476" s="1"/>
      <c r="AD476" s="1"/>
      <c r="AE476" s="1"/>
      <c r="AF476" s="1"/>
    </row>
    <row r="477" spans="9:32" x14ac:dyDescent="0.75">
      <c r="I477"/>
      <c r="J477" s="1"/>
      <c r="K477" s="1"/>
      <c r="L477" s="1"/>
      <c r="M477" s="1"/>
      <c r="N477" s="1"/>
      <c r="O477" s="1"/>
      <c r="P477" s="1"/>
      <c r="Y477" s="4"/>
      <c r="Z477" s="1"/>
      <c r="AA477" s="1"/>
      <c r="AB477" s="1"/>
      <c r="AC477" s="1"/>
      <c r="AD477" s="1"/>
      <c r="AE477" s="1"/>
      <c r="AF477" s="1"/>
    </row>
    <row r="478" spans="9:32" x14ac:dyDescent="0.75">
      <c r="I478"/>
      <c r="J478" s="1"/>
      <c r="K478" s="1"/>
      <c r="L478" s="1"/>
      <c r="M478" s="1"/>
      <c r="N478" s="1"/>
      <c r="O478" s="1"/>
      <c r="P478" s="1"/>
      <c r="Y478" s="4"/>
      <c r="Z478" s="1"/>
      <c r="AA478" s="1"/>
      <c r="AB478" s="1"/>
      <c r="AC478" s="1"/>
      <c r="AD478" s="1"/>
      <c r="AE478" s="1"/>
      <c r="AF478" s="1"/>
    </row>
    <row r="479" spans="9:32" x14ac:dyDescent="0.75">
      <c r="I479"/>
      <c r="J479" s="1"/>
      <c r="K479" s="1"/>
      <c r="L479" s="1"/>
      <c r="M479" s="1"/>
      <c r="N479" s="1"/>
      <c r="O479" s="1"/>
      <c r="P479" s="1"/>
      <c r="Y479" s="4"/>
      <c r="Z479" s="1"/>
      <c r="AA479" s="1"/>
      <c r="AB479" s="1"/>
      <c r="AC479" s="1"/>
      <c r="AD479" s="1"/>
      <c r="AE479" s="1"/>
      <c r="AF479" s="1"/>
    </row>
    <row r="480" spans="9:32" x14ac:dyDescent="0.75">
      <c r="I480"/>
      <c r="J480" s="1"/>
      <c r="K480" s="1"/>
      <c r="L480" s="1"/>
      <c r="M480" s="1"/>
      <c r="N480" s="1"/>
      <c r="O480" s="1"/>
      <c r="P480" s="1"/>
      <c r="Y480" s="4"/>
      <c r="Z480" s="1"/>
      <c r="AA480" s="1"/>
      <c r="AB480" s="1"/>
      <c r="AC480" s="1"/>
      <c r="AD480" s="1"/>
      <c r="AE480" s="1"/>
      <c r="AF480" s="1"/>
    </row>
    <row r="481" spans="9:32" x14ac:dyDescent="0.75">
      <c r="I481"/>
      <c r="J481" s="1"/>
      <c r="K481" s="1"/>
      <c r="L481" s="1"/>
      <c r="M481" s="1"/>
      <c r="N481" s="1"/>
      <c r="O481" s="1"/>
      <c r="P481" s="1"/>
      <c r="Y481" s="4"/>
      <c r="Z481" s="1"/>
      <c r="AA481" s="1"/>
      <c r="AB481" s="1"/>
      <c r="AC481" s="1"/>
      <c r="AD481" s="1"/>
      <c r="AE481" s="1"/>
      <c r="AF481" s="1"/>
    </row>
    <row r="482" spans="9:32" x14ac:dyDescent="0.75">
      <c r="I482"/>
      <c r="J482" s="1"/>
      <c r="K482" s="1"/>
      <c r="L482" s="1"/>
      <c r="M482" s="1"/>
      <c r="N482" s="1"/>
      <c r="O482" s="1"/>
      <c r="P482" s="1"/>
      <c r="Y482" s="4"/>
      <c r="Z482" s="1"/>
      <c r="AA482" s="1"/>
      <c r="AB482" s="1"/>
      <c r="AC482" s="1"/>
      <c r="AD482" s="1"/>
      <c r="AE482" s="1"/>
      <c r="AF482" s="1"/>
    </row>
    <row r="483" spans="9:32" x14ac:dyDescent="0.75">
      <c r="I483"/>
      <c r="J483" s="1"/>
      <c r="K483" s="1"/>
      <c r="L483" s="1"/>
      <c r="M483" s="1"/>
      <c r="N483" s="1"/>
      <c r="O483" s="1"/>
      <c r="P483" s="1"/>
      <c r="Y483" s="4"/>
      <c r="Z483" s="1"/>
      <c r="AA483" s="1"/>
      <c r="AB483" s="1"/>
      <c r="AC483" s="1"/>
      <c r="AD483" s="1"/>
      <c r="AE483" s="1"/>
      <c r="AF483" s="1"/>
    </row>
    <row r="484" spans="9:32" x14ac:dyDescent="0.75">
      <c r="I484"/>
      <c r="J484" s="1"/>
      <c r="K484" s="1"/>
      <c r="L484" s="1"/>
      <c r="M484" s="1"/>
      <c r="N484" s="1"/>
      <c r="O484" s="1"/>
      <c r="P484" s="1"/>
      <c r="Y484" s="4"/>
      <c r="Z484" s="1"/>
      <c r="AA484" s="1"/>
      <c r="AB484" s="1"/>
      <c r="AC484" s="1"/>
      <c r="AD484" s="1"/>
      <c r="AE484" s="1"/>
      <c r="AF484" s="1"/>
    </row>
    <row r="485" spans="9:32" x14ac:dyDescent="0.75">
      <c r="I485"/>
      <c r="J485" s="1"/>
      <c r="K485" s="1"/>
      <c r="L485" s="1"/>
      <c r="M485" s="1"/>
      <c r="N485" s="1"/>
      <c r="O485" s="1"/>
      <c r="P485" s="1"/>
      <c r="Y485" s="4"/>
      <c r="Z485" s="1"/>
      <c r="AA485" s="1"/>
      <c r="AB485" s="1"/>
      <c r="AC485" s="1"/>
      <c r="AD485" s="1"/>
      <c r="AE485" s="1"/>
      <c r="AF485" s="1"/>
    </row>
    <row r="486" spans="9:32" x14ac:dyDescent="0.75">
      <c r="I486"/>
      <c r="J486" s="1"/>
      <c r="K486" s="1"/>
      <c r="L486" s="1"/>
      <c r="M486" s="1"/>
      <c r="N486" s="1"/>
      <c r="O486" s="1"/>
      <c r="P486" s="1"/>
      <c r="Y486" s="4"/>
      <c r="Z486" s="1"/>
      <c r="AA486" s="1"/>
      <c r="AB486" s="1"/>
      <c r="AC486" s="1"/>
      <c r="AD486" s="1"/>
      <c r="AE486" s="1"/>
      <c r="AF486" s="1"/>
    </row>
    <row r="487" spans="9:32" x14ac:dyDescent="0.75">
      <c r="I487"/>
      <c r="J487" s="1"/>
      <c r="K487" s="1"/>
      <c r="L487" s="1"/>
      <c r="M487" s="1"/>
      <c r="N487" s="1"/>
      <c r="O487" s="1"/>
      <c r="P487" s="1"/>
      <c r="Y487" s="4"/>
      <c r="Z487" s="1"/>
      <c r="AA487" s="1"/>
      <c r="AB487" s="1"/>
      <c r="AC487" s="1"/>
      <c r="AD487" s="1"/>
      <c r="AE487" s="1"/>
      <c r="AF487" s="1"/>
    </row>
    <row r="488" spans="9:32" x14ac:dyDescent="0.75">
      <c r="I488"/>
      <c r="J488" s="1"/>
      <c r="K488" s="1"/>
      <c r="L488" s="1"/>
      <c r="M488" s="1"/>
      <c r="N488" s="1"/>
      <c r="O488" s="1"/>
      <c r="P488" s="1"/>
      <c r="Y488" s="4"/>
      <c r="Z488" s="1"/>
      <c r="AA488" s="1"/>
      <c r="AB488" s="1"/>
      <c r="AC488" s="1"/>
      <c r="AD488" s="1"/>
      <c r="AE488" s="1"/>
      <c r="AF488" s="1"/>
    </row>
    <row r="489" spans="9:32" x14ac:dyDescent="0.75">
      <c r="I489"/>
      <c r="J489" s="1"/>
      <c r="K489" s="1"/>
      <c r="L489" s="1"/>
      <c r="M489" s="1"/>
      <c r="N489" s="1"/>
      <c r="O489" s="1"/>
      <c r="P489" s="1"/>
      <c r="Y489" s="4"/>
      <c r="Z489" s="1"/>
      <c r="AA489" s="1"/>
      <c r="AB489" s="1"/>
      <c r="AC489" s="1"/>
      <c r="AD489" s="1"/>
      <c r="AE489" s="1"/>
      <c r="AF489" s="1"/>
    </row>
    <row r="490" spans="9:32" x14ac:dyDescent="0.75">
      <c r="I490"/>
      <c r="J490" s="1"/>
      <c r="K490" s="1"/>
      <c r="L490" s="1"/>
      <c r="M490" s="1"/>
      <c r="N490" s="1"/>
      <c r="O490" s="1"/>
      <c r="P490" s="1"/>
      <c r="Y490" s="4"/>
      <c r="Z490" s="1"/>
      <c r="AA490" s="1"/>
      <c r="AB490" s="1"/>
      <c r="AC490" s="1"/>
      <c r="AD490" s="1"/>
      <c r="AE490" s="1"/>
      <c r="AF490" s="1"/>
    </row>
    <row r="491" spans="9:32" x14ac:dyDescent="0.75">
      <c r="I491"/>
      <c r="J491" s="1"/>
      <c r="K491" s="1"/>
      <c r="L491" s="1"/>
      <c r="M491" s="1"/>
      <c r="N491" s="1"/>
      <c r="O491" s="1"/>
      <c r="P491" s="1"/>
      <c r="Y491" s="4"/>
      <c r="Z491" s="1"/>
      <c r="AA491" s="1"/>
      <c r="AB491" s="1"/>
      <c r="AC491" s="1"/>
      <c r="AD491" s="1"/>
      <c r="AE491" s="1"/>
      <c r="AF491" s="1"/>
    </row>
    <row r="492" spans="9:32" x14ac:dyDescent="0.75">
      <c r="I492"/>
      <c r="J492" s="1"/>
      <c r="K492" s="1"/>
      <c r="L492" s="1"/>
      <c r="M492" s="1"/>
      <c r="N492" s="1"/>
      <c r="O492" s="1"/>
      <c r="P492" s="1"/>
      <c r="Y492" s="4"/>
      <c r="Z492" s="1"/>
      <c r="AA492" s="1"/>
      <c r="AB492" s="1"/>
      <c r="AC492" s="1"/>
      <c r="AD492" s="1"/>
      <c r="AE492" s="1"/>
      <c r="AF492" s="1"/>
    </row>
    <row r="493" spans="9:32" x14ac:dyDescent="0.75">
      <c r="I493"/>
      <c r="J493" s="1"/>
      <c r="K493" s="1"/>
      <c r="L493" s="1"/>
      <c r="M493" s="1"/>
      <c r="N493" s="1"/>
      <c r="O493" s="1"/>
      <c r="P493" s="1"/>
      <c r="Y493" s="4"/>
      <c r="Z493" s="1"/>
      <c r="AA493" s="1"/>
      <c r="AB493" s="1"/>
      <c r="AC493" s="1"/>
      <c r="AD493" s="1"/>
      <c r="AE493" s="1"/>
      <c r="AF493" s="1"/>
    </row>
    <row r="494" spans="9:32" x14ac:dyDescent="0.75">
      <c r="I494"/>
      <c r="J494" s="1"/>
      <c r="K494" s="1"/>
      <c r="L494" s="1"/>
      <c r="M494" s="1"/>
      <c r="N494" s="1"/>
      <c r="O494" s="1"/>
      <c r="P494" s="1"/>
      <c r="Y494" s="4"/>
      <c r="Z494" s="1"/>
      <c r="AA494" s="1"/>
      <c r="AB494" s="1"/>
      <c r="AC494" s="1"/>
      <c r="AD494" s="1"/>
      <c r="AE494" s="1"/>
      <c r="AF494" s="1"/>
    </row>
    <row r="495" spans="9:32" x14ac:dyDescent="0.75">
      <c r="I495"/>
      <c r="J495" s="1"/>
      <c r="K495" s="1"/>
      <c r="L495" s="1"/>
      <c r="M495" s="1"/>
      <c r="N495" s="1"/>
      <c r="O495" s="1"/>
      <c r="P495" s="1"/>
      <c r="Y495" s="4"/>
      <c r="Z495" s="1"/>
      <c r="AA495" s="1"/>
      <c r="AB495" s="1"/>
      <c r="AC495" s="1"/>
      <c r="AD495" s="1"/>
      <c r="AE495" s="1"/>
      <c r="AF495" s="1"/>
    </row>
    <row r="496" spans="9:32" x14ac:dyDescent="0.75">
      <c r="I496"/>
      <c r="J496" s="1"/>
      <c r="K496" s="1"/>
      <c r="L496" s="1"/>
      <c r="M496" s="1"/>
      <c r="N496" s="1"/>
      <c r="O496" s="1"/>
      <c r="P496" s="1"/>
      <c r="Y496" s="4"/>
      <c r="Z496" s="1"/>
      <c r="AA496" s="1"/>
      <c r="AB496" s="1"/>
      <c r="AC496" s="1"/>
      <c r="AD496" s="1"/>
      <c r="AE496" s="1"/>
      <c r="AF496" s="1"/>
    </row>
    <row r="497" spans="9:32" x14ac:dyDescent="0.75">
      <c r="I497"/>
      <c r="J497" s="1"/>
      <c r="K497" s="1"/>
      <c r="L497" s="1"/>
      <c r="M497" s="1"/>
      <c r="N497" s="1"/>
      <c r="O497" s="1"/>
      <c r="P497" s="1"/>
      <c r="Y497" s="4"/>
      <c r="Z497" s="1"/>
      <c r="AA497" s="1"/>
      <c r="AB497" s="1"/>
      <c r="AC497" s="1"/>
      <c r="AD497" s="1"/>
      <c r="AE497" s="1"/>
      <c r="AF497" s="1"/>
    </row>
    <row r="498" spans="9:32" x14ac:dyDescent="0.75">
      <c r="I498"/>
      <c r="J498" s="1"/>
      <c r="K498" s="1"/>
      <c r="L498" s="1"/>
      <c r="M498" s="1"/>
      <c r="N498" s="1"/>
      <c r="O498" s="1"/>
      <c r="P498" s="1"/>
      <c r="Y498" s="4"/>
      <c r="Z498" s="1"/>
      <c r="AA498" s="1"/>
      <c r="AB498" s="1"/>
      <c r="AC498" s="1"/>
      <c r="AD498" s="1"/>
      <c r="AE498" s="1"/>
      <c r="AF498" s="1"/>
    </row>
    <row r="499" spans="9:32" x14ac:dyDescent="0.75">
      <c r="I499"/>
      <c r="J499" s="1"/>
      <c r="K499" s="1"/>
      <c r="L499" s="1"/>
      <c r="M499" s="1"/>
      <c r="N499" s="1"/>
      <c r="O499" s="1"/>
      <c r="P499" s="1"/>
      <c r="Y499" s="4"/>
      <c r="Z499" s="1"/>
      <c r="AA499" s="1"/>
      <c r="AB499" s="1"/>
      <c r="AC499" s="1"/>
      <c r="AD499" s="1"/>
      <c r="AE499" s="1"/>
      <c r="AF499" s="1"/>
    </row>
    <row r="500" spans="9:32" x14ac:dyDescent="0.75">
      <c r="I500"/>
      <c r="J500" s="1"/>
      <c r="K500" s="1"/>
      <c r="L500" s="1"/>
      <c r="M500" s="1"/>
      <c r="N500" s="1"/>
      <c r="O500" s="1"/>
      <c r="P500" s="1"/>
      <c r="Y500" s="4"/>
      <c r="Z500" s="1"/>
      <c r="AA500" s="1"/>
      <c r="AB500" s="1"/>
      <c r="AC500" s="1"/>
      <c r="AD500" s="1"/>
      <c r="AE500" s="1"/>
      <c r="AF500" s="1"/>
    </row>
    <row r="501" spans="9:32" x14ac:dyDescent="0.75">
      <c r="I501"/>
      <c r="J501" s="1"/>
      <c r="K501" s="1"/>
      <c r="L501" s="1"/>
      <c r="M501" s="1"/>
      <c r="N501" s="1"/>
      <c r="O501" s="1"/>
      <c r="P501" s="1"/>
      <c r="Y501" s="4"/>
      <c r="Z501" s="1"/>
      <c r="AA501" s="1"/>
      <c r="AB501" s="1"/>
      <c r="AC501" s="1"/>
      <c r="AD501" s="1"/>
      <c r="AE501" s="1"/>
      <c r="AF501" s="1"/>
    </row>
    <row r="502" spans="9:32" x14ac:dyDescent="0.75">
      <c r="I502"/>
      <c r="J502" s="1"/>
      <c r="K502" s="1"/>
      <c r="L502" s="1"/>
      <c r="M502" s="1"/>
      <c r="N502" s="1"/>
      <c r="O502" s="1"/>
      <c r="P502" s="1"/>
      <c r="Y502" s="4"/>
      <c r="Z502" s="1"/>
      <c r="AA502" s="1"/>
      <c r="AB502" s="1"/>
      <c r="AC502" s="1"/>
      <c r="AD502" s="1"/>
      <c r="AE502" s="1"/>
      <c r="AF502" s="1"/>
    </row>
    <row r="503" spans="9:32" x14ac:dyDescent="0.75">
      <c r="I503"/>
      <c r="J503" s="1"/>
      <c r="K503" s="1"/>
      <c r="L503" s="1"/>
      <c r="M503" s="1"/>
      <c r="N503" s="1"/>
      <c r="O503" s="1"/>
      <c r="P503" s="1"/>
      <c r="Y503" s="4"/>
      <c r="Z503" s="1"/>
      <c r="AA503" s="1"/>
      <c r="AB503" s="1"/>
      <c r="AC503" s="1"/>
      <c r="AD503" s="1"/>
      <c r="AE503" s="1"/>
      <c r="AF503" s="1"/>
    </row>
    <row r="504" spans="9:32" x14ac:dyDescent="0.75">
      <c r="I504"/>
      <c r="J504" s="1"/>
      <c r="K504" s="1"/>
      <c r="L504" s="1"/>
      <c r="M504" s="1"/>
      <c r="N504" s="1"/>
      <c r="O504" s="1"/>
      <c r="P504" s="1"/>
      <c r="Y504" s="4"/>
      <c r="Z504" s="1"/>
      <c r="AA504" s="1"/>
      <c r="AB504" s="1"/>
      <c r="AC504" s="1"/>
      <c r="AD504" s="1"/>
      <c r="AE504" s="1"/>
      <c r="AF504" s="1"/>
    </row>
    <row r="505" spans="9:32" x14ac:dyDescent="0.75">
      <c r="I505"/>
      <c r="J505" s="1"/>
      <c r="K505" s="1"/>
      <c r="L505" s="1"/>
      <c r="M505" s="1"/>
      <c r="N505" s="1"/>
      <c r="O505" s="1"/>
      <c r="P505" s="1"/>
      <c r="Y505" s="4"/>
      <c r="Z505" s="1"/>
      <c r="AA505" s="1"/>
      <c r="AB505" s="1"/>
      <c r="AC505" s="1"/>
      <c r="AD505" s="1"/>
      <c r="AE505" s="1"/>
      <c r="AF505" s="1"/>
    </row>
    <row r="506" spans="9:32" x14ac:dyDescent="0.75">
      <c r="I506"/>
      <c r="J506" s="1"/>
      <c r="K506" s="1"/>
      <c r="L506" s="1"/>
      <c r="M506" s="1"/>
      <c r="N506" s="1"/>
      <c r="O506" s="1"/>
      <c r="P506" s="1"/>
      <c r="Y506" s="4"/>
      <c r="Z506" s="1"/>
      <c r="AA506" s="1"/>
      <c r="AB506" s="1"/>
      <c r="AC506" s="1"/>
      <c r="AD506" s="1"/>
      <c r="AE506" s="1"/>
      <c r="AF506" s="1"/>
    </row>
    <row r="507" spans="9:32" x14ac:dyDescent="0.75">
      <c r="I507"/>
      <c r="J507" s="1"/>
      <c r="K507" s="1"/>
      <c r="L507" s="1"/>
      <c r="M507" s="1"/>
      <c r="N507" s="1"/>
      <c r="O507" s="1"/>
      <c r="P507" s="1"/>
      <c r="Y507" s="4"/>
      <c r="Z507" s="1"/>
      <c r="AA507" s="1"/>
      <c r="AB507" s="1"/>
      <c r="AC507" s="1"/>
      <c r="AD507" s="1"/>
      <c r="AE507" s="1"/>
      <c r="AF507" s="1"/>
    </row>
    <row r="508" spans="9:32" x14ac:dyDescent="0.75">
      <c r="I508"/>
      <c r="J508" s="1"/>
      <c r="K508" s="1"/>
      <c r="L508" s="1"/>
      <c r="M508" s="1"/>
      <c r="N508" s="1"/>
      <c r="O508" s="1"/>
      <c r="P508" s="1"/>
      <c r="Y508" s="4"/>
      <c r="Z508" s="1"/>
      <c r="AA508" s="1"/>
      <c r="AB508" s="1"/>
      <c r="AC508" s="1"/>
      <c r="AD508" s="1"/>
      <c r="AE508" s="1"/>
      <c r="AF508" s="1"/>
    </row>
    <row r="509" spans="9:32" x14ac:dyDescent="0.75">
      <c r="I509"/>
      <c r="J509" s="1"/>
      <c r="K509" s="1"/>
      <c r="L509" s="1"/>
      <c r="M509" s="1"/>
      <c r="N509" s="1"/>
      <c r="O509" s="1"/>
      <c r="P509" s="1"/>
      <c r="Y509" s="4"/>
      <c r="Z509" s="1"/>
      <c r="AA509" s="1"/>
      <c r="AB509" s="1"/>
      <c r="AC509" s="1"/>
      <c r="AD509" s="1"/>
      <c r="AE509" s="1"/>
      <c r="AF509" s="1"/>
    </row>
    <row r="510" spans="9:32" x14ac:dyDescent="0.75">
      <c r="I510"/>
      <c r="J510" s="1"/>
      <c r="K510" s="1"/>
      <c r="L510" s="1"/>
      <c r="M510" s="1"/>
      <c r="N510" s="1"/>
      <c r="O510" s="1"/>
      <c r="P510" s="1"/>
      <c r="Y510" s="4"/>
      <c r="Z510" s="1"/>
      <c r="AA510" s="1"/>
      <c r="AB510" s="1"/>
      <c r="AC510" s="1"/>
      <c r="AD510" s="1"/>
      <c r="AE510" s="1"/>
      <c r="AF510" s="1"/>
    </row>
    <row r="511" spans="9:32" x14ac:dyDescent="0.75">
      <c r="I511"/>
      <c r="J511" s="1"/>
      <c r="K511" s="1"/>
      <c r="L511" s="1"/>
      <c r="M511" s="1"/>
      <c r="N511" s="1"/>
      <c r="O511" s="1"/>
      <c r="P511" s="1"/>
      <c r="Y511" s="4"/>
      <c r="Z511" s="1"/>
      <c r="AA511" s="1"/>
      <c r="AB511" s="1"/>
      <c r="AC511" s="1"/>
      <c r="AD511" s="1"/>
      <c r="AE511" s="1"/>
      <c r="AF511" s="1"/>
    </row>
    <row r="512" spans="9:32" x14ac:dyDescent="0.75">
      <c r="I512"/>
      <c r="J512" s="1"/>
      <c r="K512" s="1"/>
      <c r="L512" s="1"/>
      <c r="M512" s="1"/>
      <c r="N512" s="1"/>
      <c r="O512" s="1"/>
      <c r="P512" s="1"/>
      <c r="Y512" s="4"/>
      <c r="Z512" s="1"/>
      <c r="AA512" s="1"/>
      <c r="AB512" s="1"/>
      <c r="AC512" s="1"/>
      <c r="AD512" s="1"/>
      <c r="AE512" s="1"/>
      <c r="AF512" s="1"/>
    </row>
    <row r="513" spans="9:32" x14ac:dyDescent="0.75">
      <c r="I513"/>
      <c r="J513" s="1"/>
      <c r="K513" s="1"/>
      <c r="L513" s="1"/>
      <c r="M513" s="1"/>
      <c r="N513" s="1"/>
      <c r="O513" s="1"/>
      <c r="P513" s="1"/>
      <c r="Y513" s="4"/>
      <c r="Z513" s="1"/>
      <c r="AA513" s="1"/>
      <c r="AB513" s="1"/>
      <c r="AC513" s="1"/>
      <c r="AD513" s="1"/>
      <c r="AE513" s="1"/>
      <c r="AF513" s="1"/>
    </row>
    <row r="514" spans="9:32" x14ac:dyDescent="0.75">
      <c r="I514"/>
      <c r="J514" s="1"/>
      <c r="K514" s="1"/>
      <c r="L514" s="1"/>
      <c r="M514" s="1"/>
      <c r="N514" s="1"/>
      <c r="O514" s="1"/>
      <c r="P514" s="1"/>
      <c r="Y514" s="4"/>
      <c r="Z514" s="1"/>
      <c r="AA514" s="1"/>
      <c r="AB514" s="1"/>
      <c r="AC514" s="1"/>
      <c r="AD514" s="1"/>
      <c r="AE514" s="1"/>
      <c r="AF514" s="1"/>
    </row>
    <row r="515" spans="9:32" x14ac:dyDescent="0.75">
      <c r="I515"/>
      <c r="J515" s="1"/>
      <c r="K515" s="1"/>
      <c r="L515" s="1"/>
      <c r="M515" s="1"/>
      <c r="N515" s="1"/>
      <c r="O515" s="1"/>
      <c r="P515" s="1"/>
      <c r="Y515" s="4"/>
      <c r="Z515" s="1"/>
      <c r="AA515" s="1"/>
      <c r="AB515" s="1"/>
      <c r="AC515" s="1"/>
      <c r="AD515" s="1"/>
      <c r="AE515" s="1"/>
      <c r="AF515" s="1"/>
    </row>
    <row r="516" spans="9:32" x14ac:dyDescent="0.75">
      <c r="I516"/>
      <c r="J516" s="1"/>
      <c r="K516" s="1"/>
      <c r="L516" s="1"/>
      <c r="M516" s="1"/>
      <c r="N516" s="1"/>
      <c r="O516" s="1"/>
      <c r="P516" s="1"/>
      <c r="Y516" s="4"/>
      <c r="Z516" s="1"/>
      <c r="AA516" s="1"/>
      <c r="AB516" s="1"/>
      <c r="AC516" s="1"/>
      <c r="AD516" s="1"/>
      <c r="AE516" s="1"/>
      <c r="AF516" s="1"/>
    </row>
    <row r="517" spans="9:32" x14ac:dyDescent="0.75">
      <c r="I517"/>
      <c r="J517" s="1"/>
      <c r="K517" s="1"/>
      <c r="L517" s="1"/>
      <c r="M517" s="1"/>
      <c r="N517" s="1"/>
      <c r="O517" s="1"/>
      <c r="P517" s="1"/>
      <c r="Y517" s="4"/>
      <c r="Z517" s="1"/>
      <c r="AA517" s="1"/>
      <c r="AB517" s="1"/>
      <c r="AC517" s="1"/>
      <c r="AD517" s="1"/>
      <c r="AE517" s="1"/>
      <c r="AF517" s="1"/>
    </row>
    <row r="518" spans="9:32" x14ac:dyDescent="0.75">
      <c r="I518"/>
      <c r="J518" s="1"/>
      <c r="K518" s="1"/>
      <c r="L518" s="1"/>
      <c r="M518" s="1"/>
      <c r="N518" s="1"/>
      <c r="O518" s="1"/>
      <c r="P518" s="1"/>
      <c r="Y518" s="4"/>
      <c r="Z518" s="1"/>
      <c r="AA518" s="1"/>
      <c r="AB518" s="1"/>
      <c r="AC518" s="1"/>
      <c r="AD518" s="1"/>
      <c r="AE518" s="1"/>
      <c r="AF518" s="1"/>
    </row>
    <row r="519" spans="9:32" x14ac:dyDescent="0.75">
      <c r="I519"/>
      <c r="J519" s="1"/>
      <c r="K519" s="1"/>
      <c r="L519" s="1"/>
      <c r="M519" s="1"/>
      <c r="N519" s="1"/>
      <c r="O519" s="1"/>
      <c r="P519" s="1"/>
      <c r="Y519" s="4"/>
      <c r="Z519" s="1"/>
      <c r="AA519" s="1"/>
      <c r="AB519" s="1"/>
      <c r="AC519" s="1"/>
      <c r="AD519" s="1"/>
      <c r="AE519" s="1"/>
      <c r="AF519" s="1"/>
    </row>
    <row r="520" spans="9:32" x14ac:dyDescent="0.75">
      <c r="I520"/>
      <c r="J520" s="1"/>
      <c r="K520" s="1"/>
      <c r="L520" s="1"/>
      <c r="M520" s="1"/>
      <c r="N520" s="1"/>
      <c r="O520" s="1"/>
      <c r="P520" s="1"/>
      <c r="Y520" s="4"/>
      <c r="Z520" s="1"/>
      <c r="AA520" s="1"/>
      <c r="AB520" s="1"/>
      <c r="AC520" s="1"/>
      <c r="AD520" s="1"/>
      <c r="AE520" s="1"/>
      <c r="AF520" s="1"/>
    </row>
    <row r="521" spans="9:32" x14ac:dyDescent="0.75">
      <c r="I521"/>
      <c r="J521" s="1"/>
      <c r="K521" s="1"/>
      <c r="L521" s="1"/>
      <c r="M521" s="1"/>
      <c r="N521" s="1"/>
      <c r="O521" s="1"/>
      <c r="P521" s="1"/>
      <c r="Y521" s="4"/>
      <c r="Z521" s="1"/>
      <c r="AA521" s="1"/>
      <c r="AB521" s="1"/>
      <c r="AC521" s="1"/>
      <c r="AD521" s="1"/>
      <c r="AE521" s="1"/>
      <c r="AF521" s="1"/>
    </row>
    <row r="522" spans="9:32" x14ac:dyDescent="0.75">
      <c r="I522"/>
      <c r="J522" s="1"/>
      <c r="K522" s="1"/>
      <c r="L522" s="1"/>
      <c r="M522" s="1"/>
      <c r="N522" s="1"/>
      <c r="O522" s="1"/>
      <c r="P522" s="1"/>
      <c r="Y522" s="4"/>
      <c r="Z522" s="1"/>
      <c r="AA522" s="1"/>
      <c r="AB522" s="1"/>
      <c r="AC522" s="1"/>
      <c r="AD522" s="1"/>
      <c r="AE522" s="1"/>
      <c r="AF522" s="1"/>
    </row>
    <row r="523" spans="9:32" x14ac:dyDescent="0.75">
      <c r="I523"/>
      <c r="J523" s="1"/>
      <c r="K523" s="1"/>
      <c r="L523" s="1"/>
      <c r="M523" s="1"/>
      <c r="N523" s="1"/>
      <c r="O523" s="1"/>
      <c r="P523" s="1"/>
      <c r="Y523" s="4"/>
      <c r="Z523" s="1"/>
      <c r="AA523" s="1"/>
      <c r="AB523" s="1"/>
      <c r="AC523" s="1"/>
      <c r="AD523" s="1"/>
      <c r="AE523" s="1"/>
      <c r="AF523" s="1"/>
    </row>
    <row r="524" spans="9:32" x14ac:dyDescent="0.75">
      <c r="I524"/>
      <c r="J524" s="1"/>
      <c r="K524" s="1"/>
      <c r="L524" s="1"/>
      <c r="M524" s="1"/>
      <c r="N524" s="1"/>
      <c r="O524" s="1"/>
      <c r="P524" s="1"/>
      <c r="Y524" s="4"/>
      <c r="Z524" s="1"/>
      <c r="AA524" s="1"/>
      <c r="AB524" s="1"/>
      <c r="AC524" s="1"/>
      <c r="AD524" s="1"/>
      <c r="AE524" s="1"/>
      <c r="AF524" s="1"/>
    </row>
    <row r="525" spans="9:32" x14ac:dyDescent="0.75">
      <c r="I525"/>
      <c r="J525" s="1"/>
      <c r="K525" s="1"/>
      <c r="L525" s="1"/>
      <c r="M525" s="1"/>
      <c r="N525" s="1"/>
      <c r="O525" s="1"/>
      <c r="P525" s="1"/>
      <c r="Y525" s="4"/>
      <c r="Z525" s="1"/>
      <c r="AA525" s="1"/>
      <c r="AB525" s="1"/>
      <c r="AC525" s="1"/>
      <c r="AD525" s="1"/>
      <c r="AE525" s="1"/>
      <c r="AF525" s="1"/>
    </row>
    <row r="526" spans="9:32" x14ac:dyDescent="0.75">
      <c r="I526"/>
      <c r="J526" s="1"/>
      <c r="K526" s="1"/>
      <c r="L526" s="1"/>
      <c r="M526" s="1"/>
      <c r="N526" s="1"/>
      <c r="O526" s="1"/>
      <c r="P526" s="1"/>
      <c r="Y526" s="4"/>
      <c r="Z526" s="1"/>
      <c r="AA526" s="1"/>
      <c r="AB526" s="1"/>
      <c r="AC526" s="1"/>
      <c r="AD526" s="1"/>
      <c r="AE526" s="1"/>
      <c r="AF526" s="1"/>
    </row>
    <row r="527" spans="9:32" x14ac:dyDescent="0.75">
      <c r="I527"/>
      <c r="J527" s="1"/>
      <c r="K527" s="1"/>
      <c r="L527" s="1"/>
      <c r="M527" s="1"/>
      <c r="N527" s="1"/>
      <c r="O527" s="1"/>
      <c r="P527" s="1"/>
      <c r="Y527" s="4"/>
      <c r="Z527" s="1"/>
      <c r="AA527" s="1"/>
      <c r="AB527" s="1"/>
      <c r="AC527" s="1"/>
      <c r="AD527" s="1"/>
      <c r="AE527" s="1"/>
      <c r="AF527" s="1"/>
    </row>
    <row r="528" spans="9:32" x14ac:dyDescent="0.75">
      <c r="I528"/>
      <c r="J528" s="1"/>
      <c r="K528" s="1"/>
      <c r="L528" s="1"/>
      <c r="M528" s="1"/>
      <c r="N528" s="1"/>
      <c r="O528" s="1"/>
      <c r="P528" s="1"/>
      <c r="Y528" s="4"/>
      <c r="Z528" s="1"/>
      <c r="AA528" s="1"/>
      <c r="AB528" s="1"/>
      <c r="AC528" s="1"/>
      <c r="AD528" s="1"/>
      <c r="AE528" s="1"/>
      <c r="AF528" s="1"/>
    </row>
    <row r="529" spans="9:32" x14ac:dyDescent="0.75">
      <c r="I529"/>
      <c r="J529" s="1"/>
      <c r="K529" s="1"/>
      <c r="L529" s="1"/>
      <c r="M529" s="1"/>
      <c r="N529" s="1"/>
      <c r="O529" s="1"/>
      <c r="P529" s="1"/>
      <c r="Y529" s="4"/>
      <c r="Z529" s="1"/>
      <c r="AA529" s="1"/>
      <c r="AB529" s="1"/>
      <c r="AC529" s="1"/>
      <c r="AD529" s="1"/>
      <c r="AE529" s="1"/>
      <c r="AF529" s="1"/>
    </row>
    <row r="530" spans="9:32" x14ac:dyDescent="0.75">
      <c r="I530"/>
      <c r="J530" s="1"/>
      <c r="K530" s="1"/>
      <c r="L530" s="1"/>
      <c r="M530" s="1"/>
      <c r="N530" s="1"/>
      <c r="O530" s="1"/>
      <c r="P530" s="1"/>
      <c r="Y530" s="4"/>
      <c r="Z530" s="1"/>
      <c r="AA530" s="1"/>
      <c r="AB530" s="1"/>
      <c r="AC530" s="1"/>
      <c r="AD530" s="1"/>
      <c r="AE530" s="1"/>
      <c r="AF530" s="1"/>
    </row>
    <row r="531" spans="9:32" x14ac:dyDescent="0.75">
      <c r="I531"/>
      <c r="J531" s="1"/>
      <c r="K531" s="1"/>
      <c r="L531" s="1"/>
      <c r="M531" s="1"/>
      <c r="N531" s="1"/>
      <c r="O531" s="1"/>
      <c r="P531" s="1"/>
      <c r="Y531" s="4"/>
      <c r="Z531" s="1"/>
      <c r="AA531" s="1"/>
      <c r="AB531" s="1"/>
      <c r="AC531" s="1"/>
      <c r="AD531" s="1"/>
      <c r="AE531" s="1"/>
      <c r="AF531" s="1"/>
    </row>
    <row r="532" spans="9:32" x14ac:dyDescent="0.75">
      <c r="I532"/>
      <c r="J532" s="1"/>
      <c r="K532" s="1"/>
      <c r="L532" s="1"/>
      <c r="M532" s="1"/>
      <c r="N532" s="1"/>
      <c r="O532" s="1"/>
      <c r="P532" s="1"/>
      <c r="Y532" s="4"/>
      <c r="Z532" s="1"/>
      <c r="AA532" s="1"/>
      <c r="AB532" s="1"/>
      <c r="AC532" s="1"/>
      <c r="AD532" s="1"/>
      <c r="AE532" s="1"/>
      <c r="AF532" s="1"/>
    </row>
    <row r="533" spans="9:32" x14ac:dyDescent="0.75">
      <c r="I533"/>
      <c r="J533" s="1"/>
      <c r="K533" s="1"/>
      <c r="L533" s="1"/>
      <c r="M533" s="1"/>
      <c r="N533" s="1"/>
      <c r="O533" s="1"/>
      <c r="P533" s="1"/>
      <c r="Y533" s="4"/>
      <c r="Z533" s="1"/>
      <c r="AA533" s="1"/>
      <c r="AB533" s="1"/>
      <c r="AC533" s="1"/>
      <c r="AD533" s="1"/>
      <c r="AE533" s="1"/>
      <c r="AF533" s="1"/>
    </row>
    <row r="534" spans="9:32" x14ac:dyDescent="0.75">
      <c r="I534"/>
      <c r="J534" s="1"/>
      <c r="K534" s="1"/>
      <c r="L534" s="1"/>
      <c r="M534" s="1"/>
      <c r="N534" s="1"/>
      <c r="O534" s="1"/>
      <c r="P534" s="1"/>
      <c r="Y534" s="4"/>
      <c r="Z534" s="1"/>
      <c r="AA534" s="1"/>
      <c r="AB534" s="1"/>
      <c r="AC534" s="1"/>
      <c r="AD534" s="1"/>
      <c r="AE534" s="1"/>
      <c r="AF534" s="1"/>
    </row>
    <row r="535" spans="9:32" x14ac:dyDescent="0.75">
      <c r="I535"/>
      <c r="J535" s="1"/>
      <c r="K535" s="1"/>
      <c r="L535" s="1"/>
      <c r="M535" s="1"/>
      <c r="N535" s="1"/>
      <c r="O535" s="1"/>
      <c r="P535" s="1"/>
      <c r="Y535" s="4"/>
      <c r="Z535" s="1"/>
      <c r="AA535" s="1"/>
      <c r="AB535" s="1"/>
      <c r="AC535" s="1"/>
      <c r="AD535" s="1"/>
      <c r="AE535" s="1"/>
      <c r="AF535" s="1"/>
    </row>
    <row r="536" spans="9:32" x14ac:dyDescent="0.75">
      <c r="I536"/>
      <c r="J536" s="1"/>
      <c r="K536" s="1"/>
      <c r="L536" s="1"/>
      <c r="M536" s="1"/>
      <c r="N536" s="1"/>
      <c r="O536" s="1"/>
      <c r="P536" s="1"/>
      <c r="Y536" s="4"/>
      <c r="Z536" s="1"/>
      <c r="AA536" s="1"/>
      <c r="AB536" s="1"/>
      <c r="AC536" s="1"/>
      <c r="AD536" s="1"/>
      <c r="AE536" s="1"/>
      <c r="AF536" s="1"/>
    </row>
    <row r="537" spans="9:32" x14ac:dyDescent="0.75">
      <c r="I537"/>
      <c r="J537" s="1"/>
      <c r="K537" s="1"/>
      <c r="L537" s="1"/>
      <c r="M537" s="1"/>
      <c r="N537" s="1"/>
      <c r="O537" s="1"/>
      <c r="P537" s="1"/>
      <c r="Y537" s="4"/>
      <c r="Z537" s="1"/>
      <c r="AA537" s="1"/>
      <c r="AB537" s="1"/>
      <c r="AC537" s="1"/>
      <c r="AD537" s="1"/>
      <c r="AE537" s="1"/>
      <c r="AF537" s="1"/>
    </row>
    <row r="538" spans="9:32" x14ac:dyDescent="0.75">
      <c r="I538"/>
      <c r="J538" s="1"/>
      <c r="K538" s="1"/>
      <c r="L538" s="1"/>
      <c r="M538" s="1"/>
      <c r="N538" s="1"/>
      <c r="O538" s="1"/>
      <c r="P538" s="1"/>
      <c r="Y538" s="4"/>
      <c r="Z538" s="1"/>
      <c r="AA538" s="1"/>
      <c r="AB538" s="1"/>
      <c r="AC538" s="1"/>
      <c r="AD538" s="1"/>
      <c r="AE538" s="1"/>
      <c r="AF538" s="1"/>
    </row>
    <row r="539" spans="9:32" x14ac:dyDescent="0.75">
      <c r="I539"/>
      <c r="J539" s="1"/>
      <c r="K539" s="1"/>
      <c r="L539" s="1"/>
      <c r="M539" s="1"/>
      <c r="N539" s="1"/>
      <c r="O539" s="1"/>
      <c r="P539" s="1"/>
      <c r="Y539" s="4"/>
      <c r="Z539" s="1"/>
      <c r="AA539" s="1"/>
      <c r="AB539" s="1"/>
      <c r="AC539" s="1"/>
      <c r="AD539" s="1"/>
      <c r="AE539" s="1"/>
      <c r="AF539" s="1"/>
    </row>
    <row r="540" spans="9:32" x14ac:dyDescent="0.75">
      <c r="I540"/>
      <c r="J540" s="1"/>
      <c r="K540" s="1"/>
      <c r="L540" s="1"/>
      <c r="M540" s="1"/>
      <c r="N540" s="1"/>
      <c r="O540" s="1"/>
      <c r="P540" s="1"/>
      <c r="Y540" s="4"/>
      <c r="Z540" s="1"/>
      <c r="AA540" s="1"/>
      <c r="AB540" s="1"/>
      <c r="AC540" s="1"/>
      <c r="AD540" s="1"/>
      <c r="AE540" s="1"/>
      <c r="AF540" s="1"/>
    </row>
    <row r="541" spans="9:32" x14ac:dyDescent="0.75">
      <c r="I541"/>
      <c r="J541" s="1"/>
      <c r="K541" s="1"/>
      <c r="L541" s="1"/>
      <c r="M541" s="1"/>
      <c r="N541" s="1"/>
      <c r="O541" s="1"/>
      <c r="P541" s="1"/>
      <c r="Y541" s="4"/>
      <c r="Z541" s="1"/>
      <c r="AA541" s="1"/>
      <c r="AB541" s="1"/>
      <c r="AC541" s="1"/>
      <c r="AD541" s="1"/>
      <c r="AE541" s="1"/>
      <c r="AF541" s="1"/>
    </row>
    <row r="542" spans="9:32" x14ac:dyDescent="0.75">
      <c r="I542"/>
      <c r="J542" s="1"/>
      <c r="K542" s="1"/>
      <c r="L542" s="1"/>
      <c r="M542" s="1"/>
      <c r="N542" s="1"/>
      <c r="O542" s="1"/>
      <c r="P542" s="1"/>
      <c r="Y542" s="4"/>
      <c r="Z542" s="1"/>
      <c r="AA542" s="1"/>
      <c r="AB542" s="1"/>
      <c r="AC542" s="1"/>
      <c r="AD542" s="1"/>
      <c r="AE542" s="1"/>
      <c r="AF542" s="1"/>
    </row>
    <row r="543" spans="9:32" x14ac:dyDescent="0.75">
      <c r="I543"/>
      <c r="J543" s="1"/>
      <c r="K543" s="1"/>
      <c r="L543" s="1"/>
      <c r="M543" s="1"/>
      <c r="N543" s="1"/>
      <c r="O543" s="1"/>
      <c r="P543" s="1"/>
      <c r="Y543" s="4"/>
      <c r="Z543" s="1"/>
      <c r="AA543" s="1"/>
      <c r="AB543" s="1"/>
      <c r="AC543" s="1"/>
      <c r="AD543" s="1"/>
      <c r="AE543" s="1"/>
      <c r="AF543" s="1"/>
    </row>
    <row r="544" spans="9:32" x14ac:dyDescent="0.75">
      <c r="I544"/>
      <c r="J544" s="1"/>
      <c r="K544" s="1"/>
      <c r="L544" s="1"/>
      <c r="M544" s="1"/>
      <c r="N544" s="1"/>
      <c r="O544" s="1"/>
      <c r="P544" s="1"/>
      <c r="Y544" s="4"/>
      <c r="Z544" s="1"/>
      <c r="AA544" s="1"/>
      <c r="AB544" s="1"/>
      <c r="AC544" s="1"/>
      <c r="AD544" s="1"/>
      <c r="AE544" s="1"/>
      <c r="AF544" s="1"/>
    </row>
    <row r="545" spans="9:32" x14ac:dyDescent="0.75">
      <c r="I545"/>
      <c r="J545" s="1"/>
      <c r="K545" s="1"/>
      <c r="L545" s="1"/>
      <c r="M545" s="1"/>
      <c r="N545" s="1"/>
      <c r="O545" s="1"/>
      <c r="P545" s="1"/>
      <c r="Y545" s="4"/>
      <c r="Z545" s="1"/>
      <c r="AA545" s="1"/>
      <c r="AB545" s="1"/>
      <c r="AC545" s="1"/>
      <c r="AD545" s="1"/>
      <c r="AE545" s="1"/>
      <c r="AF545" s="1"/>
    </row>
    <row r="546" spans="9:32" x14ac:dyDescent="0.75">
      <c r="I546"/>
      <c r="J546" s="1"/>
      <c r="K546" s="1"/>
      <c r="L546" s="1"/>
      <c r="M546" s="1"/>
      <c r="N546" s="1"/>
      <c r="O546" s="1"/>
      <c r="P546" s="1"/>
      <c r="Y546" s="4"/>
      <c r="Z546" s="1"/>
      <c r="AA546" s="1"/>
      <c r="AB546" s="1"/>
      <c r="AC546" s="1"/>
      <c r="AD546" s="1"/>
      <c r="AE546" s="1"/>
      <c r="AF546" s="1"/>
    </row>
    <row r="547" spans="9:32" x14ac:dyDescent="0.75">
      <c r="I547"/>
      <c r="J547" s="1"/>
      <c r="K547" s="1"/>
      <c r="L547" s="1"/>
      <c r="M547" s="1"/>
      <c r="N547" s="1"/>
      <c r="O547" s="1"/>
      <c r="P547" s="1"/>
      <c r="Y547" s="4"/>
      <c r="Z547" s="1"/>
      <c r="AA547" s="1"/>
      <c r="AB547" s="1"/>
      <c r="AC547" s="1"/>
      <c r="AD547" s="1"/>
      <c r="AE547" s="1"/>
      <c r="AF547" s="1"/>
    </row>
    <row r="548" spans="9:32" x14ac:dyDescent="0.75">
      <c r="I548"/>
      <c r="J548" s="1"/>
      <c r="K548" s="1"/>
      <c r="L548" s="1"/>
      <c r="M548" s="1"/>
      <c r="N548" s="1"/>
      <c r="O548" s="1"/>
      <c r="P548" s="1"/>
      <c r="Y548" s="4"/>
      <c r="Z548" s="1"/>
      <c r="AA548" s="1"/>
      <c r="AB548" s="1"/>
      <c r="AC548" s="1"/>
      <c r="AD548" s="1"/>
      <c r="AE548" s="1"/>
      <c r="AF548" s="1"/>
    </row>
    <row r="549" spans="9:32" x14ac:dyDescent="0.75">
      <c r="I549"/>
      <c r="J549" s="1"/>
      <c r="K549" s="1"/>
      <c r="L549" s="1"/>
      <c r="M549" s="1"/>
      <c r="N549" s="1"/>
      <c r="O549" s="1"/>
      <c r="P549" s="1"/>
      <c r="Y549" s="4"/>
      <c r="Z549" s="1"/>
      <c r="AA549" s="1"/>
      <c r="AB549" s="1"/>
      <c r="AC549" s="1"/>
      <c r="AD549" s="1"/>
      <c r="AE549" s="1"/>
      <c r="AF549" s="1"/>
    </row>
    <row r="550" spans="9:32" x14ac:dyDescent="0.75">
      <c r="I550"/>
      <c r="J550" s="1"/>
      <c r="K550" s="1"/>
      <c r="L550" s="1"/>
      <c r="M550" s="1"/>
      <c r="N550" s="1"/>
      <c r="O550" s="1"/>
      <c r="P550" s="1"/>
      <c r="Y550" s="4"/>
      <c r="Z550" s="1"/>
      <c r="AA550" s="1"/>
      <c r="AB550" s="1"/>
      <c r="AC550" s="1"/>
      <c r="AD550" s="1"/>
      <c r="AE550" s="1"/>
      <c r="AF550" s="1"/>
    </row>
    <row r="551" spans="9:32" x14ac:dyDescent="0.75">
      <c r="I551"/>
      <c r="J551" s="1"/>
      <c r="K551" s="1"/>
      <c r="L551" s="1"/>
      <c r="M551" s="1"/>
      <c r="N551" s="1"/>
      <c r="O551" s="1"/>
      <c r="P551" s="1"/>
      <c r="Y551" s="4"/>
      <c r="Z551" s="1"/>
      <c r="AA551" s="1"/>
      <c r="AB551" s="1"/>
      <c r="AC551" s="1"/>
      <c r="AD551" s="1"/>
      <c r="AE551" s="1"/>
      <c r="AF551" s="1"/>
    </row>
    <row r="552" spans="9:32" x14ac:dyDescent="0.75">
      <c r="I552"/>
      <c r="J552" s="1"/>
      <c r="K552" s="1"/>
      <c r="L552" s="1"/>
      <c r="M552" s="1"/>
      <c r="N552" s="1"/>
      <c r="O552" s="1"/>
      <c r="P552" s="1"/>
      <c r="Y552" s="4"/>
      <c r="Z552" s="1"/>
      <c r="AA552" s="1"/>
      <c r="AB552" s="1"/>
      <c r="AC552" s="1"/>
      <c r="AD552" s="1"/>
      <c r="AE552" s="1"/>
      <c r="AF552" s="1"/>
    </row>
    <row r="553" spans="9:32" x14ac:dyDescent="0.75">
      <c r="I553"/>
      <c r="J553" s="1"/>
      <c r="K553" s="1"/>
      <c r="L553" s="1"/>
      <c r="M553" s="1"/>
      <c r="N553" s="1"/>
      <c r="O553" s="1"/>
      <c r="P553" s="1"/>
      <c r="Y553" s="4"/>
      <c r="Z553" s="1"/>
      <c r="AA553" s="1"/>
      <c r="AB553" s="1"/>
      <c r="AC553" s="1"/>
      <c r="AD553" s="1"/>
      <c r="AE553" s="1"/>
      <c r="AF553" s="1"/>
    </row>
    <row r="554" spans="9:32" x14ac:dyDescent="0.75">
      <c r="I554"/>
      <c r="J554" s="1"/>
      <c r="K554" s="1"/>
      <c r="L554" s="1"/>
      <c r="M554" s="1"/>
      <c r="N554" s="1"/>
      <c r="O554" s="1"/>
      <c r="P554" s="1"/>
      <c r="Y554" s="4"/>
      <c r="Z554" s="1"/>
      <c r="AA554" s="1"/>
      <c r="AB554" s="1"/>
      <c r="AC554" s="1"/>
      <c r="AD554" s="1"/>
      <c r="AE554" s="1"/>
      <c r="AF554" s="1"/>
    </row>
    <row r="555" spans="9:32" x14ac:dyDescent="0.75">
      <c r="I555"/>
      <c r="J555" s="1"/>
      <c r="K555" s="1"/>
      <c r="L555" s="1"/>
      <c r="M555" s="1"/>
      <c r="N555" s="1"/>
      <c r="O555" s="1"/>
      <c r="P555" s="1"/>
      <c r="Y555" s="4"/>
      <c r="Z555" s="1"/>
      <c r="AA555" s="1"/>
      <c r="AB555" s="1"/>
      <c r="AC555" s="1"/>
      <c r="AD555" s="1"/>
      <c r="AE555" s="1"/>
      <c r="AF555" s="1"/>
    </row>
    <row r="556" spans="9:32" x14ac:dyDescent="0.75">
      <c r="I556"/>
      <c r="J556" s="1"/>
      <c r="K556" s="1"/>
      <c r="L556" s="1"/>
      <c r="M556" s="1"/>
      <c r="N556" s="1"/>
      <c r="O556" s="1"/>
      <c r="P556" s="1"/>
      <c r="Y556" s="4"/>
      <c r="Z556" s="1"/>
      <c r="AA556" s="1"/>
      <c r="AB556" s="1"/>
      <c r="AC556" s="1"/>
      <c r="AD556" s="1"/>
      <c r="AE556" s="1"/>
      <c r="AF556" s="1"/>
    </row>
    <row r="557" spans="9:32" x14ac:dyDescent="0.75">
      <c r="I557"/>
      <c r="J557" s="1"/>
      <c r="K557" s="1"/>
      <c r="L557" s="1"/>
      <c r="M557" s="1"/>
      <c r="N557" s="1"/>
      <c r="O557" s="1"/>
      <c r="P557" s="1"/>
      <c r="Y557" s="4"/>
      <c r="Z557" s="1"/>
      <c r="AA557" s="1"/>
      <c r="AB557" s="1"/>
      <c r="AC557" s="1"/>
      <c r="AD557" s="1"/>
      <c r="AE557" s="1"/>
      <c r="AF557" s="1"/>
    </row>
    <row r="558" spans="9:32" x14ac:dyDescent="0.75">
      <c r="I558"/>
      <c r="J558" s="1"/>
      <c r="K558" s="1"/>
      <c r="L558" s="1"/>
      <c r="M558" s="1"/>
      <c r="N558" s="1"/>
      <c r="O558" s="1"/>
      <c r="P558" s="1"/>
      <c r="Y558" s="4"/>
      <c r="Z558" s="1"/>
      <c r="AA558" s="1"/>
      <c r="AB558" s="1"/>
      <c r="AC558" s="1"/>
      <c r="AD558" s="1"/>
      <c r="AE558" s="1"/>
      <c r="AF558" s="1"/>
    </row>
    <row r="559" spans="9:32" x14ac:dyDescent="0.75">
      <c r="I559"/>
      <c r="J559" s="1"/>
      <c r="K559" s="1"/>
      <c r="L559" s="1"/>
      <c r="M559" s="1"/>
      <c r="N559" s="1"/>
      <c r="O559" s="1"/>
      <c r="P559" s="1"/>
      <c r="Y559" s="4"/>
      <c r="Z559" s="1"/>
      <c r="AA559" s="1"/>
      <c r="AB559" s="1"/>
      <c r="AC559" s="1"/>
      <c r="AD559" s="1"/>
      <c r="AE559" s="1"/>
      <c r="AF559" s="1"/>
    </row>
    <row r="560" spans="9:32" x14ac:dyDescent="0.75">
      <c r="I560"/>
      <c r="J560" s="1"/>
      <c r="K560" s="1"/>
      <c r="L560" s="1"/>
      <c r="M560" s="1"/>
      <c r="N560" s="1"/>
      <c r="O560" s="1"/>
      <c r="P560" s="1"/>
      <c r="Y560" s="4"/>
      <c r="Z560" s="1"/>
      <c r="AA560" s="1"/>
      <c r="AB560" s="1"/>
      <c r="AC560" s="1"/>
      <c r="AD560" s="1"/>
      <c r="AE560" s="1"/>
      <c r="AF560" s="1"/>
    </row>
    <row r="561" spans="9:32" x14ac:dyDescent="0.75">
      <c r="I561"/>
      <c r="J561" s="1"/>
      <c r="K561" s="1"/>
      <c r="L561" s="1"/>
      <c r="M561" s="1"/>
      <c r="N561" s="1"/>
      <c r="O561" s="1"/>
      <c r="P561" s="1"/>
      <c r="Y561" s="4"/>
      <c r="Z561" s="1"/>
      <c r="AA561" s="1"/>
      <c r="AB561" s="1"/>
      <c r="AC561" s="1"/>
      <c r="AD561" s="1"/>
      <c r="AE561" s="1"/>
      <c r="AF561" s="1"/>
    </row>
    <row r="562" spans="9:32" x14ac:dyDescent="0.75">
      <c r="I562"/>
      <c r="J562" s="1"/>
      <c r="K562" s="1"/>
      <c r="L562" s="1"/>
      <c r="M562" s="1"/>
      <c r="N562" s="1"/>
      <c r="O562" s="1"/>
      <c r="P562" s="1"/>
      <c r="Y562" s="4"/>
      <c r="Z562" s="1"/>
      <c r="AA562" s="1"/>
      <c r="AB562" s="1"/>
      <c r="AC562" s="1"/>
      <c r="AD562" s="1"/>
      <c r="AE562" s="1"/>
      <c r="AF562" s="1"/>
    </row>
    <row r="563" spans="9:32" x14ac:dyDescent="0.75">
      <c r="I563"/>
      <c r="J563" s="1"/>
      <c r="K563" s="1"/>
      <c r="L563" s="1"/>
      <c r="M563" s="1"/>
      <c r="N563" s="1"/>
      <c r="O563" s="1"/>
      <c r="P563" s="1"/>
      <c r="Y563" s="4"/>
      <c r="Z563" s="1"/>
      <c r="AA563" s="1"/>
      <c r="AB563" s="1"/>
      <c r="AC563" s="1"/>
      <c r="AD563" s="1"/>
      <c r="AE563" s="1"/>
      <c r="AF563" s="1"/>
    </row>
    <row r="564" spans="9:32" x14ac:dyDescent="0.75">
      <c r="I564"/>
      <c r="J564" s="1"/>
      <c r="K564" s="1"/>
      <c r="L564" s="1"/>
      <c r="M564" s="1"/>
      <c r="N564" s="1"/>
      <c r="O564" s="1"/>
      <c r="P564" s="1"/>
      <c r="Y564" s="4"/>
      <c r="Z564" s="1"/>
      <c r="AA564" s="1"/>
      <c r="AB564" s="1"/>
      <c r="AC564" s="1"/>
      <c r="AD564" s="1"/>
      <c r="AE564" s="1"/>
      <c r="AF564" s="1"/>
    </row>
    <row r="565" spans="9:32" x14ac:dyDescent="0.75">
      <c r="I565"/>
      <c r="J565" s="1"/>
      <c r="K565" s="1"/>
      <c r="L565" s="1"/>
      <c r="M565" s="1"/>
      <c r="N565" s="1"/>
      <c r="O565" s="1"/>
      <c r="P565" s="1"/>
      <c r="Y565" s="4"/>
      <c r="Z565" s="1"/>
      <c r="AA565" s="1"/>
      <c r="AB565" s="1"/>
      <c r="AC565" s="1"/>
      <c r="AD565" s="1"/>
      <c r="AE565" s="1"/>
      <c r="AF565" s="1"/>
    </row>
    <row r="566" spans="9:32" x14ac:dyDescent="0.75">
      <c r="I566"/>
      <c r="J566" s="1"/>
      <c r="K566" s="1"/>
      <c r="L566" s="1"/>
      <c r="M566" s="1"/>
      <c r="N566" s="1"/>
      <c r="O566" s="1"/>
      <c r="P566" s="1"/>
      <c r="Y566" s="4"/>
      <c r="Z566" s="1"/>
      <c r="AA566" s="1"/>
      <c r="AB566" s="1"/>
      <c r="AC566" s="1"/>
      <c r="AD566" s="1"/>
      <c r="AE566" s="1"/>
      <c r="AF566" s="1"/>
    </row>
    <row r="567" spans="9:32" x14ac:dyDescent="0.75">
      <c r="I567"/>
      <c r="J567" s="1"/>
      <c r="K567" s="1"/>
      <c r="L567" s="1"/>
      <c r="M567" s="1"/>
      <c r="N567" s="1"/>
      <c r="O567" s="1"/>
      <c r="P567" s="1"/>
      <c r="Y567" s="4"/>
      <c r="Z567" s="1"/>
      <c r="AA567" s="1"/>
      <c r="AB567" s="1"/>
      <c r="AC567" s="1"/>
      <c r="AD567" s="1"/>
      <c r="AE567" s="1"/>
      <c r="AF567" s="1"/>
    </row>
    <row r="568" spans="9:32" x14ac:dyDescent="0.75">
      <c r="I568"/>
      <c r="J568" s="1"/>
      <c r="K568" s="1"/>
      <c r="L568" s="1"/>
      <c r="M568" s="1"/>
      <c r="N568" s="1"/>
      <c r="O568" s="1"/>
      <c r="P568" s="1"/>
      <c r="Y568" s="4"/>
      <c r="Z568" s="1"/>
      <c r="AA568" s="1"/>
      <c r="AB568" s="1"/>
      <c r="AC568" s="1"/>
      <c r="AD568" s="1"/>
      <c r="AE568" s="1"/>
      <c r="AF568" s="1"/>
    </row>
    <row r="569" spans="9:32" x14ac:dyDescent="0.75">
      <c r="I569"/>
      <c r="J569" s="1"/>
      <c r="K569" s="1"/>
      <c r="L569" s="1"/>
      <c r="M569" s="1"/>
      <c r="N569" s="1"/>
      <c r="O569" s="1"/>
      <c r="P569" s="1"/>
      <c r="Y569" s="4"/>
      <c r="Z569" s="1"/>
      <c r="AA569" s="1"/>
      <c r="AB569" s="1"/>
      <c r="AC569" s="1"/>
      <c r="AD569" s="1"/>
      <c r="AE569" s="1"/>
      <c r="AF569" s="1"/>
    </row>
    <row r="570" spans="9:32" x14ac:dyDescent="0.75">
      <c r="I570"/>
      <c r="J570" s="1"/>
      <c r="K570" s="1"/>
      <c r="L570" s="1"/>
      <c r="M570" s="1"/>
      <c r="N570" s="1"/>
      <c r="O570" s="1"/>
      <c r="P570" s="1"/>
      <c r="Y570" s="4"/>
      <c r="Z570" s="1"/>
      <c r="AA570" s="1"/>
      <c r="AB570" s="1"/>
      <c r="AC570" s="1"/>
      <c r="AD570" s="1"/>
      <c r="AE570" s="1"/>
      <c r="AF570" s="1"/>
    </row>
    <row r="571" spans="9:32" x14ac:dyDescent="0.75">
      <c r="I571"/>
      <c r="J571" s="1"/>
      <c r="K571" s="1"/>
      <c r="L571" s="1"/>
      <c r="M571" s="1"/>
      <c r="N571" s="1"/>
      <c r="O571" s="1"/>
      <c r="P571" s="1"/>
      <c r="Y571" s="4"/>
      <c r="Z571" s="1"/>
      <c r="AA571" s="1"/>
      <c r="AB571" s="1"/>
      <c r="AC571" s="1"/>
      <c r="AD571" s="1"/>
      <c r="AE571" s="1"/>
      <c r="AF571" s="1"/>
    </row>
    <row r="572" spans="9:32" x14ac:dyDescent="0.75">
      <c r="I572"/>
      <c r="J572" s="1"/>
      <c r="K572" s="1"/>
      <c r="L572" s="1"/>
      <c r="M572" s="1"/>
      <c r="N572" s="1"/>
      <c r="O572" s="1"/>
      <c r="P572" s="1"/>
      <c r="Y572" s="4"/>
      <c r="Z572" s="1"/>
      <c r="AA572" s="1"/>
      <c r="AB572" s="1"/>
      <c r="AC572" s="1"/>
      <c r="AD572" s="1"/>
      <c r="AE572" s="1"/>
      <c r="AF572" s="1"/>
    </row>
    <row r="573" spans="9:32" x14ac:dyDescent="0.75">
      <c r="I573"/>
      <c r="J573" s="1"/>
      <c r="K573" s="1"/>
      <c r="L573" s="1"/>
      <c r="M573" s="1"/>
      <c r="N573" s="1"/>
      <c r="O573" s="1"/>
      <c r="P573" s="1"/>
      <c r="Y573" s="4"/>
      <c r="Z573" s="1"/>
      <c r="AA573" s="1"/>
      <c r="AB573" s="1"/>
      <c r="AC573" s="1"/>
      <c r="AD573" s="1"/>
      <c r="AE573" s="1"/>
      <c r="AF573" s="1"/>
    </row>
    <row r="574" spans="9:32" x14ac:dyDescent="0.75">
      <c r="I574"/>
      <c r="J574" s="1"/>
      <c r="K574" s="1"/>
      <c r="L574" s="1"/>
      <c r="M574" s="1"/>
      <c r="N574" s="1"/>
      <c r="O574" s="1"/>
      <c r="P574" s="1"/>
      <c r="Y574" s="4"/>
      <c r="Z574" s="1"/>
      <c r="AA574" s="1"/>
      <c r="AB574" s="1"/>
      <c r="AC574" s="1"/>
      <c r="AD574" s="1"/>
      <c r="AE574" s="1"/>
      <c r="AF574" s="1"/>
    </row>
    <row r="575" spans="9:32" x14ac:dyDescent="0.75">
      <c r="I575"/>
      <c r="J575" s="1"/>
      <c r="K575" s="1"/>
      <c r="L575" s="1"/>
      <c r="M575" s="1"/>
      <c r="N575" s="1"/>
      <c r="O575" s="1"/>
      <c r="P575" s="1"/>
      <c r="Y575" s="4"/>
      <c r="Z575" s="1"/>
      <c r="AA575" s="1"/>
      <c r="AB575" s="1"/>
      <c r="AC575" s="1"/>
      <c r="AD575" s="1"/>
      <c r="AE575" s="1"/>
      <c r="AF575" s="1"/>
    </row>
    <row r="576" spans="9:32" x14ac:dyDescent="0.75">
      <c r="I576"/>
      <c r="J576" s="1"/>
      <c r="K576" s="1"/>
      <c r="L576" s="1"/>
      <c r="M576" s="1"/>
      <c r="N576" s="1"/>
      <c r="O576" s="1"/>
      <c r="P576" s="1"/>
      <c r="Y576" s="4"/>
      <c r="Z576" s="1"/>
      <c r="AA576" s="1"/>
      <c r="AB576" s="1"/>
      <c r="AC576" s="1"/>
      <c r="AD576" s="1"/>
      <c r="AE576" s="1"/>
      <c r="AF576" s="1"/>
    </row>
    <row r="577" spans="9:32" x14ac:dyDescent="0.75">
      <c r="I577"/>
      <c r="J577" s="1"/>
      <c r="K577" s="1"/>
      <c r="L577" s="1"/>
      <c r="M577" s="1"/>
      <c r="N577" s="1"/>
      <c r="O577" s="1"/>
      <c r="P577" s="1"/>
      <c r="Y577" s="4"/>
      <c r="Z577" s="1"/>
      <c r="AA577" s="1"/>
      <c r="AB577" s="1"/>
      <c r="AC577" s="1"/>
      <c r="AD577" s="1"/>
      <c r="AE577" s="1"/>
      <c r="AF577" s="1"/>
    </row>
    <row r="578" spans="9:32" x14ac:dyDescent="0.75">
      <c r="I578"/>
      <c r="J578" s="1"/>
      <c r="K578" s="1"/>
      <c r="L578" s="1"/>
      <c r="M578" s="1"/>
      <c r="N578" s="1"/>
      <c r="O578" s="1"/>
      <c r="P578" s="1"/>
      <c r="Y578" s="4"/>
      <c r="Z578" s="1"/>
      <c r="AA578" s="1"/>
      <c r="AB578" s="1"/>
      <c r="AC578" s="1"/>
      <c r="AD578" s="1"/>
      <c r="AE578" s="1"/>
      <c r="AF578" s="1"/>
    </row>
    <row r="579" spans="9:32" x14ac:dyDescent="0.75">
      <c r="I579"/>
      <c r="J579" s="1"/>
      <c r="K579" s="1"/>
      <c r="L579" s="1"/>
      <c r="M579" s="1"/>
      <c r="N579" s="1"/>
      <c r="O579" s="1"/>
      <c r="P579" s="1"/>
      <c r="Y579" s="4"/>
      <c r="Z579" s="1"/>
      <c r="AA579" s="1"/>
      <c r="AB579" s="1"/>
      <c r="AC579" s="1"/>
      <c r="AD579" s="1"/>
      <c r="AE579" s="1"/>
      <c r="AF579" s="1"/>
    </row>
    <row r="580" spans="9:32" x14ac:dyDescent="0.75">
      <c r="I580"/>
      <c r="J580" s="1"/>
      <c r="K580" s="1"/>
      <c r="L580" s="1"/>
      <c r="M580" s="1"/>
      <c r="N580" s="1"/>
      <c r="O580" s="1"/>
      <c r="P580" s="1"/>
      <c r="Y580" s="4"/>
      <c r="Z580" s="1"/>
      <c r="AA580" s="1"/>
      <c r="AB580" s="1"/>
      <c r="AC580" s="1"/>
      <c r="AD580" s="1"/>
      <c r="AE580" s="1"/>
      <c r="AF580" s="1"/>
    </row>
    <row r="581" spans="9:32" x14ac:dyDescent="0.75">
      <c r="I581"/>
      <c r="J581" s="1"/>
      <c r="K581" s="1"/>
      <c r="L581" s="1"/>
      <c r="M581" s="1"/>
      <c r="N581" s="1"/>
      <c r="O581" s="1"/>
      <c r="P581" s="1"/>
      <c r="Y581" s="4"/>
      <c r="Z581" s="1"/>
      <c r="AA581" s="1"/>
      <c r="AB581" s="1"/>
      <c r="AC581" s="1"/>
      <c r="AD581" s="1"/>
      <c r="AE581" s="1"/>
      <c r="AF581" s="1"/>
    </row>
    <row r="582" spans="9:32" x14ac:dyDescent="0.75">
      <c r="I582"/>
      <c r="J582" s="1"/>
      <c r="K582" s="1"/>
      <c r="L582" s="1"/>
      <c r="M582" s="1"/>
      <c r="N582" s="1"/>
      <c r="O582" s="1"/>
      <c r="P582" s="1"/>
      <c r="Y582" s="4"/>
      <c r="Z582" s="1"/>
      <c r="AA582" s="1"/>
      <c r="AB582" s="1"/>
      <c r="AC582" s="1"/>
      <c r="AD582" s="1"/>
      <c r="AE582" s="1"/>
      <c r="AF582" s="1"/>
    </row>
    <row r="583" spans="9:32" x14ac:dyDescent="0.75">
      <c r="I583"/>
      <c r="J583" s="1"/>
      <c r="K583" s="1"/>
      <c r="L583" s="1"/>
      <c r="M583" s="1"/>
      <c r="N583" s="1"/>
      <c r="O583" s="1"/>
      <c r="P583" s="1"/>
      <c r="Y583" s="4"/>
      <c r="Z583" s="1"/>
      <c r="AA583" s="1"/>
      <c r="AB583" s="1"/>
      <c r="AC583" s="1"/>
      <c r="AD583" s="1"/>
      <c r="AE583" s="1"/>
      <c r="AF583" s="1"/>
    </row>
    <row r="584" spans="9:32" x14ac:dyDescent="0.75">
      <c r="I584"/>
      <c r="J584" s="1"/>
      <c r="K584" s="1"/>
      <c r="L584" s="1"/>
      <c r="M584" s="1"/>
      <c r="N584" s="1"/>
      <c r="O584" s="1"/>
      <c r="P584" s="1"/>
      <c r="Y584" s="4"/>
      <c r="Z584" s="1"/>
      <c r="AA584" s="1"/>
      <c r="AB584" s="1"/>
      <c r="AC584" s="1"/>
      <c r="AD584" s="1"/>
      <c r="AE584" s="1"/>
      <c r="AF584" s="1"/>
    </row>
    <row r="585" spans="9:32" x14ac:dyDescent="0.75">
      <c r="I585"/>
      <c r="J585" s="1"/>
      <c r="K585" s="1"/>
      <c r="L585" s="1"/>
      <c r="M585" s="1"/>
      <c r="N585" s="1"/>
      <c r="O585" s="1"/>
      <c r="P585" s="1"/>
      <c r="Y585" s="4"/>
      <c r="Z585" s="1"/>
      <c r="AA585" s="1"/>
      <c r="AB585" s="1"/>
      <c r="AC585" s="1"/>
      <c r="AD585" s="1"/>
      <c r="AE585" s="1"/>
      <c r="AF585" s="1"/>
    </row>
    <row r="586" spans="9:32" x14ac:dyDescent="0.75">
      <c r="I586"/>
      <c r="J586" s="1"/>
      <c r="K586" s="1"/>
      <c r="L586" s="1"/>
      <c r="M586" s="1"/>
      <c r="N586" s="1"/>
      <c r="O586" s="1"/>
      <c r="P586" s="1"/>
      <c r="Y586" s="4"/>
      <c r="Z586" s="1"/>
      <c r="AA586" s="1"/>
      <c r="AB586" s="1"/>
      <c r="AC586" s="1"/>
      <c r="AD586" s="1"/>
      <c r="AE586" s="1"/>
      <c r="AF586" s="1"/>
    </row>
    <row r="587" spans="9:32" x14ac:dyDescent="0.75">
      <c r="I587"/>
      <c r="J587" s="1"/>
      <c r="K587" s="1"/>
      <c r="L587" s="1"/>
      <c r="M587" s="1"/>
      <c r="N587" s="1"/>
      <c r="O587" s="1"/>
      <c r="P587" s="1"/>
      <c r="Y587" s="4"/>
      <c r="Z587" s="1"/>
      <c r="AA587" s="1"/>
      <c r="AB587" s="1"/>
      <c r="AC587" s="1"/>
      <c r="AD587" s="1"/>
      <c r="AE587" s="1"/>
      <c r="AF587" s="1"/>
    </row>
    <row r="588" spans="9:32" x14ac:dyDescent="0.75">
      <c r="I588"/>
      <c r="J588" s="1"/>
      <c r="K588" s="1"/>
      <c r="L588" s="1"/>
      <c r="M588" s="1"/>
      <c r="N588" s="1"/>
      <c r="O588" s="1"/>
      <c r="P588" s="1"/>
      <c r="Y588" s="4"/>
      <c r="Z588" s="1"/>
      <c r="AA588" s="1"/>
      <c r="AB588" s="1"/>
      <c r="AC588" s="1"/>
      <c r="AD588" s="1"/>
      <c r="AE588" s="1"/>
      <c r="AF588" s="1"/>
    </row>
    <row r="589" spans="9:32" x14ac:dyDescent="0.75">
      <c r="I589"/>
      <c r="J589" s="1"/>
      <c r="K589" s="1"/>
      <c r="L589" s="1"/>
      <c r="M589" s="1"/>
      <c r="N589" s="1"/>
      <c r="O589" s="1"/>
      <c r="P589" s="1"/>
      <c r="Y589" s="4"/>
      <c r="Z589" s="1"/>
      <c r="AA589" s="1"/>
      <c r="AB589" s="1"/>
      <c r="AC589" s="1"/>
      <c r="AD589" s="1"/>
      <c r="AE589" s="1"/>
      <c r="AF589" s="1"/>
    </row>
    <row r="590" spans="9:32" x14ac:dyDescent="0.75">
      <c r="I590"/>
      <c r="J590" s="1"/>
      <c r="K590" s="1"/>
      <c r="L590" s="1"/>
      <c r="M590" s="1"/>
      <c r="N590" s="1"/>
      <c r="O590" s="1"/>
      <c r="P590" s="1"/>
      <c r="Y590" s="4"/>
      <c r="Z590" s="1"/>
      <c r="AA590" s="1"/>
      <c r="AB590" s="1"/>
      <c r="AC590" s="1"/>
      <c r="AD590" s="1"/>
      <c r="AE590" s="1"/>
      <c r="AF590" s="1"/>
    </row>
    <row r="591" spans="9:32" x14ac:dyDescent="0.75">
      <c r="I591"/>
      <c r="J591" s="1"/>
      <c r="K591" s="1"/>
      <c r="L591" s="1"/>
      <c r="M591" s="1"/>
      <c r="N591" s="1"/>
      <c r="O591" s="1"/>
      <c r="P591" s="1"/>
      <c r="Y591" s="4"/>
      <c r="Z591" s="1"/>
      <c r="AA591" s="1"/>
      <c r="AB591" s="1"/>
      <c r="AC591" s="1"/>
      <c r="AD591" s="1"/>
      <c r="AE591" s="1"/>
      <c r="AF591" s="1"/>
    </row>
    <row r="592" spans="9:32" x14ac:dyDescent="0.75">
      <c r="I592"/>
      <c r="J592" s="1"/>
      <c r="K592" s="1"/>
      <c r="L592" s="1"/>
      <c r="M592" s="1"/>
      <c r="N592" s="1"/>
      <c r="O592" s="1"/>
      <c r="P592" s="1"/>
      <c r="Y592" s="4"/>
      <c r="Z592" s="1"/>
      <c r="AA592" s="1"/>
      <c r="AB592" s="1"/>
      <c r="AC592" s="1"/>
      <c r="AD592" s="1"/>
      <c r="AE592" s="1"/>
      <c r="AF592" s="1"/>
    </row>
    <row r="593" spans="9:32" x14ac:dyDescent="0.75">
      <c r="I593"/>
      <c r="J593" s="1"/>
      <c r="K593" s="1"/>
      <c r="L593" s="1"/>
      <c r="M593" s="1"/>
      <c r="N593" s="1"/>
      <c r="O593" s="1"/>
      <c r="P593" s="1"/>
      <c r="Y593" s="4"/>
      <c r="Z593" s="1"/>
      <c r="AA593" s="1"/>
      <c r="AB593" s="1"/>
      <c r="AC593" s="1"/>
      <c r="AD593" s="1"/>
      <c r="AE593" s="1"/>
      <c r="AF593" s="1"/>
    </row>
    <row r="594" spans="9:32" x14ac:dyDescent="0.75">
      <c r="I594"/>
      <c r="J594" s="1"/>
      <c r="K594" s="1"/>
      <c r="L594" s="1"/>
      <c r="M594" s="1"/>
      <c r="N594" s="1"/>
      <c r="O594" s="1"/>
      <c r="P594" s="1"/>
      <c r="Y594" s="4"/>
      <c r="Z594" s="1"/>
      <c r="AA594" s="1"/>
      <c r="AB594" s="1"/>
      <c r="AC594" s="1"/>
      <c r="AD594" s="1"/>
      <c r="AE594" s="1"/>
      <c r="AF594" s="1"/>
    </row>
    <row r="595" spans="9:32" x14ac:dyDescent="0.75">
      <c r="I595"/>
      <c r="J595" s="1"/>
      <c r="K595" s="1"/>
      <c r="L595" s="1"/>
      <c r="M595" s="1"/>
      <c r="N595" s="1"/>
      <c r="O595" s="1"/>
      <c r="P595" s="1"/>
      <c r="Y595" s="4"/>
      <c r="Z595" s="1"/>
      <c r="AA595" s="1"/>
      <c r="AB595" s="1"/>
      <c r="AC595" s="1"/>
      <c r="AD595" s="1"/>
      <c r="AE595" s="1"/>
      <c r="AF595" s="1"/>
    </row>
    <row r="596" spans="9:32" x14ac:dyDescent="0.75">
      <c r="I596"/>
      <c r="J596" s="1"/>
      <c r="K596" s="1"/>
      <c r="L596" s="1"/>
      <c r="M596" s="1"/>
      <c r="N596" s="1"/>
      <c r="O596" s="1"/>
      <c r="P596" s="1"/>
      <c r="Y596" s="4"/>
      <c r="Z596" s="1"/>
      <c r="AA596" s="1"/>
      <c r="AB596" s="1"/>
      <c r="AC596" s="1"/>
      <c r="AD596" s="1"/>
      <c r="AE596" s="1"/>
      <c r="AF596" s="1"/>
    </row>
    <row r="597" spans="9:32" x14ac:dyDescent="0.75">
      <c r="I597"/>
      <c r="J597" s="1"/>
      <c r="K597" s="1"/>
      <c r="L597" s="1"/>
      <c r="M597" s="1"/>
      <c r="N597" s="1"/>
      <c r="O597" s="1"/>
      <c r="P597" s="1"/>
      <c r="Y597" s="4"/>
      <c r="Z597" s="1"/>
      <c r="AA597" s="1"/>
      <c r="AB597" s="1"/>
      <c r="AC597" s="1"/>
      <c r="AD597" s="1"/>
      <c r="AE597" s="1"/>
      <c r="AF597" s="1"/>
    </row>
    <row r="598" spans="9:32" x14ac:dyDescent="0.75">
      <c r="I598"/>
      <c r="J598" s="1"/>
      <c r="K598" s="1"/>
      <c r="L598" s="1"/>
      <c r="M598" s="1"/>
      <c r="N598" s="1"/>
      <c r="O598" s="1"/>
      <c r="P598" s="1"/>
      <c r="Y598" s="4"/>
      <c r="Z598" s="1"/>
      <c r="AA598" s="1"/>
      <c r="AB598" s="1"/>
      <c r="AC598" s="1"/>
      <c r="AD598" s="1"/>
      <c r="AE598" s="1"/>
      <c r="AF598" s="1"/>
    </row>
    <row r="599" spans="9:32" x14ac:dyDescent="0.75">
      <c r="I599"/>
      <c r="J599" s="1"/>
      <c r="K599" s="1"/>
      <c r="L599" s="1"/>
      <c r="M599" s="1"/>
      <c r="N599" s="1"/>
      <c r="O599" s="1"/>
      <c r="P599" s="1"/>
      <c r="Y599" s="4"/>
      <c r="Z599" s="1"/>
      <c r="AA599" s="1"/>
      <c r="AB599" s="1"/>
      <c r="AC599" s="1"/>
      <c r="AD599" s="1"/>
      <c r="AE599" s="1"/>
      <c r="AF599" s="1"/>
    </row>
    <row r="600" spans="9:32" x14ac:dyDescent="0.75">
      <c r="I600"/>
      <c r="J600" s="1"/>
      <c r="K600" s="1"/>
      <c r="L600" s="1"/>
      <c r="M600" s="1"/>
      <c r="N600" s="1"/>
      <c r="O600" s="1"/>
      <c r="P600" s="1"/>
      <c r="Y600" s="4"/>
      <c r="Z600" s="1"/>
      <c r="AA600" s="1"/>
      <c r="AB600" s="1"/>
      <c r="AC600" s="1"/>
      <c r="AD600" s="1"/>
      <c r="AE600" s="1"/>
      <c r="AF600" s="1"/>
    </row>
    <row r="601" spans="9:32" x14ac:dyDescent="0.75">
      <c r="I601"/>
      <c r="J601" s="1"/>
      <c r="K601" s="1"/>
      <c r="L601" s="1"/>
      <c r="M601" s="1"/>
      <c r="N601" s="1"/>
      <c r="O601" s="1"/>
      <c r="P601" s="1"/>
      <c r="Y601" s="4"/>
      <c r="Z601" s="1"/>
      <c r="AA601" s="1"/>
      <c r="AB601" s="1"/>
      <c r="AC601" s="1"/>
      <c r="AD601" s="1"/>
      <c r="AE601" s="1"/>
      <c r="AF601" s="1"/>
    </row>
    <row r="602" spans="9:32" x14ac:dyDescent="0.75">
      <c r="I602"/>
      <c r="J602" s="1"/>
      <c r="K602" s="1"/>
      <c r="L602" s="1"/>
      <c r="M602" s="1"/>
      <c r="N602" s="1"/>
      <c r="O602" s="1"/>
      <c r="P602" s="1"/>
      <c r="Y602" s="4"/>
      <c r="Z602" s="1"/>
      <c r="AA602" s="1"/>
      <c r="AB602" s="1"/>
      <c r="AC602" s="1"/>
      <c r="AD602" s="1"/>
      <c r="AE602" s="1"/>
      <c r="AF602" s="1"/>
    </row>
    <row r="603" spans="9:32" x14ac:dyDescent="0.75">
      <c r="I603"/>
      <c r="J603" s="1"/>
      <c r="K603" s="1"/>
      <c r="L603" s="1"/>
      <c r="M603" s="1"/>
      <c r="N603" s="1"/>
      <c r="O603" s="1"/>
      <c r="P603" s="1"/>
      <c r="Y603" s="4"/>
      <c r="Z603" s="1"/>
      <c r="AA603" s="1"/>
      <c r="AB603" s="1"/>
      <c r="AC603" s="1"/>
      <c r="AD603" s="1"/>
      <c r="AE603" s="1"/>
      <c r="AF603" s="1"/>
    </row>
    <row r="604" spans="9:32" x14ac:dyDescent="0.75">
      <c r="I604"/>
      <c r="J604" s="1"/>
      <c r="K604" s="1"/>
      <c r="L604" s="1"/>
      <c r="M604" s="1"/>
      <c r="N604" s="1"/>
      <c r="O604" s="1"/>
      <c r="P604" s="1"/>
      <c r="Y604" s="4"/>
      <c r="Z604" s="1"/>
      <c r="AA604" s="1"/>
      <c r="AB604" s="1"/>
      <c r="AC604" s="1"/>
      <c r="AD604" s="1"/>
      <c r="AE604" s="1"/>
      <c r="AF604" s="1"/>
    </row>
    <row r="605" spans="9:32" x14ac:dyDescent="0.75">
      <c r="I605"/>
      <c r="J605" s="1"/>
      <c r="K605" s="1"/>
      <c r="L605" s="1"/>
      <c r="M605" s="1"/>
      <c r="N605" s="1"/>
      <c r="O605" s="1"/>
      <c r="P605" s="1"/>
      <c r="Y605" s="4"/>
      <c r="Z605" s="1"/>
      <c r="AA605" s="1"/>
      <c r="AB605" s="1"/>
      <c r="AC605" s="1"/>
      <c r="AD605" s="1"/>
      <c r="AE605" s="1"/>
      <c r="AF605" s="1"/>
    </row>
    <row r="606" spans="9:32" x14ac:dyDescent="0.75">
      <c r="I606"/>
      <c r="J606" s="1"/>
      <c r="K606" s="1"/>
      <c r="L606" s="1"/>
      <c r="M606" s="1"/>
      <c r="N606" s="1"/>
      <c r="O606" s="1"/>
      <c r="P606" s="1"/>
      <c r="Y606" s="4"/>
      <c r="Z606" s="1"/>
      <c r="AA606" s="1"/>
      <c r="AB606" s="1"/>
      <c r="AC606" s="1"/>
      <c r="AD606" s="1"/>
      <c r="AE606" s="1"/>
      <c r="AF606" s="1"/>
    </row>
    <row r="607" spans="9:32" x14ac:dyDescent="0.75">
      <c r="I607"/>
      <c r="J607" s="1"/>
      <c r="K607" s="1"/>
      <c r="L607" s="1"/>
      <c r="M607" s="1"/>
      <c r="N607" s="1"/>
      <c r="O607" s="1"/>
      <c r="P607" s="1"/>
      <c r="Y607" s="4"/>
      <c r="Z607" s="1"/>
      <c r="AA607" s="1"/>
      <c r="AB607" s="1"/>
      <c r="AC607" s="1"/>
      <c r="AD607" s="1"/>
      <c r="AE607" s="1"/>
      <c r="AF607" s="1"/>
    </row>
    <row r="608" spans="9:32" x14ac:dyDescent="0.75">
      <c r="I608"/>
      <c r="J608" s="1"/>
      <c r="K608" s="1"/>
      <c r="L608" s="1"/>
      <c r="M608" s="1"/>
      <c r="N608" s="1"/>
      <c r="O608" s="1"/>
      <c r="P608" s="1"/>
      <c r="Y608" s="4"/>
      <c r="Z608" s="1"/>
      <c r="AA608" s="1"/>
      <c r="AB608" s="1"/>
      <c r="AC608" s="1"/>
      <c r="AD608" s="1"/>
      <c r="AE608" s="1"/>
      <c r="AF608" s="1"/>
    </row>
    <row r="609" spans="9:32" x14ac:dyDescent="0.75">
      <c r="I609"/>
      <c r="J609" s="1"/>
      <c r="K609" s="1"/>
      <c r="L609" s="1"/>
      <c r="M609" s="1"/>
      <c r="N609" s="1"/>
      <c r="O609" s="1"/>
      <c r="P609" s="1"/>
      <c r="Y609" s="4"/>
      <c r="Z609" s="1"/>
      <c r="AA609" s="1"/>
      <c r="AB609" s="1"/>
      <c r="AC609" s="1"/>
      <c r="AD609" s="1"/>
      <c r="AE609" s="1"/>
      <c r="AF609" s="1"/>
    </row>
    <row r="610" spans="9:32" x14ac:dyDescent="0.75">
      <c r="I610"/>
      <c r="J610" s="1"/>
      <c r="K610" s="1"/>
      <c r="L610" s="1"/>
      <c r="M610" s="1"/>
      <c r="N610" s="1"/>
      <c r="O610" s="1"/>
      <c r="P610" s="1"/>
      <c r="Y610" s="4"/>
      <c r="Z610" s="1"/>
      <c r="AA610" s="1"/>
      <c r="AB610" s="1"/>
      <c r="AC610" s="1"/>
      <c r="AD610" s="1"/>
      <c r="AE610" s="1"/>
      <c r="AF610" s="1"/>
    </row>
    <row r="611" spans="9:32" x14ac:dyDescent="0.75">
      <c r="I611"/>
      <c r="J611" s="1"/>
      <c r="K611" s="1"/>
      <c r="L611" s="1"/>
      <c r="M611" s="1"/>
      <c r="N611" s="1"/>
      <c r="O611" s="1"/>
      <c r="P611" s="1"/>
      <c r="Y611" s="4"/>
      <c r="Z611" s="1"/>
      <c r="AA611" s="1"/>
      <c r="AB611" s="1"/>
      <c r="AC611" s="1"/>
      <c r="AD611" s="1"/>
      <c r="AE611" s="1"/>
      <c r="AF611" s="1"/>
    </row>
    <row r="612" spans="9:32" x14ac:dyDescent="0.75">
      <c r="I612"/>
      <c r="J612" s="1"/>
      <c r="K612" s="1"/>
      <c r="L612" s="1"/>
      <c r="M612" s="1"/>
      <c r="N612" s="1"/>
      <c r="O612" s="1"/>
      <c r="P612" s="1"/>
      <c r="Y612" s="4"/>
      <c r="Z612" s="1"/>
      <c r="AA612" s="1"/>
      <c r="AB612" s="1"/>
      <c r="AC612" s="1"/>
      <c r="AD612" s="1"/>
      <c r="AE612" s="1"/>
      <c r="AF612" s="1"/>
    </row>
    <row r="613" spans="9:32" x14ac:dyDescent="0.75">
      <c r="I613"/>
      <c r="J613" s="1"/>
      <c r="K613" s="1"/>
      <c r="L613" s="1"/>
      <c r="M613" s="1"/>
      <c r="N613" s="1"/>
      <c r="O613" s="1"/>
      <c r="P613" s="1"/>
      <c r="Y613" s="4"/>
      <c r="Z613" s="1"/>
      <c r="AA613" s="1"/>
      <c r="AB613" s="1"/>
      <c r="AC613" s="1"/>
      <c r="AD613" s="1"/>
      <c r="AE613" s="1"/>
      <c r="AF613" s="1"/>
    </row>
    <row r="614" spans="9:32" x14ac:dyDescent="0.75">
      <c r="I614"/>
      <c r="J614" s="1"/>
      <c r="K614" s="1"/>
      <c r="L614" s="1"/>
      <c r="M614" s="1"/>
      <c r="N614" s="1"/>
      <c r="O614" s="1"/>
      <c r="P614" s="1"/>
      <c r="Y614" s="4"/>
      <c r="Z614" s="1"/>
      <c r="AA614" s="1"/>
      <c r="AB614" s="1"/>
      <c r="AC614" s="1"/>
      <c r="AD614" s="1"/>
      <c r="AE614" s="1"/>
      <c r="AF614" s="1"/>
    </row>
    <row r="615" spans="9:32" x14ac:dyDescent="0.75">
      <c r="I615"/>
      <c r="J615" s="1"/>
      <c r="K615" s="1"/>
      <c r="L615" s="1"/>
      <c r="M615" s="1"/>
      <c r="N615" s="1"/>
      <c r="O615" s="1"/>
      <c r="P615" s="1"/>
      <c r="Y615" s="4"/>
      <c r="Z615" s="1"/>
      <c r="AA615" s="1"/>
      <c r="AB615" s="1"/>
      <c r="AC615" s="1"/>
      <c r="AD615" s="1"/>
      <c r="AE615" s="1"/>
      <c r="AF615" s="1"/>
    </row>
    <row r="616" spans="9:32" x14ac:dyDescent="0.75">
      <c r="I616"/>
      <c r="J616" s="1"/>
      <c r="K616" s="1"/>
      <c r="L616" s="1"/>
      <c r="M616" s="1"/>
      <c r="N616" s="1"/>
      <c r="O616" s="1"/>
      <c r="P616" s="1"/>
      <c r="Y616" s="4"/>
      <c r="Z616" s="1"/>
      <c r="AA616" s="1"/>
      <c r="AB616" s="1"/>
      <c r="AC616" s="1"/>
      <c r="AD616" s="1"/>
      <c r="AE616" s="1"/>
      <c r="AF616" s="1"/>
    </row>
    <row r="617" spans="9:32" x14ac:dyDescent="0.75">
      <c r="I617"/>
      <c r="J617" s="1"/>
      <c r="K617" s="1"/>
      <c r="L617" s="1"/>
      <c r="M617" s="1"/>
      <c r="N617" s="1"/>
      <c r="O617" s="1"/>
      <c r="P617" s="1"/>
      <c r="Y617" s="4"/>
      <c r="Z617" s="1"/>
      <c r="AA617" s="1"/>
      <c r="AB617" s="1"/>
      <c r="AC617" s="1"/>
      <c r="AD617" s="1"/>
      <c r="AE617" s="1"/>
      <c r="AF617" s="1"/>
    </row>
    <row r="618" spans="9:32" x14ac:dyDescent="0.75">
      <c r="I618"/>
      <c r="J618" s="1"/>
      <c r="K618" s="1"/>
      <c r="L618" s="1"/>
      <c r="M618" s="1"/>
      <c r="N618" s="1"/>
      <c r="O618" s="1"/>
      <c r="P618" s="1"/>
      <c r="Y618" s="4"/>
      <c r="Z618" s="1"/>
      <c r="AA618" s="1"/>
      <c r="AB618" s="1"/>
      <c r="AC618" s="1"/>
      <c r="AD618" s="1"/>
      <c r="AE618" s="1"/>
      <c r="AF618" s="1"/>
    </row>
    <row r="619" spans="9:32" x14ac:dyDescent="0.75">
      <c r="I619"/>
      <c r="J619" s="1"/>
      <c r="K619" s="1"/>
      <c r="L619" s="1"/>
      <c r="M619" s="1"/>
      <c r="N619" s="1"/>
      <c r="O619" s="1"/>
      <c r="P619" s="1"/>
      <c r="Y619" s="4"/>
      <c r="Z619" s="1"/>
      <c r="AA619" s="1"/>
      <c r="AB619" s="1"/>
      <c r="AC619" s="1"/>
      <c r="AD619" s="1"/>
      <c r="AE619" s="1"/>
      <c r="AF619" s="1"/>
    </row>
    <row r="620" spans="9:32" x14ac:dyDescent="0.75">
      <c r="I620"/>
      <c r="J620" s="1"/>
      <c r="K620" s="1"/>
      <c r="L620" s="1"/>
      <c r="M620" s="1"/>
      <c r="N620" s="1"/>
      <c r="O620" s="1"/>
      <c r="P620" s="1"/>
      <c r="Y620" s="4"/>
      <c r="Z620" s="1"/>
      <c r="AA620" s="1"/>
      <c r="AB620" s="1"/>
      <c r="AC620" s="1"/>
      <c r="AD620" s="1"/>
      <c r="AE620" s="1"/>
      <c r="AF620" s="1"/>
    </row>
    <row r="621" spans="9:32" x14ac:dyDescent="0.75">
      <c r="I621"/>
      <c r="J621" s="1"/>
      <c r="K621" s="1"/>
      <c r="L621" s="1"/>
      <c r="M621" s="1"/>
      <c r="N621" s="1"/>
      <c r="O621" s="1"/>
      <c r="P621" s="1"/>
      <c r="Y621" s="4"/>
      <c r="Z621" s="1"/>
      <c r="AA621" s="1"/>
      <c r="AB621" s="1"/>
      <c r="AC621" s="1"/>
      <c r="AD621" s="1"/>
      <c r="AE621" s="1"/>
      <c r="AF621" s="1"/>
    </row>
    <row r="622" spans="9:32" x14ac:dyDescent="0.75">
      <c r="I622"/>
      <c r="J622" s="1"/>
      <c r="K622" s="1"/>
      <c r="L622" s="1"/>
      <c r="M622" s="1"/>
      <c r="N622" s="1"/>
      <c r="O622" s="1"/>
      <c r="P622" s="1"/>
      <c r="Y622" s="4"/>
      <c r="Z622" s="1"/>
      <c r="AA622" s="1"/>
      <c r="AB622" s="1"/>
      <c r="AC622" s="1"/>
      <c r="AD622" s="1"/>
      <c r="AE622" s="1"/>
      <c r="AF622" s="1"/>
    </row>
    <row r="623" spans="9:32" x14ac:dyDescent="0.75">
      <c r="I623"/>
      <c r="J623" s="1"/>
      <c r="K623" s="1"/>
      <c r="L623" s="1"/>
      <c r="M623" s="1"/>
      <c r="N623" s="1"/>
      <c r="O623" s="1"/>
      <c r="P623" s="1"/>
      <c r="Y623" s="4"/>
      <c r="Z623" s="1"/>
      <c r="AA623" s="1"/>
      <c r="AB623" s="1"/>
      <c r="AC623" s="1"/>
      <c r="AD623" s="1"/>
      <c r="AE623" s="1"/>
      <c r="AF623" s="1"/>
    </row>
    <row r="624" spans="9:32" x14ac:dyDescent="0.75">
      <c r="I624"/>
      <c r="J624" s="1"/>
      <c r="K624" s="1"/>
      <c r="L624" s="1"/>
      <c r="M624" s="1"/>
      <c r="N624" s="1"/>
      <c r="O624" s="1"/>
      <c r="P624" s="1"/>
      <c r="Y624" s="4"/>
      <c r="Z624" s="1"/>
      <c r="AA624" s="1"/>
      <c r="AB624" s="1"/>
      <c r="AC624" s="1"/>
      <c r="AD624" s="1"/>
      <c r="AE624" s="1"/>
      <c r="AF624" s="1"/>
    </row>
    <row r="625" spans="9:32" x14ac:dyDescent="0.75">
      <c r="I625"/>
      <c r="J625" s="1"/>
      <c r="K625" s="1"/>
      <c r="L625" s="1"/>
      <c r="M625" s="1"/>
      <c r="N625" s="1"/>
      <c r="O625" s="1"/>
      <c r="P625" s="1"/>
      <c r="Y625" s="4"/>
      <c r="Z625" s="1"/>
      <c r="AA625" s="1"/>
      <c r="AB625" s="1"/>
      <c r="AC625" s="1"/>
      <c r="AD625" s="1"/>
      <c r="AE625" s="1"/>
      <c r="AF625" s="1"/>
    </row>
    <row r="626" spans="9:32" x14ac:dyDescent="0.75">
      <c r="I626"/>
      <c r="J626" s="1"/>
      <c r="K626" s="1"/>
      <c r="L626" s="1"/>
      <c r="M626" s="1"/>
      <c r="N626" s="1"/>
      <c r="O626" s="1"/>
      <c r="P626" s="1"/>
      <c r="Y626" s="4"/>
      <c r="Z626" s="1"/>
      <c r="AA626" s="1"/>
      <c r="AB626" s="1"/>
      <c r="AC626" s="1"/>
      <c r="AD626" s="1"/>
      <c r="AE626" s="1"/>
      <c r="AF626" s="1"/>
    </row>
    <row r="627" spans="9:32" x14ac:dyDescent="0.75">
      <c r="I627"/>
      <c r="J627" s="1"/>
      <c r="K627" s="1"/>
      <c r="L627" s="1"/>
      <c r="M627" s="1"/>
      <c r="N627" s="1"/>
      <c r="O627" s="1"/>
      <c r="P627" s="1"/>
      <c r="Y627" s="4"/>
      <c r="Z627" s="1"/>
      <c r="AA627" s="1"/>
      <c r="AB627" s="1"/>
      <c r="AC627" s="1"/>
      <c r="AD627" s="1"/>
      <c r="AE627" s="1"/>
      <c r="AF627" s="1"/>
    </row>
    <row r="628" spans="9:32" x14ac:dyDescent="0.75">
      <c r="I628"/>
      <c r="J628" s="1"/>
      <c r="K628" s="1"/>
      <c r="L628" s="1"/>
      <c r="M628" s="1"/>
      <c r="N628" s="1"/>
      <c r="O628" s="1"/>
      <c r="P628" s="1"/>
      <c r="Y628" s="4"/>
      <c r="Z628" s="1"/>
      <c r="AA628" s="1"/>
      <c r="AB628" s="1"/>
      <c r="AC628" s="1"/>
      <c r="AD628" s="1"/>
      <c r="AE628" s="1"/>
      <c r="AF628" s="1"/>
    </row>
    <row r="629" spans="9:32" x14ac:dyDescent="0.75">
      <c r="I629"/>
      <c r="J629" s="1"/>
      <c r="K629" s="1"/>
      <c r="L629" s="1"/>
      <c r="M629" s="1"/>
      <c r="N629" s="1"/>
      <c r="O629" s="1"/>
      <c r="P629" s="1"/>
      <c r="Y629" s="4"/>
      <c r="Z629" s="1"/>
      <c r="AA629" s="1"/>
      <c r="AB629" s="1"/>
      <c r="AC629" s="1"/>
      <c r="AD629" s="1"/>
      <c r="AE629" s="1"/>
      <c r="AF629" s="1"/>
    </row>
    <row r="630" spans="9:32" x14ac:dyDescent="0.75">
      <c r="I630"/>
      <c r="J630" s="1"/>
      <c r="K630" s="1"/>
      <c r="L630" s="1"/>
      <c r="M630" s="1"/>
      <c r="N630" s="1"/>
      <c r="O630" s="1"/>
      <c r="P630" s="1"/>
      <c r="Y630" s="4"/>
      <c r="Z630" s="1"/>
      <c r="AA630" s="1"/>
      <c r="AB630" s="1"/>
      <c r="AC630" s="1"/>
      <c r="AD630" s="1"/>
      <c r="AE630" s="1"/>
      <c r="AF630" s="1"/>
    </row>
    <row r="631" spans="9:32" x14ac:dyDescent="0.75">
      <c r="I631"/>
      <c r="J631" s="1"/>
      <c r="K631" s="1"/>
      <c r="L631" s="1"/>
      <c r="M631" s="1"/>
      <c r="N631" s="1"/>
      <c r="O631" s="1"/>
      <c r="P631" s="1"/>
      <c r="Y631" s="4"/>
      <c r="Z631" s="1"/>
      <c r="AA631" s="1"/>
      <c r="AB631" s="1"/>
      <c r="AC631" s="1"/>
      <c r="AD631" s="1"/>
      <c r="AE631" s="1"/>
      <c r="AF631" s="1"/>
    </row>
    <row r="632" spans="9:32" x14ac:dyDescent="0.75">
      <c r="I632"/>
      <c r="J632" s="1"/>
      <c r="K632" s="1"/>
      <c r="L632" s="1"/>
      <c r="M632" s="1"/>
      <c r="N632" s="1"/>
      <c r="O632" s="1"/>
      <c r="P632" s="1"/>
      <c r="Y632" s="4"/>
      <c r="Z632" s="1"/>
      <c r="AA632" s="1"/>
      <c r="AB632" s="1"/>
      <c r="AC632" s="1"/>
      <c r="AD632" s="1"/>
      <c r="AE632" s="1"/>
      <c r="AF632" s="1"/>
    </row>
    <row r="633" spans="9:32" x14ac:dyDescent="0.75">
      <c r="I633"/>
      <c r="J633" s="1"/>
      <c r="K633" s="1"/>
      <c r="L633" s="1"/>
      <c r="M633" s="1"/>
      <c r="N633" s="1"/>
      <c r="O633" s="1"/>
      <c r="P633" s="1"/>
      <c r="Y633" s="4"/>
      <c r="Z633" s="1"/>
      <c r="AA633" s="1"/>
      <c r="AB633" s="1"/>
      <c r="AC633" s="1"/>
      <c r="AD633" s="1"/>
      <c r="AE633" s="1"/>
      <c r="AF633" s="1"/>
    </row>
    <row r="634" spans="9:32" x14ac:dyDescent="0.75">
      <c r="I634"/>
      <c r="J634" s="1"/>
      <c r="K634" s="1"/>
      <c r="L634" s="1"/>
      <c r="M634" s="1"/>
      <c r="N634" s="1"/>
      <c r="O634" s="1"/>
      <c r="P634" s="1"/>
      <c r="Y634" s="4"/>
      <c r="Z634" s="1"/>
      <c r="AA634" s="1"/>
      <c r="AB634" s="1"/>
      <c r="AC634" s="1"/>
      <c r="AD634" s="1"/>
      <c r="AE634" s="1"/>
      <c r="AF634" s="1"/>
    </row>
    <row r="635" spans="9:32" x14ac:dyDescent="0.75">
      <c r="I635"/>
      <c r="J635" s="1"/>
      <c r="K635" s="1"/>
      <c r="L635" s="1"/>
      <c r="M635" s="1"/>
      <c r="N635" s="1"/>
      <c r="O635" s="1"/>
      <c r="P635" s="1"/>
      <c r="Y635" s="4"/>
      <c r="Z635" s="1"/>
      <c r="AA635" s="1"/>
      <c r="AB635" s="1"/>
      <c r="AC635" s="1"/>
      <c r="AD635" s="1"/>
      <c r="AE635" s="1"/>
      <c r="AF635" s="1"/>
    </row>
    <row r="636" spans="9:32" x14ac:dyDescent="0.75">
      <c r="I636"/>
      <c r="J636" s="1"/>
      <c r="K636" s="1"/>
      <c r="L636" s="1"/>
      <c r="M636" s="1"/>
      <c r="N636" s="1"/>
      <c r="O636" s="1"/>
      <c r="P636" s="1"/>
      <c r="Y636" s="4"/>
      <c r="Z636" s="1"/>
      <c r="AA636" s="1"/>
      <c r="AB636" s="1"/>
      <c r="AC636" s="1"/>
      <c r="AD636" s="1"/>
      <c r="AE636" s="1"/>
      <c r="AF636" s="1"/>
    </row>
    <row r="637" spans="9:32" x14ac:dyDescent="0.75">
      <c r="I637"/>
      <c r="J637" s="1"/>
      <c r="K637" s="1"/>
      <c r="L637" s="1"/>
      <c r="M637" s="1"/>
      <c r="N637" s="1"/>
      <c r="O637" s="1"/>
      <c r="P637" s="1"/>
      <c r="Y637" s="4"/>
      <c r="Z637" s="1"/>
      <c r="AA637" s="1"/>
      <c r="AB637" s="1"/>
      <c r="AC637" s="1"/>
      <c r="AD637" s="1"/>
      <c r="AE637" s="1"/>
      <c r="AF637" s="1"/>
    </row>
    <row r="638" spans="9:32" x14ac:dyDescent="0.75">
      <c r="I638"/>
      <c r="J638" s="1"/>
      <c r="K638" s="1"/>
      <c r="L638" s="1"/>
      <c r="M638" s="1"/>
      <c r="N638" s="1"/>
      <c r="O638" s="1"/>
      <c r="P638" s="1"/>
      <c r="Y638" s="4"/>
      <c r="Z638" s="1"/>
      <c r="AA638" s="1"/>
      <c r="AB638" s="1"/>
      <c r="AC638" s="1"/>
      <c r="AD638" s="1"/>
      <c r="AE638" s="1"/>
      <c r="AF638" s="1"/>
    </row>
    <row r="639" spans="9:32" x14ac:dyDescent="0.75">
      <c r="I639"/>
      <c r="J639" s="1"/>
      <c r="K639" s="1"/>
      <c r="L639" s="1"/>
      <c r="M639" s="1"/>
      <c r="N639" s="1"/>
      <c r="O639" s="1"/>
      <c r="P639" s="1"/>
      <c r="Y639" s="4"/>
      <c r="Z639" s="1"/>
      <c r="AA639" s="1"/>
      <c r="AB639" s="1"/>
      <c r="AC639" s="1"/>
      <c r="AD639" s="1"/>
      <c r="AE639" s="1"/>
      <c r="AF639" s="1"/>
    </row>
    <row r="640" spans="9:32" x14ac:dyDescent="0.75">
      <c r="I640"/>
      <c r="J640" s="1"/>
      <c r="K640" s="1"/>
      <c r="L640" s="1"/>
      <c r="M640" s="1"/>
      <c r="N640" s="1"/>
      <c r="O640" s="1"/>
      <c r="P640" s="1"/>
      <c r="Y640" s="4"/>
      <c r="Z640" s="1"/>
      <c r="AA640" s="1"/>
      <c r="AB640" s="1"/>
      <c r="AC640" s="1"/>
      <c r="AD640" s="1"/>
      <c r="AE640" s="1"/>
      <c r="AF640" s="1"/>
    </row>
    <row r="641" spans="9:32" x14ac:dyDescent="0.75">
      <c r="I641"/>
      <c r="J641" s="1"/>
      <c r="K641" s="1"/>
      <c r="L641" s="1"/>
      <c r="M641" s="1"/>
      <c r="N641" s="1"/>
      <c r="O641" s="1"/>
      <c r="P641" s="1"/>
      <c r="Y641" s="4"/>
      <c r="Z641" s="1"/>
      <c r="AA641" s="1"/>
      <c r="AB641" s="1"/>
      <c r="AC641" s="1"/>
      <c r="AD641" s="1"/>
      <c r="AE641" s="1"/>
      <c r="AF641" s="1"/>
    </row>
    <row r="642" spans="9:32" x14ac:dyDescent="0.75">
      <c r="I642"/>
      <c r="J642" s="1"/>
      <c r="K642" s="1"/>
      <c r="L642" s="1"/>
      <c r="M642" s="1"/>
      <c r="N642" s="1"/>
      <c r="O642" s="1"/>
      <c r="P642" s="1"/>
      <c r="Y642" s="4"/>
      <c r="Z642" s="1"/>
      <c r="AA642" s="1"/>
      <c r="AB642" s="1"/>
      <c r="AC642" s="1"/>
      <c r="AD642" s="1"/>
      <c r="AE642" s="1"/>
      <c r="AF642" s="1"/>
    </row>
    <row r="643" spans="9:32" x14ac:dyDescent="0.75">
      <c r="I643"/>
      <c r="J643" s="1"/>
      <c r="K643" s="1"/>
      <c r="L643" s="1"/>
      <c r="M643" s="1"/>
      <c r="N643" s="1"/>
      <c r="O643" s="1"/>
      <c r="P643" s="1"/>
      <c r="Y643" s="4"/>
      <c r="Z643" s="1"/>
      <c r="AA643" s="1"/>
      <c r="AB643" s="1"/>
      <c r="AC643" s="1"/>
      <c r="AD643" s="1"/>
      <c r="AE643" s="1"/>
      <c r="AF643" s="1"/>
    </row>
    <row r="644" spans="9:32" x14ac:dyDescent="0.75">
      <c r="I644"/>
      <c r="J644" s="1"/>
      <c r="K644" s="1"/>
      <c r="L644" s="1"/>
      <c r="M644" s="1"/>
      <c r="N644" s="1"/>
      <c r="O644" s="1"/>
      <c r="P644" s="1"/>
      <c r="Y644" s="4"/>
      <c r="Z644" s="1"/>
      <c r="AA644" s="1"/>
      <c r="AB644" s="1"/>
      <c r="AC644" s="1"/>
      <c r="AD644" s="1"/>
      <c r="AE644" s="1"/>
      <c r="AF644" s="1"/>
    </row>
    <row r="645" spans="9:32" x14ac:dyDescent="0.75">
      <c r="I645"/>
      <c r="J645" s="1"/>
      <c r="K645" s="1"/>
      <c r="L645" s="1"/>
      <c r="M645" s="1"/>
      <c r="N645" s="1"/>
      <c r="O645" s="1"/>
      <c r="P645" s="1"/>
      <c r="Y645" s="4"/>
      <c r="Z645" s="1"/>
      <c r="AA645" s="1"/>
      <c r="AB645" s="1"/>
      <c r="AC645" s="1"/>
      <c r="AD645" s="1"/>
      <c r="AE645" s="1"/>
      <c r="AF645" s="1"/>
    </row>
    <row r="646" spans="9:32" x14ac:dyDescent="0.75">
      <c r="I646"/>
      <c r="J646" s="1"/>
      <c r="K646" s="1"/>
      <c r="L646" s="1"/>
      <c r="M646" s="1"/>
      <c r="N646" s="1"/>
      <c r="O646" s="1"/>
      <c r="P646" s="1"/>
      <c r="Y646" s="4"/>
      <c r="Z646" s="1"/>
      <c r="AA646" s="1"/>
      <c r="AB646" s="1"/>
      <c r="AC646" s="1"/>
      <c r="AD646" s="1"/>
      <c r="AE646" s="1"/>
      <c r="AF646" s="1"/>
    </row>
    <row r="647" spans="9:32" x14ac:dyDescent="0.75">
      <c r="I647"/>
      <c r="J647" s="1"/>
      <c r="K647" s="1"/>
      <c r="L647" s="1"/>
      <c r="M647" s="1"/>
      <c r="N647" s="1"/>
      <c r="O647" s="1"/>
      <c r="P647" s="1"/>
      <c r="Y647" s="4"/>
      <c r="Z647" s="1"/>
      <c r="AA647" s="1"/>
      <c r="AB647" s="1"/>
      <c r="AC647" s="1"/>
      <c r="AD647" s="1"/>
      <c r="AE647" s="1"/>
      <c r="AF647" s="1"/>
    </row>
    <row r="648" spans="9:32" x14ac:dyDescent="0.75">
      <c r="I648"/>
      <c r="J648" s="1"/>
      <c r="K648" s="1"/>
      <c r="L648" s="1"/>
      <c r="M648" s="1"/>
      <c r="N648" s="1"/>
      <c r="O648" s="1"/>
      <c r="P648" s="1"/>
      <c r="Y648" s="4"/>
      <c r="Z648" s="1"/>
      <c r="AA648" s="1"/>
      <c r="AB648" s="1"/>
      <c r="AC648" s="1"/>
      <c r="AD648" s="1"/>
      <c r="AE648" s="1"/>
      <c r="AF648" s="1"/>
    </row>
    <row r="649" spans="9:32" x14ac:dyDescent="0.75">
      <c r="I649"/>
      <c r="J649" s="1"/>
      <c r="K649" s="1"/>
      <c r="L649" s="1"/>
      <c r="M649" s="1"/>
      <c r="N649" s="1"/>
      <c r="O649" s="1"/>
      <c r="P649" s="1"/>
      <c r="Y649" s="4"/>
      <c r="Z649" s="1"/>
      <c r="AA649" s="1"/>
      <c r="AB649" s="1"/>
      <c r="AC649" s="1"/>
      <c r="AD649" s="1"/>
      <c r="AE649" s="1"/>
      <c r="AF649" s="1"/>
    </row>
    <row r="650" spans="9:32" x14ac:dyDescent="0.75">
      <c r="I650"/>
      <c r="J650" s="1"/>
      <c r="K650" s="1"/>
      <c r="L650" s="1"/>
      <c r="M650" s="1"/>
      <c r="N650" s="1"/>
      <c r="O650" s="1"/>
      <c r="P650" s="1"/>
      <c r="Y650" s="4"/>
      <c r="Z650" s="1"/>
      <c r="AA650" s="1"/>
      <c r="AB650" s="1"/>
      <c r="AC650" s="1"/>
      <c r="AD650" s="1"/>
      <c r="AE650" s="1"/>
      <c r="AF650" s="1"/>
    </row>
    <row r="651" spans="9:32" x14ac:dyDescent="0.75">
      <c r="I651"/>
      <c r="J651" s="1"/>
      <c r="K651" s="1"/>
      <c r="L651" s="1"/>
      <c r="M651" s="1"/>
      <c r="N651" s="1"/>
      <c r="O651" s="1"/>
      <c r="P651" s="1"/>
      <c r="Y651" s="4"/>
      <c r="Z651" s="1"/>
      <c r="AA651" s="1"/>
      <c r="AB651" s="1"/>
      <c r="AC651" s="1"/>
      <c r="AD651" s="1"/>
      <c r="AE651" s="1"/>
      <c r="AF651" s="1"/>
    </row>
    <row r="652" spans="9:32" x14ac:dyDescent="0.75">
      <c r="I652"/>
      <c r="J652" s="1"/>
      <c r="K652" s="1"/>
      <c r="L652" s="1"/>
      <c r="M652" s="1"/>
      <c r="N652" s="1"/>
      <c r="O652" s="1"/>
      <c r="P652" s="1"/>
      <c r="Y652" s="4"/>
      <c r="Z652" s="1"/>
      <c r="AA652" s="1"/>
      <c r="AB652" s="1"/>
      <c r="AC652" s="1"/>
      <c r="AD652" s="1"/>
      <c r="AE652" s="1"/>
      <c r="AF652" s="1"/>
    </row>
    <row r="653" spans="9:32" x14ac:dyDescent="0.75">
      <c r="I653"/>
      <c r="J653" s="1"/>
      <c r="K653" s="1"/>
      <c r="L653" s="1"/>
      <c r="M653" s="1"/>
      <c r="N653" s="1"/>
      <c r="O653" s="1"/>
      <c r="P653" s="1"/>
      <c r="Y653" s="4"/>
      <c r="Z653" s="1"/>
      <c r="AA653" s="1"/>
      <c r="AB653" s="1"/>
      <c r="AC653" s="1"/>
      <c r="AD653" s="1"/>
      <c r="AE653" s="1"/>
      <c r="AF653" s="1"/>
    </row>
    <row r="654" spans="9:32" x14ac:dyDescent="0.75">
      <c r="I654"/>
      <c r="J654" s="1"/>
      <c r="K654" s="1"/>
      <c r="L654" s="1"/>
      <c r="M654" s="1"/>
      <c r="N654" s="1"/>
      <c r="O654" s="1"/>
      <c r="P654" s="1"/>
      <c r="Y654" s="4"/>
      <c r="Z654" s="1"/>
      <c r="AA654" s="1"/>
      <c r="AB654" s="1"/>
      <c r="AC654" s="1"/>
      <c r="AD654" s="1"/>
      <c r="AE654" s="1"/>
      <c r="AF654" s="1"/>
    </row>
    <row r="655" spans="9:32" x14ac:dyDescent="0.75">
      <c r="I655"/>
      <c r="J655" s="1"/>
      <c r="K655" s="1"/>
      <c r="L655" s="1"/>
      <c r="M655" s="1"/>
      <c r="N655" s="1"/>
      <c r="O655" s="1"/>
      <c r="P655" s="1"/>
      <c r="Y655" s="4"/>
      <c r="Z655" s="1"/>
      <c r="AA655" s="1"/>
      <c r="AB655" s="1"/>
      <c r="AC655" s="1"/>
      <c r="AD655" s="1"/>
      <c r="AE655" s="1"/>
      <c r="AF655" s="1"/>
    </row>
    <row r="656" spans="9:32" x14ac:dyDescent="0.75">
      <c r="I656"/>
      <c r="J656" s="1"/>
      <c r="K656" s="1"/>
      <c r="L656" s="1"/>
      <c r="M656" s="1"/>
      <c r="N656" s="1"/>
      <c r="O656" s="1"/>
      <c r="P656" s="1"/>
      <c r="Y656" s="4"/>
      <c r="Z656" s="1"/>
      <c r="AA656" s="1"/>
      <c r="AB656" s="1"/>
      <c r="AC656" s="1"/>
      <c r="AD656" s="1"/>
      <c r="AE656" s="1"/>
      <c r="AF656" s="1"/>
    </row>
    <row r="657" spans="9:32" x14ac:dyDescent="0.75">
      <c r="I657"/>
      <c r="J657" s="1"/>
      <c r="K657" s="1"/>
      <c r="L657" s="1"/>
      <c r="M657" s="1"/>
      <c r="N657" s="1"/>
      <c r="O657" s="1"/>
      <c r="P657" s="1"/>
      <c r="Y657" s="4"/>
      <c r="Z657" s="1"/>
      <c r="AA657" s="1"/>
      <c r="AB657" s="1"/>
      <c r="AC657" s="1"/>
      <c r="AD657" s="1"/>
      <c r="AE657" s="1"/>
      <c r="AF657" s="1"/>
    </row>
    <row r="658" spans="9:32" x14ac:dyDescent="0.75">
      <c r="I658"/>
      <c r="J658" s="1"/>
      <c r="K658" s="1"/>
      <c r="L658" s="1"/>
      <c r="M658" s="1"/>
      <c r="N658" s="1"/>
      <c r="O658" s="1"/>
      <c r="P658" s="1"/>
      <c r="Y658" s="4"/>
      <c r="Z658" s="1"/>
      <c r="AA658" s="1"/>
      <c r="AB658" s="1"/>
      <c r="AC658" s="1"/>
      <c r="AD658" s="1"/>
      <c r="AE658" s="1"/>
      <c r="AF658" s="1"/>
    </row>
    <row r="659" spans="9:32" x14ac:dyDescent="0.75">
      <c r="I659"/>
      <c r="J659" s="1"/>
      <c r="K659" s="1"/>
      <c r="L659" s="1"/>
      <c r="M659" s="1"/>
      <c r="N659" s="1"/>
      <c r="O659" s="1"/>
      <c r="P659" s="1"/>
      <c r="Y659" s="4"/>
      <c r="Z659" s="1"/>
      <c r="AA659" s="1"/>
      <c r="AB659" s="1"/>
      <c r="AC659" s="1"/>
      <c r="AD659" s="1"/>
      <c r="AE659" s="1"/>
      <c r="AF659" s="1"/>
    </row>
    <row r="660" spans="9:32" x14ac:dyDescent="0.75">
      <c r="I660"/>
      <c r="J660" s="1"/>
      <c r="K660" s="1"/>
      <c r="L660" s="1"/>
      <c r="M660" s="1"/>
      <c r="N660" s="1"/>
      <c r="O660" s="1"/>
      <c r="P660" s="1"/>
      <c r="Y660" s="4"/>
      <c r="Z660" s="1"/>
      <c r="AA660" s="1"/>
      <c r="AB660" s="1"/>
      <c r="AC660" s="1"/>
      <c r="AD660" s="1"/>
      <c r="AE660" s="1"/>
      <c r="AF660" s="1"/>
    </row>
    <row r="661" spans="9:32" x14ac:dyDescent="0.75">
      <c r="I661"/>
      <c r="J661" s="1"/>
      <c r="K661" s="1"/>
      <c r="L661" s="1"/>
      <c r="M661" s="1"/>
      <c r="N661" s="1"/>
      <c r="O661" s="1"/>
      <c r="P661" s="1"/>
      <c r="Y661" s="4"/>
      <c r="Z661" s="1"/>
      <c r="AA661" s="1"/>
      <c r="AB661" s="1"/>
      <c r="AC661" s="1"/>
      <c r="AD661" s="1"/>
      <c r="AE661" s="1"/>
      <c r="AF661" s="1"/>
    </row>
    <row r="662" spans="9:32" x14ac:dyDescent="0.75">
      <c r="I662"/>
      <c r="J662" s="1"/>
      <c r="K662" s="1"/>
      <c r="L662" s="1"/>
      <c r="M662" s="1"/>
      <c r="N662" s="1"/>
      <c r="O662" s="1"/>
      <c r="P662" s="1"/>
      <c r="Y662" s="4"/>
      <c r="Z662" s="1"/>
      <c r="AA662" s="1"/>
      <c r="AB662" s="1"/>
      <c r="AC662" s="1"/>
      <c r="AD662" s="1"/>
      <c r="AE662" s="1"/>
      <c r="AF662" s="1"/>
    </row>
    <row r="663" spans="9:32" x14ac:dyDescent="0.75">
      <c r="I663"/>
      <c r="J663" s="1"/>
      <c r="K663" s="1"/>
      <c r="L663" s="1"/>
      <c r="M663" s="1"/>
      <c r="N663" s="1"/>
      <c r="O663" s="1"/>
      <c r="P663" s="1"/>
      <c r="Y663" s="4"/>
      <c r="Z663" s="1"/>
      <c r="AA663" s="1"/>
      <c r="AB663" s="1"/>
      <c r="AC663" s="1"/>
      <c r="AD663" s="1"/>
      <c r="AE663" s="1"/>
      <c r="AF663" s="1"/>
    </row>
    <row r="664" spans="9:32" x14ac:dyDescent="0.75">
      <c r="I664"/>
      <c r="J664" s="1"/>
      <c r="K664" s="1"/>
      <c r="L664" s="1"/>
      <c r="M664" s="1"/>
      <c r="N664" s="1"/>
      <c r="O664" s="1"/>
      <c r="P664" s="1"/>
      <c r="Y664" s="4"/>
      <c r="Z664" s="1"/>
      <c r="AA664" s="1"/>
      <c r="AB664" s="1"/>
      <c r="AC664" s="1"/>
      <c r="AD664" s="1"/>
      <c r="AE664" s="1"/>
      <c r="AF664" s="1"/>
    </row>
    <row r="665" spans="9:32" x14ac:dyDescent="0.75">
      <c r="I665"/>
      <c r="J665" s="1"/>
      <c r="K665" s="1"/>
      <c r="L665" s="1"/>
      <c r="M665" s="1"/>
      <c r="N665" s="1"/>
      <c r="O665" s="1"/>
      <c r="P665" s="1"/>
      <c r="Y665" s="4"/>
      <c r="Z665" s="1"/>
      <c r="AA665" s="1"/>
      <c r="AB665" s="1"/>
      <c r="AC665" s="1"/>
      <c r="AD665" s="1"/>
      <c r="AE665" s="1"/>
      <c r="AF665" s="1"/>
    </row>
    <row r="666" spans="9:32" x14ac:dyDescent="0.75">
      <c r="I666"/>
      <c r="J666" s="1"/>
      <c r="K666" s="1"/>
      <c r="L666" s="1"/>
      <c r="M666" s="1"/>
      <c r="N666" s="1"/>
      <c r="O666" s="1"/>
      <c r="P666" s="1"/>
      <c r="Y666" s="4"/>
      <c r="Z666" s="1"/>
      <c r="AA666" s="1"/>
      <c r="AB666" s="1"/>
      <c r="AC666" s="1"/>
      <c r="AD666" s="1"/>
      <c r="AE666" s="1"/>
      <c r="AF666" s="1"/>
    </row>
    <row r="667" spans="9:32" x14ac:dyDescent="0.75">
      <c r="I667"/>
      <c r="J667" s="1"/>
      <c r="K667" s="1"/>
      <c r="L667" s="1"/>
      <c r="M667" s="1"/>
      <c r="N667" s="1"/>
      <c r="O667" s="1"/>
      <c r="P667" s="1"/>
      <c r="Y667" s="4"/>
      <c r="Z667" s="1"/>
      <c r="AA667" s="1"/>
      <c r="AB667" s="1"/>
      <c r="AC667" s="1"/>
      <c r="AD667" s="1"/>
      <c r="AE667" s="1"/>
      <c r="AF667" s="1"/>
    </row>
    <row r="668" spans="9:32" x14ac:dyDescent="0.75">
      <c r="I668"/>
      <c r="J668" s="1"/>
      <c r="K668" s="1"/>
      <c r="L668" s="1"/>
      <c r="M668" s="1"/>
      <c r="N668" s="1"/>
      <c r="O668" s="1"/>
      <c r="P668" s="1"/>
      <c r="Y668" s="4"/>
      <c r="Z668" s="1"/>
      <c r="AA668" s="1"/>
      <c r="AB668" s="1"/>
      <c r="AC668" s="1"/>
      <c r="AD668" s="1"/>
      <c r="AE668" s="1"/>
      <c r="AF668" s="1"/>
    </row>
    <row r="669" spans="9:32" x14ac:dyDescent="0.75">
      <c r="I669"/>
      <c r="J669" s="1"/>
      <c r="K669" s="1"/>
      <c r="L669" s="1"/>
      <c r="M669" s="1"/>
      <c r="N669" s="1"/>
      <c r="O669" s="1"/>
      <c r="P669" s="1"/>
      <c r="Y669" s="4"/>
      <c r="Z669" s="1"/>
      <c r="AA669" s="1"/>
      <c r="AB669" s="1"/>
      <c r="AC669" s="1"/>
      <c r="AD669" s="1"/>
      <c r="AE669" s="1"/>
      <c r="AF669" s="1"/>
    </row>
    <row r="670" spans="9:32" x14ac:dyDescent="0.75">
      <c r="I670"/>
      <c r="J670" s="1"/>
      <c r="K670" s="1"/>
      <c r="L670" s="1"/>
      <c r="M670" s="1"/>
      <c r="N670" s="1"/>
      <c r="O670" s="1"/>
      <c r="P670" s="1"/>
      <c r="Y670" s="4"/>
      <c r="Z670" s="1"/>
      <c r="AA670" s="1"/>
      <c r="AB670" s="1"/>
      <c r="AC670" s="1"/>
      <c r="AD670" s="1"/>
      <c r="AE670" s="1"/>
      <c r="AF670" s="1"/>
    </row>
    <row r="671" spans="9:32" x14ac:dyDescent="0.75">
      <c r="I671"/>
      <c r="J671" s="1"/>
      <c r="K671" s="1"/>
      <c r="L671" s="1"/>
      <c r="M671" s="1"/>
      <c r="N671" s="1"/>
      <c r="O671" s="1"/>
      <c r="P671" s="1"/>
      <c r="Y671" s="4"/>
      <c r="Z671" s="1"/>
      <c r="AA671" s="1"/>
      <c r="AB671" s="1"/>
      <c r="AC671" s="1"/>
      <c r="AD671" s="1"/>
      <c r="AE671" s="1"/>
      <c r="AF671" s="1"/>
    </row>
    <row r="672" spans="9:32" x14ac:dyDescent="0.75">
      <c r="I672"/>
      <c r="J672" s="1"/>
      <c r="K672" s="1"/>
      <c r="L672" s="1"/>
      <c r="M672" s="1"/>
      <c r="N672" s="1"/>
      <c r="O672" s="1"/>
      <c r="P672" s="1"/>
      <c r="Y672" s="4"/>
      <c r="Z672" s="1"/>
      <c r="AA672" s="1"/>
      <c r="AB672" s="1"/>
      <c r="AC672" s="1"/>
      <c r="AD672" s="1"/>
      <c r="AE672" s="1"/>
      <c r="AF672" s="1"/>
    </row>
    <row r="673" spans="9:32" x14ac:dyDescent="0.75">
      <c r="I673"/>
      <c r="J673" s="1"/>
      <c r="K673" s="1"/>
      <c r="L673" s="1"/>
      <c r="M673" s="1"/>
      <c r="N673" s="1"/>
      <c r="O673" s="1"/>
      <c r="P673" s="1"/>
      <c r="Y673" s="4"/>
      <c r="Z673" s="1"/>
      <c r="AA673" s="1"/>
      <c r="AB673" s="1"/>
      <c r="AC673" s="1"/>
      <c r="AD673" s="1"/>
      <c r="AE673" s="1"/>
      <c r="AF673" s="1"/>
    </row>
    <row r="674" spans="9:32" x14ac:dyDescent="0.75">
      <c r="I674"/>
      <c r="J674" s="1"/>
      <c r="K674" s="1"/>
      <c r="L674" s="1"/>
      <c r="M674" s="1"/>
      <c r="N674" s="1"/>
      <c r="O674" s="1"/>
      <c r="P674" s="1"/>
      <c r="Y674" s="4"/>
      <c r="Z674" s="1"/>
      <c r="AA674" s="1"/>
      <c r="AB674" s="1"/>
      <c r="AC674" s="1"/>
      <c r="AD674" s="1"/>
      <c r="AE674" s="1"/>
      <c r="AF674" s="1"/>
    </row>
    <row r="675" spans="9:32" x14ac:dyDescent="0.75">
      <c r="I675"/>
      <c r="J675" s="1"/>
      <c r="K675" s="1"/>
      <c r="L675" s="1"/>
      <c r="M675" s="1"/>
      <c r="N675" s="1"/>
      <c r="O675" s="1"/>
      <c r="P675" s="1"/>
      <c r="Y675" s="4"/>
      <c r="Z675" s="1"/>
      <c r="AA675" s="1"/>
      <c r="AB675" s="1"/>
      <c r="AC675" s="1"/>
      <c r="AD675" s="1"/>
      <c r="AE675" s="1"/>
      <c r="AF675" s="1"/>
    </row>
    <row r="676" spans="9:32" x14ac:dyDescent="0.75">
      <c r="I676"/>
      <c r="J676" s="1"/>
      <c r="K676" s="1"/>
      <c r="L676" s="1"/>
      <c r="M676" s="1"/>
      <c r="N676" s="1"/>
      <c r="O676" s="1"/>
      <c r="P676" s="1"/>
      <c r="Y676" s="4"/>
      <c r="Z676" s="1"/>
      <c r="AA676" s="1"/>
      <c r="AB676" s="1"/>
      <c r="AC676" s="1"/>
      <c r="AD676" s="1"/>
      <c r="AE676" s="1"/>
      <c r="AF676" s="1"/>
    </row>
    <row r="677" spans="9:32" x14ac:dyDescent="0.75">
      <c r="I677"/>
      <c r="J677" s="1"/>
      <c r="K677" s="1"/>
      <c r="L677" s="1"/>
      <c r="M677" s="1"/>
      <c r="N677" s="1"/>
      <c r="O677" s="1"/>
      <c r="P677" s="1"/>
      <c r="Y677" s="4"/>
      <c r="Z677" s="1"/>
      <c r="AA677" s="1"/>
      <c r="AB677" s="1"/>
      <c r="AC677" s="1"/>
      <c r="AD677" s="1"/>
      <c r="AE677" s="1"/>
      <c r="AF677" s="1"/>
    </row>
    <row r="678" spans="9:32" x14ac:dyDescent="0.75">
      <c r="I678"/>
      <c r="J678" s="1"/>
      <c r="K678" s="1"/>
      <c r="L678" s="1"/>
      <c r="M678" s="1"/>
      <c r="N678" s="1"/>
      <c r="O678" s="1"/>
      <c r="P678" s="1"/>
      <c r="Y678" s="4"/>
      <c r="Z678" s="1"/>
      <c r="AA678" s="1"/>
      <c r="AB678" s="1"/>
      <c r="AC678" s="1"/>
      <c r="AD678" s="1"/>
      <c r="AE678" s="1"/>
      <c r="AF678" s="1"/>
    </row>
    <row r="679" spans="9:32" x14ac:dyDescent="0.75">
      <c r="I679"/>
      <c r="J679" s="1"/>
      <c r="K679" s="1"/>
      <c r="L679" s="1"/>
      <c r="M679" s="1"/>
      <c r="N679" s="1"/>
      <c r="O679" s="1"/>
      <c r="P679" s="1"/>
      <c r="Y679" s="4"/>
      <c r="Z679" s="1"/>
      <c r="AA679" s="1"/>
      <c r="AB679" s="1"/>
      <c r="AC679" s="1"/>
      <c r="AD679" s="1"/>
      <c r="AE679" s="1"/>
      <c r="AF679" s="1"/>
    </row>
    <row r="680" spans="9:32" x14ac:dyDescent="0.75">
      <c r="I680"/>
      <c r="J680" s="1"/>
      <c r="K680" s="1"/>
      <c r="L680" s="1"/>
      <c r="M680" s="1"/>
      <c r="N680" s="1"/>
      <c r="O680" s="1"/>
      <c r="P680" s="1"/>
      <c r="Y680" s="4"/>
      <c r="Z680" s="1"/>
      <c r="AA680" s="1"/>
      <c r="AB680" s="1"/>
      <c r="AC680" s="1"/>
      <c r="AD680" s="1"/>
      <c r="AE680" s="1"/>
      <c r="AF680" s="1"/>
    </row>
    <row r="681" spans="9:32" x14ac:dyDescent="0.75">
      <c r="I681"/>
      <c r="J681" s="1"/>
      <c r="K681" s="1"/>
      <c r="L681" s="1"/>
      <c r="M681" s="1"/>
      <c r="N681" s="1"/>
      <c r="O681" s="1"/>
      <c r="P681" s="1"/>
      <c r="Y681" s="4"/>
      <c r="Z681" s="1"/>
      <c r="AA681" s="1"/>
      <c r="AB681" s="1"/>
      <c r="AC681" s="1"/>
      <c r="AD681" s="1"/>
      <c r="AE681" s="1"/>
      <c r="AF681" s="1"/>
    </row>
    <row r="682" spans="9:32" x14ac:dyDescent="0.75">
      <c r="I682"/>
      <c r="J682" s="1"/>
      <c r="K682" s="1"/>
      <c r="L682" s="1"/>
      <c r="M682" s="1"/>
      <c r="N682" s="1"/>
      <c r="O682" s="1"/>
      <c r="P682" s="1"/>
      <c r="Y682" s="4"/>
      <c r="Z682" s="1"/>
      <c r="AA682" s="1"/>
      <c r="AB682" s="1"/>
      <c r="AC682" s="1"/>
      <c r="AD682" s="1"/>
      <c r="AE682" s="1"/>
      <c r="AF682" s="1"/>
    </row>
    <row r="683" spans="9:32" x14ac:dyDescent="0.75">
      <c r="I683"/>
      <c r="J683" s="1"/>
      <c r="K683" s="1"/>
      <c r="L683" s="1"/>
      <c r="M683" s="1"/>
      <c r="N683" s="1"/>
      <c r="O683" s="1"/>
      <c r="P683" s="1"/>
      <c r="Y683" s="4"/>
      <c r="Z683" s="1"/>
      <c r="AA683" s="1"/>
      <c r="AB683" s="1"/>
      <c r="AC683" s="1"/>
      <c r="AD683" s="1"/>
      <c r="AE683" s="1"/>
      <c r="AF683" s="1"/>
    </row>
    <row r="684" spans="9:32" x14ac:dyDescent="0.75">
      <c r="I684"/>
      <c r="J684" s="1"/>
      <c r="K684" s="1"/>
      <c r="L684" s="1"/>
      <c r="M684" s="1"/>
      <c r="N684" s="1"/>
      <c r="O684" s="1"/>
      <c r="P684" s="1"/>
      <c r="Y684" s="4"/>
      <c r="Z684" s="1"/>
      <c r="AA684" s="1"/>
      <c r="AB684" s="1"/>
      <c r="AC684" s="1"/>
      <c r="AD684" s="1"/>
      <c r="AE684" s="1"/>
      <c r="AF684" s="1"/>
    </row>
    <row r="685" spans="9:32" x14ac:dyDescent="0.75">
      <c r="I685"/>
      <c r="J685" s="1"/>
      <c r="K685" s="1"/>
      <c r="L685" s="1"/>
      <c r="M685" s="1"/>
      <c r="N685" s="1"/>
      <c r="O685" s="1"/>
      <c r="P685" s="1"/>
      <c r="Y685" s="4"/>
      <c r="Z685" s="1"/>
      <c r="AA685" s="1"/>
      <c r="AB685" s="1"/>
      <c r="AC685" s="1"/>
      <c r="AD685" s="1"/>
      <c r="AE685" s="1"/>
      <c r="AF685" s="1"/>
    </row>
    <row r="686" spans="9:32" x14ac:dyDescent="0.75">
      <c r="I686"/>
      <c r="J686" s="1"/>
      <c r="K686" s="1"/>
      <c r="L686" s="1"/>
      <c r="M686" s="1"/>
      <c r="N686" s="1"/>
      <c r="O686" s="1"/>
      <c r="P686" s="1"/>
      <c r="Y686" s="4"/>
      <c r="Z686" s="1"/>
      <c r="AA686" s="1"/>
      <c r="AB686" s="1"/>
      <c r="AC686" s="1"/>
      <c r="AD686" s="1"/>
      <c r="AE686" s="1"/>
      <c r="AF686" s="1"/>
    </row>
    <row r="687" spans="9:32" x14ac:dyDescent="0.75">
      <c r="I687"/>
      <c r="J687" s="1"/>
      <c r="K687" s="1"/>
      <c r="L687" s="1"/>
      <c r="M687" s="1"/>
      <c r="N687" s="1"/>
      <c r="O687" s="1"/>
      <c r="P687" s="1"/>
      <c r="Y687" s="4"/>
      <c r="Z687" s="1"/>
      <c r="AA687" s="1"/>
      <c r="AB687" s="1"/>
      <c r="AC687" s="1"/>
      <c r="AD687" s="1"/>
      <c r="AE687" s="1"/>
      <c r="AF687" s="1"/>
    </row>
    <row r="688" spans="9:32" x14ac:dyDescent="0.75">
      <c r="I688"/>
      <c r="J688" s="1"/>
      <c r="K688" s="1"/>
      <c r="L688" s="1"/>
      <c r="M688" s="1"/>
      <c r="N688" s="1"/>
      <c r="O688" s="1"/>
      <c r="P688" s="1"/>
      <c r="Y688" s="4"/>
      <c r="Z688" s="1"/>
      <c r="AA688" s="1"/>
      <c r="AB688" s="1"/>
      <c r="AC688" s="1"/>
      <c r="AD688" s="1"/>
      <c r="AE688" s="1"/>
      <c r="AF688" s="1"/>
    </row>
    <row r="689" spans="9:32" x14ac:dyDescent="0.75">
      <c r="I689"/>
      <c r="J689" s="1"/>
      <c r="K689" s="1"/>
      <c r="L689" s="1"/>
      <c r="M689" s="1"/>
      <c r="N689" s="1"/>
      <c r="O689" s="1"/>
      <c r="P689" s="1"/>
      <c r="Y689" s="4"/>
      <c r="Z689" s="1"/>
      <c r="AA689" s="1"/>
      <c r="AB689" s="1"/>
      <c r="AC689" s="1"/>
      <c r="AD689" s="1"/>
      <c r="AE689" s="1"/>
      <c r="AF689" s="1"/>
    </row>
    <row r="690" spans="9:32" x14ac:dyDescent="0.75">
      <c r="I690"/>
      <c r="J690" s="1"/>
      <c r="K690" s="1"/>
      <c r="L690" s="1"/>
      <c r="M690" s="1"/>
      <c r="N690" s="1"/>
      <c r="O690" s="1"/>
      <c r="P690" s="1"/>
      <c r="Y690" s="4"/>
      <c r="Z690" s="1"/>
      <c r="AA690" s="1"/>
      <c r="AB690" s="1"/>
      <c r="AC690" s="1"/>
      <c r="AD690" s="1"/>
      <c r="AE690" s="1"/>
      <c r="AF690" s="1"/>
    </row>
    <row r="691" spans="9:32" x14ac:dyDescent="0.75">
      <c r="I691"/>
      <c r="J691" s="1"/>
      <c r="K691" s="1"/>
      <c r="L691" s="1"/>
      <c r="M691" s="1"/>
      <c r="N691" s="1"/>
      <c r="O691" s="1"/>
      <c r="P691" s="1"/>
      <c r="Y691" s="4"/>
      <c r="Z691" s="1"/>
      <c r="AA691" s="1"/>
      <c r="AB691" s="1"/>
      <c r="AC691" s="1"/>
      <c r="AD691" s="1"/>
      <c r="AE691" s="1"/>
      <c r="AF691" s="1"/>
    </row>
    <row r="692" spans="9:32" x14ac:dyDescent="0.75">
      <c r="I692"/>
      <c r="J692" s="1"/>
      <c r="K692" s="1"/>
      <c r="L692" s="1"/>
      <c r="M692" s="1"/>
      <c r="N692" s="1"/>
      <c r="O692" s="1"/>
      <c r="P692" s="1"/>
      <c r="Y692" s="4"/>
      <c r="Z692" s="1"/>
      <c r="AA692" s="1"/>
      <c r="AB692" s="1"/>
      <c r="AC692" s="1"/>
      <c r="AD692" s="1"/>
      <c r="AE692" s="1"/>
      <c r="AF692" s="1"/>
    </row>
    <row r="693" spans="9:32" x14ac:dyDescent="0.75">
      <c r="I693"/>
      <c r="J693" s="1"/>
      <c r="K693" s="1"/>
      <c r="L693" s="1"/>
      <c r="M693" s="1"/>
      <c r="N693" s="1"/>
      <c r="O693" s="1"/>
      <c r="P693" s="1"/>
      <c r="Y693" s="4"/>
      <c r="Z693" s="1"/>
      <c r="AA693" s="1"/>
      <c r="AB693" s="1"/>
      <c r="AC693" s="1"/>
      <c r="AD693" s="1"/>
      <c r="AE693" s="1"/>
      <c r="AF693" s="1"/>
    </row>
  </sheetData>
  <mergeCells count="5">
    <mergeCell ref="A1:H1"/>
    <mergeCell ref="I1:P1"/>
    <mergeCell ref="Q1:X1"/>
    <mergeCell ref="Y1:AF1"/>
    <mergeCell ref="AG1:A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54B-D69A-494B-B40E-79D6A9756986}">
  <dimension ref="A1:B1000"/>
  <sheetViews>
    <sheetView tabSelected="1" workbookViewId="0">
      <selection activeCell="D6" sqref="D6"/>
    </sheetView>
  </sheetViews>
  <sheetFormatPr defaultRowHeight="14.75" x14ac:dyDescent="0.75"/>
  <cols>
    <col min="1" max="1" width="15.54296875" customWidth="1"/>
    <col min="2" max="2" width="21.86328125" customWidth="1"/>
  </cols>
  <sheetData>
    <row r="1" spans="1:2" s="20" customFormat="1" ht="45" thickBot="1" x14ac:dyDescent="0.9">
      <c r="A1" s="39" t="s">
        <v>60</v>
      </c>
      <c r="B1" s="38" t="s">
        <v>61</v>
      </c>
    </row>
    <row r="2" spans="1:2" ht="15.5" thickBot="1" x14ac:dyDescent="0.9">
      <c r="A2" s="25">
        <v>44471</v>
      </c>
      <c r="B2" s="50" t="s">
        <v>77</v>
      </c>
    </row>
    <row r="3" spans="1:2" ht="15.5" thickBot="1" x14ac:dyDescent="0.9">
      <c r="A3" s="25">
        <v>44478</v>
      </c>
      <c r="B3" s="50" t="s">
        <v>78</v>
      </c>
    </row>
    <row r="4" spans="1:2" ht="15.5" thickBot="1" x14ac:dyDescent="0.9">
      <c r="A4" s="25">
        <v>44485</v>
      </c>
      <c r="B4" s="50" t="s">
        <v>79</v>
      </c>
    </row>
    <row r="5" spans="1:2" ht="15.5" thickBot="1" x14ac:dyDescent="0.9">
      <c r="A5" s="25">
        <v>44492</v>
      </c>
      <c r="B5" s="50" t="s">
        <v>80</v>
      </c>
    </row>
    <row r="6" spans="1:2" ht="15.5" thickBot="1" x14ac:dyDescent="0.9">
      <c r="A6" s="25">
        <v>44499</v>
      </c>
      <c r="B6" s="50" t="s">
        <v>81</v>
      </c>
    </row>
    <row r="7" spans="1:2" ht="15.5" thickBot="1" x14ac:dyDescent="0.9">
      <c r="A7" s="25">
        <v>44506</v>
      </c>
      <c r="B7" s="50" t="s">
        <v>82</v>
      </c>
    </row>
    <row r="8" spans="1:2" ht="15.5" thickBot="1" x14ac:dyDescent="0.9">
      <c r="A8" s="25">
        <v>44513</v>
      </c>
      <c r="B8" s="50" t="s">
        <v>83</v>
      </c>
    </row>
    <row r="9" spans="1:2" ht="15.5" thickBot="1" x14ac:dyDescent="0.9">
      <c r="A9" s="25">
        <v>44520</v>
      </c>
      <c r="B9" s="50" t="s">
        <v>84</v>
      </c>
    </row>
    <row r="10" spans="1:2" ht="15.5" thickBot="1" x14ac:dyDescent="0.9">
      <c r="A10" s="25">
        <v>44527</v>
      </c>
      <c r="B10" s="50" t="s">
        <v>85</v>
      </c>
    </row>
    <row r="11" spans="1:2" ht="15.5" thickBot="1" x14ac:dyDescent="0.9">
      <c r="A11" s="25">
        <v>44534</v>
      </c>
      <c r="B11" s="50" t="s">
        <v>86</v>
      </c>
    </row>
    <row r="12" spans="1:2" ht="15.5" thickBot="1" x14ac:dyDescent="0.9">
      <c r="A12" s="25">
        <v>44541</v>
      </c>
      <c r="B12" s="50" t="s">
        <v>87</v>
      </c>
    </row>
    <row r="13" spans="1:2" ht="15.5" thickBot="1" x14ac:dyDescent="0.9">
      <c r="A13" s="25">
        <v>44548</v>
      </c>
      <c r="B13" s="50" t="s">
        <v>88</v>
      </c>
    </row>
    <row r="14" spans="1:2" ht="15.5" thickBot="1" x14ac:dyDescent="0.9">
      <c r="A14" s="25">
        <v>44555</v>
      </c>
      <c r="B14" s="50" t="s">
        <v>89</v>
      </c>
    </row>
    <row r="15" spans="1:2" ht="15.5" thickBot="1" x14ac:dyDescent="0.9">
      <c r="A15" s="25">
        <v>44562</v>
      </c>
      <c r="B15" s="50" t="s">
        <v>90</v>
      </c>
    </row>
    <row r="16" spans="1:2" ht="15.5" thickBot="1" x14ac:dyDescent="0.9">
      <c r="A16" s="25">
        <v>44569</v>
      </c>
      <c r="B16" s="50" t="s">
        <v>91</v>
      </c>
    </row>
    <row r="17" spans="1:2" ht="15.5" thickBot="1" x14ac:dyDescent="0.9">
      <c r="A17" s="25">
        <v>44576</v>
      </c>
      <c r="B17" s="50" t="s">
        <v>92</v>
      </c>
    </row>
    <row r="18" spans="1:2" ht="15.5" thickBot="1" x14ac:dyDescent="0.9">
      <c r="A18" s="25">
        <v>44583</v>
      </c>
      <c r="B18" s="50" t="s">
        <v>93</v>
      </c>
    </row>
    <row r="19" spans="1:2" ht="15.5" thickBot="1" x14ac:dyDescent="0.9">
      <c r="A19" s="25">
        <v>44590</v>
      </c>
      <c r="B19" s="50" t="s">
        <v>94</v>
      </c>
    </row>
    <row r="20" spans="1:2" ht="15.5" thickBot="1" x14ac:dyDescent="0.9">
      <c r="A20" s="25">
        <v>44597</v>
      </c>
      <c r="B20" s="50" t="s">
        <v>95</v>
      </c>
    </row>
    <row r="21" spans="1:2" ht="15.5" thickBot="1" x14ac:dyDescent="0.9">
      <c r="A21" s="25">
        <v>44604</v>
      </c>
      <c r="B21" s="50" t="s">
        <v>96</v>
      </c>
    </row>
    <row r="22" spans="1:2" ht="15.5" thickBot="1" x14ac:dyDescent="0.9">
      <c r="A22" s="25">
        <v>44611</v>
      </c>
      <c r="B22" s="50" t="s">
        <v>97</v>
      </c>
    </row>
    <row r="23" spans="1:2" ht="15.5" thickBot="1" x14ac:dyDescent="0.9">
      <c r="A23" s="25">
        <v>44618</v>
      </c>
      <c r="B23" s="50" t="s">
        <v>98</v>
      </c>
    </row>
    <row r="24" spans="1:2" ht="15.5" thickBot="1" x14ac:dyDescent="0.9">
      <c r="A24" s="25">
        <v>44625</v>
      </c>
      <c r="B24" s="50" t="s">
        <v>99</v>
      </c>
    </row>
    <row r="25" spans="1:2" ht="15.5" thickBot="1" x14ac:dyDescent="0.9">
      <c r="A25" s="25">
        <v>44632</v>
      </c>
      <c r="B25" s="50" t="s">
        <v>100</v>
      </c>
    </row>
    <row r="26" spans="1:2" ht="15.5" thickBot="1" x14ac:dyDescent="0.9">
      <c r="A26" s="25">
        <v>44639</v>
      </c>
      <c r="B26" s="50" t="s">
        <v>101</v>
      </c>
    </row>
    <row r="27" spans="1:2" ht="15.5" thickBot="1" x14ac:dyDescent="0.9">
      <c r="A27" s="25">
        <v>44646</v>
      </c>
      <c r="B27" s="50" t="s">
        <v>102</v>
      </c>
    </row>
    <row r="28" spans="1:2" ht="15.5" thickBot="1" x14ac:dyDescent="0.9">
      <c r="A28" s="25">
        <v>44653</v>
      </c>
      <c r="B28" s="50" t="s">
        <v>103</v>
      </c>
    </row>
    <row r="29" spans="1:2" ht="15.5" thickBot="1" x14ac:dyDescent="0.9">
      <c r="A29" s="25">
        <v>44660</v>
      </c>
      <c r="B29" s="50" t="s">
        <v>104</v>
      </c>
    </row>
    <row r="30" spans="1:2" ht="15.5" thickBot="1" x14ac:dyDescent="0.9">
      <c r="A30" s="25">
        <v>44667</v>
      </c>
      <c r="B30" s="50" t="s">
        <v>105</v>
      </c>
    </row>
    <row r="31" spans="1:2" ht="15.5" thickBot="1" x14ac:dyDescent="0.9">
      <c r="A31" s="25">
        <v>44674</v>
      </c>
      <c r="B31" s="50" t="s">
        <v>106</v>
      </c>
    </row>
    <row r="32" spans="1:2" ht="15.5" thickBot="1" x14ac:dyDescent="0.9">
      <c r="A32" s="25">
        <v>44681</v>
      </c>
      <c r="B32" s="50" t="s">
        <v>107</v>
      </c>
    </row>
    <row r="33" spans="1:2" ht="15.5" thickBot="1" x14ac:dyDescent="0.9">
      <c r="A33" s="25">
        <v>44688</v>
      </c>
      <c r="B33" s="50" t="s">
        <v>108</v>
      </c>
    </row>
    <row r="34" spans="1:2" ht="15.5" thickBot="1" x14ac:dyDescent="0.9">
      <c r="A34" s="25">
        <v>44695</v>
      </c>
      <c r="B34" s="50" t="s">
        <v>109</v>
      </c>
    </row>
    <row r="35" spans="1:2" ht="15.5" thickBot="1" x14ac:dyDescent="0.9">
      <c r="A35" s="25">
        <v>44702</v>
      </c>
      <c r="B35" s="50" t="s">
        <v>92</v>
      </c>
    </row>
    <row r="36" spans="1:2" ht="15.5" thickBot="1" x14ac:dyDescent="0.9">
      <c r="A36" s="25">
        <v>44709</v>
      </c>
      <c r="B36" s="50" t="s">
        <v>98</v>
      </c>
    </row>
    <row r="37" spans="1:2" ht="15.5" thickBot="1" x14ac:dyDescent="0.9">
      <c r="A37" s="25">
        <v>44716</v>
      </c>
      <c r="B37" s="50" t="s">
        <v>110</v>
      </c>
    </row>
    <row r="38" spans="1:2" ht="15.5" thickBot="1" x14ac:dyDescent="0.9">
      <c r="A38" s="25">
        <v>44723</v>
      </c>
      <c r="B38" s="50" t="s">
        <v>111</v>
      </c>
    </row>
    <row r="39" spans="1:2" ht="15.5" thickBot="1" x14ac:dyDescent="0.9">
      <c r="A39" s="26">
        <v>44730</v>
      </c>
      <c r="B39" s="50" t="s">
        <v>112</v>
      </c>
    </row>
    <row r="40" spans="1:2" ht="15.5" thickBot="1" x14ac:dyDescent="0.9">
      <c r="A40" s="26">
        <v>44737</v>
      </c>
      <c r="B40" s="50" t="s">
        <v>113</v>
      </c>
    </row>
    <row r="41" spans="1:2" ht="15.5" thickBot="1" x14ac:dyDescent="0.9">
      <c r="A41" s="26">
        <v>44744</v>
      </c>
      <c r="B41" s="50" t="s">
        <v>114</v>
      </c>
    </row>
    <row r="42" spans="1:2" ht="15.5" thickBot="1" x14ac:dyDescent="0.9">
      <c r="A42" s="26">
        <v>44751</v>
      </c>
      <c r="B42" s="50" t="s">
        <v>113</v>
      </c>
    </row>
    <row r="43" spans="1:2" ht="15.5" thickBot="1" x14ac:dyDescent="0.9">
      <c r="A43" s="26"/>
    </row>
    <row r="44" spans="1:2" ht="15.5" thickBot="1" x14ac:dyDescent="0.9">
      <c r="A44" s="27"/>
    </row>
    <row r="45" spans="1:2" ht="15.5" thickBot="1" x14ac:dyDescent="0.9">
      <c r="A45" s="27"/>
    </row>
    <row r="46" spans="1:2" ht="15.5" thickBot="1" x14ac:dyDescent="0.9">
      <c r="A46" s="27"/>
    </row>
    <row r="47" spans="1:2" ht="15.5" thickBot="1" x14ac:dyDescent="0.9">
      <c r="A47" s="27"/>
    </row>
    <row r="48" spans="1:2" ht="15.5" thickBot="1" x14ac:dyDescent="0.9">
      <c r="A48" s="27"/>
    </row>
    <row r="49" spans="1:1" ht="15.5" thickBot="1" x14ac:dyDescent="0.9">
      <c r="A49" s="27"/>
    </row>
    <row r="50" spans="1:1" ht="15.5" thickBot="1" x14ac:dyDescent="0.9">
      <c r="A50" s="27"/>
    </row>
    <row r="51" spans="1:1" ht="15.5" thickBot="1" x14ac:dyDescent="0.9">
      <c r="A51" s="27"/>
    </row>
    <row r="52" spans="1:1" ht="15.5" thickBot="1" x14ac:dyDescent="0.9">
      <c r="A52" s="27"/>
    </row>
    <row r="53" spans="1:1" ht="15.5" thickBot="1" x14ac:dyDescent="0.9">
      <c r="A53" s="27"/>
    </row>
    <row r="54" spans="1:1" ht="15.5" thickBot="1" x14ac:dyDescent="0.9">
      <c r="A54" s="27"/>
    </row>
    <row r="55" spans="1:1" ht="15.5" thickBot="1" x14ac:dyDescent="0.9">
      <c r="A55" s="27"/>
    </row>
    <row r="56" spans="1:1" ht="15.5" thickBot="1" x14ac:dyDescent="0.9">
      <c r="A56" s="27"/>
    </row>
    <row r="57" spans="1:1" ht="15.5" thickBot="1" x14ac:dyDescent="0.9">
      <c r="A57" s="27"/>
    </row>
    <row r="58" spans="1:1" ht="15.5" thickBot="1" x14ac:dyDescent="0.9">
      <c r="A58" s="27"/>
    </row>
    <row r="59" spans="1:1" ht="15.5" thickBot="1" x14ac:dyDescent="0.9">
      <c r="A59" s="27"/>
    </row>
    <row r="60" spans="1:1" ht="15.5" thickBot="1" x14ac:dyDescent="0.9">
      <c r="A60" s="27"/>
    </row>
    <row r="61" spans="1:1" ht="15.5" thickBot="1" x14ac:dyDescent="0.9">
      <c r="A61" s="27"/>
    </row>
    <row r="62" spans="1:1" ht="15.5" thickBot="1" x14ac:dyDescent="0.9">
      <c r="A62" s="27"/>
    </row>
    <row r="63" spans="1:1" ht="15.5" thickBot="1" x14ac:dyDescent="0.9">
      <c r="A63" s="27"/>
    </row>
    <row r="64" spans="1:1" ht="15.5" thickBot="1" x14ac:dyDescent="0.9">
      <c r="A64" s="27"/>
    </row>
    <row r="65" spans="1:1" ht="15.5" thickBot="1" x14ac:dyDescent="0.9">
      <c r="A65" s="27"/>
    </row>
    <row r="66" spans="1:1" ht="15.5" thickBot="1" x14ac:dyDescent="0.9">
      <c r="A66" s="27"/>
    </row>
    <row r="67" spans="1:1" ht="15.5" thickBot="1" x14ac:dyDescent="0.9">
      <c r="A67" s="27"/>
    </row>
    <row r="68" spans="1:1" ht="15.5" thickBot="1" x14ac:dyDescent="0.9">
      <c r="A68" s="27"/>
    </row>
    <row r="69" spans="1:1" ht="15.5" thickBot="1" x14ac:dyDescent="0.9">
      <c r="A69" s="27"/>
    </row>
    <row r="70" spans="1:1" ht="15.5" thickBot="1" x14ac:dyDescent="0.9">
      <c r="A70" s="27"/>
    </row>
    <row r="71" spans="1:1" ht="15.5" thickBot="1" x14ac:dyDescent="0.9">
      <c r="A71" s="27"/>
    </row>
    <row r="72" spans="1:1" ht="15.5" thickBot="1" x14ac:dyDescent="0.9">
      <c r="A72" s="27"/>
    </row>
    <row r="73" spans="1:1" ht="15.5" thickBot="1" x14ac:dyDescent="0.9">
      <c r="A73" s="27"/>
    </row>
    <row r="74" spans="1:1" ht="15.5" thickBot="1" x14ac:dyDescent="0.9">
      <c r="A74" s="27"/>
    </row>
    <row r="75" spans="1:1" ht="15.5" thickBot="1" x14ac:dyDescent="0.9">
      <c r="A75" s="27"/>
    </row>
    <row r="76" spans="1:1" ht="15.5" thickBot="1" x14ac:dyDescent="0.9">
      <c r="A76" s="27"/>
    </row>
    <row r="77" spans="1:1" ht="15.5" thickBot="1" x14ac:dyDescent="0.9">
      <c r="A77" s="27"/>
    </row>
    <row r="78" spans="1:1" ht="15.5" thickBot="1" x14ac:dyDescent="0.9">
      <c r="A78" s="27"/>
    </row>
    <row r="79" spans="1:1" ht="15.5" thickBot="1" x14ac:dyDescent="0.9">
      <c r="A79" s="27"/>
    </row>
    <row r="80" spans="1:1" ht="15.5" thickBot="1" x14ac:dyDescent="0.9">
      <c r="A80" s="27"/>
    </row>
    <row r="81" spans="1:1" ht="15.5" thickBot="1" x14ac:dyDescent="0.9">
      <c r="A81" s="27"/>
    </row>
    <row r="82" spans="1:1" ht="15.5" thickBot="1" x14ac:dyDescent="0.9">
      <c r="A82" s="27"/>
    </row>
    <row r="83" spans="1:1" ht="15.5" thickBot="1" x14ac:dyDescent="0.9">
      <c r="A83" s="27"/>
    </row>
    <row r="84" spans="1:1" ht="15.5" thickBot="1" x14ac:dyDescent="0.9">
      <c r="A84" s="27"/>
    </row>
    <row r="85" spans="1:1" ht="15.5" thickBot="1" x14ac:dyDescent="0.9">
      <c r="A85" s="27"/>
    </row>
    <row r="86" spans="1:1" ht="15.5" thickBot="1" x14ac:dyDescent="0.9">
      <c r="A86" s="27"/>
    </row>
    <row r="87" spans="1:1" ht="15.5" thickBot="1" x14ac:dyDescent="0.9">
      <c r="A87" s="27"/>
    </row>
    <row r="88" spans="1:1" ht="15.5" thickBot="1" x14ac:dyDescent="0.9">
      <c r="A88" s="27"/>
    </row>
    <row r="89" spans="1:1" ht="15.5" thickBot="1" x14ac:dyDescent="0.9">
      <c r="A89" s="27"/>
    </row>
    <row r="90" spans="1:1" ht="15.5" thickBot="1" x14ac:dyDescent="0.9">
      <c r="A90" s="27"/>
    </row>
    <row r="91" spans="1:1" ht="15.5" thickBot="1" x14ac:dyDescent="0.9">
      <c r="A91" s="27"/>
    </row>
    <row r="92" spans="1:1" ht="15.5" thickBot="1" x14ac:dyDescent="0.9">
      <c r="A92" s="27"/>
    </row>
    <row r="93" spans="1:1" ht="15.5" thickBot="1" x14ac:dyDescent="0.9">
      <c r="A93" s="27"/>
    </row>
    <row r="94" spans="1:1" ht="15.5" thickBot="1" x14ac:dyDescent="0.9">
      <c r="A94" s="27"/>
    </row>
    <row r="95" spans="1:1" ht="15.5" thickBot="1" x14ac:dyDescent="0.9">
      <c r="A95" s="27"/>
    </row>
    <row r="96" spans="1:1" ht="15.5" thickBot="1" x14ac:dyDescent="0.9">
      <c r="A96" s="27"/>
    </row>
    <row r="97" spans="1:1" ht="15.5" thickBot="1" x14ac:dyDescent="0.9">
      <c r="A97" s="27"/>
    </row>
    <row r="98" spans="1:1" ht="15.5" thickBot="1" x14ac:dyDescent="0.9">
      <c r="A98" s="27"/>
    </row>
    <row r="99" spans="1:1" ht="15.5" thickBot="1" x14ac:dyDescent="0.9">
      <c r="A99" s="27"/>
    </row>
    <row r="100" spans="1:1" ht="15.5" thickBot="1" x14ac:dyDescent="0.9">
      <c r="A100" s="27"/>
    </row>
    <row r="101" spans="1:1" ht="15.5" thickBot="1" x14ac:dyDescent="0.9">
      <c r="A101" s="27"/>
    </row>
    <row r="102" spans="1:1" ht="15.5" thickBot="1" x14ac:dyDescent="0.9">
      <c r="A102" s="27"/>
    </row>
    <row r="103" spans="1:1" ht="15.5" thickBot="1" x14ac:dyDescent="0.9">
      <c r="A103" s="27"/>
    </row>
    <row r="104" spans="1:1" ht="15.5" thickBot="1" x14ac:dyDescent="0.9">
      <c r="A104" s="27"/>
    </row>
    <row r="105" spans="1:1" ht="15.5" thickBot="1" x14ac:dyDescent="0.9">
      <c r="A105" s="27"/>
    </row>
    <row r="106" spans="1:1" ht="15.5" thickBot="1" x14ac:dyDescent="0.9">
      <c r="A106" s="27"/>
    </row>
    <row r="107" spans="1:1" ht="15.5" thickBot="1" x14ac:dyDescent="0.9">
      <c r="A107" s="27"/>
    </row>
    <row r="108" spans="1:1" ht="15.5" thickBot="1" x14ac:dyDescent="0.9">
      <c r="A108" s="27"/>
    </row>
    <row r="109" spans="1:1" ht="15.5" thickBot="1" x14ac:dyDescent="0.9">
      <c r="A109" s="27"/>
    </row>
    <row r="110" spans="1:1" ht="15.5" thickBot="1" x14ac:dyDescent="0.9">
      <c r="A110" s="27"/>
    </row>
    <row r="111" spans="1:1" ht="15.5" thickBot="1" x14ac:dyDescent="0.9">
      <c r="A111" s="27"/>
    </row>
    <row r="112" spans="1:1" ht="15.5" thickBot="1" x14ac:dyDescent="0.9">
      <c r="A112" s="27"/>
    </row>
    <row r="113" spans="1:1" ht="15.5" thickBot="1" x14ac:dyDescent="0.9">
      <c r="A113" s="27"/>
    </row>
    <row r="114" spans="1:1" ht="15.5" thickBot="1" x14ac:dyDescent="0.9">
      <c r="A114" s="27"/>
    </row>
    <row r="115" spans="1:1" ht="15.5" thickBot="1" x14ac:dyDescent="0.9">
      <c r="A115" s="27"/>
    </row>
    <row r="116" spans="1:1" ht="15.5" thickBot="1" x14ac:dyDescent="0.9">
      <c r="A116" s="27"/>
    </row>
    <row r="117" spans="1:1" ht="15.5" thickBot="1" x14ac:dyDescent="0.9">
      <c r="A117" s="27"/>
    </row>
    <row r="118" spans="1:1" ht="15.5" thickBot="1" x14ac:dyDescent="0.9">
      <c r="A118" s="27"/>
    </row>
    <row r="119" spans="1:1" ht="15.5" thickBot="1" x14ac:dyDescent="0.9">
      <c r="A119" s="27"/>
    </row>
    <row r="120" spans="1:1" ht="15.5" thickBot="1" x14ac:dyDescent="0.9">
      <c r="A120" s="27"/>
    </row>
    <row r="121" spans="1:1" ht="15.5" thickBot="1" x14ac:dyDescent="0.9">
      <c r="A121" s="27"/>
    </row>
    <row r="122" spans="1:1" ht="15.5" thickBot="1" x14ac:dyDescent="0.9">
      <c r="A122" s="27"/>
    </row>
    <row r="123" spans="1:1" ht="15.5" thickBot="1" x14ac:dyDescent="0.9">
      <c r="A123" s="27"/>
    </row>
    <row r="124" spans="1:1" ht="15.5" thickBot="1" x14ac:dyDescent="0.9">
      <c r="A124" s="27"/>
    </row>
    <row r="125" spans="1:1" ht="15.5" thickBot="1" x14ac:dyDescent="0.9">
      <c r="A125" s="27"/>
    </row>
    <row r="126" spans="1:1" ht="15.5" thickBot="1" x14ac:dyDescent="0.9">
      <c r="A126" s="27"/>
    </row>
    <row r="127" spans="1:1" ht="15.5" thickBot="1" x14ac:dyDescent="0.9">
      <c r="A127" s="27"/>
    </row>
    <row r="128" spans="1:1" ht="15.5" thickBot="1" x14ac:dyDescent="0.9">
      <c r="A128" s="27"/>
    </row>
    <row r="129" spans="1:1" ht="15.5" thickBot="1" x14ac:dyDescent="0.9">
      <c r="A129" s="27"/>
    </row>
    <row r="130" spans="1:1" ht="15.5" thickBot="1" x14ac:dyDescent="0.9">
      <c r="A130" s="27"/>
    </row>
    <row r="131" spans="1:1" ht="15.5" thickBot="1" x14ac:dyDescent="0.9">
      <c r="A131" s="27"/>
    </row>
    <row r="132" spans="1:1" ht="15.5" thickBot="1" x14ac:dyDescent="0.9">
      <c r="A132" s="27"/>
    </row>
    <row r="133" spans="1:1" ht="15.5" thickBot="1" x14ac:dyDescent="0.9">
      <c r="A133" s="27"/>
    </row>
    <row r="134" spans="1:1" ht="15.5" thickBot="1" x14ac:dyDescent="0.9">
      <c r="A134" s="27"/>
    </row>
    <row r="135" spans="1:1" ht="15.5" thickBot="1" x14ac:dyDescent="0.9">
      <c r="A135" s="27"/>
    </row>
    <row r="136" spans="1:1" ht="15.5" thickBot="1" x14ac:dyDescent="0.9">
      <c r="A136" s="27"/>
    </row>
    <row r="137" spans="1:1" ht="15.5" thickBot="1" x14ac:dyDescent="0.9">
      <c r="A137" s="27"/>
    </row>
    <row r="138" spans="1:1" ht="15.5" thickBot="1" x14ac:dyDescent="0.9">
      <c r="A138" s="27"/>
    </row>
    <row r="139" spans="1:1" ht="15.5" thickBot="1" x14ac:dyDescent="0.9">
      <c r="A139" s="27"/>
    </row>
    <row r="140" spans="1:1" ht="15.5" thickBot="1" x14ac:dyDescent="0.9">
      <c r="A140" s="27"/>
    </row>
    <row r="141" spans="1:1" ht="15.5" thickBot="1" x14ac:dyDescent="0.9">
      <c r="A141" s="27"/>
    </row>
    <row r="142" spans="1:1" ht="15.5" thickBot="1" x14ac:dyDescent="0.9">
      <c r="A142" s="27"/>
    </row>
    <row r="143" spans="1:1" ht="15.5" thickBot="1" x14ac:dyDescent="0.9">
      <c r="A143" s="27"/>
    </row>
    <row r="144" spans="1:1" ht="15.5" thickBot="1" x14ac:dyDescent="0.9">
      <c r="A144" s="27"/>
    </row>
    <row r="145" spans="1:1" ht="15.5" thickBot="1" x14ac:dyDescent="0.9">
      <c r="A145" s="27"/>
    </row>
    <row r="146" spans="1:1" ht="15.5" thickBot="1" x14ac:dyDescent="0.9">
      <c r="A146" s="27"/>
    </row>
    <row r="147" spans="1:1" ht="15.5" thickBot="1" x14ac:dyDescent="0.9">
      <c r="A147" s="27"/>
    </row>
    <row r="148" spans="1:1" ht="15.5" thickBot="1" x14ac:dyDescent="0.9">
      <c r="A148" s="27"/>
    </row>
    <row r="149" spans="1:1" ht="15.5" thickBot="1" x14ac:dyDescent="0.9">
      <c r="A149" s="27"/>
    </row>
    <row r="150" spans="1:1" ht="15.5" thickBot="1" x14ac:dyDescent="0.9">
      <c r="A150" s="27"/>
    </row>
    <row r="151" spans="1:1" ht="15.5" thickBot="1" x14ac:dyDescent="0.9">
      <c r="A151" s="27"/>
    </row>
    <row r="152" spans="1:1" ht="15.5" thickBot="1" x14ac:dyDescent="0.9">
      <c r="A152" s="27"/>
    </row>
    <row r="153" spans="1:1" ht="15.5" thickBot="1" x14ac:dyDescent="0.9">
      <c r="A153" s="27"/>
    </row>
    <row r="154" spans="1:1" ht="15.5" thickBot="1" x14ac:dyDescent="0.9">
      <c r="A154" s="27"/>
    </row>
    <row r="155" spans="1:1" ht="15.5" thickBot="1" x14ac:dyDescent="0.9">
      <c r="A155" s="27"/>
    </row>
    <row r="156" spans="1:1" ht="15.5" thickBot="1" x14ac:dyDescent="0.9">
      <c r="A156" s="27"/>
    </row>
    <row r="157" spans="1:1" ht="15.5" thickBot="1" x14ac:dyDescent="0.9">
      <c r="A157" s="27"/>
    </row>
    <row r="158" spans="1:1" ht="15.5" thickBot="1" x14ac:dyDescent="0.9">
      <c r="A158" s="27"/>
    </row>
    <row r="159" spans="1:1" ht="15.5" thickBot="1" x14ac:dyDescent="0.9">
      <c r="A159" s="27"/>
    </row>
    <row r="160" spans="1:1" ht="15.5" thickBot="1" x14ac:dyDescent="0.9">
      <c r="A160" s="27"/>
    </row>
    <row r="161" spans="1:1" ht="15.5" thickBot="1" x14ac:dyDescent="0.9">
      <c r="A161" s="27"/>
    </row>
    <row r="162" spans="1:1" ht="15.5" thickBot="1" x14ac:dyDescent="0.9">
      <c r="A162" s="27"/>
    </row>
    <row r="163" spans="1:1" ht="15.5" thickBot="1" x14ac:dyDescent="0.9">
      <c r="A163" s="27"/>
    </row>
    <row r="164" spans="1:1" ht="15.5" thickBot="1" x14ac:dyDescent="0.9">
      <c r="A164" s="27"/>
    </row>
    <row r="165" spans="1:1" ht="15.5" thickBot="1" x14ac:dyDescent="0.9">
      <c r="A165" s="27"/>
    </row>
    <row r="166" spans="1:1" ht="15.5" thickBot="1" x14ac:dyDescent="0.9">
      <c r="A166" s="27"/>
    </row>
    <row r="167" spans="1:1" ht="15.5" thickBot="1" x14ac:dyDescent="0.9">
      <c r="A167" s="27"/>
    </row>
    <row r="168" spans="1:1" ht="15.5" thickBot="1" x14ac:dyDescent="0.9">
      <c r="A168" s="27"/>
    </row>
    <row r="169" spans="1:1" ht="15.5" thickBot="1" x14ac:dyDescent="0.9">
      <c r="A169" s="27"/>
    </row>
    <row r="170" spans="1:1" ht="15.5" thickBot="1" x14ac:dyDescent="0.9">
      <c r="A170" s="27"/>
    </row>
    <row r="171" spans="1:1" ht="15.5" thickBot="1" x14ac:dyDescent="0.9">
      <c r="A171" s="27"/>
    </row>
    <row r="172" spans="1:1" ht="15.5" thickBot="1" x14ac:dyDescent="0.9">
      <c r="A172" s="27"/>
    </row>
    <row r="173" spans="1:1" ht="15.5" thickBot="1" x14ac:dyDescent="0.9">
      <c r="A173" s="27"/>
    </row>
    <row r="174" spans="1:1" ht="15.5" thickBot="1" x14ac:dyDescent="0.9">
      <c r="A174" s="27"/>
    </row>
    <row r="175" spans="1:1" ht="15.5" thickBot="1" x14ac:dyDescent="0.9">
      <c r="A175" s="27"/>
    </row>
    <row r="176" spans="1:1" ht="15.5" thickBot="1" x14ac:dyDescent="0.9">
      <c r="A176" s="27"/>
    </row>
    <row r="177" spans="1:1" ht="15.5" thickBot="1" x14ac:dyDescent="0.9">
      <c r="A177" s="27"/>
    </row>
    <row r="178" spans="1:1" ht="15.5" thickBot="1" x14ac:dyDescent="0.9">
      <c r="A178" s="27"/>
    </row>
    <row r="179" spans="1:1" ht="15.5" thickBot="1" x14ac:dyDescent="0.9">
      <c r="A179" s="27"/>
    </row>
    <row r="180" spans="1:1" ht="15.5" thickBot="1" x14ac:dyDescent="0.9">
      <c r="A180" s="27"/>
    </row>
    <row r="181" spans="1:1" ht="15.5" thickBot="1" x14ac:dyDescent="0.9">
      <c r="A181" s="27"/>
    </row>
    <row r="182" spans="1:1" ht="15.5" thickBot="1" x14ac:dyDescent="0.9">
      <c r="A182" s="27"/>
    </row>
    <row r="183" spans="1:1" ht="15.5" thickBot="1" x14ac:dyDescent="0.9">
      <c r="A183" s="27"/>
    </row>
    <row r="184" spans="1:1" ht="15.5" thickBot="1" x14ac:dyDescent="0.9">
      <c r="A184" s="27"/>
    </row>
    <row r="185" spans="1:1" ht="15.5" thickBot="1" x14ac:dyDescent="0.9">
      <c r="A185" s="27"/>
    </row>
    <row r="186" spans="1:1" ht="15.5" thickBot="1" x14ac:dyDescent="0.9">
      <c r="A186" s="27"/>
    </row>
    <row r="187" spans="1:1" ht="15.5" thickBot="1" x14ac:dyDescent="0.9">
      <c r="A187" s="27"/>
    </row>
    <row r="188" spans="1:1" ht="15.5" thickBot="1" x14ac:dyDescent="0.9">
      <c r="A188" s="27"/>
    </row>
    <row r="189" spans="1:1" ht="15.5" thickBot="1" x14ac:dyDescent="0.9">
      <c r="A189" s="27"/>
    </row>
    <row r="190" spans="1:1" ht="15.5" thickBot="1" x14ac:dyDescent="0.9">
      <c r="A190" s="27"/>
    </row>
    <row r="191" spans="1:1" ht="15.5" thickBot="1" x14ac:dyDescent="0.9">
      <c r="A191" s="27"/>
    </row>
    <row r="192" spans="1:1" ht="15.5" thickBot="1" x14ac:dyDescent="0.9">
      <c r="A192" s="27"/>
    </row>
    <row r="193" spans="1:1" ht="15.5" thickBot="1" x14ac:dyDescent="0.9">
      <c r="A193" s="27"/>
    </row>
    <row r="194" spans="1:1" ht="15.5" thickBot="1" x14ac:dyDescent="0.9">
      <c r="A194" s="27"/>
    </row>
    <row r="195" spans="1:1" ht="15.5" thickBot="1" x14ac:dyDescent="0.9">
      <c r="A195" s="27"/>
    </row>
    <row r="196" spans="1:1" ht="15.5" thickBot="1" x14ac:dyDescent="0.9">
      <c r="A196" s="27"/>
    </row>
    <row r="197" spans="1:1" ht="15.5" thickBot="1" x14ac:dyDescent="0.9">
      <c r="A197" s="27"/>
    </row>
    <row r="198" spans="1:1" ht="15.5" thickBot="1" x14ac:dyDescent="0.9">
      <c r="A198" s="27"/>
    </row>
    <row r="199" spans="1:1" ht="15.5" thickBot="1" x14ac:dyDescent="0.9">
      <c r="A199" s="27"/>
    </row>
    <row r="200" spans="1:1" ht="15.5" thickBot="1" x14ac:dyDescent="0.9">
      <c r="A200" s="27"/>
    </row>
    <row r="201" spans="1:1" ht="15.5" thickBot="1" x14ac:dyDescent="0.9">
      <c r="A201" s="27"/>
    </row>
    <row r="202" spans="1:1" ht="15.5" thickBot="1" x14ac:dyDescent="0.9">
      <c r="A202" s="27"/>
    </row>
    <row r="203" spans="1:1" ht="15.5" thickBot="1" x14ac:dyDescent="0.9">
      <c r="A203" s="27"/>
    </row>
    <row r="204" spans="1:1" ht="15.5" thickBot="1" x14ac:dyDescent="0.9">
      <c r="A204" s="27"/>
    </row>
    <row r="205" spans="1:1" ht="15.5" thickBot="1" x14ac:dyDescent="0.9">
      <c r="A205" s="27"/>
    </row>
    <row r="206" spans="1:1" ht="15.5" thickBot="1" x14ac:dyDescent="0.9">
      <c r="A206" s="27"/>
    </row>
    <row r="207" spans="1:1" ht="15.5" thickBot="1" x14ac:dyDescent="0.9">
      <c r="A207" s="27"/>
    </row>
    <row r="208" spans="1:1" ht="15.5" thickBot="1" x14ac:dyDescent="0.9">
      <c r="A208" s="27"/>
    </row>
    <row r="209" spans="1:1" ht="15.5" thickBot="1" x14ac:dyDescent="0.9">
      <c r="A209" s="27"/>
    </row>
    <row r="210" spans="1:1" ht="15.5" thickBot="1" x14ac:dyDescent="0.9">
      <c r="A210" s="27"/>
    </row>
    <row r="211" spans="1:1" ht="15.5" thickBot="1" x14ac:dyDescent="0.9">
      <c r="A211" s="27"/>
    </row>
    <row r="212" spans="1:1" ht="15.5" thickBot="1" x14ac:dyDescent="0.9">
      <c r="A212" s="27"/>
    </row>
    <row r="213" spans="1:1" ht="15.5" thickBot="1" x14ac:dyDescent="0.9">
      <c r="A213" s="27"/>
    </row>
    <row r="214" spans="1:1" ht="15.5" thickBot="1" x14ac:dyDescent="0.9">
      <c r="A214" s="27"/>
    </row>
    <row r="215" spans="1:1" ht="15.5" thickBot="1" x14ac:dyDescent="0.9">
      <c r="A215" s="27"/>
    </row>
    <row r="216" spans="1:1" ht="15.5" thickBot="1" x14ac:dyDescent="0.9">
      <c r="A216" s="27"/>
    </row>
    <row r="217" spans="1:1" ht="15.5" thickBot="1" x14ac:dyDescent="0.9">
      <c r="A217" s="27"/>
    </row>
    <row r="218" spans="1:1" ht="15.5" thickBot="1" x14ac:dyDescent="0.9">
      <c r="A218" s="27"/>
    </row>
    <row r="219" spans="1:1" ht="15.5" thickBot="1" x14ac:dyDescent="0.9">
      <c r="A219" s="27"/>
    </row>
    <row r="220" spans="1:1" ht="15.5" thickBot="1" x14ac:dyDescent="0.9">
      <c r="A220" s="27"/>
    </row>
    <row r="221" spans="1:1" ht="15.5" thickBot="1" x14ac:dyDescent="0.9">
      <c r="A221" s="27"/>
    </row>
    <row r="222" spans="1:1" ht="15.5" thickBot="1" x14ac:dyDescent="0.9">
      <c r="A222" s="27"/>
    </row>
    <row r="223" spans="1:1" ht="15.5" thickBot="1" x14ac:dyDescent="0.9">
      <c r="A223" s="27"/>
    </row>
    <row r="224" spans="1:1" ht="15.5" thickBot="1" x14ac:dyDescent="0.9">
      <c r="A224" s="27"/>
    </row>
    <row r="225" spans="1:1" ht="15.5" thickBot="1" x14ac:dyDescent="0.9">
      <c r="A225" s="27"/>
    </row>
    <row r="226" spans="1:1" ht="15.5" thickBot="1" x14ac:dyDescent="0.9">
      <c r="A226" s="27"/>
    </row>
    <row r="227" spans="1:1" ht="15.5" thickBot="1" x14ac:dyDescent="0.9">
      <c r="A227" s="27"/>
    </row>
    <row r="228" spans="1:1" ht="15.5" thickBot="1" x14ac:dyDescent="0.9">
      <c r="A228" s="27"/>
    </row>
    <row r="229" spans="1:1" ht="15.5" thickBot="1" x14ac:dyDescent="0.9">
      <c r="A229" s="27"/>
    </row>
    <row r="230" spans="1:1" ht="15.5" thickBot="1" x14ac:dyDescent="0.9">
      <c r="A230" s="27"/>
    </row>
    <row r="231" spans="1:1" ht="15.5" thickBot="1" x14ac:dyDescent="0.9">
      <c r="A231" s="27"/>
    </row>
    <row r="232" spans="1:1" ht="15.5" thickBot="1" x14ac:dyDescent="0.9">
      <c r="A232" s="27"/>
    </row>
    <row r="233" spans="1:1" ht="15.5" thickBot="1" x14ac:dyDescent="0.9">
      <c r="A233" s="27"/>
    </row>
    <row r="234" spans="1:1" ht="15.5" thickBot="1" x14ac:dyDescent="0.9">
      <c r="A234" s="27"/>
    </row>
    <row r="235" spans="1:1" ht="15.5" thickBot="1" x14ac:dyDescent="0.9">
      <c r="A235" s="27"/>
    </row>
    <row r="236" spans="1:1" ht="15.5" thickBot="1" x14ac:dyDescent="0.9">
      <c r="A236" s="27"/>
    </row>
    <row r="237" spans="1:1" ht="15.5" thickBot="1" x14ac:dyDescent="0.9">
      <c r="A237" s="27"/>
    </row>
    <row r="238" spans="1:1" ht="15.5" thickBot="1" x14ac:dyDescent="0.9">
      <c r="A238" s="27"/>
    </row>
    <row r="239" spans="1:1" ht="15.5" thickBot="1" x14ac:dyDescent="0.9">
      <c r="A239" s="27"/>
    </row>
    <row r="240" spans="1:1" ht="15.5" thickBot="1" x14ac:dyDescent="0.9">
      <c r="A240" s="27"/>
    </row>
    <row r="241" spans="1:1" ht="15.5" thickBot="1" x14ac:dyDescent="0.9">
      <c r="A241" s="27"/>
    </row>
    <row r="242" spans="1:1" ht="15.5" thickBot="1" x14ac:dyDescent="0.9">
      <c r="A242" s="27"/>
    </row>
    <row r="243" spans="1:1" ht="15.5" thickBot="1" x14ac:dyDescent="0.9">
      <c r="A243" s="27"/>
    </row>
    <row r="244" spans="1:1" ht="15.5" thickBot="1" x14ac:dyDescent="0.9">
      <c r="A244" s="27"/>
    </row>
    <row r="245" spans="1:1" ht="15.5" thickBot="1" x14ac:dyDescent="0.9">
      <c r="A245" s="27"/>
    </row>
    <row r="246" spans="1:1" ht="15.5" thickBot="1" x14ac:dyDescent="0.9">
      <c r="A246" s="27"/>
    </row>
    <row r="247" spans="1:1" ht="15.5" thickBot="1" x14ac:dyDescent="0.9">
      <c r="A247" s="27"/>
    </row>
    <row r="248" spans="1:1" ht="15.5" thickBot="1" x14ac:dyDescent="0.9">
      <c r="A248" s="27"/>
    </row>
    <row r="249" spans="1:1" ht="15.5" thickBot="1" x14ac:dyDescent="0.9">
      <c r="A249" s="27"/>
    </row>
    <row r="250" spans="1:1" ht="15.5" thickBot="1" x14ac:dyDescent="0.9">
      <c r="A250" s="27"/>
    </row>
    <row r="251" spans="1:1" ht="15.5" thickBot="1" x14ac:dyDescent="0.9">
      <c r="A251" s="27"/>
    </row>
    <row r="252" spans="1:1" ht="15.5" thickBot="1" x14ac:dyDescent="0.9">
      <c r="A252" s="27"/>
    </row>
    <row r="253" spans="1:1" ht="15.5" thickBot="1" x14ac:dyDescent="0.9">
      <c r="A253" s="27"/>
    </row>
    <row r="254" spans="1:1" ht="15.5" thickBot="1" x14ac:dyDescent="0.9">
      <c r="A254" s="27"/>
    </row>
    <row r="255" spans="1:1" ht="15.5" thickBot="1" x14ac:dyDescent="0.9">
      <c r="A255" s="27"/>
    </row>
    <row r="256" spans="1:1" ht="15.5" thickBot="1" x14ac:dyDescent="0.9">
      <c r="A256" s="27"/>
    </row>
    <row r="257" spans="1:1" ht="15.5" thickBot="1" x14ac:dyDescent="0.9">
      <c r="A257" s="27"/>
    </row>
    <row r="258" spans="1:1" ht="15.5" thickBot="1" x14ac:dyDescent="0.9">
      <c r="A258" s="27"/>
    </row>
    <row r="259" spans="1:1" ht="15.5" thickBot="1" x14ac:dyDescent="0.9">
      <c r="A259" s="27"/>
    </row>
    <row r="260" spans="1:1" ht="15.5" thickBot="1" x14ac:dyDescent="0.9">
      <c r="A260" s="27"/>
    </row>
    <row r="261" spans="1:1" ht="15.5" thickBot="1" x14ac:dyDescent="0.9">
      <c r="A261" s="27"/>
    </row>
    <row r="262" spans="1:1" ht="15.5" thickBot="1" x14ac:dyDescent="0.9">
      <c r="A262" s="27"/>
    </row>
    <row r="263" spans="1:1" ht="15.5" thickBot="1" x14ac:dyDescent="0.9">
      <c r="A263" s="27"/>
    </row>
    <row r="264" spans="1:1" ht="15.5" thickBot="1" x14ac:dyDescent="0.9">
      <c r="A264" s="27"/>
    </row>
    <row r="265" spans="1:1" ht="15.5" thickBot="1" x14ac:dyDescent="0.9">
      <c r="A265" s="27"/>
    </row>
    <row r="266" spans="1:1" ht="15.5" thickBot="1" x14ac:dyDescent="0.9">
      <c r="A266" s="27"/>
    </row>
    <row r="267" spans="1:1" ht="15.5" thickBot="1" x14ac:dyDescent="0.9">
      <c r="A267" s="27"/>
    </row>
    <row r="268" spans="1:1" ht="15.5" thickBot="1" x14ac:dyDescent="0.9">
      <c r="A268" s="27"/>
    </row>
    <row r="269" spans="1:1" ht="15.5" thickBot="1" x14ac:dyDescent="0.9">
      <c r="A269" s="27"/>
    </row>
    <row r="270" spans="1:1" ht="15.5" thickBot="1" x14ac:dyDescent="0.9">
      <c r="A270" s="27"/>
    </row>
    <row r="271" spans="1:1" ht="15.5" thickBot="1" x14ac:dyDescent="0.9">
      <c r="A271" s="27"/>
    </row>
    <row r="272" spans="1:1" ht="15.5" thickBot="1" x14ac:dyDescent="0.9">
      <c r="A272" s="27"/>
    </row>
    <row r="273" spans="1:1" ht="15.5" thickBot="1" x14ac:dyDescent="0.9">
      <c r="A273" s="27"/>
    </row>
    <row r="274" spans="1:1" ht="15.5" thickBot="1" x14ac:dyDescent="0.9">
      <c r="A274" s="27"/>
    </row>
    <row r="275" spans="1:1" ht="15.5" thickBot="1" x14ac:dyDescent="0.9">
      <c r="A275" s="27"/>
    </row>
    <row r="276" spans="1:1" ht="15.5" thickBot="1" x14ac:dyDescent="0.9">
      <c r="A276" s="27"/>
    </row>
    <row r="277" spans="1:1" ht="15.5" thickBot="1" x14ac:dyDescent="0.9">
      <c r="A277" s="27"/>
    </row>
    <row r="278" spans="1:1" ht="15.5" thickBot="1" x14ac:dyDescent="0.9">
      <c r="A278" s="27"/>
    </row>
    <row r="279" spans="1:1" ht="15.5" thickBot="1" x14ac:dyDescent="0.9">
      <c r="A279" s="27"/>
    </row>
    <row r="280" spans="1:1" ht="15.5" thickBot="1" x14ac:dyDescent="0.9">
      <c r="A280" s="27"/>
    </row>
    <row r="281" spans="1:1" ht="15.5" thickBot="1" x14ac:dyDescent="0.9">
      <c r="A281" s="27"/>
    </row>
    <row r="282" spans="1:1" ht="15.5" thickBot="1" x14ac:dyDescent="0.9">
      <c r="A282" s="27"/>
    </row>
    <row r="283" spans="1:1" ht="15.5" thickBot="1" x14ac:dyDescent="0.9">
      <c r="A283" s="27"/>
    </row>
    <row r="284" spans="1:1" ht="15.5" thickBot="1" x14ac:dyDescent="0.9">
      <c r="A284" s="27"/>
    </row>
    <row r="285" spans="1:1" ht="15.5" thickBot="1" x14ac:dyDescent="0.9">
      <c r="A285" s="27"/>
    </row>
    <row r="286" spans="1:1" ht="15.5" thickBot="1" x14ac:dyDescent="0.9">
      <c r="A286" s="27"/>
    </row>
    <row r="287" spans="1:1" ht="15.5" thickBot="1" x14ac:dyDescent="0.9">
      <c r="A287" s="27"/>
    </row>
    <row r="288" spans="1:1" ht="15.5" thickBot="1" x14ac:dyDescent="0.9">
      <c r="A288" s="27"/>
    </row>
    <row r="289" spans="1:1" ht="15.5" thickBot="1" x14ac:dyDescent="0.9">
      <c r="A289" s="27"/>
    </row>
    <row r="290" spans="1:1" ht="15.5" thickBot="1" x14ac:dyDescent="0.9">
      <c r="A290" s="27"/>
    </row>
    <row r="291" spans="1:1" ht="15.5" thickBot="1" x14ac:dyDescent="0.9">
      <c r="A291" s="27"/>
    </row>
    <row r="292" spans="1:1" ht="15.5" thickBot="1" x14ac:dyDescent="0.9">
      <c r="A292" s="27"/>
    </row>
    <row r="293" spans="1:1" ht="15.5" thickBot="1" x14ac:dyDescent="0.9">
      <c r="A293" s="27"/>
    </row>
    <row r="294" spans="1:1" ht="15.5" thickBot="1" x14ac:dyDescent="0.9">
      <c r="A294" s="27"/>
    </row>
    <row r="295" spans="1:1" ht="15.5" thickBot="1" x14ac:dyDescent="0.9">
      <c r="A295" s="27"/>
    </row>
    <row r="296" spans="1:1" ht="15.5" thickBot="1" x14ac:dyDescent="0.9">
      <c r="A296" s="27"/>
    </row>
    <row r="297" spans="1:1" ht="15.5" thickBot="1" x14ac:dyDescent="0.9">
      <c r="A297" s="27"/>
    </row>
    <row r="298" spans="1:1" ht="15.5" thickBot="1" x14ac:dyDescent="0.9">
      <c r="A298" s="27"/>
    </row>
    <row r="299" spans="1:1" ht="15.5" thickBot="1" x14ac:dyDescent="0.9">
      <c r="A299" s="27"/>
    </row>
    <row r="300" spans="1:1" ht="15.5" thickBot="1" x14ac:dyDescent="0.9">
      <c r="A300" s="27"/>
    </row>
    <row r="301" spans="1:1" ht="15.5" thickBot="1" x14ac:dyDescent="0.9">
      <c r="A301" s="27"/>
    </row>
    <row r="302" spans="1:1" ht="15.5" thickBot="1" x14ac:dyDescent="0.9">
      <c r="A302" s="27"/>
    </row>
    <row r="303" spans="1:1" ht="15.5" thickBot="1" x14ac:dyDescent="0.9">
      <c r="A303" s="27"/>
    </row>
    <row r="304" spans="1:1" ht="15.5" thickBot="1" x14ac:dyDescent="0.9">
      <c r="A304" s="27"/>
    </row>
    <row r="305" spans="1:1" ht="15.5" thickBot="1" x14ac:dyDescent="0.9">
      <c r="A305" s="27"/>
    </row>
    <row r="306" spans="1:1" ht="15.5" thickBot="1" x14ac:dyDescent="0.9">
      <c r="A306" s="27"/>
    </row>
    <row r="307" spans="1:1" ht="15.5" thickBot="1" x14ac:dyDescent="0.9">
      <c r="A307" s="27"/>
    </row>
    <row r="308" spans="1:1" ht="15.5" thickBot="1" x14ac:dyDescent="0.9">
      <c r="A308" s="27"/>
    </row>
    <row r="309" spans="1:1" ht="15.5" thickBot="1" x14ac:dyDescent="0.9">
      <c r="A309" s="27"/>
    </row>
    <row r="310" spans="1:1" ht="15.5" thickBot="1" x14ac:dyDescent="0.9">
      <c r="A310" s="27"/>
    </row>
    <row r="311" spans="1:1" ht="15.5" thickBot="1" x14ac:dyDescent="0.9">
      <c r="A311" s="27"/>
    </row>
    <row r="312" spans="1:1" ht="15.5" thickBot="1" x14ac:dyDescent="0.9">
      <c r="A312" s="27"/>
    </row>
    <row r="313" spans="1:1" ht="15.5" thickBot="1" x14ac:dyDescent="0.9">
      <c r="A313" s="27"/>
    </row>
    <row r="314" spans="1:1" ht="15.5" thickBot="1" x14ac:dyDescent="0.9">
      <c r="A314" s="27"/>
    </row>
    <row r="315" spans="1:1" ht="15.5" thickBot="1" x14ac:dyDescent="0.9">
      <c r="A315" s="27"/>
    </row>
    <row r="316" spans="1:1" ht="15.5" thickBot="1" x14ac:dyDescent="0.9">
      <c r="A316" s="27"/>
    </row>
    <row r="317" spans="1:1" ht="15.5" thickBot="1" x14ac:dyDescent="0.9">
      <c r="A317" s="27"/>
    </row>
    <row r="318" spans="1:1" ht="15.5" thickBot="1" x14ac:dyDescent="0.9">
      <c r="A318" s="27"/>
    </row>
    <row r="319" spans="1:1" ht="15.5" thickBot="1" x14ac:dyDescent="0.9">
      <c r="A319" s="27"/>
    </row>
    <row r="320" spans="1:1" ht="15.5" thickBot="1" x14ac:dyDescent="0.9">
      <c r="A320" s="27"/>
    </row>
    <row r="321" spans="1:1" ht="15.5" thickBot="1" x14ac:dyDescent="0.9">
      <c r="A321" s="27"/>
    </row>
    <row r="322" spans="1:1" ht="15.5" thickBot="1" x14ac:dyDescent="0.9">
      <c r="A322" s="27"/>
    </row>
    <row r="323" spans="1:1" ht="15.5" thickBot="1" x14ac:dyDescent="0.9">
      <c r="A323" s="27"/>
    </row>
    <row r="324" spans="1:1" ht="15.5" thickBot="1" x14ac:dyDescent="0.9">
      <c r="A324" s="27"/>
    </row>
    <row r="325" spans="1:1" ht="15.5" thickBot="1" x14ac:dyDescent="0.9">
      <c r="A325" s="27"/>
    </row>
    <row r="326" spans="1:1" ht="15.5" thickBot="1" x14ac:dyDescent="0.9">
      <c r="A326" s="27"/>
    </row>
    <row r="327" spans="1:1" ht="15.5" thickBot="1" x14ac:dyDescent="0.9">
      <c r="A327" s="27"/>
    </row>
    <row r="328" spans="1:1" ht="15.5" thickBot="1" x14ac:dyDescent="0.9">
      <c r="A328" s="27"/>
    </row>
    <row r="329" spans="1:1" ht="15.5" thickBot="1" x14ac:dyDescent="0.9">
      <c r="A329" s="27"/>
    </row>
    <row r="330" spans="1:1" ht="15.5" thickBot="1" x14ac:dyDescent="0.9">
      <c r="A330" s="27"/>
    </row>
    <row r="331" spans="1:1" ht="15.5" thickBot="1" x14ac:dyDescent="0.9">
      <c r="A331" s="27"/>
    </row>
    <row r="332" spans="1:1" ht="15.5" thickBot="1" x14ac:dyDescent="0.9">
      <c r="A332" s="27"/>
    </row>
    <row r="333" spans="1:1" ht="15.5" thickBot="1" x14ac:dyDescent="0.9">
      <c r="A333" s="27"/>
    </row>
    <row r="334" spans="1:1" ht="15.5" thickBot="1" x14ac:dyDescent="0.9">
      <c r="A334" s="27"/>
    </row>
    <row r="335" spans="1:1" ht="15.5" thickBot="1" x14ac:dyDescent="0.9">
      <c r="A335" s="27"/>
    </row>
    <row r="336" spans="1:1" ht="15.5" thickBot="1" x14ac:dyDescent="0.9">
      <c r="A336" s="27"/>
    </row>
    <row r="337" spans="1:1" ht="15.5" thickBot="1" x14ac:dyDescent="0.9">
      <c r="A337" s="27"/>
    </row>
    <row r="338" spans="1:1" ht="15.5" thickBot="1" x14ac:dyDescent="0.9">
      <c r="A338" s="27"/>
    </row>
    <row r="339" spans="1:1" ht="15.5" thickBot="1" x14ac:dyDescent="0.9">
      <c r="A339" s="27"/>
    </row>
    <row r="340" spans="1:1" ht="15.5" thickBot="1" x14ac:dyDescent="0.9">
      <c r="A340" s="27"/>
    </row>
    <row r="341" spans="1:1" ht="15.5" thickBot="1" x14ac:dyDescent="0.9">
      <c r="A341" s="27"/>
    </row>
    <row r="342" spans="1:1" ht="15.5" thickBot="1" x14ac:dyDescent="0.9">
      <c r="A342" s="27"/>
    </row>
    <row r="343" spans="1:1" ht="15.5" thickBot="1" x14ac:dyDescent="0.9">
      <c r="A343" s="27"/>
    </row>
    <row r="344" spans="1:1" ht="15.5" thickBot="1" x14ac:dyDescent="0.9">
      <c r="A344" s="27"/>
    </row>
    <row r="345" spans="1:1" ht="15.5" thickBot="1" x14ac:dyDescent="0.9">
      <c r="A345" s="27"/>
    </row>
    <row r="346" spans="1:1" ht="15.5" thickBot="1" x14ac:dyDescent="0.9">
      <c r="A346" s="27"/>
    </row>
    <row r="347" spans="1:1" ht="15.5" thickBot="1" x14ac:dyDescent="0.9">
      <c r="A347" s="27"/>
    </row>
    <row r="348" spans="1:1" ht="15.5" thickBot="1" x14ac:dyDescent="0.9">
      <c r="A348" s="27"/>
    </row>
    <row r="349" spans="1:1" ht="15.5" thickBot="1" x14ac:dyDescent="0.9">
      <c r="A349" s="27"/>
    </row>
    <row r="350" spans="1:1" ht="15.5" thickBot="1" x14ac:dyDescent="0.9">
      <c r="A350" s="27"/>
    </row>
    <row r="351" spans="1:1" ht="15.5" thickBot="1" x14ac:dyDescent="0.9">
      <c r="A351" s="27"/>
    </row>
    <row r="352" spans="1:1" ht="15.5" thickBot="1" x14ac:dyDescent="0.9">
      <c r="A352" s="27"/>
    </row>
    <row r="353" spans="1:1" ht="15.5" thickBot="1" x14ac:dyDescent="0.9">
      <c r="A353" s="27"/>
    </row>
    <row r="354" spans="1:1" ht="15.5" thickBot="1" x14ac:dyDescent="0.9">
      <c r="A354" s="27"/>
    </row>
    <row r="355" spans="1:1" ht="15.5" thickBot="1" x14ac:dyDescent="0.9">
      <c r="A355" s="27"/>
    </row>
    <row r="356" spans="1:1" ht="15.5" thickBot="1" x14ac:dyDescent="0.9">
      <c r="A356" s="27"/>
    </row>
    <row r="357" spans="1:1" ht="15.5" thickBot="1" x14ac:dyDescent="0.9">
      <c r="A357" s="27"/>
    </row>
    <row r="358" spans="1:1" ht="15.5" thickBot="1" x14ac:dyDescent="0.9">
      <c r="A358" s="27"/>
    </row>
    <row r="359" spans="1:1" ht="15.5" thickBot="1" x14ac:dyDescent="0.9">
      <c r="A359" s="27"/>
    </row>
    <row r="360" spans="1:1" ht="15.5" thickBot="1" x14ac:dyDescent="0.9">
      <c r="A360" s="27"/>
    </row>
    <row r="361" spans="1:1" ht="15.5" thickBot="1" x14ac:dyDescent="0.9">
      <c r="A361" s="27"/>
    </row>
    <row r="362" spans="1:1" ht="15.5" thickBot="1" x14ac:dyDescent="0.9">
      <c r="A362" s="27"/>
    </row>
    <row r="363" spans="1:1" ht="15.5" thickBot="1" x14ac:dyDescent="0.9">
      <c r="A363" s="27"/>
    </row>
    <row r="364" spans="1:1" ht="15.5" thickBot="1" x14ac:dyDescent="0.9">
      <c r="A364" s="27"/>
    </row>
    <row r="365" spans="1:1" ht="15.5" thickBot="1" x14ac:dyDescent="0.9">
      <c r="A365" s="27"/>
    </row>
    <row r="366" spans="1:1" ht="15.5" thickBot="1" x14ac:dyDescent="0.9">
      <c r="A366" s="27"/>
    </row>
    <row r="367" spans="1:1" ht="15.5" thickBot="1" x14ac:dyDescent="0.9">
      <c r="A367" s="27"/>
    </row>
    <row r="368" spans="1:1" ht="15.5" thickBot="1" x14ac:dyDescent="0.9">
      <c r="A368" s="27"/>
    </row>
    <row r="369" spans="1:1" ht="15.5" thickBot="1" x14ac:dyDescent="0.9">
      <c r="A369" s="27"/>
    </row>
    <row r="370" spans="1:1" ht="15.5" thickBot="1" x14ac:dyDescent="0.9">
      <c r="A370" s="27"/>
    </row>
    <row r="371" spans="1:1" ht="15.5" thickBot="1" x14ac:dyDescent="0.9">
      <c r="A371" s="27"/>
    </row>
    <row r="372" spans="1:1" ht="15.5" thickBot="1" x14ac:dyDescent="0.9">
      <c r="A372" s="27"/>
    </row>
    <row r="373" spans="1:1" ht="15.5" thickBot="1" x14ac:dyDescent="0.9">
      <c r="A373" s="27"/>
    </row>
    <row r="374" spans="1:1" ht="15.5" thickBot="1" x14ac:dyDescent="0.9">
      <c r="A374" s="27"/>
    </row>
    <row r="375" spans="1:1" ht="15.5" thickBot="1" x14ac:dyDescent="0.9">
      <c r="A375" s="27"/>
    </row>
    <row r="376" spans="1:1" ht="15.5" thickBot="1" x14ac:dyDescent="0.9">
      <c r="A376" s="27"/>
    </row>
    <row r="377" spans="1:1" ht="15.5" thickBot="1" x14ac:dyDescent="0.9">
      <c r="A377" s="27"/>
    </row>
    <row r="378" spans="1:1" ht="15.5" thickBot="1" x14ac:dyDescent="0.9">
      <c r="A378" s="27"/>
    </row>
    <row r="379" spans="1:1" ht="15.5" thickBot="1" x14ac:dyDescent="0.9">
      <c r="A379" s="27"/>
    </row>
    <row r="380" spans="1:1" ht="15.5" thickBot="1" x14ac:dyDescent="0.9">
      <c r="A380" s="27"/>
    </row>
    <row r="381" spans="1:1" ht="15.5" thickBot="1" x14ac:dyDescent="0.9">
      <c r="A381" s="27"/>
    </row>
    <row r="382" spans="1:1" ht="15.5" thickBot="1" x14ac:dyDescent="0.9">
      <c r="A382" s="27"/>
    </row>
    <row r="383" spans="1:1" ht="15.5" thickBot="1" x14ac:dyDescent="0.9">
      <c r="A383" s="27"/>
    </row>
    <row r="384" spans="1:1" ht="15.5" thickBot="1" x14ac:dyDescent="0.9">
      <c r="A384" s="27"/>
    </row>
    <row r="385" spans="1:1" ht="15.5" thickBot="1" x14ac:dyDescent="0.9">
      <c r="A385" s="27"/>
    </row>
    <row r="386" spans="1:1" ht="15.5" thickBot="1" x14ac:dyDescent="0.9">
      <c r="A386" s="27"/>
    </row>
    <row r="387" spans="1:1" ht="15.5" thickBot="1" x14ac:dyDescent="0.9">
      <c r="A387" s="27"/>
    </row>
    <row r="388" spans="1:1" ht="15.5" thickBot="1" x14ac:dyDescent="0.9">
      <c r="A388" s="27"/>
    </row>
    <row r="389" spans="1:1" ht="15.5" thickBot="1" x14ac:dyDescent="0.9">
      <c r="A389" s="27"/>
    </row>
    <row r="390" spans="1:1" ht="15.5" thickBot="1" x14ac:dyDescent="0.9">
      <c r="A390" s="27"/>
    </row>
    <row r="391" spans="1:1" ht="15.5" thickBot="1" x14ac:dyDescent="0.9">
      <c r="A391" s="27"/>
    </row>
    <row r="392" spans="1:1" ht="15.5" thickBot="1" x14ac:dyDescent="0.9">
      <c r="A392" s="27"/>
    </row>
    <row r="393" spans="1:1" ht="15.5" thickBot="1" x14ac:dyDescent="0.9">
      <c r="A393" s="27"/>
    </row>
    <row r="394" spans="1:1" ht="15.5" thickBot="1" x14ac:dyDescent="0.9">
      <c r="A394" s="27"/>
    </row>
    <row r="395" spans="1:1" ht="15.5" thickBot="1" x14ac:dyDescent="0.9">
      <c r="A395" s="27"/>
    </row>
    <row r="396" spans="1:1" ht="15.5" thickBot="1" x14ac:dyDescent="0.9">
      <c r="A396" s="27"/>
    </row>
    <row r="397" spans="1:1" ht="15.5" thickBot="1" x14ac:dyDescent="0.9">
      <c r="A397" s="27"/>
    </row>
    <row r="398" spans="1:1" ht="15.5" thickBot="1" x14ac:dyDescent="0.9">
      <c r="A398" s="27"/>
    </row>
    <row r="399" spans="1:1" ht="15.5" thickBot="1" x14ac:dyDescent="0.9">
      <c r="A399" s="27"/>
    </row>
    <row r="400" spans="1:1" ht="15.5" thickBot="1" x14ac:dyDescent="0.9">
      <c r="A400" s="27"/>
    </row>
    <row r="401" spans="1:1" ht="15.5" thickBot="1" x14ac:dyDescent="0.9">
      <c r="A401" s="27"/>
    </row>
    <row r="402" spans="1:1" ht="15.5" thickBot="1" x14ac:dyDescent="0.9">
      <c r="A402" s="27"/>
    </row>
    <row r="403" spans="1:1" ht="15.5" thickBot="1" x14ac:dyDescent="0.9">
      <c r="A403" s="27"/>
    </row>
    <row r="404" spans="1:1" ht="15.5" thickBot="1" x14ac:dyDescent="0.9">
      <c r="A404" s="27"/>
    </row>
    <row r="405" spans="1:1" ht="15.5" thickBot="1" x14ac:dyDescent="0.9">
      <c r="A405" s="27"/>
    </row>
    <row r="406" spans="1:1" ht="15.5" thickBot="1" x14ac:dyDescent="0.9">
      <c r="A406" s="27"/>
    </row>
    <row r="407" spans="1:1" ht="15.5" thickBot="1" x14ac:dyDescent="0.9">
      <c r="A407" s="27"/>
    </row>
    <row r="408" spans="1:1" ht="15.5" thickBot="1" x14ac:dyDescent="0.9">
      <c r="A408" s="27"/>
    </row>
    <row r="409" spans="1:1" ht="15.5" thickBot="1" x14ac:dyDescent="0.9">
      <c r="A409" s="27"/>
    </row>
    <row r="410" spans="1:1" ht="15.5" thickBot="1" x14ac:dyDescent="0.9">
      <c r="A410" s="27"/>
    </row>
    <row r="411" spans="1:1" ht="15.5" thickBot="1" x14ac:dyDescent="0.9">
      <c r="A411" s="27"/>
    </row>
    <row r="412" spans="1:1" ht="15.5" thickBot="1" x14ac:dyDescent="0.9">
      <c r="A412" s="27"/>
    </row>
    <row r="413" spans="1:1" ht="15.5" thickBot="1" x14ac:dyDescent="0.9">
      <c r="A413" s="27"/>
    </row>
    <row r="414" spans="1:1" ht="15.5" thickBot="1" x14ac:dyDescent="0.9">
      <c r="A414" s="27"/>
    </row>
    <row r="415" spans="1:1" ht="15.5" thickBot="1" x14ac:dyDescent="0.9">
      <c r="A415" s="27"/>
    </row>
    <row r="416" spans="1:1" ht="15.5" thickBot="1" x14ac:dyDescent="0.9">
      <c r="A416" s="27"/>
    </row>
    <row r="417" spans="1:1" ht="15.5" thickBot="1" x14ac:dyDescent="0.9">
      <c r="A417" s="27"/>
    </row>
    <row r="418" spans="1:1" ht="15.5" thickBot="1" x14ac:dyDescent="0.9">
      <c r="A418" s="27"/>
    </row>
    <row r="419" spans="1:1" ht="15.5" thickBot="1" x14ac:dyDescent="0.9">
      <c r="A419" s="27"/>
    </row>
    <row r="420" spans="1:1" ht="15.5" thickBot="1" x14ac:dyDescent="0.9">
      <c r="A420" s="27"/>
    </row>
    <row r="421" spans="1:1" ht="15.5" thickBot="1" x14ac:dyDescent="0.9">
      <c r="A421" s="27"/>
    </row>
    <row r="422" spans="1:1" ht="15.5" thickBot="1" x14ac:dyDescent="0.9">
      <c r="A422" s="27"/>
    </row>
    <row r="423" spans="1:1" ht="15.5" thickBot="1" x14ac:dyDescent="0.9">
      <c r="A423" s="27"/>
    </row>
    <row r="424" spans="1:1" ht="15.5" thickBot="1" x14ac:dyDescent="0.9">
      <c r="A424" s="27"/>
    </row>
    <row r="425" spans="1:1" ht="15.5" thickBot="1" x14ac:dyDescent="0.9">
      <c r="A425" s="27"/>
    </row>
    <row r="426" spans="1:1" ht="15.5" thickBot="1" x14ac:dyDescent="0.9">
      <c r="A426" s="27"/>
    </row>
    <row r="427" spans="1:1" ht="15.5" thickBot="1" x14ac:dyDescent="0.9">
      <c r="A427" s="27"/>
    </row>
    <row r="428" spans="1:1" ht="15.5" thickBot="1" x14ac:dyDescent="0.9">
      <c r="A428" s="27"/>
    </row>
    <row r="429" spans="1:1" ht="15.5" thickBot="1" x14ac:dyDescent="0.9">
      <c r="A429" s="27"/>
    </row>
    <row r="430" spans="1:1" ht="15.5" thickBot="1" x14ac:dyDescent="0.9">
      <c r="A430" s="27"/>
    </row>
    <row r="431" spans="1:1" ht="15.5" thickBot="1" x14ac:dyDescent="0.9">
      <c r="A431" s="27"/>
    </row>
    <row r="432" spans="1:1" ht="15.5" thickBot="1" x14ac:dyDescent="0.9">
      <c r="A432" s="27"/>
    </row>
    <row r="433" spans="1:1" ht="15.5" thickBot="1" x14ac:dyDescent="0.9">
      <c r="A433" s="27"/>
    </row>
    <row r="434" spans="1:1" ht="15.5" thickBot="1" x14ac:dyDescent="0.9">
      <c r="A434" s="27"/>
    </row>
    <row r="435" spans="1:1" ht="15.5" thickBot="1" x14ac:dyDescent="0.9">
      <c r="A435" s="27"/>
    </row>
    <row r="436" spans="1:1" ht="15.5" thickBot="1" x14ac:dyDescent="0.9">
      <c r="A436" s="27"/>
    </row>
    <row r="437" spans="1:1" ht="15.5" thickBot="1" x14ac:dyDescent="0.9">
      <c r="A437" s="27"/>
    </row>
    <row r="438" spans="1:1" ht="15.5" thickBot="1" x14ac:dyDescent="0.9">
      <c r="A438" s="27"/>
    </row>
    <row r="439" spans="1:1" ht="15.5" thickBot="1" x14ac:dyDescent="0.9">
      <c r="A439" s="27"/>
    </row>
    <row r="440" spans="1:1" ht="15.5" thickBot="1" x14ac:dyDescent="0.9">
      <c r="A440" s="27"/>
    </row>
    <row r="441" spans="1:1" ht="15.5" thickBot="1" x14ac:dyDescent="0.9">
      <c r="A441" s="27"/>
    </row>
    <row r="442" spans="1:1" ht="15.5" thickBot="1" x14ac:dyDescent="0.9">
      <c r="A442" s="27"/>
    </row>
    <row r="443" spans="1:1" ht="15.5" thickBot="1" x14ac:dyDescent="0.9">
      <c r="A443" s="27"/>
    </row>
    <row r="444" spans="1:1" ht="15.5" thickBot="1" x14ac:dyDescent="0.9">
      <c r="A444" s="27"/>
    </row>
    <row r="445" spans="1:1" ht="15.5" thickBot="1" x14ac:dyDescent="0.9">
      <c r="A445" s="27"/>
    </row>
    <row r="446" spans="1:1" ht="15.5" thickBot="1" x14ac:dyDescent="0.9">
      <c r="A446" s="27"/>
    </row>
    <row r="447" spans="1:1" ht="15.5" thickBot="1" x14ac:dyDescent="0.9">
      <c r="A447" s="27"/>
    </row>
    <row r="448" spans="1:1" ht="15.5" thickBot="1" x14ac:dyDescent="0.9">
      <c r="A448" s="27"/>
    </row>
    <row r="449" spans="1:1" ht="15.5" thickBot="1" x14ac:dyDescent="0.9">
      <c r="A449" s="27"/>
    </row>
    <row r="450" spans="1:1" ht="15.5" thickBot="1" x14ac:dyDescent="0.9">
      <c r="A450" s="27"/>
    </row>
    <row r="451" spans="1:1" ht="15.5" thickBot="1" x14ac:dyDescent="0.9">
      <c r="A451" s="27"/>
    </row>
    <row r="452" spans="1:1" ht="15.5" thickBot="1" x14ac:dyDescent="0.9">
      <c r="A452" s="27"/>
    </row>
    <row r="453" spans="1:1" ht="15.5" thickBot="1" x14ac:dyDescent="0.9">
      <c r="A453" s="27"/>
    </row>
    <row r="454" spans="1:1" ht="15.5" thickBot="1" x14ac:dyDescent="0.9">
      <c r="A454" s="27"/>
    </row>
    <row r="455" spans="1:1" ht="15.5" thickBot="1" x14ac:dyDescent="0.9">
      <c r="A455" s="27"/>
    </row>
    <row r="456" spans="1:1" ht="15.5" thickBot="1" x14ac:dyDescent="0.9">
      <c r="A456" s="27"/>
    </row>
    <row r="457" spans="1:1" ht="15.5" thickBot="1" x14ac:dyDescent="0.9">
      <c r="A457" s="27"/>
    </row>
    <row r="458" spans="1:1" ht="15.5" thickBot="1" x14ac:dyDescent="0.9">
      <c r="A458" s="27"/>
    </row>
    <row r="459" spans="1:1" ht="15.5" thickBot="1" x14ac:dyDescent="0.9">
      <c r="A459" s="27"/>
    </row>
    <row r="460" spans="1:1" ht="15.5" thickBot="1" x14ac:dyDescent="0.9">
      <c r="A460" s="27"/>
    </row>
    <row r="461" spans="1:1" ht="15.5" thickBot="1" x14ac:dyDescent="0.9">
      <c r="A461" s="27"/>
    </row>
    <row r="462" spans="1:1" ht="15.5" thickBot="1" x14ac:dyDescent="0.9">
      <c r="A462" s="27"/>
    </row>
    <row r="463" spans="1:1" ht="15.5" thickBot="1" x14ac:dyDescent="0.9">
      <c r="A463" s="27"/>
    </row>
    <row r="464" spans="1:1" ht="15.5" thickBot="1" x14ac:dyDescent="0.9">
      <c r="A464" s="27"/>
    </row>
    <row r="465" spans="1:1" ht="15.5" thickBot="1" x14ac:dyDescent="0.9">
      <c r="A465" s="27"/>
    </row>
    <row r="466" spans="1:1" ht="15.5" thickBot="1" x14ac:dyDescent="0.9">
      <c r="A466" s="27"/>
    </row>
    <row r="467" spans="1:1" ht="15.5" thickBot="1" x14ac:dyDescent="0.9">
      <c r="A467" s="27"/>
    </row>
    <row r="468" spans="1:1" ht="15.5" thickBot="1" x14ac:dyDescent="0.9">
      <c r="A468" s="27"/>
    </row>
    <row r="469" spans="1:1" ht="15.5" thickBot="1" x14ac:dyDescent="0.9">
      <c r="A469" s="27"/>
    </row>
    <row r="470" spans="1:1" ht="15.5" thickBot="1" x14ac:dyDescent="0.9">
      <c r="A470" s="27"/>
    </row>
    <row r="471" spans="1:1" ht="15.5" thickBot="1" x14ac:dyDescent="0.9">
      <c r="A471" s="27"/>
    </row>
    <row r="472" spans="1:1" ht="15.5" thickBot="1" x14ac:dyDescent="0.9">
      <c r="A472" s="27"/>
    </row>
    <row r="473" spans="1:1" ht="15.5" thickBot="1" x14ac:dyDescent="0.9">
      <c r="A473" s="27"/>
    </row>
    <row r="474" spans="1:1" ht="15.5" thickBot="1" x14ac:dyDescent="0.9">
      <c r="A474" s="27"/>
    </row>
    <row r="475" spans="1:1" ht="15.5" thickBot="1" x14ac:dyDescent="0.9">
      <c r="A475" s="27"/>
    </row>
    <row r="476" spans="1:1" ht="15.5" thickBot="1" x14ac:dyDescent="0.9">
      <c r="A476" s="27"/>
    </row>
    <row r="477" spans="1:1" ht="15.5" thickBot="1" x14ac:dyDescent="0.9">
      <c r="A477" s="27"/>
    </row>
    <row r="478" spans="1:1" ht="15.5" thickBot="1" x14ac:dyDescent="0.9">
      <c r="A478" s="27"/>
    </row>
    <row r="479" spans="1:1" ht="15.5" thickBot="1" x14ac:dyDescent="0.9">
      <c r="A479" s="27"/>
    </row>
    <row r="480" spans="1:1" ht="15.5" thickBot="1" x14ac:dyDescent="0.9">
      <c r="A480" s="27"/>
    </row>
    <row r="481" spans="1:1" ht="15.5" thickBot="1" x14ac:dyDescent="0.9">
      <c r="A481" s="27"/>
    </row>
    <row r="482" spans="1:1" ht="15.5" thickBot="1" x14ac:dyDescent="0.9">
      <c r="A482" s="27"/>
    </row>
    <row r="483" spans="1:1" ht="15.5" thickBot="1" x14ac:dyDescent="0.9">
      <c r="A483" s="27"/>
    </row>
    <row r="484" spans="1:1" ht="15.5" thickBot="1" x14ac:dyDescent="0.9">
      <c r="A484" s="27"/>
    </row>
    <row r="485" spans="1:1" ht="15.5" thickBot="1" x14ac:dyDescent="0.9">
      <c r="A485" s="27"/>
    </row>
    <row r="486" spans="1:1" ht="15.5" thickBot="1" x14ac:dyDescent="0.9">
      <c r="A486" s="27"/>
    </row>
    <row r="487" spans="1:1" ht="15.5" thickBot="1" x14ac:dyDescent="0.9">
      <c r="A487" s="27"/>
    </row>
    <row r="488" spans="1:1" ht="15.5" thickBot="1" x14ac:dyDescent="0.9">
      <c r="A488" s="27"/>
    </row>
    <row r="489" spans="1:1" ht="15.5" thickBot="1" x14ac:dyDescent="0.9">
      <c r="A489" s="27"/>
    </row>
    <row r="490" spans="1:1" ht="15.5" thickBot="1" x14ac:dyDescent="0.9">
      <c r="A490" s="27"/>
    </row>
    <row r="491" spans="1:1" ht="15.5" thickBot="1" x14ac:dyDescent="0.9">
      <c r="A491" s="27"/>
    </row>
    <row r="492" spans="1:1" ht="15.5" thickBot="1" x14ac:dyDescent="0.9">
      <c r="A492" s="27"/>
    </row>
    <row r="493" spans="1:1" ht="15.5" thickBot="1" x14ac:dyDescent="0.9">
      <c r="A493" s="27"/>
    </row>
    <row r="494" spans="1:1" ht="15.5" thickBot="1" x14ac:dyDescent="0.9">
      <c r="A494" s="27"/>
    </row>
    <row r="495" spans="1:1" ht="15.5" thickBot="1" x14ac:dyDescent="0.9">
      <c r="A495" s="27"/>
    </row>
    <row r="496" spans="1:1" ht="15.5" thickBot="1" x14ac:dyDescent="0.9">
      <c r="A496" s="27"/>
    </row>
    <row r="497" spans="1:1" ht="15.5" thickBot="1" x14ac:dyDescent="0.9">
      <c r="A497" s="27"/>
    </row>
    <row r="498" spans="1:1" ht="15.5" thickBot="1" x14ac:dyDescent="0.9">
      <c r="A498" s="27"/>
    </row>
    <row r="499" spans="1:1" ht="15.5" thickBot="1" x14ac:dyDescent="0.9">
      <c r="A499" s="27"/>
    </row>
    <row r="500" spans="1:1" ht="15.5" thickBot="1" x14ac:dyDescent="0.9">
      <c r="A500" s="27"/>
    </row>
    <row r="501" spans="1:1" ht="15.5" thickBot="1" x14ac:dyDescent="0.9">
      <c r="A501" s="27"/>
    </row>
    <row r="502" spans="1:1" ht="15.5" thickBot="1" x14ac:dyDescent="0.9">
      <c r="A502" s="27"/>
    </row>
    <row r="503" spans="1:1" ht="15.5" thickBot="1" x14ac:dyDescent="0.9">
      <c r="A503" s="27"/>
    </row>
    <row r="504" spans="1:1" ht="15.5" thickBot="1" x14ac:dyDescent="0.9">
      <c r="A504" s="27"/>
    </row>
    <row r="505" spans="1:1" ht="15.5" thickBot="1" x14ac:dyDescent="0.9">
      <c r="A505" s="27"/>
    </row>
    <row r="506" spans="1:1" ht="15.5" thickBot="1" x14ac:dyDescent="0.9">
      <c r="A506" s="27"/>
    </row>
    <row r="507" spans="1:1" ht="15.5" thickBot="1" x14ac:dyDescent="0.9">
      <c r="A507" s="27"/>
    </row>
    <row r="508" spans="1:1" ht="15.5" thickBot="1" x14ac:dyDescent="0.9">
      <c r="A508" s="27"/>
    </row>
    <row r="509" spans="1:1" ht="15.5" thickBot="1" x14ac:dyDescent="0.9">
      <c r="A509" s="27"/>
    </row>
    <row r="510" spans="1:1" ht="15.5" thickBot="1" x14ac:dyDescent="0.9">
      <c r="A510" s="27"/>
    </row>
    <row r="511" spans="1:1" ht="15.5" thickBot="1" x14ac:dyDescent="0.9">
      <c r="A511" s="27"/>
    </row>
    <row r="512" spans="1:1" ht="15.5" thickBot="1" x14ac:dyDescent="0.9">
      <c r="A512" s="27"/>
    </row>
    <row r="513" spans="1:1" ht="15.5" thickBot="1" x14ac:dyDescent="0.9">
      <c r="A513" s="27"/>
    </row>
    <row r="514" spans="1:1" ht="15.5" thickBot="1" x14ac:dyDescent="0.9">
      <c r="A514" s="27"/>
    </row>
    <row r="515" spans="1:1" ht="15.5" thickBot="1" x14ac:dyDescent="0.9">
      <c r="A515" s="27"/>
    </row>
    <row r="516" spans="1:1" ht="15.5" thickBot="1" x14ac:dyDescent="0.9">
      <c r="A516" s="27"/>
    </row>
    <row r="517" spans="1:1" ht="15.5" thickBot="1" x14ac:dyDescent="0.9">
      <c r="A517" s="27"/>
    </row>
    <row r="518" spans="1:1" ht="15.5" thickBot="1" x14ac:dyDescent="0.9">
      <c r="A518" s="27"/>
    </row>
    <row r="519" spans="1:1" ht="15.5" thickBot="1" x14ac:dyDescent="0.9">
      <c r="A519" s="27"/>
    </row>
    <row r="520" spans="1:1" ht="15.5" thickBot="1" x14ac:dyDescent="0.9">
      <c r="A520" s="27"/>
    </row>
    <row r="521" spans="1:1" ht="15.5" thickBot="1" x14ac:dyDescent="0.9">
      <c r="A521" s="27"/>
    </row>
    <row r="522" spans="1:1" ht="15.5" thickBot="1" x14ac:dyDescent="0.9">
      <c r="A522" s="27"/>
    </row>
    <row r="523" spans="1:1" ht="15.5" thickBot="1" x14ac:dyDescent="0.9">
      <c r="A523" s="27"/>
    </row>
    <row r="524" spans="1:1" ht="15.5" thickBot="1" x14ac:dyDescent="0.9">
      <c r="A524" s="27"/>
    </row>
    <row r="525" spans="1:1" ht="15.5" thickBot="1" x14ac:dyDescent="0.9">
      <c r="A525" s="27"/>
    </row>
    <row r="526" spans="1:1" ht="15.5" thickBot="1" x14ac:dyDescent="0.9">
      <c r="A526" s="27"/>
    </row>
    <row r="527" spans="1:1" ht="15.5" thickBot="1" x14ac:dyDescent="0.9">
      <c r="A527" s="27"/>
    </row>
    <row r="528" spans="1:1" ht="15.5" thickBot="1" x14ac:dyDescent="0.9">
      <c r="A528" s="27"/>
    </row>
    <row r="529" spans="1:1" ht="15.5" thickBot="1" x14ac:dyDescent="0.9">
      <c r="A529" s="27"/>
    </row>
    <row r="530" spans="1:1" ht="15.5" thickBot="1" x14ac:dyDescent="0.9">
      <c r="A530" s="27"/>
    </row>
    <row r="531" spans="1:1" ht="15.5" thickBot="1" x14ac:dyDescent="0.9">
      <c r="A531" s="27"/>
    </row>
    <row r="532" spans="1:1" ht="15.5" thickBot="1" x14ac:dyDescent="0.9">
      <c r="A532" s="27"/>
    </row>
    <row r="533" spans="1:1" ht="15.5" thickBot="1" x14ac:dyDescent="0.9">
      <c r="A533" s="27"/>
    </row>
    <row r="534" spans="1:1" ht="15.5" thickBot="1" x14ac:dyDescent="0.9">
      <c r="A534" s="27"/>
    </row>
    <row r="535" spans="1:1" ht="15.5" thickBot="1" x14ac:dyDescent="0.9">
      <c r="A535" s="27"/>
    </row>
    <row r="536" spans="1:1" ht="15.5" thickBot="1" x14ac:dyDescent="0.9">
      <c r="A536" s="27"/>
    </row>
    <row r="537" spans="1:1" ht="15.5" thickBot="1" x14ac:dyDescent="0.9">
      <c r="A537" s="27"/>
    </row>
    <row r="538" spans="1:1" ht="15.5" thickBot="1" x14ac:dyDescent="0.9">
      <c r="A538" s="27"/>
    </row>
    <row r="539" spans="1:1" ht="15.5" thickBot="1" x14ac:dyDescent="0.9">
      <c r="A539" s="27"/>
    </row>
    <row r="540" spans="1:1" ht="15.5" thickBot="1" x14ac:dyDescent="0.9">
      <c r="A540" s="27"/>
    </row>
    <row r="541" spans="1:1" ht="15.5" thickBot="1" x14ac:dyDescent="0.9">
      <c r="A541" s="27"/>
    </row>
    <row r="542" spans="1:1" ht="15.5" thickBot="1" x14ac:dyDescent="0.9">
      <c r="A542" s="27"/>
    </row>
    <row r="543" spans="1:1" ht="15.5" thickBot="1" x14ac:dyDescent="0.9">
      <c r="A543" s="27"/>
    </row>
    <row r="544" spans="1:1" ht="15.5" thickBot="1" x14ac:dyDescent="0.9">
      <c r="A544" s="27"/>
    </row>
    <row r="545" spans="1:1" ht="15.5" thickBot="1" x14ac:dyDescent="0.9">
      <c r="A545" s="27"/>
    </row>
    <row r="546" spans="1:1" ht="15.5" thickBot="1" x14ac:dyDescent="0.9">
      <c r="A546" s="27"/>
    </row>
    <row r="547" spans="1:1" ht="15.5" thickBot="1" x14ac:dyDescent="0.9">
      <c r="A547" s="27"/>
    </row>
    <row r="548" spans="1:1" ht="15.5" thickBot="1" x14ac:dyDescent="0.9">
      <c r="A548" s="27"/>
    </row>
    <row r="549" spans="1:1" ht="15.5" thickBot="1" x14ac:dyDescent="0.9">
      <c r="A549" s="27"/>
    </row>
    <row r="550" spans="1:1" ht="15.5" thickBot="1" x14ac:dyDescent="0.9">
      <c r="A550" s="27"/>
    </row>
    <row r="551" spans="1:1" ht="15.5" thickBot="1" x14ac:dyDescent="0.9">
      <c r="A551" s="27"/>
    </row>
    <row r="552" spans="1:1" ht="15.5" thickBot="1" x14ac:dyDescent="0.9">
      <c r="A552" s="27"/>
    </row>
    <row r="553" spans="1:1" ht="15.5" thickBot="1" x14ac:dyDescent="0.9">
      <c r="A553" s="27"/>
    </row>
    <row r="554" spans="1:1" ht="15.5" thickBot="1" x14ac:dyDescent="0.9">
      <c r="A554" s="27"/>
    </row>
    <row r="555" spans="1:1" ht="15.5" thickBot="1" x14ac:dyDescent="0.9">
      <c r="A555" s="27"/>
    </row>
    <row r="556" spans="1:1" ht="15.5" thickBot="1" x14ac:dyDescent="0.9">
      <c r="A556" s="27"/>
    </row>
    <row r="557" spans="1:1" ht="15.5" thickBot="1" x14ac:dyDescent="0.9">
      <c r="A557" s="27"/>
    </row>
    <row r="558" spans="1:1" ht="15.5" thickBot="1" x14ac:dyDescent="0.9">
      <c r="A558" s="27"/>
    </row>
    <row r="559" spans="1:1" ht="15.5" thickBot="1" x14ac:dyDescent="0.9">
      <c r="A559" s="27"/>
    </row>
    <row r="560" spans="1:1" ht="15.5" thickBot="1" x14ac:dyDescent="0.9">
      <c r="A560" s="27"/>
    </row>
    <row r="561" spans="1:1" ht="15.5" thickBot="1" x14ac:dyDescent="0.9">
      <c r="A561" s="27"/>
    </row>
    <row r="562" spans="1:1" ht="15.5" thickBot="1" x14ac:dyDescent="0.9">
      <c r="A562" s="27"/>
    </row>
    <row r="563" spans="1:1" ht="15.5" thickBot="1" x14ac:dyDescent="0.9">
      <c r="A563" s="27"/>
    </row>
    <row r="564" spans="1:1" ht="15.5" thickBot="1" x14ac:dyDescent="0.9">
      <c r="A564" s="27"/>
    </row>
    <row r="565" spans="1:1" ht="15.5" thickBot="1" x14ac:dyDescent="0.9">
      <c r="A565" s="27"/>
    </row>
    <row r="566" spans="1:1" ht="15.5" thickBot="1" x14ac:dyDescent="0.9">
      <c r="A566" s="27"/>
    </row>
    <row r="567" spans="1:1" ht="15.5" thickBot="1" x14ac:dyDescent="0.9">
      <c r="A567" s="27"/>
    </row>
    <row r="568" spans="1:1" ht="15.5" thickBot="1" x14ac:dyDescent="0.9">
      <c r="A568" s="27"/>
    </row>
    <row r="569" spans="1:1" ht="15.5" thickBot="1" x14ac:dyDescent="0.9">
      <c r="A569" s="27"/>
    </row>
    <row r="570" spans="1:1" ht="15.5" thickBot="1" x14ac:dyDescent="0.9">
      <c r="A570" s="27"/>
    </row>
    <row r="571" spans="1:1" ht="15.5" thickBot="1" x14ac:dyDescent="0.9">
      <c r="A571" s="27"/>
    </row>
    <row r="572" spans="1:1" ht="15.5" thickBot="1" x14ac:dyDescent="0.9">
      <c r="A572" s="27"/>
    </row>
    <row r="573" spans="1:1" ht="15.5" thickBot="1" x14ac:dyDescent="0.9">
      <c r="A573" s="27"/>
    </row>
    <row r="574" spans="1:1" ht="15.5" thickBot="1" x14ac:dyDescent="0.9">
      <c r="A574" s="27"/>
    </row>
    <row r="575" spans="1:1" ht="15.5" thickBot="1" x14ac:dyDescent="0.9">
      <c r="A575" s="27"/>
    </row>
    <row r="576" spans="1:1" ht="15.5" thickBot="1" x14ac:dyDescent="0.9">
      <c r="A576" s="27"/>
    </row>
    <row r="577" spans="1:1" ht="15.5" thickBot="1" x14ac:dyDescent="0.9">
      <c r="A577" s="27"/>
    </row>
    <row r="578" spans="1:1" ht="15.5" thickBot="1" x14ac:dyDescent="0.9">
      <c r="A578" s="27"/>
    </row>
    <row r="579" spans="1:1" ht="15.5" thickBot="1" x14ac:dyDescent="0.9">
      <c r="A579" s="27"/>
    </row>
    <row r="580" spans="1:1" ht="15.5" thickBot="1" x14ac:dyDescent="0.9">
      <c r="A580" s="27"/>
    </row>
    <row r="581" spans="1:1" ht="15.5" thickBot="1" x14ac:dyDescent="0.9">
      <c r="A581" s="27"/>
    </row>
    <row r="582" spans="1:1" ht="15.5" thickBot="1" x14ac:dyDescent="0.9">
      <c r="A582" s="27"/>
    </row>
    <row r="583" spans="1:1" ht="15.5" thickBot="1" x14ac:dyDescent="0.9">
      <c r="A583" s="27"/>
    </row>
    <row r="584" spans="1:1" ht="15.5" thickBot="1" x14ac:dyDescent="0.9">
      <c r="A584" s="27"/>
    </row>
    <row r="585" spans="1:1" ht="15.5" thickBot="1" x14ac:dyDescent="0.9">
      <c r="A585" s="27"/>
    </row>
    <row r="586" spans="1:1" ht="15.5" thickBot="1" x14ac:dyDescent="0.9">
      <c r="A586" s="27"/>
    </row>
    <row r="587" spans="1:1" ht="15.5" thickBot="1" x14ac:dyDescent="0.9">
      <c r="A587" s="27"/>
    </row>
    <row r="588" spans="1:1" ht="15.5" thickBot="1" x14ac:dyDescent="0.9">
      <c r="A588" s="27"/>
    </row>
    <row r="589" spans="1:1" ht="15.5" thickBot="1" x14ac:dyDescent="0.9">
      <c r="A589" s="27"/>
    </row>
    <row r="590" spans="1:1" ht="15.5" thickBot="1" x14ac:dyDescent="0.9">
      <c r="A590" s="27"/>
    </row>
    <row r="591" spans="1:1" ht="15.5" thickBot="1" x14ac:dyDescent="0.9">
      <c r="A591" s="27"/>
    </row>
    <row r="592" spans="1:1" ht="15.5" thickBot="1" x14ac:dyDescent="0.9">
      <c r="A592" s="27"/>
    </row>
    <row r="593" spans="1:1" ht="15.5" thickBot="1" x14ac:dyDescent="0.9">
      <c r="A593" s="27"/>
    </row>
    <row r="594" spans="1:1" ht="15.5" thickBot="1" x14ac:dyDescent="0.9">
      <c r="A594" s="27"/>
    </row>
    <row r="595" spans="1:1" ht="15.5" thickBot="1" x14ac:dyDescent="0.9">
      <c r="A595" s="27"/>
    </row>
    <row r="596" spans="1:1" ht="15.5" thickBot="1" x14ac:dyDescent="0.9">
      <c r="A596" s="27"/>
    </row>
    <row r="597" spans="1:1" ht="15.5" thickBot="1" x14ac:dyDescent="0.9">
      <c r="A597" s="27"/>
    </row>
    <row r="598" spans="1:1" ht="15.5" thickBot="1" x14ac:dyDescent="0.9">
      <c r="A598" s="27"/>
    </row>
    <row r="599" spans="1:1" ht="15.5" thickBot="1" x14ac:dyDescent="0.9">
      <c r="A599" s="27"/>
    </row>
    <row r="600" spans="1:1" ht="15.5" thickBot="1" x14ac:dyDescent="0.9">
      <c r="A600" s="27"/>
    </row>
    <row r="601" spans="1:1" ht="15.5" thickBot="1" x14ac:dyDescent="0.9">
      <c r="A601" s="27"/>
    </row>
    <row r="602" spans="1:1" ht="15.5" thickBot="1" x14ac:dyDescent="0.9">
      <c r="A602" s="27"/>
    </row>
    <row r="603" spans="1:1" ht="15.5" thickBot="1" x14ac:dyDescent="0.9">
      <c r="A603" s="27"/>
    </row>
    <row r="604" spans="1:1" ht="15.5" thickBot="1" x14ac:dyDescent="0.9">
      <c r="A604" s="27"/>
    </row>
    <row r="605" spans="1:1" ht="15.5" thickBot="1" x14ac:dyDescent="0.9">
      <c r="A605" s="27"/>
    </row>
    <row r="606" spans="1:1" ht="15.5" thickBot="1" x14ac:dyDescent="0.9">
      <c r="A606" s="27"/>
    </row>
    <row r="607" spans="1:1" ht="15.5" thickBot="1" x14ac:dyDescent="0.9">
      <c r="A607" s="27"/>
    </row>
    <row r="608" spans="1:1" ht="15.5" thickBot="1" x14ac:dyDescent="0.9">
      <c r="A608" s="27"/>
    </row>
    <row r="609" spans="1:1" ht="15.5" thickBot="1" x14ac:dyDescent="0.9">
      <c r="A609" s="27"/>
    </row>
    <row r="610" spans="1:1" ht="15.5" thickBot="1" x14ac:dyDescent="0.9">
      <c r="A610" s="27"/>
    </row>
    <row r="611" spans="1:1" ht="15.5" thickBot="1" x14ac:dyDescent="0.9">
      <c r="A611" s="27"/>
    </row>
    <row r="612" spans="1:1" ht="15.5" thickBot="1" x14ac:dyDescent="0.9">
      <c r="A612" s="27"/>
    </row>
    <row r="613" spans="1:1" ht="15.5" thickBot="1" x14ac:dyDescent="0.9">
      <c r="A613" s="27"/>
    </row>
    <row r="614" spans="1:1" ht="15.5" thickBot="1" x14ac:dyDescent="0.9">
      <c r="A614" s="27"/>
    </row>
    <row r="615" spans="1:1" ht="15.5" thickBot="1" x14ac:dyDescent="0.9">
      <c r="A615" s="27"/>
    </row>
    <row r="616" spans="1:1" ht="15.5" thickBot="1" x14ac:dyDescent="0.9">
      <c r="A616" s="27"/>
    </row>
    <row r="617" spans="1:1" ht="15.5" thickBot="1" x14ac:dyDescent="0.9">
      <c r="A617" s="27"/>
    </row>
    <row r="618" spans="1:1" ht="15.5" thickBot="1" x14ac:dyDescent="0.9">
      <c r="A618" s="27"/>
    </row>
    <row r="619" spans="1:1" ht="15.5" thickBot="1" x14ac:dyDescent="0.9">
      <c r="A619" s="27"/>
    </row>
    <row r="620" spans="1:1" ht="15.5" thickBot="1" x14ac:dyDescent="0.9">
      <c r="A620" s="27"/>
    </row>
    <row r="621" spans="1:1" ht="15.5" thickBot="1" x14ac:dyDescent="0.9">
      <c r="A621" s="27"/>
    </row>
    <row r="622" spans="1:1" ht="15.5" thickBot="1" x14ac:dyDescent="0.9">
      <c r="A622" s="27"/>
    </row>
    <row r="623" spans="1:1" ht="15.5" thickBot="1" x14ac:dyDescent="0.9">
      <c r="A623" s="27"/>
    </row>
    <row r="624" spans="1:1" ht="15.5" thickBot="1" x14ac:dyDescent="0.9">
      <c r="A624" s="27"/>
    </row>
    <row r="625" spans="1:1" ht="15.5" thickBot="1" x14ac:dyDescent="0.9">
      <c r="A625" s="27"/>
    </row>
    <row r="626" spans="1:1" ht="15.5" thickBot="1" x14ac:dyDescent="0.9">
      <c r="A626" s="27"/>
    </row>
    <row r="627" spans="1:1" ht="15.5" thickBot="1" x14ac:dyDescent="0.9">
      <c r="A627" s="27"/>
    </row>
    <row r="628" spans="1:1" ht="15.5" thickBot="1" x14ac:dyDescent="0.9">
      <c r="A628" s="27"/>
    </row>
    <row r="629" spans="1:1" ht="15.5" thickBot="1" x14ac:dyDescent="0.9">
      <c r="A629" s="27"/>
    </row>
    <row r="630" spans="1:1" ht="15.5" thickBot="1" x14ac:dyDescent="0.9">
      <c r="A630" s="27"/>
    </row>
    <row r="631" spans="1:1" ht="15.5" thickBot="1" x14ac:dyDescent="0.9">
      <c r="A631" s="27"/>
    </row>
    <row r="632" spans="1:1" ht="15.5" thickBot="1" x14ac:dyDescent="0.9">
      <c r="A632" s="27"/>
    </row>
    <row r="633" spans="1:1" ht="15.5" thickBot="1" x14ac:dyDescent="0.9">
      <c r="A633" s="27"/>
    </row>
    <row r="634" spans="1:1" ht="15.5" thickBot="1" x14ac:dyDescent="0.9">
      <c r="A634" s="27"/>
    </row>
    <row r="635" spans="1:1" ht="15.5" thickBot="1" x14ac:dyDescent="0.9">
      <c r="A635" s="27"/>
    </row>
    <row r="636" spans="1:1" ht="15.5" thickBot="1" x14ac:dyDescent="0.9">
      <c r="A636" s="27"/>
    </row>
    <row r="637" spans="1:1" ht="15.5" thickBot="1" x14ac:dyDescent="0.9">
      <c r="A637" s="27"/>
    </row>
    <row r="638" spans="1:1" ht="15.5" thickBot="1" x14ac:dyDescent="0.9">
      <c r="A638" s="27"/>
    </row>
    <row r="639" spans="1:1" ht="15.5" thickBot="1" x14ac:dyDescent="0.9">
      <c r="A639" s="27"/>
    </row>
    <row r="640" spans="1:1" ht="15.5" thickBot="1" x14ac:dyDescent="0.9">
      <c r="A640" s="27"/>
    </row>
    <row r="641" spans="1:1" ht="15.5" thickBot="1" x14ac:dyDescent="0.9">
      <c r="A641" s="27"/>
    </row>
    <row r="642" spans="1:1" ht="15.5" thickBot="1" x14ac:dyDescent="0.9">
      <c r="A642" s="27"/>
    </row>
    <row r="643" spans="1:1" ht="15.5" thickBot="1" x14ac:dyDescent="0.9">
      <c r="A643" s="27"/>
    </row>
    <row r="644" spans="1:1" ht="15.5" thickBot="1" x14ac:dyDescent="0.9">
      <c r="A644" s="27"/>
    </row>
    <row r="645" spans="1:1" ht="15.5" thickBot="1" x14ac:dyDescent="0.9">
      <c r="A645" s="27"/>
    </row>
    <row r="646" spans="1:1" ht="15.5" thickBot="1" x14ac:dyDescent="0.9">
      <c r="A646" s="27"/>
    </row>
    <row r="647" spans="1:1" ht="15.5" thickBot="1" x14ac:dyDescent="0.9">
      <c r="A647" s="27"/>
    </row>
    <row r="648" spans="1:1" ht="15.5" thickBot="1" x14ac:dyDescent="0.9">
      <c r="A648" s="27"/>
    </row>
    <row r="649" spans="1:1" ht="15.5" thickBot="1" x14ac:dyDescent="0.9">
      <c r="A649" s="27"/>
    </row>
    <row r="650" spans="1:1" ht="15.5" thickBot="1" x14ac:dyDescent="0.9">
      <c r="A650" s="27"/>
    </row>
    <row r="651" spans="1:1" ht="15.5" thickBot="1" x14ac:dyDescent="0.9">
      <c r="A651" s="27"/>
    </row>
    <row r="652" spans="1:1" ht="15.5" thickBot="1" x14ac:dyDescent="0.9">
      <c r="A652" s="27"/>
    </row>
    <row r="653" spans="1:1" ht="15.5" thickBot="1" x14ac:dyDescent="0.9">
      <c r="A653" s="27"/>
    </row>
    <row r="654" spans="1:1" ht="15.5" thickBot="1" x14ac:dyDescent="0.9">
      <c r="A654" s="27"/>
    </row>
    <row r="655" spans="1:1" ht="15.5" thickBot="1" x14ac:dyDescent="0.9">
      <c r="A655" s="27"/>
    </row>
    <row r="656" spans="1:1" ht="15.5" thickBot="1" x14ac:dyDescent="0.9">
      <c r="A656" s="27"/>
    </row>
    <row r="657" spans="1:1" ht="15.5" thickBot="1" x14ac:dyDescent="0.9">
      <c r="A657" s="27"/>
    </row>
    <row r="658" spans="1:1" ht="15.5" thickBot="1" x14ac:dyDescent="0.9">
      <c r="A658" s="27"/>
    </row>
    <row r="659" spans="1:1" ht="15.5" thickBot="1" x14ac:dyDescent="0.9">
      <c r="A659" s="27"/>
    </row>
    <row r="660" spans="1:1" ht="15.5" thickBot="1" x14ac:dyDescent="0.9">
      <c r="A660" s="27"/>
    </row>
    <row r="661" spans="1:1" ht="15.5" thickBot="1" x14ac:dyDescent="0.9">
      <c r="A661" s="27"/>
    </row>
    <row r="662" spans="1:1" ht="15.5" thickBot="1" x14ac:dyDescent="0.9">
      <c r="A662" s="27"/>
    </row>
    <row r="663" spans="1:1" ht="15.5" thickBot="1" x14ac:dyDescent="0.9">
      <c r="A663" s="27"/>
    </row>
    <row r="664" spans="1:1" ht="15.5" thickBot="1" x14ac:dyDescent="0.9">
      <c r="A664" s="27"/>
    </row>
    <row r="665" spans="1:1" ht="15.5" thickBot="1" x14ac:dyDescent="0.9">
      <c r="A665" s="27"/>
    </row>
    <row r="666" spans="1:1" ht="15.5" thickBot="1" x14ac:dyDescent="0.9">
      <c r="A666" s="27"/>
    </row>
    <row r="667" spans="1:1" ht="15.5" thickBot="1" x14ac:dyDescent="0.9">
      <c r="A667" s="27"/>
    </row>
    <row r="668" spans="1:1" ht="15.5" thickBot="1" x14ac:dyDescent="0.9">
      <c r="A668" s="27"/>
    </row>
    <row r="669" spans="1:1" ht="15.5" thickBot="1" x14ac:dyDescent="0.9">
      <c r="A669" s="27"/>
    </row>
    <row r="670" spans="1:1" ht="15.5" thickBot="1" x14ac:dyDescent="0.9">
      <c r="A670" s="27"/>
    </row>
    <row r="671" spans="1:1" ht="15.5" thickBot="1" x14ac:dyDescent="0.9">
      <c r="A671" s="27"/>
    </row>
    <row r="672" spans="1:1" ht="15.5" thickBot="1" x14ac:dyDescent="0.9">
      <c r="A672" s="27"/>
    </row>
    <row r="673" spans="1:1" ht="15.5" thickBot="1" x14ac:dyDescent="0.9">
      <c r="A673" s="27"/>
    </row>
    <row r="674" spans="1:1" ht="15.5" thickBot="1" x14ac:dyDescent="0.9">
      <c r="A674" s="27"/>
    </row>
    <row r="675" spans="1:1" ht="15.5" thickBot="1" x14ac:dyDescent="0.9">
      <c r="A675" s="27"/>
    </row>
    <row r="676" spans="1:1" ht="15.5" thickBot="1" x14ac:dyDescent="0.9">
      <c r="A676" s="27"/>
    </row>
    <row r="677" spans="1:1" ht="15.5" thickBot="1" x14ac:dyDescent="0.9">
      <c r="A677" s="27"/>
    </row>
    <row r="678" spans="1:1" ht="15.5" thickBot="1" x14ac:dyDescent="0.9">
      <c r="A678" s="27"/>
    </row>
    <row r="679" spans="1:1" ht="15.5" thickBot="1" x14ac:dyDescent="0.9">
      <c r="A679" s="27"/>
    </row>
    <row r="680" spans="1:1" ht="15.5" thickBot="1" x14ac:dyDescent="0.9">
      <c r="A680" s="27"/>
    </row>
    <row r="681" spans="1:1" ht="15.5" thickBot="1" x14ac:dyDescent="0.9">
      <c r="A681" s="27"/>
    </row>
    <row r="682" spans="1:1" ht="15.5" thickBot="1" x14ac:dyDescent="0.9">
      <c r="A682" s="27"/>
    </row>
    <row r="683" spans="1:1" ht="15.5" thickBot="1" x14ac:dyDescent="0.9">
      <c r="A683" s="27"/>
    </row>
    <row r="684" spans="1:1" ht="15.5" thickBot="1" x14ac:dyDescent="0.9">
      <c r="A684" s="27"/>
    </row>
    <row r="685" spans="1:1" ht="15.5" thickBot="1" x14ac:dyDescent="0.9">
      <c r="A685" s="27"/>
    </row>
    <row r="686" spans="1:1" ht="15.5" thickBot="1" x14ac:dyDescent="0.9">
      <c r="A686" s="27"/>
    </row>
    <row r="687" spans="1:1" ht="15.5" thickBot="1" x14ac:dyDescent="0.9">
      <c r="A687" s="27"/>
    </row>
    <row r="688" spans="1:1" ht="15.5" thickBot="1" x14ac:dyDescent="0.9">
      <c r="A688" s="27"/>
    </row>
    <row r="689" spans="1:1" ht="15.5" thickBot="1" x14ac:dyDescent="0.9">
      <c r="A689" s="27"/>
    </row>
    <row r="690" spans="1:1" ht="15.5" thickBot="1" x14ac:dyDescent="0.9">
      <c r="A690" s="27"/>
    </row>
    <row r="691" spans="1:1" ht="15.5" thickBot="1" x14ac:dyDescent="0.9">
      <c r="A691" s="27"/>
    </row>
    <row r="692" spans="1:1" ht="15.5" thickBot="1" x14ac:dyDescent="0.9">
      <c r="A692" s="27"/>
    </row>
    <row r="693" spans="1:1" ht="15.5" thickBot="1" x14ac:dyDescent="0.9">
      <c r="A693" s="27"/>
    </row>
    <row r="694" spans="1:1" ht="15.5" thickBot="1" x14ac:dyDescent="0.9">
      <c r="A694" s="27"/>
    </row>
    <row r="695" spans="1:1" ht="15.5" thickBot="1" x14ac:dyDescent="0.9">
      <c r="A695" s="27"/>
    </row>
    <row r="696" spans="1:1" ht="15.5" thickBot="1" x14ac:dyDescent="0.9">
      <c r="A696" s="27"/>
    </row>
    <row r="697" spans="1:1" ht="15.5" thickBot="1" x14ac:dyDescent="0.9">
      <c r="A697" s="27"/>
    </row>
    <row r="698" spans="1:1" ht="15.5" thickBot="1" x14ac:dyDescent="0.9">
      <c r="A698" s="27"/>
    </row>
    <row r="699" spans="1:1" ht="15.5" thickBot="1" x14ac:dyDescent="0.9">
      <c r="A699" s="27"/>
    </row>
    <row r="700" spans="1:1" ht="15.5" thickBot="1" x14ac:dyDescent="0.9">
      <c r="A700" s="27"/>
    </row>
    <row r="701" spans="1:1" ht="15.5" thickBot="1" x14ac:dyDescent="0.9">
      <c r="A701" s="27"/>
    </row>
    <row r="702" spans="1:1" ht="15.5" thickBot="1" x14ac:dyDescent="0.9">
      <c r="A702" s="27"/>
    </row>
    <row r="703" spans="1:1" ht="15.5" thickBot="1" x14ac:dyDescent="0.9">
      <c r="A703" s="27"/>
    </row>
    <row r="704" spans="1:1" ht="15.5" thickBot="1" x14ac:dyDescent="0.9">
      <c r="A704" s="27"/>
    </row>
    <row r="705" spans="1:1" ht="15.5" thickBot="1" x14ac:dyDescent="0.9">
      <c r="A705" s="27"/>
    </row>
    <row r="706" spans="1:1" ht="15.5" thickBot="1" x14ac:dyDescent="0.9">
      <c r="A706" s="27"/>
    </row>
    <row r="707" spans="1:1" ht="15.5" thickBot="1" x14ac:dyDescent="0.9">
      <c r="A707" s="27"/>
    </row>
    <row r="708" spans="1:1" ht="15.5" thickBot="1" x14ac:dyDescent="0.9">
      <c r="A708" s="27"/>
    </row>
    <row r="709" spans="1:1" ht="15.5" thickBot="1" x14ac:dyDescent="0.9">
      <c r="A709" s="27"/>
    </row>
    <row r="710" spans="1:1" ht="15.5" thickBot="1" x14ac:dyDescent="0.9">
      <c r="A710" s="27"/>
    </row>
    <row r="711" spans="1:1" ht="15.5" thickBot="1" x14ac:dyDescent="0.9">
      <c r="A711" s="27"/>
    </row>
    <row r="712" spans="1:1" ht="15.5" thickBot="1" x14ac:dyDescent="0.9">
      <c r="A712" s="27"/>
    </row>
    <row r="713" spans="1:1" ht="15.5" thickBot="1" x14ac:dyDescent="0.9">
      <c r="A713" s="27"/>
    </row>
    <row r="714" spans="1:1" ht="15.5" thickBot="1" x14ac:dyDescent="0.9">
      <c r="A714" s="27"/>
    </row>
    <row r="715" spans="1:1" ht="15.5" thickBot="1" x14ac:dyDescent="0.9">
      <c r="A715" s="27"/>
    </row>
    <row r="716" spans="1:1" ht="15.5" thickBot="1" x14ac:dyDescent="0.9">
      <c r="A716" s="27"/>
    </row>
    <row r="717" spans="1:1" ht="15.5" thickBot="1" x14ac:dyDescent="0.9">
      <c r="A717" s="27"/>
    </row>
    <row r="718" spans="1:1" ht="15.5" thickBot="1" x14ac:dyDescent="0.9">
      <c r="A718" s="27"/>
    </row>
    <row r="719" spans="1:1" ht="15.5" thickBot="1" x14ac:dyDescent="0.9">
      <c r="A719" s="27"/>
    </row>
    <row r="720" spans="1:1" ht="15.5" thickBot="1" x14ac:dyDescent="0.9">
      <c r="A720" s="27"/>
    </row>
    <row r="721" spans="1:1" ht="15.5" thickBot="1" x14ac:dyDescent="0.9">
      <c r="A721" s="27"/>
    </row>
    <row r="722" spans="1:1" ht="15.5" thickBot="1" x14ac:dyDescent="0.9">
      <c r="A722" s="27"/>
    </row>
    <row r="723" spans="1:1" ht="15.5" thickBot="1" x14ac:dyDescent="0.9">
      <c r="A723" s="27"/>
    </row>
    <row r="724" spans="1:1" ht="15.5" thickBot="1" x14ac:dyDescent="0.9">
      <c r="A724" s="27"/>
    </row>
    <row r="725" spans="1:1" ht="15.5" thickBot="1" x14ac:dyDescent="0.9">
      <c r="A725" s="27"/>
    </row>
    <row r="726" spans="1:1" ht="15.5" thickBot="1" x14ac:dyDescent="0.9">
      <c r="A726" s="27"/>
    </row>
    <row r="727" spans="1:1" ht="15.5" thickBot="1" x14ac:dyDescent="0.9">
      <c r="A727" s="27"/>
    </row>
    <row r="728" spans="1:1" ht="15.5" thickBot="1" x14ac:dyDescent="0.9">
      <c r="A728" s="27"/>
    </row>
    <row r="729" spans="1:1" ht="15.5" thickBot="1" x14ac:dyDescent="0.9">
      <c r="A729" s="27"/>
    </row>
    <row r="730" spans="1:1" ht="15.5" thickBot="1" x14ac:dyDescent="0.9">
      <c r="A730" s="27"/>
    </row>
    <row r="731" spans="1:1" ht="15.5" thickBot="1" x14ac:dyDescent="0.9">
      <c r="A731" s="27"/>
    </row>
    <row r="732" spans="1:1" ht="15.5" thickBot="1" x14ac:dyDescent="0.9">
      <c r="A732" s="27"/>
    </row>
    <row r="733" spans="1:1" ht="15.5" thickBot="1" x14ac:dyDescent="0.9">
      <c r="A733" s="27"/>
    </row>
    <row r="734" spans="1:1" ht="15.5" thickBot="1" x14ac:dyDescent="0.9">
      <c r="A734" s="27"/>
    </row>
    <row r="735" spans="1:1" ht="15.5" thickBot="1" x14ac:dyDescent="0.9">
      <c r="A735" s="27"/>
    </row>
    <row r="736" spans="1:1" ht="15.5" thickBot="1" x14ac:dyDescent="0.9">
      <c r="A736" s="27"/>
    </row>
    <row r="737" spans="1:1" ht="15.5" thickBot="1" x14ac:dyDescent="0.9">
      <c r="A737" s="27"/>
    </row>
    <row r="738" spans="1:1" ht="15.5" thickBot="1" x14ac:dyDescent="0.9">
      <c r="A738" s="27"/>
    </row>
    <row r="739" spans="1:1" ht="15.5" thickBot="1" x14ac:dyDescent="0.9">
      <c r="A739" s="27"/>
    </row>
    <row r="740" spans="1:1" ht="15.5" thickBot="1" x14ac:dyDescent="0.9">
      <c r="A740" s="27"/>
    </row>
    <row r="741" spans="1:1" ht="15.5" thickBot="1" x14ac:dyDescent="0.9">
      <c r="A741" s="27"/>
    </row>
    <row r="742" spans="1:1" ht="15.5" thickBot="1" x14ac:dyDescent="0.9">
      <c r="A742" s="27"/>
    </row>
    <row r="743" spans="1:1" ht="15.5" thickBot="1" x14ac:dyDescent="0.9">
      <c r="A743" s="27"/>
    </row>
    <row r="744" spans="1:1" ht="15.5" thickBot="1" x14ac:dyDescent="0.9">
      <c r="A744" s="27"/>
    </row>
    <row r="745" spans="1:1" ht="15.5" thickBot="1" x14ac:dyDescent="0.9">
      <c r="A745" s="27"/>
    </row>
    <row r="746" spans="1:1" ht="15.5" thickBot="1" x14ac:dyDescent="0.9">
      <c r="A746" s="27"/>
    </row>
    <row r="747" spans="1:1" ht="15.5" thickBot="1" x14ac:dyDescent="0.9">
      <c r="A747" s="27"/>
    </row>
    <row r="748" spans="1:1" ht="15.5" thickBot="1" x14ac:dyDescent="0.9">
      <c r="A748" s="27"/>
    </row>
    <row r="749" spans="1:1" ht="15.5" thickBot="1" x14ac:dyDescent="0.9">
      <c r="A749" s="27"/>
    </row>
    <row r="750" spans="1:1" ht="15.5" thickBot="1" x14ac:dyDescent="0.9">
      <c r="A750" s="27"/>
    </row>
    <row r="751" spans="1:1" ht="15.5" thickBot="1" x14ac:dyDescent="0.9">
      <c r="A751" s="27"/>
    </row>
    <row r="752" spans="1:1" ht="15.5" thickBot="1" x14ac:dyDescent="0.9">
      <c r="A752" s="27"/>
    </row>
    <row r="753" spans="1:1" ht="15.5" thickBot="1" x14ac:dyDescent="0.9">
      <c r="A753" s="27"/>
    </row>
    <row r="754" spans="1:1" ht="15.5" thickBot="1" x14ac:dyDescent="0.9">
      <c r="A754" s="27"/>
    </row>
    <row r="755" spans="1:1" ht="15.5" thickBot="1" x14ac:dyDescent="0.9">
      <c r="A755" s="27"/>
    </row>
    <row r="756" spans="1:1" ht="15.5" thickBot="1" x14ac:dyDescent="0.9">
      <c r="A756" s="27"/>
    </row>
    <row r="757" spans="1:1" ht="15.5" thickBot="1" x14ac:dyDescent="0.9">
      <c r="A757" s="27"/>
    </row>
    <row r="758" spans="1:1" ht="15.5" thickBot="1" x14ac:dyDescent="0.9">
      <c r="A758" s="27"/>
    </row>
    <row r="759" spans="1:1" ht="15.5" thickBot="1" x14ac:dyDescent="0.9">
      <c r="A759" s="27"/>
    </row>
    <row r="760" spans="1:1" ht="15.5" thickBot="1" x14ac:dyDescent="0.9">
      <c r="A760" s="27"/>
    </row>
    <row r="761" spans="1:1" ht="15.5" thickBot="1" x14ac:dyDescent="0.9">
      <c r="A761" s="27"/>
    </row>
    <row r="762" spans="1:1" ht="15.5" thickBot="1" x14ac:dyDescent="0.9">
      <c r="A762" s="27"/>
    </row>
    <row r="763" spans="1:1" ht="15.5" thickBot="1" x14ac:dyDescent="0.9">
      <c r="A763" s="27"/>
    </row>
    <row r="764" spans="1:1" ht="15.5" thickBot="1" x14ac:dyDescent="0.9">
      <c r="A764" s="27"/>
    </row>
    <row r="765" spans="1:1" ht="15.5" thickBot="1" x14ac:dyDescent="0.9">
      <c r="A765" s="27"/>
    </row>
    <row r="766" spans="1:1" ht="15.5" thickBot="1" x14ac:dyDescent="0.9">
      <c r="A766" s="27"/>
    </row>
    <row r="767" spans="1:1" ht="15.5" thickBot="1" x14ac:dyDescent="0.9">
      <c r="A767" s="27"/>
    </row>
    <row r="768" spans="1:1" ht="15.5" thickBot="1" x14ac:dyDescent="0.9">
      <c r="A768" s="27"/>
    </row>
    <row r="769" spans="1:1" ht="15.5" thickBot="1" x14ac:dyDescent="0.9">
      <c r="A769" s="27"/>
    </row>
    <row r="770" spans="1:1" ht="15.5" thickBot="1" x14ac:dyDescent="0.9">
      <c r="A770" s="27"/>
    </row>
    <row r="771" spans="1:1" ht="15.5" thickBot="1" x14ac:dyDescent="0.9">
      <c r="A771" s="27"/>
    </row>
    <row r="772" spans="1:1" ht="15.5" thickBot="1" x14ac:dyDescent="0.9">
      <c r="A772" s="27"/>
    </row>
    <row r="773" spans="1:1" ht="15.5" thickBot="1" x14ac:dyDescent="0.9">
      <c r="A773" s="27"/>
    </row>
    <row r="774" spans="1:1" ht="15.5" thickBot="1" x14ac:dyDescent="0.9">
      <c r="A774" s="27"/>
    </row>
    <row r="775" spans="1:1" ht="15.5" thickBot="1" x14ac:dyDescent="0.9">
      <c r="A775" s="27"/>
    </row>
    <row r="776" spans="1:1" ht="15.5" thickBot="1" x14ac:dyDescent="0.9">
      <c r="A776" s="27"/>
    </row>
    <row r="777" spans="1:1" ht="15.5" thickBot="1" x14ac:dyDescent="0.9">
      <c r="A777" s="27"/>
    </row>
    <row r="778" spans="1:1" ht="15.5" thickBot="1" x14ac:dyDescent="0.9">
      <c r="A778" s="27"/>
    </row>
    <row r="779" spans="1:1" ht="15.5" thickBot="1" x14ac:dyDescent="0.9">
      <c r="A779" s="27"/>
    </row>
    <row r="780" spans="1:1" ht="15.5" thickBot="1" x14ac:dyDescent="0.9">
      <c r="A780" s="27"/>
    </row>
    <row r="781" spans="1:1" ht="15.5" thickBot="1" x14ac:dyDescent="0.9">
      <c r="A781" s="27"/>
    </row>
    <row r="782" spans="1:1" ht="15.5" thickBot="1" x14ac:dyDescent="0.9">
      <c r="A782" s="27"/>
    </row>
    <row r="783" spans="1:1" ht="15.5" thickBot="1" x14ac:dyDescent="0.9">
      <c r="A783" s="27"/>
    </row>
    <row r="784" spans="1:1" ht="15.5" thickBot="1" x14ac:dyDescent="0.9">
      <c r="A784" s="27"/>
    </row>
    <row r="785" spans="1:1" ht="15.5" thickBot="1" x14ac:dyDescent="0.9">
      <c r="A785" s="27"/>
    </row>
    <row r="786" spans="1:1" ht="15.5" thickBot="1" x14ac:dyDescent="0.9">
      <c r="A786" s="27"/>
    </row>
    <row r="787" spans="1:1" ht="15.5" thickBot="1" x14ac:dyDescent="0.9">
      <c r="A787" s="27"/>
    </row>
    <row r="788" spans="1:1" ht="15.5" thickBot="1" x14ac:dyDescent="0.9">
      <c r="A788" s="27"/>
    </row>
    <row r="789" spans="1:1" ht="15.5" thickBot="1" x14ac:dyDescent="0.9">
      <c r="A789" s="27"/>
    </row>
    <row r="790" spans="1:1" ht="15.5" thickBot="1" x14ac:dyDescent="0.9">
      <c r="A790" s="27"/>
    </row>
    <row r="791" spans="1:1" ht="15.5" thickBot="1" x14ac:dyDescent="0.9">
      <c r="A791" s="27"/>
    </row>
    <row r="792" spans="1:1" ht="15.5" thickBot="1" x14ac:dyDescent="0.9">
      <c r="A792" s="27"/>
    </row>
    <row r="793" spans="1:1" ht="15.5" thickBot="1" x14ac:dyDescent="0.9">
      <c r="A793" s="27"/>
    </row>
    <row r="794" spans="1:1" ht="15.5" thickBot="1" x14ac:dyDescent="0.9">
      <c r="A794" s="27"/>
    </row>
    <row r="795" spans="1:1" ht="15.5" thickBot="1" x14ac:dyDescent="0.9">
      <c r="A795" s="27"/>
    </row>
    <row r="796" spans="1:1" ht="15.5" thickBot="1" x14ac:dyDescent="0.9">
      <c r="A796" s="27"/>
    </row>
    <row r="797" spans="1:1" ht="15.5" thickBot="1" x14ac:dyDescent="0.9">
      <c r="A797" s="27"/>
    </row>
    <row r="798" spans="1:1" ht="15.5" thickBot="1" x14ac:dyDescent="0.9">
      <c r="A798" s="27"/>
    </row>
    <row r="799" spans="1:1" ht="15.5" thickBot="1" x14ac:dyDescent="0.9">
      <c r="A799" s="27"/>
    </row>
    <row r="800" spans="1:1" ht="15.5" thickBot="1" x14ac:dyDescent="0.9">
      <c r="A800" s="27"/>
    </row>
    <row r="801" spans="1:1" ht="15.5" thickBot="1" x14ac:dyDescent="0.9">
      <c r="A801" s="27"/>
    </row>
    <row r="802" spans="1:1" ht="15.5" thickBot="1" x14ac:dyDescent="0.9">
      <c r="A802" s="27"/>
    </row>
    <row r="803" spans="1:1" ht="15.5" thickBot="1" x14ac:dyDescent="0.9">
      <c r="A803" s="27"/>
    </row>
    <row r="804" spans="1:1" ht="15.5" thickBot="1" x14ac:dyDescent="0.9">
      <c r="A804" s="27"/>
    </row>
    <row r="805" spans="1:1" ht="15.5" thickBot="1" x14ac:dyDescent="0.9">
      <c r="A805" s="27"/>
    </row>
    <row r="806" spans="1:1" ht="15.5" thickBot="1" x14ac:dyDescent="0.9">
      <c r="A806" s="27"/>
    </row>
    <row r="807" spans="1:1" ht="15.5" thickBot="1" x14ac:dyDescent="0.9">
      <c r="A807" s="27"/>
    </row>
    <row r="808" spans="1:1" ht="15.5" thickBot="1" x14ac:dyDescent="0.9">
      <c r="A808" s="27"/>
    </row>
    <row r="809" spans="1:1" ht="15.5" thickBot="1" x14ac:dyDescent="0.9">
      <c r="A809" s="27"/>
    </row>
    <row r="810" spans="1:1" ht="15.5" thickBot="1" x14ac:dyDescent="0.9">
      <c r="A810" s="27"/>
    </row>
    <row r="811" spans="1:1" ht="15.5" thickBot="1" x14ac:dyDescent="0.9">
      <c r="A811" s="27"/>
    </row>
    <row r="812" spans="1:1" ht="15.5" thickBot="1" x14ac:dyDescent="0.9">
      <c r="A812" s="27"/>
    </row>
    <row r="813" spans="1:1" ht="15.5" thickBot="1" x14ac:dyDescent="0.9">
      <c r="A813" s="27"/>
    </row>
    <row r="814" spans="1:1" ht="15.5" thickBot="1" x14ac:dyDescent="0.9">
      <c r="A814" s="27"/>
    </row>
    <row r="815" spans="1:1" ht="15.5" thickBot="1" x14ac:dyDescent="0.9">
      <c r="A815" s="27"/>
    </row>
    <row r="816" spans="1:1" ht="15.5" thickBot="1" x14ac:dyDescent="0.9">
      <c r="A816" s="27"/>
    </row>
    <row r="817" spans="1:1" ht="15.5" thickBot="1" x14ac:dyDescent="0.9">
      <c r="A817" s="27"/>
    </row>
    <row r="818" spans="1:1" ht="15.5" thickBot="1" x14ac:dyDescent="0.9">
      <c r="A818" s="27"/>
    </row>
    <row r="819" spans="1:1" ht="15.5" thickBot="1" x14ac:dyDescent="0.9">
      <c r="A819" s="27"/>
    </row>
    <row r="820" spans="1:1" ht="15.5" thickBot="1" x14ac:dyDescent="0.9">
      <c r="A820" s="27"/>
    </row>
    <row r="821" spans="1:1" ht="15.5" thickBot="1" x14ac:dyDescent="0.9">
      <c r="A821" s="27"/>
    </row>
    <row r="822" spans="1:1" ht="15.5" thickBot="1" x14ac:dyDescent="0.9">
      <c r="A822" s="27"/>
    </row>
    <row r="823" spans="1:1" ht="15.5" thickBot="1" x14ac:dyDescent="0.9">
      <c r="A823" s="27"/>
    </row>
    <row r="824" spans="1:1" ht="15.5" thickBot="1" x14ac:dyDescent="0.9">
      <c r="A824" s="27"/>
    </row>
    <row r="825" spans="1:1" ht="15.5" thickBot="1" x14ac:dyDescent="0.9">
      <c r="A825" s="27"/>
    </row>
    <row r="826" spans="1:1" ht="15.5" thickBot="1" x14ac:dyDescent="0.9">
      <c r="A826" s="27"/>
    </row>
    <row r="827" spans="1:1" ht="15.5" thickBot="1" x14ac:dyDescent="0.9">
      <c r="A827" s="27"/>
    </row>
    <row r="828" spans="1:1" ht="15.5" thickBot="1" x14ac:dyDescent="0.9">
      <c r="A828" s="27"/>
    </row>
    <row r="829" spans="1:1" ht="15.5" thickBot="1" x14ac:dyDescent="0.9">
      <c r="A829" s="27"/>
    </row>
    <row r="830" spans="1:1" ht="15.5" thickBot="1" x14ac:dyDescent="0.9">
      <c r="A830" s="27"/>
    </row>
    <row r="831" spans="1:1" ht="15.5" thickBot="1" x14ac:dyDescent="0.9">
      <c r="A831" s="27"/>
    </row>
    <row r="832" spans="1:1" ht="15.5" thickBot="1" x14ac:dyDescent="0.9">
      <c r="A832" s="27"/>
    </row>
    <row r="833" spans="1:1" ht="15.5" thickBot="1" x14ac:dyDescent="0.9">
      <c r="A833" s="27"/>
    </row>
    <row r="834" spans="1:1" ht="15.5" thickBot="1" x14ac:dyDescent="0.9">
      <c r="A834" s="27"/>
    </row>
    <row r="835" spans="1:1" ht="15.5" thickBot="1" x14ac:dyDescent="0.9">
      <c r="A835" s="27"/>
    </row>
    <row r="836" spans="1:1" ht="15.5" thickBot="1" x14ac:dyDescent="0.9">
      <c r="A836" s="27"/>
    </row>
    <row r="837" spans="1:1" ht="15.5" thickBot="1" x14ac:dyDescent="0.9">
      <c r="A837" s="27"/>
    </row>
    <row r="838" spans="1:1" ht="15.5" thickBot="1" x14ac:dyDescent="0.9">
      <c r="A838" s="27"/>
    </row>
    <row r="839" spans="1:1" ht="15.5" thickBot="1" x14ac:dyDescent="0.9">
      <c r="A839" s="27"/>
    </row>
    <row r="840" spans="1:1" ht="15.5" thickBot="1" x14ac:dyDescent="0.9">
      <c r="A840" s="27"/>
    </row>
    <row r="841" spans="1:1" ht="15.5" thickBot="1" x14ac:dyDescent="0.9">
      <c r="A841" s="27"/>
    </row>
    <row r="842" spans="1:1" ht="15.5" thickBot="1" x14ac:dyDescent="0.9">
      <c r="A842" s="27"/>
    </row>
    <row r="843" spans="1:1" ht="15.5" thickBot="1" x14ac:dyDescent="0.9">
      <c r="A843" s="27"/>
    </row>
    <row r="844" spans="1:1" ht="15.5" thickBot="1" x14ac:dyDescent="0.9">
      <c r="A844" s="27"/>
    </row>
    <row r="845" spans="1:1" ht="15.5" thickBot="1" x14ac:dyDescent="0.9">
      <c r="A845" s="27"/>
    </row>
    <row r="846" spans="1:1" ht="15.5" thickBot="1" x14ac:dyDescent="0.9">
      <c r="A846" s="27"/>
    </row>
    <row r="847" spans="1:1" ht="15.5" thickBot="1" x14ac:dyDescent="0.9">
      <c r="A847" s="27"/>
    </row>
    <row r="848" spans="1:1" ht="15.5" thickBot="1" x14ac:dyDescent="0.9">
      <c r="A848" s="27"/>
    </row>
    <row r="849" spans="1:1" ht="15.5" thickBot="1" x14ac:dyDescent="0.9">
      <c r="A849" s="27"/>
    </row>
    <row r="850" spans="1:1" ht="15.5" thickBot="1" x14ac:dyDescent="0.9">
      <c r="A850" s="27"/>
    </row>
    <row r="851" spans="1:1" ht="15.5" thickBot="1" x14ac:dyDescent="0.9">
      <c r="A851" s="27"/>
    </row>
    <row r="852" spans="1:1" ht="15.5" thickBot="1" x14ac:dyDescent="0.9">
      <c r="A852" s="27"/>
    </row>
    <row r="853" spans="1:1" ht="15.5" thickBot="1" x14ac:dyDescent="0.9">
      <c r="A853" s="27"/>
    </row>
    <row r="854" spans="1:1" ht="15.5" thickBot="1" x14ac:dyDescent="0.9">
      <c r="A854" s="27"/>
    </row>
    <row r="855" spans="1:1" ht="15.5" thickBot="1" x14ac:dyDescent="0.9">
      <c r="A855" s="27"/>
    </row>
    <row r="856" spans="1:1" ht="15.5" thickBot="1" x14ac:dyDescent="0.9">
      <c r="A856" s="27"/>
    </row>
    <row r="857" spans="1:1" ht="15.5" thickBot="1" x14ac:dyDescent="0.9">
      <c r="A857" s="27"/>
    </row>
    <row r="858" spans="1:1" ht="15.5" thickBot="1" x14ac:dyDescent="0.9">
      <c r="A858" s="27"/>
    </row>
    <row r="859" spans="1:1" ht="15.5" thickBot="1" x14ac:dyDescent="0.9">
      <c r="A859" s="27"/>
    </row>
    <row r="860" spans="1:1" ht="15.5" thickBot="1" x14ac:dyDescent="0.9">
      <c r="A860" s="27"/>
    </row>
    <row r="861" spans="1:1" ht="15.5" thickBot="1" x14ac:dyDescent="0.9">
      <c r="A861" s="27"/>
    </row>
    <row r="862" spans="1:1" ht="15.5" thickBot="1" x14ac:dyDescent="0.9">
      <c r="A862" s="27"/>
    </row>
    <row r="863" spans="1:1" ht="15.5" thickBot="1" x14ac:dyDescent="0.9">
      <c r="A863" s="27"/>
    </row>
    <row r="864" spans="1:1" ht="15.5" thickBot="1" x14ac:dyDescent="0.9">
      <c r="A864" s="27"/>
    </row>
    <row r="865" spans="1:1" ht="15.5" thickBot="1" x14ac:dyDescent="0.9">
      <c r="A865" s="27"/>
    </row>
    <row r="866" spans="1:1" ht="15.5" thickBot="1" x14ac:dyDescent="0.9">
      <c r="A866" s="27"/>
    </row>
    <row r="867" spans="1:1" ht="15.5" thickBot="1" x14ac:dyDescent="0.9">
      <c r="A867" s="27"/>
    </row>
    <row r="868" spans="1:1" ht="15.5" thickBot="1" x14ac:dyDescent="0.9">
      <c r="A868" s="27"/>
    </row>
    <row r="869" spans="1:1" ht="15.5" thickBot="1" x14ac:dyDescent="0.9">
      <c r="A869" s="27"/>
    </row>
    <row r="870" spans="1:1" ht="15.5" thickBot="1" x14ac:dyDescent="0.9">
      <c r="A870" s="27"/>
    </row>
    <row r="871" spans="1:1" ht="15.5" thickBot="1" x14ac:dyDescent="0.9">
      <c r="A871" s="27"/>
    </row>
    <row r="872" spans="1:1" ht="15.5" thickBot="1" x14ac:dyDescent="0.9">
      <c r="A872" s="27"/>
    </row>
    <row r="873" spans="1:1" ht="15.5" thickBot="1" x14ac:dyDescent="0.9">
      <c r="A873" s="27"/>
    </row>
    <row r="874" spans="1:1" ht="15.5" thickBot="1" x14ac:dyDescent="0.9">
      <c r="A874" s="27"/>
    </row>
    <row r="875" spans="1:1" ht="15.5" thickBot="1" x14ac:dyDescent="0.9">
      <c r="A875" s="27"/>
    </row>
    <row r="876" spans="1:1" ht="15.5" thickBot="1" x14ac:dyDescent="0.9">
      <c r="A876" s="27"/>
    </row>
    <row r="877" spans="1:1" ht="15.5" thickBot="1" x14ac:dyDescent="0.9">
      <c r="A877" s="27"/>
    </row>
    <row r="878" spans="1:1" ht="15.5" thickBot="1" x14ac:dyDescent="0.9">
      <c r="A878" s="27"/>
    </row>
    <row r="879" spans="1:1" ht="15.5" thickBot="1" x14ac:dyDescent="0.9">
      <c r="A879" s="27"/>
    </row>
    <row r="880" spans="1:1" ht="15.5" thickBot="1" x14ac:dyDescent="0.9">
      <c r="A880" s="27"/>
    </row>
    <row r="881" spans="1:1" ht="15.5" thickBot="1" x14ac:dyDescent="0.9">
      <c r="A881" s="27"/>
    </row>
    <row r="882" spans="1:1" ht="15.5" thickBot="1" x14ac:dyDescent="0.9">
      <c r="A882" s="27"/>
    </row>
    <row r="883" spans="1:1" ht="15.5" thickBot="1" x14ac:dyDescent="0.9">
      <c r="A883" s="27"/>
    </row>
    <row r="884" spans="1:1" ht="15.5" thickBot="1" x14ac:dyDescent="0.9">
      <c r="A884" s="27"/>
    </row>
    <row r="885" spans="1:1" ht="15.5" thickBot="1" x14ac:dyDescent="0.9">
      <c r="A885" s="27"/>
    </row>
    <row r="886" spans="1:1" ht="15.5" thickBot="1" x14ac:dyDescent="0.9">
      <c r="A886" s="27"/>
    </row>
    <row r="887" spans="1:1" ht="15.5" thickBot="1" x14ac:dyDescent="0.9">
      <c r="A887" s="27"/>
    </row>
    <row r="888" spans="1:1" ht="15.5" thickBot="1" x14ac:dyDescent="0.9">
      <c r="A888" s="27"/>
    </row>
    <row r="889" spans="1:1" ht="15.5" thickBot="1" x14ac:dyDescent="0.9">
      <c r="A889" s="27"/>
    </row>
    <row r="890" spans="1:1" ht="15.5" thickBot="1" x14ac:dyDescent="0.9">
      <c r="A890" s="27"/>
    </row>
    <row r="891" spans="1:1" ht="15.5" thickBot="1" x14ac:dyDescent="0.9">
      <c r="A891" s="27"/>
    </row>
    <row r="892" spans="1:1" ht="15.5" thickBot="1" x14ac:dyDescent="0.9">
      <c r="A892" s="27"/>
    </row>
    <row r="893" spans="1:1" ht="15.5" thickBot="1" x14ac:dyDescent="0.9">
      <c r="A893" s="27"/>
    </row>
    <row r="894" spans="1:1" ht="15.5" thickBot="1" x14ac:dyDescent="0.9">
      <c r="A894" s="27"/>
    </row>
    <row r="895" spans="1:1" ht="15.5" thickBot="1" x14ac:dyDescent="0.9">
      <c r="A895" s="27"/>
    </row>
    <row r="896" spans="1:1" ht="15.5" thickBot="1" x14ac:dyDescent="0.9">
      <c r="A896" s="27"/>
    </row>
    <row r="897" spans="1:1" ht="15.5" thickBot="1" x14ac:dyDescent="0.9">
      <c r="A897" s="27"/>
    </row>
    <row r="898" spans="1:1" ht="15.5" thickBot="1" x14ac:dyDescent="0.9">
      <c r="A898" s="27"/>
    </row>
    <row r="899" spans="1:1" ht="15.5" thickBot="1" x14ac:dyDescent="0.9">
      <c r="A899" s="27"/>
    </row>
    <row r="900" spans="1:1" ht="15.5" thickBot="1" x14ac:dyDescent="0.9">
      <c r="A900" s="27"/>
    </row>
    <row r="901" spans="1:1" ht="15.5" thickBot="1" x14ac:dyDescent="0.9">
      <c r="A901" s="27"/>
    </row>
    <row r="902" spans="1:1" ht="15.5" thickBot="1" x14ac:dyDescent="0.9">
      <c r="A902" s="27"/>
    </row>
    <row r="903" spans="1:1" ht="15.5" thickBot="1" x14ac:dyDescent="0.9">
      <c r="A903" s="27"/>
    </row>
    <row r="904" spans="1:1" ht="15.5" thickBot="1" x14ac:dyDescent="0.9">
      <c r="A904" s="27"/>
    </row>
    <row r="905" spans="1:1" ht="15.5" thickBot="1" x14ac:dyDescent="0.9">
      <c r="A905" s="27"/>
    </row>
    <row r="906" spans="1:1" ht="15.5" thickBot="1" x14ac:dyDescent="0.9">
      <c r="A906" s="27"/>
    </row>
    <row r="907" spans="1:1" ht="15.5" thickBot="1" x14ac:dyDescent="0.9">
      <c r="A907" s="27"/>
    </row>
    <row r="908" spans="1:1" ht="15.5" thickBot="1" x14ac:dyDescent="0.9">
      <c r="A908" s="27"/>
    </row>
    <row r="909" spans="1:1" ht="15.5" thickBot="1" x14ac:dyDescent="0.9">
      <c r="A909" s="27"/>
    </row>
    <row r="910" spans="1:1" ht="15.5" thickBot="1" x14ac:dyDescent="0.9">
      <c r="A910" s="27"/>
    </row>
    <row r="911" spans="1:1" ht="15.5" thickBot="1" x14ac:dyDescent="0.9">
      <c r="A911" s="27"/>
    </row>
    <row r="912" spans="1:1" ht="15.5" thickBot="1" x14ac:dyDescent="0.9">
      <c r="A912" s="27"/>
    </row>
    <row r="913" spans="1:1" ht="15.5" thickBot="1" x14ac:dyDescent="0.9">
      <c r="A913" s="27"/>
    </row>
    <row r="914" spans="1:1" ht="15.5" thickBot="1" x14ac:dyDescent="0.9">
      <c r="A914" s="27"/>
    </row>
    <row r="915" spans="1:1" ht="15.5" thickBot="1" x14ac:dyDescent="0.9">
      <c r="A915" s="27"/>
    </row>
    <row r="916" spans="1:1" ht="15.5" thickBot="1" x14ac:dyDescent="0.9">
      <c r="A916" s="27"/>
    </row>
    <row r="917" spans="1:1" ht="15.5" thickBot="1" x14ac:dyDescent="0.9">
      <c r="A917" s="27"/>
    </row>
    <row r="918" spans="1:1" ht="15.5" thickBot="1" x14ac:dyDescent="0.9">
      <c r="A918" s="27"/>
    </row>
    <row r="919" spans="1:1" ht="15.5" thickBot="1" x14ac:dyDescent="0.9">
      <c r="A919" s="27"/>
    </row>
    <row r="920" spans="1:1" ht="15.5" thickBot="1" x14ac:dyDescent="0.9">
      <c r="A920" s="27"/>
    </row>
    <row r="921" spans="1:1" ht="15.5" thickBot="1" x14ac:dyDescent="0.9">
      <c r="A921" s="27"/>
    </row>
    <row r="922" spans="1:1" ht="15.5" thickBot="1" x14ac:dyDescent="0.9">
      <c r="A922" s="27"/>
    </row>
    <row r="923" spans="1:1" ht="15.5" thickBot="1" x14ac:dyDescent="0.9">
      <c r="A923" s="27"/>
    </row>
    <row r="924" spans="1:1" ht="15.5" thickBot="1" x14ac:dyDescent="0.9">
      <c r="A924" s="27"/>
    </row>
    <row r="925" spans="1:1" ht="15.5" thickBot="1" x14ac:dyDescent="0.9">
      <c r="A925" s="27"/>
    </row>
    <row r="926" spans="1:1" ht="15.5" thickBot="1" x14ac:dyDescent="0.9">
      <c r="A926" s="27"/>
    </row>
    <row r="927" spans="1:1" ht="15.5" thickBot="1" x14ac:dyDescent="0.9">
      <c r="A927" s="27"/>
    </row>
    <row r="928" spans="1:1" ht="15.5" thickBot="1" x14ac:dyDescent="0.9">
      <c r="A928" s="27"/>
    </row>
    <row r="929" spans="1:1" ht="15.5" thickBot="1" x14ac:dyDescent="0.9">
      <c r="A929" s="27"/>
    </row>
    <row r="930" spans="1:1" ht="15.5" thickBot="1" x14ac:dyDescent="0.9">
      <c r="A930" s="27"/>
    </row>
    <row r="931" spans="1:1" ht="15.5" thickBot="1" x14ac:dyDescent="0.9">
      <c r="A931" s="27"/>
    </row>
    <row r="932" spans="1:1" ht="15.5" thickBot="1" x14ac:dyDescent="0.9">
      <c r="A932" s="27"/>
    </row>
    <row r="933" spans="1:1" ht="15.5" thickBot="1" x14ac:dyDescent="0.9">
      <c r="A933" s="27"/>
    </row>
    <row r="934" spans="1:1" ht="15.5" thickBot="1" x14ac:dyDescent="0.9">
      <c r="A934" s="27"/>
    </row>
    <row r="935" spans="1:1" ht="15.5" thickBot="1" x14ac:dyDescent="0.9">
      <c r="A935" s="27"/>
    </row>
    <row r="936" spans="1:1" ht="15.5" thickBot="1" x14ac:dyDescent="0.9">
      <c r="A936" s="27"/>
    </row>
    <row r="937" spans="1:1" ht="15.5" thickBot="1" x14ac:dyDescent="0.9">
      <c r="A937" s="27"/>
    </row>
    <row r="938" spans="1:1" ht="15.5" thickBot="1" x14ac:dyDescent="0.9">
      <c r="A938" s="27"/>
    </row>
    <row r="939" spans="1:1" ht="15.5" thickBot="1" x14ac:dyDescent="0.9">
      <c r="A939" s="27"/>
    </row>
    <row r="940" spans="1:1" ht="15.5" thickBot="1" x14ac:dyDescent="0.9">
      <c r="A940" s="27"/>
    </row>
    <row r="941" spans="1:1" ht="15.5" thickBot="1" x14ac:dyDescent="0.9">
      <c r="A941" s="27"/>
    </row>
    <row r="942" spans="1:1" ht="15.5" thickBot="1" x14ac:dyDescent="0.9">
      <c r="A942" s="27"/>
    </row>
    <row r="943" spans="1:1" ht="15.5" thickBot="1" x14ac:dyDescent="0.9">
      <c r="A943" s="27"/>
    </row>
    <row r="944" spans="1:1" ht="15.5" thickBot="1" x14ac:dyDescent="0.9">
      <c r="A944" s="27"/>
    </row>
    <row r="945" spans="1:1" ht="15.5" thickBot="1" x14ac:dyDescent="0.9">
      <c r="A945" s="27"/>
    </row>
    <row r="946" spans="1:1" ht="15.5" thickBot="1" x14ac:dyDescent="0.9">
      <c r="A946" s="27"/>
    </row>
    <row r="947" spans="1:1" ht="15.5" thickBot="1" x14ac:dyDescent="0.9">
      <c r="A947" s="27"/>
    </row>
    <row r="948" spans="1:1" ht="15.5" thickBot="1" x14ac:dyDescent="0.9">
      <c r="A948" s="27"/>
    </row>
    <row r="949" spans="1:1" ht="15.5" thickBot="1" x14ac:dyDescent="0.9">
      <c r="A949" s="27"/>
    </row>
    <row r="950" spans="1:1" ht="15.5" thickBot="1" x14ac:dyDescent="0.9">
      <c r="A950" s="27"/>
    </row>
    <row r="951" spans="1:1" ht="15.5" thickBot="1" x14ac:dyDescent="0.9">
      <c r="A951" s="27"/>
    </row>
    <row r="952" spans="1:1" ht="15.5" thickBot="1" x14ac:dyDescent="0.9">
      <c r="A952" s="27"/>
    </row>
    <row r="953" spans="1:1" ht="15.5" thickBot="1" x14ac:dyDescent="0.9">
      <c r="A953" s="27"/>
    </row>
    <row r="954" spans="1:1" ht="15.5" thickBot="1" x14ac:dyDescent="0.9">
      <c r="A954" s="27"/>
    </row>
    <row r="955" spans="1:1" ht="15.5" thickBot="1" x14ac:dyDescent="0.9">
      <c r="A955" s="27"/>
    </row>
    <row r="956" spans="1:1" ht="15.5" thickBot="1" x14ac:dyDescent="0.9">
      <c r="A956" s="27"/>
    </row>
    <row r="957" spans="1:1" ht="15.5" thickBot="1" x14ac:dyDescent="0.9">
      <c r="A957" s="27"/>
    </row>
    <row r="958" spans="1:1" ht="15.5" thickBot="1" x14ac:dyDescent="0.9">
      <c r="A958" s="27"/>
    </row>
    <row r="959" spans="1:1" ht="15.5" thickBot="1" x14ac:dyDescent="0.9">
      <c r="A959" s="27"/>
    </row>
    <row r="960" spans="1:1" ht="15.5" thickBot="1" x14ac:dyDescent="0.9">
      <c r="A960" s="27"/>
    </row>
    <row r="961" spans="1:1" ht="15.5" thickBot="1" x14ac:dyDescent="0.9">
      <c r="A961" s="27"/>
    </row>
    <row r="962" spans="1:1" ht="15.5" thickBot="1" x14ac:dyDescent="0.9">
      <c r="A962" s="27"/>
    </row>
    <row r="963" spans="1:1" ht="15.5" thickBot="1" x14ac:dyDescent="0.9">
      <c r="A963" s="27"/>
    </row>
    <row r="964" spans="1:1" ht="15.5" thickBot="1" x14ac:dyDescent="0.9">
      <c r="A964" s="27"/>
    </row>
    <row r="965" spans="1:1" ht="15.5" thickBot="1" x14ac:dyDescent="0.9">
      <c r="A965" s="27"/>
    </row>
    <row r="966" spans="1:1" ht="15.5" thickBot="1" x14ac:dyDescent="0.9">
      <c r="A966" s="27"/>
    </row>
    <row r="967" spans="1:1" ht="15.5" thickBot="1" x14ac:dyDescent="0.9">
      <c r="A967" s="27"/>
    </row>
    <row r="968" spans="1:1" ht="15.5" thickBot="1" x14ac:dyDescent="0.9">
      <c r="A968" s="27"/>
    </row>
    <row r="969" spans="1:1" ht="15.5" thickBot="1" x14ac:dyDescent="0.9">
      <c r="A969" s="27"/>
    </row>
    <row r="970" spans="1:1" ht="15.5" thickBot="1" x14ac:dyDescent="0.9">
      <c r="A970" s="27"/>
    </row>
    <row r="971" spans="1:1" ht="15.5" thickBot="1" x14ac:dyDescent="0.9">
      <c r="A971" s="27"/>
    </row>
    <row r="972" spans="1:1" ht="15.5" thickBot="1" x14ac:dyDescent="0.9">
      <c r="A972" s="27"/>
    </row>
    <row r="973" spans="1:1" ht="15.5" thickBot="1" x14ac:dyDescent="0.9">
      <c r="A973" s="27"/>
    </row>
    <row r="974" spans="1:1" ht="15.5" thickBot="1" x14ac:dyDescent="0.9">
      <c r="A974" s="27"/>
    </row>
    <row r="975" spans="1:1" ht="15.5" thickBot="1" x14ac:dyDescent="0.9">
      <c r="A975" s="27"/>
    </row>
    <row r="976" spans="1:1" ht="15.5" thickBot="1" x14ac:dyDescent="0.9">
      <c r="A976" s="27"/>
    </row>
    <row r="977" spans="1:1" ht="15.5" thickBot="1" x14ac:dyDescent="0.9">
      <c r="A977" s="27"/>
    </row>
    <row r="978" spans="1:1" ht="15.5" thickBot="1" x14ac:dyDescent="0.9">
      <c r="A978" s="27"/>
    </row>
    <row r="979" spans="1:1" ht="15.5" thickBot="1" x14ac:dyDescent="0.9">
      <c r="A979" s="27"/>
    </row>
    <row r="980" spans="1:1" ht="15.5" thickBot="1" x14ac:dyDescent="0.9">
      <c r="A980" s="27"/>
    </row>
    <row r="981" spans="1:1" ht="15.5" thickBot="1" x14ac:dyDescent="0.9">
      <c r="A981" s="27"/>
    </row>
    <row r="982" spans="1:1" ht="15.5" thickBot="1" x14ac:dyDescent="0.9">
      <c r="A982" s="27"/>
    </row>
    <row r="983" spans="1:1" ht="15.5" thickBot="1" x14ac:dyDescent="0.9">
      <c r="A983" s="27"/>
    </row>
    <row r="984" spans="1:1" ht="15.5" thickBot="1" x14ac:dyDescent="0.9">
      <c r="A984" s="27"/>
    </row>
    <row r="985" spans="1:1" ht="15.5" thickBot="1" x14ac:dyDescent="0.9">
      <c r="A985" s="27"/>
    </row>
    <row r="986" spans="1:1" ht="15.5" thickBot="1" x14ac:dyDescent="0.9">
      <c r="A986" s="27"/>
    </row>
    <row r="987" spans="1:1" ht="15.5" thickBot="1" x14ac:dyDescent="0.9">
      <c r="A987" s="27"/>
    </row>
    <row r="988" spans="1:1" ht="15.5" thickBot="1" x14ac:dyDescent="0.9">
      <c r="A988" s="27"/>
    </row>
    <row r="989" spans="1:1" ht="15.5" thickBot="1" x14ac:dyDescent="0.9">
      <c r="A989" s="27"/>
    </row>
    <row r="990" spans="1:1" ht="15.5" thickBot="1" x14ac:dyDescent="0.9">
      <c r="A990" s="27"/>
    </row>
    <row r="991" spans="1:1" ht="15.5" thickBot="1" x14ac:dyDescent="0.9">
      <c r="A991" s="27"/>
    </row>
    <row r="992" spans="1:1" ht="15.5" thickBot="1" x14ac:dyDescent="0.9">
      <c r="A992" s="27"/>
    </row>
    <row r="993" spans="1:1" ht="15.5" thickBot="1" x14ac:dyDescent="0.9">
      <c r="A993" s="27"/>
    </row>
    <row r="994" spans="1:1" ht="15.5" thickBot="1" x14ac:dyDescent="0.9">
      <c r="A994" s="27"/>
    </row>
    <row r="995" spans="1:1" ht="15.5" thickBot="1" x14ac:dyDescent="0.9">
      <c r="A995" s="27"/>
    </row>
    <row r="996" spans="1:1" ht="15.5" thickBot="1" x14ac:dyDescent="0.9">
      <c r="A996" s="27"/>
    </row>
    <row r="997" spans="1:1" ht="15.5" thickBot="1" x14ac:dyDescent="0.9">
      <c r="A997" s="27"/>
    </row>
    <row r="998" spans="1:1" ht="15.5" thickBot="1" x14ac:dyDescent="0.9">
      <c r="A998" s="27"/>
    </row>
    <row r="999" spans="1:1" ht="15.5" thickBot="1" x14ac:dyDescent="0.9">
      <c r="A999" s="27"/>
    </row>
    <row r="1000" spans="1:1" ht="15.5" thickBot="1" x14ac:dyDescent="0.9">
      <c r="A100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E881-C8CE-41E6-9709-FB5A98AE591D}">
  <dimension ref="A1:C397"/>
  <sheetViews>
    <sheetView workbookViewId="0">
      <selection activeCell="G9" sqref="G9"/>
    </sheetView>
  </sheetViews>
  <sheetFormatPr defaultRowHeight="14.75" x14ac:dyDescent="0.75"/>
  <sheetData>
    <row r="1" spans="1:3" x14ac:dyDescent="0.75">
      <c r="A1" t="s">
        <v>62</v>
      </c>
      <c r="B1" t="s">
        <v>63</v>
      </c>
      <c r="C1" t="s">
        <v>64</v>
      </c>
    </row>
    <row r="2" spans="1:3" x14ac:dyDescent="0.75">
      <c r="A2" s="4">
        <v>44348</v>
      </c>
      <c r="B2">
        <v>55</v>
      </c>
      <c r="C2">
        <v>42.428571428571402</v>
      </c>
    </row>
    <row r="3" spans="1:3" x14ac:dyDescent="0.75">
      <c r="A3" s="4">
        <v>44349</v>
      </c>
      <c r="B3">
        <v>50</v>
      </c>
      <c r="C3">
        <v>43.142857142857103</v>
      </c>
    </row>
    <row r="4" spans="1:3" x14ac:dyDescent="0.75">
      <c r="A4" s="4">
        <v>44350</v>
      </c>
      <c r="B4">
        <v>46</v>
      </c>
      <c r="C4">
        <v>43.857142857142797</v>
      </c>
    </row>
    <row r="5" spans="1:3" x14ac:dyDescent="0.75">
      <c r="A5" s="4">
        <v>44351</v>
      </c>
      <c r="B5">
        <v>51</v>
      </c>
      <c r="C5">
        <v>45</v>
      </c>
    </row>
    <row r="6" spans="1:3" x14ac:dyDescent="0.75">
      <c r="A6" s="4">
        <v>44352</v>
      </c>
      <c r="B6">
        <v>37</v>
      </c>
      <c r="C6">
        <v>43.857142857142797</v>
      </c>
    </row>
    <row r="7" spans="1:3" x14ac:dyDescent="0.75">
      <c r="A7" s="4">
        <v>44353</v>
      </c>
      <c r="B7">
        <v>36</v>
      </c>
      <c r="C7">
        <v>45.428571428571402</v>
      </c>
    </row>
    <row r="8" spans="1:3" x14ac:dyDescent="0.75">
      <c r="A8" s="4">
        <v>44354</v>
      </c>
      <c r="B8">
        <v>43</v>
      </c>
      <c r="C8">
        <v>45.428571428571402</v>
      </c>
    </row>
    <row r="9" spans="1:3" x14ac:dyDescent="0.75">
      <c r="A9" s="4">
        <v>44355</v>
      </c>
      <c r="B9">
        <v>45</v>
      </c>
      <c r="C9">
        <v>44</v>
      </c>
    </row>
    <row r="10" spans="1:3" x14ac:dyDescent="0.75">
      <c r="A10" s="4">
        <v>44356</v>
      </c>
      <c r="B10">
        <v>39</v>
      </c>
      <c r="C10">
        <v>42.428571428571402</v>
      </c>
    </row>
    <row r="11" spans="1:3" x14ac:dyDescent="0.75">
      <c r="A11" s="4">
        <v>44357</v>
      </c>
      <c r="B11">
        <v>36</v>
      </c>
      <c r="C11">
        <v>41</v>
      </c>
    </row>
    <row r="12" spans="1:3" x14ac:dyDescent="0.75">
      <c r="A12" s="4">
        <v>44358</v>
      </c>
      <c r="B12">
        <v>44</v>
      </c>
      <c r="C12">
        <v>40</v>
      </c>
    </row>
    <row r="13" spans="1:3" x14ac:dyDescent="0.75">
      <c r="A13" s="4">
        <v>44359</v>
      </c>
      <c r="B13">
        <v>43</v>
      </c>
      <c r="C13">
        <v>40.857142857142797</v>
      </c>
    </row>
    <row r="14" spans="1:3" x14ac:dyDescent="0.75">
      <c r="A14" s="4">
        <v>44360</v>
      </c>
      <c r="B14">
        <v>42</v>
      </c>
      <c r="C14">
        <v>41.714285714285701</v>
      </c>
    </row>
    <row r="15" spans="1:3" x14ac:dyDescent="0.75">
      <c r="A15" s="4">
        <v>44361</v>
      </c>
      <c r="B15">
        <v>39</v>
      </c>
      <c r="C15">
        <v>41.142857142857103</v>
      </c>
    </row>
    <row r="16" spans="1:3" x14ac:dyDescent="0.75">
      <c r="A16" s="4">
        <v>44362</v>
      </c>
      <c r="B16">
        <v>40</v>
      </c>
      <c r="C16">
        <v>40.428571428571402</v>
      </c>
    </row>
    <row r="17" spans="1:3" x14ac:dyDescent="0.75">
      <c r="A17" s="4">
        <v>44363</v>
      </c>
      <c r="B17">
        <v>53</v>
      </c>
      <c r="C17">
        <v>42.428571428571402</v>
      </c>
    </row>
    <row r="18" spans="1:3" x14ac:dyDescent="0.75">
      <c r="A18" s="4">
        <v>44364</v>
      </c>
      <c r="B18">
        <v>44</v>
      </c>
      <c r="C18">
        <v>43.571428571428498</v>
      </c>
    </row>
    <row r="19" spans="1:3" x14ac:dyDescent="0.75">
      <c r="A19" s="4">
        <v>44365</v>
      </c>
      <c r="B19">
        <v>55</v>
      </c>
      <c r="C19">
        <v>45.142857142857103</v>
      </c>
    </row>
    <row r="20" spans="1:3" x14ac:dyDescent="0.75">
      <c r="A20" s="4">
        <v>44366</v>
      </c>
      <c r="B20">
        <v>49</v>
      </c>
      <c r="C20">
        <v>46</v>
      </c>
    </row>
    <row r="21" spans="1:3" x14ac:dyDescent="0.75">
      <c r="A21" s="4">
        <v>44367</v>
      </c>
      <c r="B21">
        <v>42</v>
      </c>
      <c r="C21">
        <v>46</v>
      </c>
    </row>
    <row r="22" spans="1:3" x14ac:dyDescent="0.75">
      <c r="A22" s="4">
        <v>44368</v>
      </c>
      <c r="B22">
        <v>47</v>
      </c>
      <c r="C22">
        <v>47.142857142857103</v>
      </c>
    </row>
    <row r="23" spans="1:3" x14ac:dyDescent="0.75">
      <c r="A23" s="4">
        <v>44369</v>
      </c>
      <c r="B23">
        <v>47</v>
      </c>
      <c r="C23">
        <v>48.142857142857103</v>
      </c>
    </row>
    <row r="24" spans="1:3" x14ac:dyDescent="0.75">
      <c r="A24" s="4">
        <v>44370</v>
      </c>
      <c r="B24">
        <v>47</v>
      </c>
      <c r="C24">
        <v>47.285714285714199</v>
      </c>
    </row>
    <row r="25" spans="1:3" x14ac:dyDescent="0.75">
      <c r="A25" s="4">
        <v>44371</v>
      </c>
      <c r="B25">
        <v>41</v>
      </c>
      <c r="C25">
        <v>46.857142857142797</v>
      </c>
    </row>
    <row r="26" spans="1:3" x14ac:dyDescent="0.75">
      <c r="A26" s="4">
        <v>44372</v>
      </c>
      <c r="B26">
        <v>47</v>
      </c>
      <c r="C26">
        <v>45.714285714285701</v>
      </c>
    </row>
    <row r="27" spans="1:3" x14ac:dyDescent="0.75">
      <c r="A27" s="4">
        <v>44373</v>
      </c>
      <c r="B27">
        <v>49</v>
      </c>
      <c r="C27">
        <v>45.714285714285701</v>
      </c>
    </row>
    <row r="28" spans="1:3" x14ac:dyDescent="0.75">
      <c r="A28" s="4">
        <v>44374</v>
      </c>
      <c r="B28">
        <v>54</v>
      </c>
      <c r="C28">
        <v>47.428571428571402</v>
      </c>
    </row>
    <row r="29" spans="1:3" x14ac:dyDescent="0.75">
      <c r="A29" s="4">
        <v>44375</v>
      </c>
      <c r="B29">
        <v>61</v>
      </c>
      <c r="C29">
        <v>49.428571428571402</v>
      </c>
    </row>
    <row r="30" spans="1:3" x14ac:dyDescent="0.75">
      <c r="A30" s="4">
        <v>44376</v>
      </c>
      <c r="B30">
        <v>51</v>
      </c>
      <c r="C30">
        <v>50</v>
      </c>
    </row>
    <row r="31" spans="1:3" x14ac:dyDescent="0.75">
      <c r="A31" s="4">
        <v>44377</v>
      </c>
      <c r="B31">
        <v>49</v>
      </c>
      <c r="C31">
        <v>50.285714285714199</v>
      </c>
    </row>
    <row r="32" spans="1:3" x14ac:dyDescent="0.75">
      <c r="A32" s="4">
        <v>44378</v>
      </c>
      <c r="B32">
        <v>40</v>
      </c>
      <c r="C32">
        <v>50.142857142857103</v>
      </c>
    </row>
    <row r="33" spans="1:3" x14ac:dyDescent="0.75">
      <c r="A33" s="4">
        <v>44379</v>
      </c>
      <c r="B33">
        <v>46</v>
      </c>
      <c r="C33">
        <v>50</v>
      </c>
    </row>
    <row r="34" spans="1:3" x14ac:dyDescent="0.75">
      <c r="A34" s="4">
        <v>44380</v>
      </c>
      <c r="B34">
        <v>50</v>
      </c>
      <c r="C34">
        <v>50.142857142857103</v>
      </c>
    </row>
    <row r="35" spans="1:3" x14ac:dyDescent="0.75">
      <c r="A35" s="4">
        <v>44381</v>
      </c>
      <c r="B35">
        <v>35</v>
      </c>
      <c r="C35">
        <v>47.428571428571402</v>
      </c>
    </row>
    <row r="36" spans="1:3" x14ac:dyDescent="0.75">
      <c r="A36" s="4">
        <v>44382</v>
      </c>
      <c r="B36">
        <v>33</v>
      </c>
      <c r="C36">
        <v>43.428571428571402</v>
      </c>
    </row>
    <row r="37" spans="1:3" x14ac:dyDescent="0.75">
      <c r="A37" s="4">
        <v>44383</v>
      </c>
      <c r="B37">
        <v>67</v>
      </c>
      <c r="C37">
        <v>45.714285714285701</v>
      </c>
    </row>
    <row r="38" spans="1:3" x14ac:dyDescent="0.75">
      <c r="A38" s="4">
        <v>44384</v>
      </c>
      <c r="B38">
        <v>53</v>
      </c>
      <c r="C38">
        <v>46.285714285714199</v>
      </c>
    </row>
    <row r="39" spans="1:3" x14ac:dyDescent="0.75">
      <c r="A39" s="4">
        <v>44385</v>
      </c>
      <c r="B39">
        <v>53</v>
      </c>
      <c r="C39">
        <v>48.142857142857103</v>
      </c>
    </row>
    <row r="40" spans="1:3" x14ac:dyDescent="0.75">
      <c r="A40" s="4">
        <v>44386</v>
      </c>
      <c r="B40">
        <v>52</v>
      </c>
      <c r="C40">
        <v>49</v>
      </c>
    </row>
    <row r="41" spans="1:3" x14ac:dyDescent="0.75">
      <c r="A41" s="4">
        <v>44387</v>
      </c>
      <c r="B41">
        <v>40</v>
      </c>
      <c r="C41">
        <v>47.571428571428498</v>
      </c>
    </row>
    <row r="42" spans="1:3" x14ac:dyDescent="0.75">
      <c r="A42" s="4">
        <v>44388</v>
      </c>
      <c r="B42">
        <v>29</v>
      </c>
      <c r="C42">
        <v>46.714285714285701</v>
      </c>
    </row>
    <row r="43" spans="1:3" x14ac:dyDescent="0.75">
      <c r="A43" s="4">
        <v>44389</v>
      </c>
      <c r="B43">
        <v>48</v>
      </c>
      <c r="C43">
        <v>48.857142857142797</v>
      </c>
    </row>
    <row r="44" spans="1:3" x14ac:dyDescent="0.75">
      <c r="A44" s="4">
        <v>44390</v>
      </c>
      <c r="B44">
        <v>51</v>
      </c>
      <c r="C44">
        <v>46.571428571428498</v>
      </c>
    </row>
    <row r="45" spans="1:3" x14ac:dyDescent="0.75">
      <c r="A45" s="4">
        <v>44391</v>
      </c>
      <c r="B45">
        <v>42</v>
      </c>
      <c r="C45">
        <v>45</v>
      </c>
    </row>
    <row r="46" spans="1:3" x14ac:dyDescent="0.75">
      <c r="A46" s="4">
        <v>44392</v>
      </c>
      <c r="B46">
        <v>54</v>
      </c>
      <c r="C46">
        <v>45.142857142857103</v>
      </c>
    </row>
    <row r="47" spans="1:3" x14ac:dyDescent="0.75">
      <c r="A47" s="4">
        <v>44393</v>
      </c>
      <c r="B47">
        <v>36</v>
      </c>
      <c r="C47">
        <v>42.857142857142797</v>
      </c>
    </row>
    <row r="48" spans="1:3" x14ac:dyDescent="0.75">
      <c r="A48" s="4">
        <v>44394</v>
      </c>
      <c r="B48">
        <v>51</v>
      </c>
      <c r="C48">
        <v>44.428571428571402</v>
      </c>
    </row>
    <row r="49" spans="1:3" x14ac:dyDescent="0.75">
      <c r="A49" s="4">
        <v>44395</v>
      </c>
      <c r="B49">
        <v>41</v>
      </c>
      <c r="C49">
        <v>46.142857142857103</v>
      </c>
    </row>
    <row r="50" spans="1:3" x14ac:dyDescent="0.75">
      <c r="A50" s="4">
        <v>44396</v>
      </c>
      <c r="B50">
        <v>50</v>
      </c>
      <c r="C50">
        <v>46.428571428571402</v>
      </c>
    </row>
    <row r="51" spans="1:3" x14ac:dyDescent="0.75">
      <c r="A51" s="4">
        <v>44397</v>
      </c>
      <c r="B51">
        <v>47</v>
      </c>
      <c r="C51">
        <v>45.857142857142797</v>
      </c>
    </row>
    <row r="52" spans="1:3" x14ac:dyDescent="0.75">
      <c r="A52" s="4">
        <v>44398</v>
      </c>
      <c r="B52">
        <v>53</v>
      </c>
      <c r="C52">
        <v>47.428571428571402</v>
      </c>
    </row>
    <row r="53" spans="1:3" x14ac:dyDescent="0.75">
      <c r="A53" s="4">
        <v>44399</v>
      </c>
      <c r="B53">
        <v>50</v>
      </c>
      <c r="C53">
        <v>46.857142857142797</v>
      </c>
    </row>
    <row r="54" spans="1:3" x14ac:dyDescent="0.75">
      <c r="A54" s="4">
        <v>44400</v>
      </c>
      <c r="B54">
        <v>34</v>
      </c>
      <c r="C54">
        <v>46.571428571428498</v>
      </c>
    </row>
    <row r="55" spans="1:3" x14ac:dyDescent="0.75">
      <c r="A55" s="4">
        <v>44401</v>
      </c>
      <c r="B55">
        <v>35</v>
      </c>
      <c r="C55">
        <v>44.285714285714199</v>
      </c>
    </row>
    <row r="56" spans="1:3" x14ac:dyDescent="0.75">
      <c r="A56" s="4">
        <v>44402</v>
      </c>
      <c r="B56">
        <v>40</v>
      </c>
      <c r="C56">
        <v>44.142857142857103</v>
      </c>
    </row>
    <row r="57" spans="1:3" x14ac:dyDescent="0.75">
      <c r="A57" s="4">
        <v>44403</v>
      </c>
      <c r="B57">
        <v>54</v>
      </c>
      <c r="C57">
        <v>44.714285714285701</v>
      </c>
    </row>
    <row r="58" spans="1:3" x14ac:dyDescent="0.75">
      <c r="A58" s="4">
        <v>44404</v>
      </c>
      <c r="B58">
        <v>39</v>
      </c>
      <c r="C58">
        <v>43.571428571428498</v>
      </c>
    </row>
    <row r="59" spans="1:3" x14ac:dyDescent="0.75">
      <c r="A59" s="4">
        <v>44405</v>
      </c>
      <c r="B59">
        <v>45</v>
      </c>
      <c r="C59">
        <v>42.428571428571402</v>
      </c>
    </row>
    <row r="60" spans="1:3" x14ac:dyDescent="0.75">
      <c r="A60" s="4">
        <v>44406</v>
      </c>
      <c r="B60">
        <v>56</v>
      </c>
      <c r="C60">
        <v>43.285714285714199</v>
      </c>
    </row>
    <row r="61" spans="1:3" x14ac:dyDescent="0.75">
      <c r="A61" s="4">
        <v>44407</v>
      </c>
      <c r="B61">
        <v>49</v>
      </c>
      <c r="C61">
        <v>45.428571428571402</v>
      </c>
    </row>
    <row r="62" spans="1:3" x14ac:dyDescent="0.75">
      <c r="A62" s="4">
        <v>44408</v>
      </c>
      <c r="B62">
        <v>45</v>
      </c>
      <c r="C62">
        <v>46.857142857142797</v>
      </c>
    </row>
    <row r="63" spans="1:3" x14ac:dyDescent="0.75">
      <c r="A63" s="4">
        <v>44409</v>
      </c>
      <c r="B63">
        <v>39</v>
      </c>
      <c r="C63">
        <v>46.714285714285701</v>
      </c>
    </row>
    <row r="64" spans="1:3" x14ac:dyDescent="0.75">
      <c r="A64" s="4">
        <v>44410</v>
      </c>
      <c r="B64">
        <v>35</v>
      </c>
      <c r="C64">
        <v>44</v>
      </c>
    </row>
    <row r="65" spans="1:3" x14ac:dyDescent="0.75">
      <c r="A65" s="4">
        <v>44411</v>
      </c>
      <c r="B65">
        <v>51</v>
      </c>
      <c r="C65">
        <v>45.714285714285701</v>
      </c>
    </row>
    <row r="66" spans="1:3" x14ac:dyDescent="0.75">
      <c r="A66" s="4">
        <v>44412</v>
      </c>
      <c r="B66">
        <v>51</v>
      </c>
      <c r="C66">
        <v>46.571428571428498</v>
      </c>
    </row>
    <row r="67" spans="1:3" x14ac:dyDescent="0.75">
      <c r="A67" s="4">
        <v>44413</v>
      </c>
      <c r="B67">
        <v>61</v>
      </c>
      <c r="C67">
        <v>47.285714285714199</v>
      </c>
    </row>
    <row r="68" spans="1:3" x14ac:dyDescent="0.75">
      <c r="A68" s="4">
        <v>44414</v>
      </c>
      <c r="B68">
        <v>42</v>
      </c>
      <c r="C68">
        <v>46.285714285714199</v>
      </c>
    </row>
    <row r="69" spans="1:3" x14ac:dyDescent="0.75">
      <c r="A69" s="4">
        <v>44415</v>
      </c>
      <c r="B69">
        <v>33</v>
      </c>
      <c r="C69">
        <v>44.571428571428498</v>
      </c>
    </row>
    <row r="70" spans="1:3" x14ac:dyDescent="0.75">
      <c r="A70" s="4">
        <v>44416</v>
      </c>
      <c r="B70">
        <v>33</v>
      </c>
      <c r="C70">
        <v>43.714285714285701</v>
      </c>
    </row>
    <row r="71" spans="1:3" x14ac:dyDescent="0.75">
      <c r="A71" s="4">
        <v>44417</v>
      </c>
      <c r="B71">
        <v>53</v>
      </c>
      <c r="C71">
        <v>46.285714285714199</v>
      </c>
    </row>
    <row r="72" spans="1:3" x14ac:dyDescent="0.75">
      <c r="A72" s="4">
        <v>44418</v>
      </c>
      <c r="B72">
        <v>62</v>
      </c>
      <c r="C72">
        <v>47.857142857142797</v>
      </c>
    </row>
    <row r="73" spans="1:3" x14ac:dyDescent="0.75">
      <c r="A73" s="4">
        <v>44419</v>
      </c>
      <c r="B73">
        <v>36</v>
      </c>
      <c r="C73">
        <v>45.714285714285701</v>
      </c>
    </row>
    <row r="74" spans="1:3" x14ac:dyDescent="0.75">
      <c r="A74" s="4">
        <v>44420</v>
      </c>
      <c r="B74">
        <v>36</v>
      </c>
      <c r="C74">
        <v>42.142857142857103</v>
      </c>
    </row>
    <row r="75" spans="1:3" x14ac:dyDescent="0.75">
      <c r="A75" s="4">
        <v>44421</v>
      </c>
      <c r="B75">
        <v>39</v>
      </c>
      <c r="C75">
        <v>41.714285714285701</v>
      </c>
    </row>
    <row r="76" spans="1:3" x14ac:dyDescent="0.75">
      <c r="A76" s="4">
        <v>44422</v>
      </c>
      <c r="B76">
        <v>44</v>
      </c>
      <c r="C76">
        <v>43.285714285714199</v>
      </c>
    </row>
    <row r="77" spans="1:3" x14ac:dyDescent="0.75">
      <c r="A77" s="4">
        <v>44423</v>
      </c>
      <c r="B77">
        <v>39</v>
      </c>
      <c r="C77">
        <v>44.142857142857103</v>
      </c>
    </row>
    <row r="78" spans="1:3" x14ac:dyDescent="0.75">
      <c r="A78" s="4">
        <v>44424</v>
      </c>
      <c r="B78">
        <v>58</v>
      </c>
      <c r="C78">
        <v>44.857142857142797</v>
      </c>
    </row>
    <row r="79" spans="1:3" x14ac:dyDescent="0.75">
      <c r="A79" s="4">
        <v>44425</v>
      </c>
      <c r="B79">
        <v>48</v>
      </c>
      <c r="C79">
        <v>42.857142857142797</v>
      </c>
    </row>
    <row r="80" spans="1:3" x14ac:dyDescent="0.75">
      <c r="A80" s="4">
        <v>44426</v>
      </c>
      <c r="B80">
        <v>37</v>
      </c>
      <c r="C80">
        <v>43</v>
      </c>
    </row>
    <row r="81" spans="1:3" x14ac:dyDescent="0.75">
      <c r="A81" s="4">
        <v>44427</v>
      </c>
      <c r="B81">
        <v>46</v>
      </c>
      <c r="C81">
        <v>44.428571428571402</v>
      </c>
    </row>
    <row r="82" spans="1:3" x14ac:dyDescent="0.75">
      <c r="A82" s="4">
        <v>44428</v>
      </c>
      <c r="B82">
        <v>46</v>
      </c>
      <c r="C82">
        <v>45.428571428571402</v>
      </c>
    </row>
    <row r="83" spans="1:3" x14ac:dyDescent="0.75">
      <c r="A83" s="4">
        <v>44429</v>
      </c>
      <c r="B83">
        <v>40</v>
      </c>
      <c r="C83">
        <v>44.857142857142797</v>
      </c>
    </row>
    <row r="84" spans="1:3" x14ac:dyDescent="0.75">
      <c r="A84" s="4">
        <v>44430</v>
      </c>
      <c r="B84">
        <v>32</v>
      </c>
      <c r="C84">
        <v>43.857142857142797</v>
      </c>
    </row>
    <row r="85" spans="1:3" x14ac:dyDescent="0.75">
      <c r="A85" s="4">
        <v>44431</v>
      </c>
      <c r="B85">
        <v>50</v>
      </c>
      <c r="C85">
        <v>42.714285714285701</v>
      </c>
    </row>
    <row r="86" spans="1:3" x14ac:dyDescent="0.75">
      <c r="A86" s="4">
        <v>44432</v>
      </c>
      <c r="B86">
        <v>58</v>
      </c>
      <c r="C86">
        <v>44.142857142857103</v>
      </c>
    </row>
    <row r="87" spans="1:3" x14ac:dyDescent="0.75">
      <c r="A87" s="4">
        <v>44433</v>
      </c>
      <c r="B87">
        <v>54</v>
      </c>
      <c r="C87">
        <v>46.571428571428498</v>
      </c>
    </row>
    <row r="88" spans="1:3" x14ac:dyDescent="0.75">
      <c r="A88" s="4">
        <v>44434</v>
      </c>
      <c r="B88">
        <v>42</v>
      </c>
      <c r="C88">
        <v>46</v>
      </c>
    </row>
    <row r="89" spans="1:3" x14ac:dyDescent="0.75">
      <c r="A89" s="4">
        <v>44435</v>
      </c>
      <c r="B89">
        <v>54</v>
      </c>
      <c r="C89">
        <v>47.142857142857103</v>
      </c>
    </row>
    <row r="90" spans="1:3" x14ac:dyDescent="0.75">
      <c r="A90" s="4">
        <v>44436</v>
      </c>
      <c r="B90">
        <v>49</v>
      </c>
      <c r="C90">
        <v>48.428571428571402</v>
      </c>
    </row>
    <row r="91" spans="1:3" x14ac:dyDescent="0.75">
      <c r="A91" s="4">
        <v>44437</v>
      </c>
      <c r="B91">
        <v>53</v>
      </c>
      <c r="C91">
        <v>51.428571428571402</v>
      </c>
    </row>
    <row r="92" spans="1:3" x14ac:dyDescent="0.75">
      <c r="A92" s="4">
        <v>44438</v>
      </c>
      <c r="B92">
        <v>37</v>
      </c>
      <c r="C92">
        <v>49.571428571428498</v>
      </c>
    </row>
    <row r="93" spans="1:3" x14ac:dyDescent="0.75">
      <c r="A93" s="4">
        <v>44439</v>
      </c>
      <c r="B93">
        <v>51</v>
      </c>
      <c r="C93">
        <v>48.571428571428498</v>
      </c>
    </row>
    <row r="94" spans="1:3" x14ac:dyDescent="0.75">
      <c r="A94" s="4">
        <v>44440</v>
      </c>
      <c r="B94">
        <v>41</v>
      </c>
      <c r="C94">
        <v>46.714285714285701</v>
      </c>
    </row>
    <row r="95" spans="1:3" x14ac:dyDescent="0.75">
      <c r="A95" s="4">
        <v>44441</v>
      </c>
      <c r="B95">
        <v>56</v>
      </c>
      <c r="C95">
        <v>48.714285714285701</v>
      </c>
    </row>
    <row r="96" spans="1:3" x14ac:dyDescent="0.75">
      <c r="A96" s="4">
        <v>44442</v>
      </c>
      <c r="B96">
        <v>32</v>
      </c>
      <c r="C96">
        <v>45.571428571428498</v>
      </c>
    </row>
    <row r="97" spans="1:3" x14ac:dyDescent="0.75">
      <c r="A97" s="4">
        <v>44443</v>
      </c>
      <c r="B97">
        <v>45</v>
      </c>
      <c r="C97">
        <v>45</v>
      </c>
    </row>
    <row r="98" spans="1:3" x14ac:dyDescent="0.75">
      <c r="A98" s="4">
        <v>44444</v>
      </c>
      <c r="B98">
        <v>35</v>
      </c>
      <c r="C98">
        <v>42.428571428571402</v>
      </c>
    </row>
    <row r="99" spans="1:3" x14ac:dyDescent="0.75">
      <c r="A99" s="4">
        <v>44445</v>
      </c>
      <c r="B99">
        <v>35</v>
      </c>
      <c r="C99">
        <v>42.142857142857103</v>
      </c>
    </row>
    <row r="100" spans="1:3" x14ac:dyDescent="0.75">
      <c r="A100" s="4">
        <v>44446</v>
      </c>
      <c r="B100">
        <v>42</v>
      </c>
      <c r="C100">
        <v>40.857142857142797</v>
      </c>
    </row>
    <row r="101" spans="1:3" x14ac:dyDescent="0.75">
      <c r="A101" s="4">
        <v>44447</v>
      </c>
      <c r="B101">
        <v>48</v>
      </c>
      <c r="C101">
        <v>41.857142857142797</v>
      </c>
    </row>
    <row r="102" spans="1:3" x14ac:dyDescent="0.75">
      <c r="A102" s="4">
        <v>44448</v>
      </c>
      <c r="B102">
        <v>40</v>
      </c>
      <c r="C102">
        <v>39.571428571428498</v>
      </c>
    </row>
    <row r="103" spans="1:3" x14ac:dyDescent="0.75">
      <c r="A103" s="4">
        <v>44449</v>
      </c>
      <c r="B103">
        <v>47</v>
      </c>
      <c r="C103">
        <v>41.714285714285701</v>
      </c>
    </row>
    <row r="104" spans="1:3" x14ac:dyDescent="0.75">
      <c r="A104" s="4">
        <v>44450</v>
      </c>
      <c r="B104">
        <v>42</v>
      </c>
      <c r="C104">
        <v>41.285714285714199</v>
      </c>
    </row>
    <row r="105" spans="1:3" x14ac:dyDescent="0.75">
      <c r="A105" s="4">
        <v>44451</v>
      </c>
      <c r="B105">
        <v>42</v>
      </c>
      <c r="C105">
        <v>42.285714285714199</v>
      </c>
    </row>
    <row r="106" spans="1:3" x14ac:dyDescent="0.75">
      <c r="A106" s="4">
        <v>44452</v>
      </c>
      <c r="B106">
        <v>56</v>
      </c>
      <c r="C106">
        <v>45.285714285714199</v>
      </c>
    </row>
    <row r="107" spans="1:3" x14ac:dyDescent="0.75">
      <c r="A107" s="4">
        <v>44453</v>
      </c>
      <c r="B107">
        <v>60</v>
      </c>
      <c r="C107">
        <v>47.857142857142797</v>
      </c>
    </row>
    <row r="108" spans="1:3" x14ac:dyDescent="0.75">
      <c r="A108" s="4">
        <v>44454</v>
      </c>
      <c r="B108">
        <v>49</v>
      </c>
      <c r="C108">
        <v>48</v>
      </c>
    </row>
    <row r="109" spans="1:3" x14ac:dyDescent="0.75">
      <c r="A109" s="4">
        <v>44455</v>
      </c>
      <c r="B109">
        <v>43</v>
      </c>
      <c r="C109">
        <v>48.428571428571402</v>
      </c>
    </row>
    <row r="110" spans="1:3" x14ac:dyDescent="0.75">
      <c r="A110" s="4">
        <v>44456</v>
      </c>
      <c r="B110">
        <v>43</v>
      </c>
      <c r="C110">
        <v>47.857142857142797</v>
      </c>
    </row>
    <row r="111" spans="1:3" x14ac:dyDescent="0.75">
      <c r="A111" s="4">
        <v>44457</v>
      </c>
      <c r="B111">
        <v>38</v>
      </c>
      <c r="C111">
        <v>47.285714285714199</v>
      </c>
    </row>
    <row r="112" spans="1:3" x14ac:dyDescent="0.75">
      <c r="A112" s="4">
        <v>44458</v>
      </c>
      <c r="B112">
        <v>28</v>
      </c>
      <c r="C112">
        <v>45.285714285714199</v>
      </c>
    </row>
    <row r="113" spans="1:3" x14ac:dyDescent="0.75">
      <c r="A113" s="4">
        <v>44459</v>
      </c>
      <c r="B113">
        <v>53</v>
      </c>
      <c r="C113">
        <v>44.857142857142797</v>
      </c>
    </row>
    <row r="114" spans="1:3" x14ac:dyDescent="0.75">
      <c r="A114" s="4">
        <v>44460</v>
      </c>
      <c r="B114">
        <v>51</v>
      </c>
      <c r="C114">
        <v>43.571428571428498</v>
      </c>
    </row>
    <row r="115" spans="1:3" x14ac:dyDescent="0.75">
      <c r="A115" s="4">
        <v>44461</v>
      </c>
      <c r="B115">
        <v>55</v>
      </c>
      <c r="C115">
        <v>44.428571428571402</v>
      </c>
    </row>
    <row r="116" spans="1:3" x14ac:dyDescent="0.75">
      <c r="A116" s="4">
        <v>44462</v>
      </c>
      <c r="B116">
        <v>30</v>
      </c>
      <c r="C116">
        <v>42.571428571428498</v>
      </c>
    </row>
    <row r="117" spans="1:3" x14ac:dyDescent="0.75">
      <c r="A117" s="4">
        <v>44463</v>
      </c>
      <c r="B117">
        <v>38</v>
      </c>
      <c r="C117">
        <v>41.857142857142797</v>
      </c>
    </row>
    <row r="118" spans="1:3" x14ac:dyDescent="0.75">
      <c r="A118" s="4">
        <v>44464</v>
      </c>
      <c r="B118">
        <v>30</v>
      </c>
      <c r="C118">
        <v>40.714285714285701</v>
      </c>
    </row>
    <row r="119" spans="1:3" x14ac:dyDescent="0.75">
      <c r="A119" s="4">
        <v>44465</v>
      </c>
      <c r="B119">
        <v>38</v>
      </c>
      <c r="C119">
        <v>42.142857142857103</v>
      </c>
    </row>
    <row r="120" spans="1:3" x14ac:dyDescent="0.75">
      <c r="A120" s="4">
        <v>44466</v>
      </c>
      <c r="B120">
        <v>51</v>
      </c>
      <c r="C120">
        <v>41.857142857142797</v>
      </c>
    </row>
    <row r="121" spans="1:3" x14ac:dyDescent="0.75">
      <c r="A121" s="4">
        <v>44467</v>
      </c>
      <c r="B121">
        <v>42</v>
      </c>
      <c r="C121">
        <v>40.571428571428498</v>
      </c>
    </row>
    <row r="122" spans="1:3" x14ac:dyDescent="0.75">
      <c r="A122" s="4">
        <v>44468</v>
      </c>
      <c r="B122">
        <v>47</v>
      </c>
      <c r="C122">
        <v>39.428571428571402</v>
      </c>
    </row>
    <row r="123" spans="1:3" x14ac:dyDescent="0.75">
      <c r="A123" s="4">
        <v>44469</v>
      </c>
      <c r="B123">
        <v>56</v>
      </c>
      <c r="C123">
        <v>43.142857142857103</v>
      </c>
    </row>
    <row r="124" spans="1:3" x14ac:dyDescent="0.75">
      <c r="A124" s="4">
        <v>44470</v>
      </c>
      <c r="B124">
        <v>49</v>
      </c>
      <c r="C124">
        <v>44.714285714285701</v>
      </c>
    </row>
    <row r="125" spans="1:3" x14ac:dyDescent="0.75">
      <c r="A125" s="4">
        <v>44471</v>
      </c>
      <c r="B125">
        <v>38</v>
      </c>
      <c r="C125">
        <v>45.857142857142797</v>
      </c>
    </row>
    <row r="126" spans="1:3" x14ac:dyDescent="0.75">
      <c r="A126" s="4">
        <v>44472</v>
      </c>
      <c r="B126">
        <v>47</v>
      </c>
      <c r="C126">
        <v>47.142857142857103</v>
      </c>
    </row>
    <row r="127" spans="1:3" x14ac:dyDescent="0.75">
      <c r="A127" s="4">
        <v>44473</v>
      </c>
      <c r="B127">
        <v>61</v>
      </c>
      <c r="C127">
        <v>48.571428571428498</v>
      </c>
    </row>
    <row r="128" spans="1:3" x14ac:dyDescent="0.75">
      <c r="A128" s="4">
        <v>44474</v>
      </c>
      <c r="B128">
        <v>40</v>
      </c>
      <c r="C128">
        <v>48.285714285714199</v>
      </c>
    </row>
    <row r="129" spans="1:3" x14ac:dyDescent="0.75">
      <c r="A129" s="4">
        <v>44475</v>
      </c>
      <c r="B129">
        <v>42</v>
      </c>
      <c r="C129">
        <v>47.571428571428498</v>
      </c>
    </row>
    <row r="130" spans="1:3" x14ac:dyDescent="0.75">
      <c r="A130" s="4">
        <v>44476</v>
      </c>
      <c r="B130">
        <v>57</v>
      </c>
      <c r="C130">
        <v>47.714285714285701</v>
      </c>
    </row>
    <row r="131" spans="1:3" x14ac:dyDescent="0.75">
      <c r="A131" s="4">
        <v>44477</v>
      </c>
      <c r="B131">
        <v>53</v>
      </c>
      <c r="C131">
        <v>48.285714285714199</v>
      </c>
    </row>
    <row r="132" spans="1:3" x14ac:dyDescent="0.75">
      <c r="A132" s="4">
        <v>44478</v>
      </c>
      <c r="B132">
        <v>31</v>
      </c>
      <c r="C132">
        <v>47.285714285714199</v>
      </c>
    </row>
    <row r="133" spans="1:3" x14ac:dyDescent="0.75">
      <c r="A133" s="4">
        <v>44479</v>
      </c>
      <c r="B133">
        <v>47</v>
      </c>
      <c r="C133">
        <v>47.285714285714199</v>
      </c>
    </row>
    <row r="134" spans="1:3" x14ac:dyDescent="0.75">
      <c r="A134" s="4">
        <v>44480</v>
      </c>
      <c r="B134">
        <v>53</v>
      </c>
      <c r="C134">
        <v>46.142857142857103</v>
      </c>
    </row>
    <row r="135" spans="1:3" x14ac:dyDescent="0.75">
      <c r="A135" s="4">
        <v>44481</v>
      </c>
      <c r="B135">
        <v>38</v>
      </c>
      <c r="C135">
        <v>45.857142857142797</v>
      </c>
    </row>
    <row r="136" spans="1:3" x14ac:dyDescent="0.75">
      <c r="A136" s="4">
        <v>44482</v>
      </c>
      <c r="B136">
        <v>39</v>
      </c>
      <c r="C136">
        <v>45.428571428571402</v>
      </c>
    </row>
    <row r="137" spans="1:3" x14ac:dyDescent="0.75">
      <c r="A137" s="4">
        <v>44483</v>
      </c>
      <c r="B137">
        <v>45</v>
      </c>
      <c r="C137">
        <v>43.714285714285701</v>
      </c>
    </row>
    <row r="138" spans="1:3" x14ac:dyDescent="0.75">
      <c r="A138" s="4">
        <v>44484</v>
      </c>
      <c r="B138">
        <v>45</v>
      </c>
      <c r="C138">
        <v>42.571428571428498</v>
      </c>
    </row>
    <row r="139" spans="1:3" x14ac:dyDescent="0.75">
      <c r="A139" s="4">
        <v>44485</v>
      </c>
      <c r="B139">
        <v>39</v>
      </c>
      <c r="C139">
        <v>43.714285714285701</v>
      </c>
    </row>
    <row r="140" spans="1:3" x14ac:dyDescent="0.75">
      <c r="A140" s="4">
        <v>44486</v>
      </c>
      <c r="B140">
        <v>41</v>
      </c>
      <c r="C140">
        <v>42.857142857142797</v>
      </c>
    </row>
    <row r="141" spans="1:3" x14ac:dyDescent="0.75">
      <c r="A141" s="4">
        <v>44487</v>
      </c>
      <c r="B141">
        <v>38</v>
      </c>
      <c r="C141">
        <v>40.714285714285701</v>
      </c>
    </row>
    <row r="142" spans="1:3" x14ac:dyDescent="0.75">
      <c r="A142" s="4">
        <v>44488</v>
      </c>
      <c r="B142">
        <v>43</v>
      </c>
      <c r="C142">
        <v>41.428571428571402</v>
      </c>
    </row>
    <row r="143" spans="1:3" x14ac:dyDescent="0.75">
      <c r="A143" s="4">
        <v>44489</v>
      </c>
      <c r="B143">
        <v>47</v>
      </c>
      <c r="C143">
        <v>42.571428571428498</v>
      </c>
    </row>
    <row r="144" spans="1:3" x14ac:dyDescent="0.75">
      <c r="A144" s="4">
        <v>44490</v>
      </c>
      <c r="B144">
        <v>40</v>
      </c>
      <c r="C144">
        <v>41.857142857142797</v>
      </c>
    </row>
    <row r="145" spans="1:3" x14ac:dyDescent="0.75">
      <c r="A145" s="4">
        <v>44491</v>
      </c>
      <c r="B145">
        <v>39</v>
      </c>
      <c r="C145">
        <v>41</v>
      </c>
    </row>
    <row r="146" spans="1:3" x14ac:dyDescent="0.75">
      <c r="A146" s="4">
        <v>44492</v>
      </c>
      <c r="B146">
        <v>33</v>
      </c>
      <c r="C146">
        <v>40.142857142857103</v>
      </c>
    </row>
    <row r="147" spans="1:3" x14ac:dyDescent="0.75">
      <c r="A147" s="4">
        <v>44493</v>
      </c>
      <c r="B147">
        <v>36</v>
      </c>
      <c r="C147">
        <v>39.428571428571402</v>
      </c>
    </row>
    <row r="148" spans="1:3" x14ac:dyDescent="0.75">
      <c r="A148" s="4">
        <v>44494</v>
      </c>
      <c r="B148">
        <v>32</v>
      </c>
      <c r="C148">
        <v>38.571428571428498</v>
      </c>
    </row>
    <row r="149" spans="1:3" x14ac:dyDescent="0.75">
      <c r="A149" s="4">
        <v>44495</v>
      </c>
      <c r="B149">
        <v>41</v>
      </c>
      <c r="C149">
        <v>38.285714285714199</v>
      </c>
    </row>
    <row r="150" spans="1:3" x14ac:dyDescent="0.75">
      <c r="A150" s="4">
        <v>44496</v>
      </c>
      <c r="B150">
        <v>43</v>
      </c>
      <c r="C150">
        <v>37.714285714285701</v>
      </c>
    </row>
    <row r="151" spans="1:3" x14ac:dyDescent="0.75">
      <c r="A151" s="4">
        <v>44497</v>
      </c>
      <c r="B151">
        <v>51</v>
      </c>
      <c r="C151">
        <v>39.285714285714199</v>
      </c>
    </row>
    <row r="152" spans="1:3" x14ac:dyDescent="0.75">
      <c r="A152" s="4">
        <v>44498</v>
      </c>
      <c r="B152">
        <v>51</v>
      </c>
      <c r="C152">
        <v>41</v>
      </c>
    </row>
    <row r="153" spans="1:3" x14ac:dyDescent="0.75">
      <c r="A153" s="4">
        <v>44499</v>
      </c>
      <c r="B153">
        <v>30</v>
      </c>
      <c r="C153">
        <v>40.571428571428498</v>
      </c>
    </row>
    <row r="154" spans="1:3" x14ac:dyDescent="0.75">
      <c r="A154" s="4">
        <v>44500</v>
      </c>
      <c r="B154">
        <v>40</v>
      </c>
      <c r="C154">
        <v>41.142857142857103</v>
      </c>
    </row>
    <row r="155" spans="1:3" x14ac:dyDescent="0.75">
      <c r="A155" s="4">
        <v>44501</v>
      </c>
      <c r="B155">
        <v>43</v>
      </c>
      <c r="C155">
        <v>42.714285714285701</v>
      </c>
    </row>
    <row r="156" spans="1:3" x14ac:dyDescent="0.75">
      <c r="A156" s="4">
        <v>44502</v>
      </c>
      <c r="B156">
        <v>45</v>
      </c>
      <c r="C156">
        <v>43.285714285714199</v>
      </c>
    </row>
    <row r="157" spans="1:3" x14ac:dyDescent="0.75">
      <c r="A157" s="4">
        <v>44503</v>
      </c>
      <c r="B157">
        <v>53</v>
      </c>
      <c r="C157">
        <v>44.714285714285701</v>
      </c>
    </row>
    <row r="158" spans="1:3" x14ac:dyDescent="0.75">
      <c r="A158" s="4">
        <v>44504</v>
      </c>
      <c r="B158">
        <v>63</v>
      </c>
      <c r="C158">
        <v>46.428571428571402</v>
      </c>
    </row>
    <row r="159" spans="1:3" x14ac:dyDescent="0.75">
      <c r="A159" s="4">
        <v>44505</v>
      </c>
      <c r="B159">
        <v>47</v>
      </c>
      <c r="C159">
        <v>45.857142857142797</v>
      </c>
    </row>
    <row r="160" spans="1:3" x14ac:dyDescent="0.75">
      <c r="A160" s="4">
        <v>44506</v>
      </c>
      <c r="B160">
        <v>45</v>
      </c>
      <c r="C160">
        <v>48</v>
      </c>
    </row>
    <row r="161" spans="1:3" x14ac:dyDescent="0.75">
      <c r="A161" s="4">
        <v>44507</v>
      </c>
      <c r="B161">
        <v>40</v>
      </c>
      <c r="C161">
        <v>48</v>
      </c>
    </row>
    <row r="162" spans="1:3" x14ac:dyDescent="0.75">
      <c r="A162" s="4">
        <v>44508</v>
      </c>
      <c r="B162">
        <v>49</v>
      </c>
      <c r="C162">
        <v>48.857142857142797</v>
      </c>
    </row>
    <row r="163" spans="1:3" x14ac:dyDescent="0.75">
      <c r="A163" s="4">
        <v>44509</v>
      </c>
      <c r="B163">
        <v>33</v>
      </c>
      <c r="C163">
        <v>47.142857142857103</v>
      </c>
    </row>
    <row r="164" spans="1:3" x14ac:dyDescent="0.75">
      <c r="A164" s="4">
        <v>44510</v>
      </c>
      <c r="B164">
        <v>56</v>
      </c>
      <c r="C164">
        <v>47.571428571428498</v>
      </c>
    </row>
    <row r="165" spans="1:3" x14ac:dyDescent="0.75">
      <c r="A165" s="4">
        <v>44511</v>
      </c>
      <c r="B165">
        <v>55</v>
      </c>
      <c r="C165">
        <v>46.428571428571402</v>
      </c>
    </row>
    <row r="166" spans="1:3" x14ac:dyDescent="0.75">
      <c r="A166" s="4">
        <v>44512</v>
      </c>
      <c r="B166">
        <v>53</v>
      </c>
      <c r="C166">
        <v>47.285714285714199</v>
      </c>
    </row>
    <row r="167" spans="1:3" x14ac:dyDescent="0.75">
      <c r="A167" s="4">
        <v>44513</v>
      </c>
      <c r="B167">
        <v>32</v>
      </c>
      <c r="C167">
        <v>45.428571428571402</v>
      </c>
    </row>
    <row r="168" spans="1:3" x14ac:dyDescent="0.75">
      <c r="A168" s="4">
        <v>44514</v>
      </c>
      <c r="B168">
        <v>36</v>
      </c>
      <c r="C168">
        <v>44.857142857142797</v>
      </c>
    </row>
    <row r="169" spans="1:3" x14ac:dyDescent="0.75">
      <c r="A169" s="4">
        <v>44515</v>
      </c>
      <c r="B169">
        <v>54</v>
      </c>
      <c r="C169">
        <v>45.571428571428498</v>
      </c>
    </row>
    <row r="170" spans="1:3" x14ac:dyDescent="0.75">
      <c r="A170" s="4">
        <v>44516</v>
      </c>
      <c r="B170">
        <v>46</v>
      </c>
      <c r="C170">
        <v>47.428571428571402</v>
      </c>
    </row>
    <row r="171" spans="1:3" x14ac:dyDescent="0.75">
      <c r="A171" s="4">
        <v>44517</v>
      </c>
      <c r="B171">
        <v>53</v>
      </c>
      <c r="C171">
        <v>47</v>
      </c>
    </row>
    <row r="172" spans="1:3" x14ac:dyDescent="0.75">
      <c r="A172" s="4">
        <v>44518</v>
      </c>
      <c r="B172">
        <v>54</v>
      </c>
      <c r="C172">
        <v>46.857142857142797</v>
      </c>
    </row>
    <row r="173" spans="1:3" x14ac:dyDescent="0.75">
      <c r="A173" s="4">
        <v>44519</v>
      </c>
      <c r="B173">
        <v>48</v>
      </c>
      <c r="C173">
        <v>46.142857142857103</v>
      </c>
    </row>
    <row r="174" spans="1:3" x14ac:dyDescent="0.75">
      <c r="A174" s="4">
        <v>44520</v>
      </c>
      <c r="B174">
        <v>25</v>
      </c>
      <c r="C174">
        <v>45.142857142857103</v>
      </c>
    </row>
    <row r="175" spans="1:3" x14ac:dyDescent="0.75">
      <c r="A175" s="4">
        <v>44521</v>
      </c>
      <c r="B175">
        <v>26</v>
      </c>
      <c r="C175">
        <v>43.714285714285701</v>
      </c>
    </row>
    <row r="176" spans="1:3" x14ac:dyDescent="0.75">
      <c r="A176" s="4">
        <v>44522</v>
      </c>
      <c r="B176">
        <v>34</v>
      </c>
      <c r="C176">
        <v>40.857142857142797</v>
      </c>
    </row>
    <row r="177" spans="1:3" x14ac:dyDescent="0.75">
      <c r="A177" s="4">
        <v>44523</v>
      </c>
      <c r="B177">
        <v>34</v>
      </c>
      <c r="C177">
        <v>39.142857142857103</v>
      </c>
    </row>
    <row r="178" spans="1:3" x14ac:dyDescent="0.75">
      <c r="A178" s="4">
        <v>44524</v>
      </c>
      <c r="B178">
        <v>37</v>
      </c>
      <c r="C178">
        <v>36.857142857142797</v>
      </c>
    </row>
    <row r="179" spans="1:3" x14ac:dyDescent="0.75">
      <c r="A179" s="4">
        <v>44525</v>
      </c>
      <c r="B179">
        <v>21</v>
      </c>
      <c r="C179">
        <v>32.142857142857103</v>
      </c>
    </row>
    <row r="180" spans="1:3" x14ac:dyDescent="0.75">
      <c r="A180" s="4">
        <v>44526</v>
      </c>
      <c r="B180">
        <v>45</v>
      </c>
      <c r="C180">
        <v>31.714285714285701</v>
      </c>
    </row>
    <row r="181" spans="1:3" x14ac:dyDescent="0.75">
      <c r="A181" s="4">
        <v>44527</v>
      </c>
      <c r="B181">
        <v>31</v>
      </c>
      <c r="C181">
        <v>32.571428571428498</v>
      </c>
    </row>
    <row r="182" spans="1:3" x14ac:dyDescent="0.75">
      <c r="A182" s="4">
        <v>44528</v>
      </c>
      <c r="B182">
        <v>42</v>
      </c>
      <c r="C182">
        <v>34.857142857142797</v>
      </c>
    </row>
    <row r="183" spans="1:3" x14ac:dyDescent="0.75">
      <c r="A183" s="4">
        <v>44529</v>
      </c>
      <c r="B183">
        <v>54</v>
      </c>
      <c r="C183">
        <v>37.714285714285701</v>
      </c>
    </row>
    <row r="184" spans="1:3" x14ac:dyDescent="0.75">
      <c r="A184" s="4">
        <v>44530</v>
      </c>
      <c r="B184">
        <v>39</v>
      </c>
      <c r="C184">
        <v>38.428571428571402</v>
      </c>
    </row>
    <row r="185" spans="1:3" x14ac:dyDescent="0.75">
      <c r="A185" s="4">
        <v>44531</v>
      </c>
      <c r="B185">
        <v>38</v>
      </c>
      <c r="C185">
        <v>38.571428571428498</v>
      </c>
    </row>
    <row r="186" spans="1:3" x14ac:dyDescent="0.75">
      <c r="A186" s="4">
        <v>44532</v>
      </c>
      <c r="B186">
        <v>31</v>
      </c>
      <c r="C186">
        <v>40</v>
      </c>
    </row>
    <row r="187" spans="1:3" x14ac:dyDescent="0.75">
      <c r="A187" s="4">
        <v>44533</v>
      </c>
      <c r="B187">
        <v>48</v>
      </c>
      <c r="C187">
        <v>40.428571428571402</v>
      </c>
    </row>
    <row r="188" spans="1:3" x14ac:dyDescent="0.75">
      <c r="A188" s="4">
        <v>44534</v>
      </c>
      <c r="B188">
        <v>33</v>
      </c>
      <c r="C188">
        <v>40.714285714285701</v>
      </c>
    </row>
    <row r="189" spans="1:3" x14ac:dyDescent="0.75">
      <c r="A189" s="4">
        <v>44535</v>
      </c>
      <c r="B189">
        <v>45</v>
      </c>
      <c r="C189">
        <v>41.142857142857103</v>
      </c>
    </row>
    <row r="190" spans="1:3" x14ac:dyDescent="0.75">
      <c r="A190" s="4">
        <v>44536</v>
      </c>
      <c r="B190">
        <v>49</v>
      </c>
      <c r="C190">
        <v>40.428571428571402</v>
      </c>
    </row>
    <row r="191" spans="1:3" x14ac:dyDescent="0.75">
      <c r="A191" s="4">
        <v>44537</v>
      </c>
      <c r="B191">
        <v>54</v>
      </c>
      <c r="C191">
        <v>42.571428571428498</v>
      </c>
    </row>
    <row r="192" spans="1:3" x14ac:dyDescent="0.75">
      <c r="A192" s="4">
        <v>44538</v>
      </c>
      <c r="B192">
        <v>39</v>
      </c>
      <c r="C192">
        <v>42.714285714285701</v>
      </c>
    </row>
    <row r="193" spans="1:3" x14ac:dyDescent="0.75">
      <c r="A193" s="4">
        <v>44539</v>
      </c>
      <c r="B193">
        <v>30</v>
      </c>
      <c r="C193">
        <v>42.571428571428498</v>
      </c>
    </row>
    <row r="194" spans="1:3" x14ac:dyDescent="0.75">
      <c r="A194" s="4">
        <v>44540</v>
      </c>
      <c r="B194">
        <v>37</v>
      </c>
      <c r="C194">
        <v>41</v>
      </c>
    </row>
    <row r="195" spans="1:3" x14ac:dyDescent="0.75">
      <c r="A195" s="4">
        <v>44541</v>
      </c>
      <c r="B195">
        <v>37</v>
      </c>
      <c r="C195">
        <v>41.571428571428498</v>
      </c>
    </row>
    <row r="196" spans="1:3" x14ac:dyDescent="0.75">
      <c r="A196" s="4">
        <v>44542</v>
      </c>
      <c r="B196">
        <v>39</v>
      </c>
      <c r="C196">
        <v>40.714285714285701</v>
      </c>
    </row>
    <row r="197" spans="1:3" x14ac:dyDescent="0.75">
      <c r="A197" s="4">
        <v>44543</v>
      </c>
      <c r="B197">
        <v>46</v>
      </c>
      <c r="C197">
        <v>40.285714285714199</v>
      </c>
    </row>
    <row r="198" spans="1:3" x14ac:dyDescent="0.75">
      <c r="A198" s="4">
        <v>44544</v>
      </c>
      <c r="B198">
        <v>38</v>
      </c>
      <c r="C198">
        <v>38</v>
      </c>
    </row>
    <row r="199" spans="1:3" x14ac:dyDescent="0.75">
      <c r="A199" s="4">
        <v>44545</v>
      </c>
      <c r="B199">
        <v>40</v>
      </c>
      <c r="C199">
        <v>38.142857142857103</v>
      </c>
    </row>
    <row r="200" spans="1:3" x14ac:dyDescent="0.75">
      <c r="A200" s="4">
        <v>44546</v>
      </c>
      <c r="B200">
        <v>48</v>
      </c>
      <c r="C200">
        <v>40.714285714285701</v>
      </c>
    </row>
    <row r="201" spans="1:3" x14ac:dyDescent="0.75">
      <c r="A201" s="4">
        <v>44547</v>
      </c>
      <c r="B201">
        <v>42</v>
      </c>
      <c r="C201">
        <v>41.428571428571402</v>
      </c>
    </row>
    <row r="202" spans="1:3" x14ac:dyDescent="0.75">
      <c r="A202" s="4">
        <v>44548</v>
      </c>
      <c r="B202">
        <v>38</v>
      </c>
      <c r="C202">
        <v>41.571428571428498</v>
      </c>
    </row>
    <row r="203" spans="1:3" x14ac:dyDescent="0.75">
      <c r="A203" s="4">
        <v>44549</v>
      </c>
      <c r="B203">
        <v>30</v>
      </c>
      <c r="C203">
        <v>40.285714285714199</v>
      </c>
    </row>
    <row r="204" spans="1:3" x14ac:dyDescent="0.75">
      <c r="A204" s="4">
        <v>44550</v>
      </c>
      <c r="B204">
        <v>47</v>
      </c>
      <c r="C204">
        <v>40.428571428571402</v>
      </c>
    </row>
    <row r="205" spans="1:3" x14ac:dyDescent="0.75">
      <c r="A205" s="4">
        <v>44551</v>
      </c>
      <c r="B205">
        <v>35</v>
      </c>
      <c r="C205">
        <v>40</v>
      </c>
    </row>
    <row r="206" spans="1:3" x14ac:dyDescent="0.75">
      <c r="A206" s="4">
        <v>44552</v>
      </c>
      <c r="B206">
        <v>41</v>
      </c>
      <c r="C206">
        <v>40.142857142857103</v>
      </c>
    </row>
    <row r="207" spans="1:3" x14ac:dyDescent="0.75">
      <c r="A207" s="4">
        <v>44553</v>
      </c>
      <c r="B207">
        <v>38</v>
      </c>
      <c r="C207">
        <v>38.714285714285701</v>
      </c>
    </row>
    <row r="208" spans="1:3" x14ac:dyDescent="0.75">
      <c r="A208" s="4">
        <v>44554</v>
      </c>
      <c r="B208">
        <v>33</v>
      </c>
      <c r="C208">
        <v>37.428571428571402</v>
      </c>
    </row>
    <row r="209" spans="1:3" x14ac:dyDescent="0.75">
      <c r="A209" s="4">
        <v>44555</v>
      </c>
      <c r="B209">
        <v>34</v>
      </c>
      <c r="C209">
        <v>36.857142857142797</v>
      </c>
    </row>
    <row r="210" spans="1:3" x14ac:dyDescent="0.75">
      <c r="A210" s="4">
        <v>44556</v>
      </c>
      <c r="B210">
        <v>36</v>
      </c>
      <c r="C210">
        <v>37.714285714285701</v>
      </c>
    </row>
    <row r="211" spans="1:3" x14ac:dyDescent="0.75">
      <c r="A211" s="4">
        <v>44557</v>
      </c>
      <c r="B211">
        <v>40</v>
      </c>
      <c r="C211">
        <v>36.714285714285701</v>
      </c>
    </row>
    <row r="212" spans="1:3" x14ac:dyDescent="0.75">
      <c r="A212" s="4">
        <v>44558</v>
      </c>
      <c r="B212">
        <v>40</v>
      </c>
      <c r="C212">
        <v>37.428571428571402</v>
      </c>
    </row>
    <row r="213" spans="1:3" x14ac:dyDescent="0.75">
      <c r="A213" s="4">
        <v>44559</v>
      </c>
      <c r="B213">
        <v>29</v>
      </c>
      <c r="C213">
        <v>35.714285714285701</v>
      </c>
    </row>
    <row r="214" spans="1:3" x14ac:dyDescent="0.75">
      <c r="A214" s="4">
        <v>44560</v>
      </c>
      <c r="B214">
        <v>42</v>
      </c>
      <c r="C214">
        <v>36.285714285714199</v>
      </c>
    </row>
    <row r="215" spans="1:3" x14ac:dyDescent="0.75">
      <c r="A215" s="4">
        <v>44561</v>
      </c>
      <c r="B215">
        <v>32</v>
      </c>
      <c r="C215">
        <v>36.142857142857103</v>
      </c>
    </row>
    <row r="216" spans="1:3" x14ac:dyDescent="0.75">
      <c r="A216" s="4">
        <v>44562</v>
      </c>
      <c r="B216">
        <v>36</v>
      </c>
      <c r="C216">
        <v>36.428571428571402</v>
      </c>
    </row>
    <row r="217" spans="1:3" x14ac:dyDescent="0.75">
      <c r="A217" s="4">
        <v>44563</v>
      </c>
      <c r="B217">
        <v>37</v>
      </c>
      <c r="C217">
        <v>36.571428571428498</v>
      </c>
    </row>
    <row r="218" spans="1:3" x14ac:dyDescent="0.75">
      <c r="A218" s="4">
        <v>44564</v>
      </c>
      <c r="B218">
        <v>40</v>
      </c>
      <c r="C218">
        <v>36.571428571428498</v>
      </c>
    </row>
    <row r="219" spans="1:3" x14ac:dyDescent="0.75">
      <c r="A219" s="4">
        <v>44565</v>
      </c>
      <c r="B219">
        <v>47</v>
      </c>
      <c r="C219">
        <v>37.571428571428498</v>
      </c>
    </row>
    <row r="220" spans="1:3" x14ac:dyDescent="0.75">
      <c r="A220" s="4">
        <v>44566</v>
      </c>
      <c r="B220">
        <v>41</v>
      </c>
      <c r="C220">
        <v>39.285714285714199</v>
      </c>
    </row>
    <row r="221" spans="1:3" x14ac:dyDescent="0.75">
      <c r="A221" s="4">
        <v>44567</v>
      </c>
      <c r="B221">
        <v>39</v>
      </c>
      <c r="C221">
        <v>38.857142857142797</v>
      </c>
    </row>
    <row r="222" spans="1:3" x14ac:dyDescent="0.75">
      <c r="A222" s="4">
        <v>44568</v>
      </c>
      <c r="B222">
        <v>31</v>
      </c>
      <c r="C222">
        <v>38.714285714285701</v>
      </c>
    </row>
    <row r="223" spans="1:3" x14ac:dyDescent="0.75">
      <c r="A223" s="4">
        <v>44569</v>
      </c>
      <c r="B223">
        <v>33</v>
      </c>
      <c r="C223">
        <v>38.285714285714199</v>
      </c>
    </row>
    <row r="224" spans="1:3" x14ac:dyDescent="0.75">
      <c r="A224" s="4">
        <v>44570</v>
      </c>
      <c r="B224">
        <v>40</v>
      </c>
      <c r="C224">
        <v>38.714285714285701</v>
      </c>
    </row>
    <row r="225" spans="1:3" x14ac:dyDescent="0.75">
      <c r="A225" s="4">
        <v>44571</v>
      </c>
      <c r="B225">
        <v>30</v>
      </c>
      <c r="C225">
        <v>37.285714285714199</v>
      </c>
    </row>
    <row r="226" spans="1:3" x14ac:dyDescent="0.75">
      <c r="A226" s="4">
        <v>44572</v>
      </c>
      <c r="B226">
        <v>35</v>
      </c>
      <c r="C226">
        <v>35.571428571428498</v>
      </c>
    </row>
    <row r="227" spans="1:3" x14ac:dyDescent="0.75">
      <c r="A227" s="4">
        <v>44573</v>
      </c>
      <c r="B227">
        <v>25</v>
      </c>
      <c r="C227">
        <v>33.285714285714199</v>
      </c>
    </row>
    <row r="228" spans="1:3" x14ac:dyDescent="0.75">
      <c r="A228" s="4">
        <v>44574</v>
      </c>
      <c r="B228">
        <v>50</v>
      </c>
      <c r="C228">
        <v>34.857142857142797</v>
      </c>
    </row>
    <row r="229" spans="1:3" x14ac:dyDescent="0.75">
      <c r="A229" s="4">
        <v>44575</v>
      </c>
      <c r="B229">
        <v>35</v>
      </c>
      <c r="C229">
        <v>35.428571428571402</v>
      </c>
    </row>
    <row r="230" spans="1:3" x14ac:dyDescent="0.75">
      <c r="A230" s="4">
        <v>44576</v>
      </c>
      <c r="B230">
        <v>43</v>
      </c>
      <c r="C230">
        <v>36.857142857142797</v>
      </c>
    </row>
    <row r="231" spans="1:3" x14ac:dyDescent="0.75">
      <c r="A231" s="4">
        <v>44577</v>
      </c>
      <c r="B231">
        <v>43</v>
      </c>
      <c r="C231">
        <v>37.285714285714199</v>
      </c>
    </row>
    <row r="232" spans="1:3" x14ac:dyDescent="0.75">
      <c r="A232" s="4">
        <v>44578</v>
      </c>
      <c r="B232">
        <v>35</v>
      </c>
      <c r="C232">
        <v>38</v>
      </c>
    </row>
    <row r="233" spans="1:3" x14ac:dyDescent="0.75">
      <c r="A233" s="4">
        <v>44579</v>
      </c>
      <c r="B233">
        <v>49</v>
      </c>
      <c r="C233">
        <v>40</v>
      </c>
    </row>
    <row r="234" spans="1:3" x14ac:dyDescent="0.75">
      <c r="A234" s="4">
        <v>44580</v>
      </c>
      <c r="B234">
        <v>50</v>
      </c>
      <c r="C234">
        <v>43.571428571428498</v>
      </c>
    </row>
    <row r="235" spans="1:3" x14ac:dyDescent="0.75">
      <c r="A235" s="4">
        <v>44581</v>
      </c>
      <c r="B235">
        <v>43</v>
      </c>
      <c r="C235">
        <v>42.571428571428498</v>
      </c>
    </row>
    <row r="236" spans="1:3" x14ac:dyDescent="0.75">
      <c r="A236" s="4">
        <v>44582</v>
      </c>
      <c r="B236">
        <v>49</v>
      </c>
      <c r="C236">
        <v>44.571428571428498</v>
      </c>
    </row>
    <row r="237" spans="1:3" x14ac:dyDescent="0.75">
      <c r="A237" s="4">
        <v>44583</v>
      </c>
      <c r="B237">
        <v>36</v>
      </c>
      <c r="C237">
        <v>43.571428571428498</v>
      </c>
    </row>
    <row r="238" spans="1:3" x14ac:dyDescent="0.75">
      <c r="A238" s="4">
        <v>44584</v>
      </c>
      <c r="B238">
        <v>27</v>
      </c>
      <c r="C238">
        <v>41.285714285714199</v>
      </c>
    </row>
    <row r="239" spans="1:3" x14ac:dyDescent="0.75">
      <c r="A239" s="4">
        <v>44585</v>
      </c>
      <c r="B239">
        <v>34</v>
      </c>
      <c r="C239">
        <v>41.142857142857103</v>
      </c>
    </row>
    <row r="240" spans="1:3" x14ac:dyDescent="0.75">
      <c r="A240" s="4">
        <v>44586</v>
      </c>
      <c r="B240">
        <v>38</v>
      </c>
      <c r="C240">
        <v>39.571428571428498</v>
      </c>
    </row>
    <row r="241" spans="1:3" x14ac:dyDescent="0.75">
      <c r="A241" s="4">
        <v>44587</v>
      </c>
      <c r="B241">
        <v>30</v>
      </c>
      <c r="C241">
        <v>36.714285714285701</v>
      </c>
    </row>
    <row r="242" spans="1:3" x14ac:dyDescent="0.75">
      <c r="A242" s="4">
        <v>44588</v>
      </c>
      <c r="B242">
        <v>41</v>
      </c>
      <c r="C242">
        <v>36.428571428571402</v>
      </c>
    </row>
    <row r="243" spans="1:3" x14ac:dyDescent="0.75">
      <c r="A243" s="4">
        <v>44589</v>
      </c>
      <c r="B243">
        <v>41</v>
      </c>
      <c r="C243">
        <v>35.285714285714199</v>
      </c>
    </row>
    <row r="244" spans="1:3" x14ac:dyDescent="0.75">
      <c r="A244" s="4">
        <v>44590</v>
      </c>
      <c r="B244">
        <v>26</v>
      </c>
      <c r="C244">
        <v>33.857142857142797</v>
      </c>
    </row>
    <row r="245" spans="1:3" x14ac:dyDescent="0.75">
      <c r="A245" s="4">
        <v>44591</v>
      </c>
      <c r="B245">
        <v>42</v>
      </c>
      <c r="C245">
        <v>36</v>
      </c>
    </row>
    <row r="246" spans="1:3" x14ac:dyDescent="0.75">
      <c r="A246" s="4">
        <v>44592</v>
      </c>
      <c r="B246">
        <v>51</v>
      </c>
      <c r="C246">
        <v>38.428571428571402</v>
      </c>
    </row>
    <row r="247" spans="1:3" x14ac:dyDescent="0.75">
      <c r="A247" s="4">
        <v>44593</v>
      </c>
      <c r="B247">
        <v>27</v>
      </c>
      <c r="C247">
        <v>36.857142857142797</v>
      </c>
    </row>
    <row r="248" spans="1:3" x14ac:dyDescent="0.75">
      <c r="A248" s="4">
        <v>44594</v>
      </c>
      <c r="B248">
        <v>27</v>
      </c>
      <c r="C248">
        <v>36.428571428571402</v>
      </c>
    </row>
    <row r="249" spans="1:3" x14ac:dyDescent="0.75">
      <c r="A249" s="4">
        <v>44595</v>
      </c>
      <c r="B249">
        <v>48</v>
      </c>
      <c r="C249">
        <v>37.428571428571402</v>
      </c>
    </row>
    <row r="250" spans="1:3" x14ac:dyDescent="0.75">
      <c r="A250" s="4">
        <v>44596</v>
      </c>
      <c r="B250">
        <v>50</v>
      </c>
      <c r="C250">
        <v>38.714285714285701</v>
      </c>
    </row>
    <row r="251" spans="1:3" x14ac:dyDescent="0.75">
      <c r="A251" s="4">
        <v>44597</v>
      </c>
      <c r="B251">
        <v>36</v>
      </c>
      <c r="C251">
        <v>40.142857142857103</v>
      </c>
    </row>
    <row r="252" spans="1:3" x14ac:dyDescent="0.75">
      <c r="A252" s="4">
        <v>44598</v>
      </c>
      <c r="B252">
        <v>26</v>
      </c>
      <c r="C252">
        <v>37.857142857142797</v>
      </c>
    </row>
    <row r="253" spans="1:3" x14ac:dyDescent="0.75">
      <c r="A253" s="4">
        <v>44599</v>
      </c>
      <c r="B253">
        <v>50</v>
      </c>
      <c r="C253">
        <v>37.714285714285701</v>
      </c>
    </row>
    <row r="254" spans="1:3" x14ac:dyDescent="0.75">
      <c r="A254" s="4">
        <v>44600</v>
      </c>
      <c r="B254">
        <v>42</v>
      </c>
      <c r="C254">
        <v>39.857142857142797</v>
      </c>
    </row>
    <row r="255" spans="1:3" x14ac:dyDescent="0.75">
      <c r="A255" s="4">
        <v>44601</v>
      </c>
      <c r="B255">
        <v>44</v>
      </c>
      <c r="C255">
        <v>42.285714285714199</v>
      </c>
    </row>
    <row r="256" spans="1:3" x14ac:dyDescent="0.75">
      <c r="A256" s="4">
        <v>44602</v>
      </c>
      <c r="B256">
        <v>47</v>
      </c>
      <c r="C256">
        <v>42.142857142857103</v>
      </c>
    </row>
    <row r="257" spans="1:3" x14ac:dyDescent="0.75">
      <c r="A257" s="4">
        <v>44603</v>
      </c>
      <c r="B257">
        <v>28</v>
      </c>
      <c r="C257">
        <v>39</v>
      </c>
    </row>
    <row r="258" spans="1:3" x14ac:dyDescent="0.75">
      <c r="A258" s="4">
        <v>44604</v>
      </c>
      <c r="B258">
        <v>44</v>
      </c>
      <c r="C258">
        <v>40.142857142857103</v>
      </c>
    </row>
    <row r="259" spans="1:3" x14ac:dyDescent="0.75">
      <c r="A259" s="4">
        <v>44605</v>
      </c>
      <c r="B259">
        <v>28</v>
      </c>
      <c r="C259">
        <v>40.428571428571402</v>
      </c>
    </row>
    <row r="260" spans="1:3" x14ac:dyDescent="0.75">
      <c r="A260" s="4">
        <v>44606</v>
      </c>
      <c r="B260">
        <v>46</v>
      </c>
      <c r="C260">
        <v>39.857142857142797</v>
      </c>
    </row>
    <row r="261" spans="1:3" x14ac:dyDescent="0.75">
      <c r="A261" s="4">
        <v>44607</v>
      </c>
      <c r="B261">
        <v>46</v>
      </c>
      <c r="C261">
        <v>40.428571428571402</v>
      </c>
    </row>
    <row r="262" spans="1:3" x14ac:dyDescent="0.75">
      <c r="A262" s="4">
        <v>44608</v>
      </c>
      <c r="B262">
        <v>57</v>
      </c>
      <c r="C262">
        <v>42.285714285714199</v>
      </c>
    </row>
    <row r="263" spans="1:3" x14ac:dyDescent="0.75">
      <c r="A263" s="4">
        <v>44609</v>
      </c>
      <c r="B263">
        <v>37</v>
      </c>
      <c r="C263">
        <v>40.857142857142797</v>
      </c>
    </row>
    <row r="264" spans="1:3" x14ac:dyDescent="0.75">
      <c r="A264" s="4">
        <v>44610</v>
      </c>
      <c r="B264">
        <v>41</v>
      </c>
      <c r="C264">
        <v>42.714285714285701</v>
      </c>
    </row>
    <row r="265" spans="1:3" x14ac:dyDescent="0.75">
      <c r="A265" s="4">
        <v>44611</v>
      </c>
      <c r="B265">
        <v>32</v>
      </c>
      <c r="C265">
        <v>41</v>
      </c>
    </row>
    <row r="266" spans="1:3" x14ac:dyDescent="0.75">
      <c r="A266" s="4">
        <v>44612</v>
      </c>
      <c r="B266">
        <v>51</v>
      </c>
      <c r="C266">
        <v>44.285714285714199</v>
      </c>
    </row>
    <row r="267" spans="1:3" x14ac:dyDescent="0.75">
      <c r="A267" s="4">
        <v>44613</v>
      </c>
      <c r="B267">
        <v>48</v>
      </c>
      <c r="C267">
        <v>44.571428571428498</v>
      </c>
    </row>
    <row r="268" spans="1:3" x14ac:dyDescent="0.75">
      <c r="A268" s="4">
        <v>44614</v>
      </c>
      <c r="B268">
        <v>70</v>
      </c>
      <c r="C268">
        <v>48</v>
      </c>
    </row>
    <row r="269" spans="1:3" x14ac:dyDescent="0.75">
      <c r="A269" s="4">
        <v>44615</v>
      </c>
      <c r="B269">
        <v>49</v>
      </c>
      <c r="C269">
        <v>46.857142857142797</v>
      </c>
    </row>
    <row r="270" spans="1:3" x14ac:dyDescent="0.75">
      <c r="A270" s="4">
        <v>44616</v>
      </c>
      <c r="B270">
        <v>46</v>
      </c>
      <c r="C270">
        <v>48.142857142857103</v>
      </c>
    </row>
    <row r="271" spans="1:3" x14ac:dyDescent="0.75">
      <c r="A271" s="4">
        <v>44617</v>
      </c>
      <c r="B271">
        <v>42</v>
      </c>
      <c r="C271">
        <v>48.285714285714199</v>
      </c>
    </row>
    <row r="272" spans="1:3" x14ac:dyDescent="0.75">
      <c r="A272" s="4">
        <v>44618</v>
      </c>
      <c r="B272">
        <v>54</v>
      </c>
      <c r="C272">
        <v>51.428571428571402</v>
      </c>
    </row>
    <row r="273" spans="1:3" x14ac:dyDescent="0.75">
      <c r="A273" s="4">
        <v>44619</v>
      </c>
      <c r="B273">
        <v>46</v>
      </c>
      <c r="C273">
        <v>50.714285714285701</v>
      </c>
    </row>
    <row r="274" spans="1:3" x14ac:dyDescent="0.75">
      <c r="A274" s="4">
        <v>44620</v>
      </c>
      <c r="B274">
        <v>54</v>
      </c>
      <c r="C274">
        <v>51.571428571428498</v>
      </c>
    </row>
    <row r="275" spans="1:3" x14ac:dyDescent="0.75">
      <c r="A275" s="4">
        <v>44621</v>
      </c>
      <c r="B275">
        <v>39</v>
      </c>
      <c r="C275">
        <v>47.142857142857103</v>
      </c>
    </row>
    <row r="276" spans="1:3" x14ac:dyDescent="0.75">
      <c r="A276" s="4">
        <v>44622</v>
      </c>
      <c r="B276">
        <v>47</v>
      </c>
      <c r="C276">
        <v>46.857142857142797</v>
      </c>
    </row>
    <row r="277" spans="1:3" x14ac:dyDescent="0.75">
      <c r="A277" s="4">
        <v>44623</v>
      </c>
      <c r="B277">
        <v>49</v>
      </c>
      <c r="C277">
        <v>47.285714285714199</v>
      </c>
    </row>
    <row r="278" spans="1:3" x14ac:dyDescent="0.75">
      <c r="A278" s="4">
        <v>44624</v>
      </c>
      <c r="B278">
        <v>42</v>
      </c>
      <c r="C278">
        <v>47.285714285714199</v>
      </c>
    </row>
    <row r="279" spans="1:3" x14ac:dyDescent="0.75">
      <c r="A279" s="4">
        <v>44625</v>
      </c>
      <c r="B279">
        <v>42</v>
      </c>
      <c r="C279">
        <v>45.571428571428498</v>
      </c>
    </row>
    <row r="280" spans="1:3" x14ac:dyDescent="0.75">
      <c r="A280" s="4">
        <v>44626</v>
      </c>
      <c r="B280">
        <v>45</v>
      </c>
      <c r="C280">
        <v>45.428571428571402</v>
      </c>
    </row>
    <row r="281" spans="1:3" x14ac:dyDescent="0.75">
      <c r="A281" s="4">
        <v>44627</v>
      </c>
      <c r="B281">
        <v>66</v>
      </c>
      <c r="C281">
        <v>47.142857142857103</v>
      </c>
    </row>
    <row r="282" spans="1:3" x14ac:dyDescent="0.75">
      <c r="A282" s="4">
        <v>44628</v>
      </c>
      <c r="B282">
        <v>57</v>
      </c>
      <c r="C282">
        <v>49.714285714285701</v>
      </c>
    </row>
    <row r="283" spans="1:3" x14ac:dyDescent="0.75">
      <c r="A283" s="4">
        <v>44629</v>
      </c>
      <c r="B283">
        <v>68</v>
      </c>
      <c r="C283">
        <v>52.714285714285701</v>
      </c>
    </row>
    <row r="284" spans="1:3" x14ac:dyDescent="0.75">
      <c r="A284" s="4">
        <v>44630</v>
      </c>
      <c r="B284">
        <v>61</v>
      </c>
      <c r="C284">
        <v>54.428571428571402</v>
      </c>
    </row>
    <row r="285" spans="1:3" x14ac:dyDescent="0.75">
      <c r="A285" s="4">
        <v>44631</v>
      </c>
      <c r="B285">
        <v>56</v>
      </c>
      <c r="C285">
        <v>56.428571428571402</v>
      </c>
    </row>
    <row r="286" spans="1:3" x14ac:dyDescent="0.75">
      <c r="A286" s="4">
        <v>44632</v>
      </c>
      <c r="B286">
        <v>42</v>
      </c>
      <c r="C286">
        <v>56.428571428571402</v>
      </c>
    </row>
    <row r="287" spans="1:3" x14ac:dyDescent="0.75">
      <c r="A287" s="4">
        <v>44633</v>
      </c>
      <c r="B287">
        <v>44</v>
      </c>
      <c r="C287">
        <v>56.285714285714199</v>
      </c>
    </row>
    <row r="288" spans="1:3" x14ac:dyDescent="0.75">
      <c r="A288" s="4">
        <v>44634</v>
      </c>
      <c r="B288">
        <v>60</v>
      </c>
      <c r="C288">
        <v>55.428571428571402</v>
      </c>
    </row>
    <row r="289" spans="1:3" x14ac:dyDescent="0.75">
      <c r="A289" s="4">
        <v>44635</v>
      </c>
      <c r="B289">
        <v>42</v>
      </c>
      <c r="C289">
        <v>53.285714285714199</v>
      </c>
    </row>
    <row r="290" spans="1:3" x14ac:dyDescent="0.75">
      <c r="A290" s="4">
        <v>44636</v>
      </c>
      <c r="B290">
        <v>55</v>
      </c>
      <c r="C290">
        <v>51.428571428571402</v>
      </c>
    </row>
    <row r="291" spans="1:3" x14ac:dyDescent="0.75">
      <c r="A291" s="4">
        <v>44637</v>
      </c>
      <c r="B291">
        <v>60</v>
      </c>
      <c r="C291">
        <v>51.285714285714199</v>
      </c>
    </row>
    <row r="292" spans="1:3" x14ac:dyDescent="0.75">
      <c r="A292" s="4">
        <v>44638</v>
      </c>
      <c r="B292">
        <v>58</v>
      </c>
      <c r="C292">
        <v>51.571428571428498</v>
      </c>
    </row>
    <row r="293" spans="1:3" x14ac:dyDescent="0.75">
      <c r="A293" s="4">
        <v>44639</v>
      </c>
      <c r="B293">
        <v>60</v>
      </c>
      <c r="C293">
        <v>54.142857142857103</v>
      </c>
    </row>
    <row r="294" spans="1:3" x14ac:dyDescent="0.75">
      <c r="A294" s="4">
        <v>44640</v>
      </c>
      <c r="B294">
        <v>61</v>
      </c>
      <c r="C294">
        <v>56.571428571428498</v>
      </c>
    </row>
    <row r="295" spans="1:3" x14ac:dyDescent="0.75">
      <c r="A295" s="4">
        <v>44641</v>
      </c>
      <c r="B295">
        <v>49</v>
      </c>
      <c r="C295">
        <v>55</v>
      </c>
    </row>
    <row r="296" spans="1:3" x14ac:dyDescent="0.75">
      <c r="A296" s="4">
        <v>44642</v>
      </c>
      <c r="B296">
        <v>61</v>
      </c>
      <c r="C296">
        <v>57.714285714285701</v>
      </c>
    </row>
    <row r="297" spans="1:3" x14ac:dyDescent="0.75">
      <c r="A297" s="4">
        <v>44643</v>
      </c>
      <c r="B297">
        <v>29</v>
      </c>
      <c r="C297">
        <v>54</v>
      </c>
    </row>
    <row r="298" spans="1:3" x14ac:dyDescent="0.75">
      <c r="A298" s="4">
        <v>44644</v>
      </c>
      <c r="B298">
        <v>63</v>
      </c>
      <c r="C298">
        <v>54.428571428571402</v>
      </c>
    </row>
    <row r="299" spans="1:3" x14ac:dyDescent="0.75">
      <c r="A299" s="4">
        <v>44645</v>
      </c>
      <c r="B299">
        <v>41</v>
      </c>
      <c r="C299">
        <v>52</v>
      </c>
    </row>
    <row r="300" spans="1:3" x14ac:dyDescent="0.75">
      <c r="A300" s="4">
        <v>44646</v>
      </c>
      <c r="B300">
        <v>64</v>
      </c>
      <c r="C300">
        <v>52.571428571428498</v>
      </c>
    </row>
    <row r="301" spans="1:3" x14ac:dyDescent="0.75">
      <c r="A301" s="4">
        <v>44647</v>
      </c>
      <c r="B301">
        <v>45</v>
      </c>
      <c r="C301">
        <v>50.285714285714199</v>
      </c>
    </row>
    <row r="302" spans="1:3" x14ac:dyDescent="0.75">
      <c r="A302" s="4">
        <v>44648</v>
      </c>
      <c r="B302">
        <v>50</v>
      </c>
      <c r="C302">
        <v>50.428571428571402</v>
      </c>
    </row>
    <row r="303" spans="1:3" x14ac:dyDescent="0.75">
      <c r="A303" s="4">
        <v>44649</v>
      </c>
      <c r="B303">
        <v>62</v>
      </c>
      <c r="C303">
        <v>50.571428571428498</v>
      </c>
    </row>
    <row r="304" spans="1:3" x14ac:dyDescent="0.75">
      <c r="A304" s="4">
        <v>44650</v>
      </c>
      <c r="B304">
        <v>57</v>
      </c>
      <c r="C304">
        <v>54.571428571428498</v>
      </c>
    </row>
    <row r="305" spans="1:3" x14ac:dyDescent="0.75">
      <c r="A305" s="4">
        <v>44651</v>
      </c>
      <c r="B305">
        <v>62</v>
      </c>
      <c r="C305">
        <v>54.428571428571402</v>
      </c>
    </row>
    <row r="306" spans="1:3" x14ac:dyDescent="0.75">
      <c r="A306" s="4">
        <v>44652</v>
      </c>
      <c r="B306">
        <v>55</v>
      </c>
      <c r="C306">
        <v>56.428571428571402</v>
      </c>
    </row>
    <row r="307" spans="1:3" x14ac:dyDescent="0.75">
      <c r="A307" s="4">
        <v>44653</v>
      </c>
      <c r="B307">
        <v>41</v>
      </c>
      <c r="C307">
        <v>53.142857142857103</v>
      </c>
    </row>
    <row r="308" spans="1:3" x14ac:dyDescent="0.75">
      <c r="A308" s="4">
        <v>44654</v>
      </c>
      <c r="B308">
        <v>51</v>
      </c>
      <c r="C308">
        <v>54</v>
      </c>
    </row>
    <row r="309" spans="1:3" x14ac:dyDescent="0.75">
      <c r="A309" s="4">
        <v>44655</v>
      </c>
      <c r="B309">
        <v>59</v>
      </c>
      <c r="C309">
        <v>55.285714285714199</v>
      </c>
    </row>
    <row r="310" spans="1:3" x14ac:dyDescent="0.75">
      <c r="A310" s="4">
        <v>44656</v>
      </c>
      <c r="B310">
        <v>67</v>
      </c>
      <c r="C310">
        <v>56</v>
      </c>
    </row>
    <row r="311" spans="1:3" x14ac:dyDescent="0.75">
      <c r="A311" s="4">
        <v>44657</v>
      </c>
      <c r="B311">
        <v>66</v>
      </c>
      <c r="C311">
        <v>57.285714285714199</v>
      </c>
    </row>
    <row r="312" spans="1:3" x14ac:dyDescent="0.75">
      <c r="A312" s="4">
        <v>44658</v>
      </c>
      <c r="B312">
        <v>44</v>
      </c>
      <c r="C312">
        <v>54.714285714285701</v>
      </c>
    </row>
    <row r="313" spans="1:3" x14ac:dyDescent="0.75">
      <c r="A313" s="4">
        <v>44659</v>
      </c>
      <c r="B313">
        <v>55</v>
      </c>
      <c r="C313">
        <v>54.714285714285701</v>
      </c>
    </row>
    <row r="314" spans="1:3" x14ac:dyDescent="0.75">
      <c r="A314" s="4">
        <v>44660</v>
      </c>
      <c r="B314">
        <v>46</v>
      </c>
      <c r="C314">
        <v>55.428571428571402</v>
      </c>
    </row>
    <row r="315" spans="1:3" x14ac:dyDescent="0.75">
      <c r="A315" s="4">
        <v>44661</v>
      </c>
      <c r="B315">
        <v>64</v>
      </c>
      <c r="C315">
        <v>57.285714285714199</v>
      </c>
    </row>
    <row r="316" spans="1:3" x14ac:dyDescent="0.75">
      <c r="A316" s="4">
        <v>44662</v>
      </c>
      <c r="B316">
        <v>61</v>
      </c>
      <c r="C316">
        <v>57.571428571428498</v>
      </c>
    </row>
    <row r="317" spans="1:3" x14ac:dyDescent="0.75">
      <c r="A317" s="4">
        <v>44663</v>
      </c>
      <c r="B317">
        <v>38</v>
      </c>
      <c r="C317">
        <v>53.428571428571402</v>
      </c>
    </row>
    <row r="318" spans="1:3" x14ac:dyDescent="0.75">
      <c r="A318" s="4">
        <v>44664</v>
      </c>
      <c r="B318">
        <v>55</v>
      </c>
      <c r="C318">
        <v>51.857142857142797</v>
      </c>
    </row>
    <row r="319" spans="1:3" x14ac:dyDescent="0.75">
      <c r="A319" s="4">
        <v>44665</v>
      </c>
      <c r="B319">
        <v>66</v>
      </c>
      <c r="C319">
        <v>55</v>
      </c>
    </row>
    <row r="320" spans="1:3" x14ac:dyDescent="0.75">
      <c r="A320" s="4">
        <v>44666</v>
      </c>
      <c r="B320">
        <v>46</v>
      </c>
      <c r="C320">
        <v>53.714285714285701</v>
      </c>
    </row>
    <row r="321" spans="1:3" x14ac:dyDescent="0.75">
      <c r="A321" s="4">
        <v>44667</v>
      </c>
      <c r="B321">
        <v>38</v>
      </c>
      <c r="C321">
        <v>52.571428571428498</v>
      </c>
    </row>
    <row r="322" spans="1:3" x14ac:dyDescent="0.75">
      <c r="A322" s="4">
        <v>44668</v>
      </c>
      <c r="B322">
        <v>40</v>
      </c>
      <c r="C322">
        <v>49.142857142857103</v>
      </c>
    </row>
    <row r="323" spans="1:3" x14ac:dyDescent="0.75">
      <c r="A323" s="4">
        <v>44669</v>
      </c>
      <c r="B323">
        <v>50</v>
      </c>
      <c r="C323">
        <v>47.571428571428498</v>
      </c>
    </row>
    <row r="324" spans="1:3" x14ac:dyDescent="0.75">
      <c r="A324" s="4">
        <v>44670</v>
      </c>
      <c r="B324">
        <v>54</v>
      </c>
      <c r="C324">
        <v>49.857142857142797</v>
      </c>
    </row>
    <row r="325" spans="1:3" x14ac:dyDescent="0.75">
      <c r="A325" s="4">
        <v>44671</v>
      </c>
      <c r="B325">
        <v>53</v>
      </c>
      <c r="C325">
        <v>49.571428571428498</v>
      </c>
    </row>
    <row r="326" spans="1:3" x14ac:dyDescent="0.75">
      <c r="A326" s="4">
        <v>44672</v>
      </c>
      <c r="B326">
        <v>56</v>
      </c>
      <c r="C326">
        <v>48.142857142857103</v>
      </c>
    </row>
    <row r="327" spans="1:3" x14ac:dyDescent="0.75">
      <c r="A327" s="4">
        <v>44673</v>
      </c>
      <c r="B327">
        <v>59</v>
      </c>
      <c r="C327">
        <v>50</v>
      </c>
    </row>
    <row r="328" spans="1:3" x14ac:dyDescent="0.75">
      <c r="A328" s="4">
        <v>44674</v>
      </c>
      <c r="B328">
        <v>50</v>
      </c>
      <c r="C328">
        <v>51.714285714285701</v>
      </c>
    </row>
    <row r="329" spans="1:3" x14ac:dyDescent="0.75">
      <c r="A329" s="4">
        <v>44675</v>
      </c>
      <c r="B329">
        <v>51</v>
      </c>
      <c r="C329">
        <v>53.285714285714199</v>
      </c>
    </row>
    <row r="330" spans="1:3" x14ac:dyDescent="0.75">
      <c r="A330" s="4">
        <v>44676</v>
      </c>
      <c r="B330">
        <v>73</v>
      </c>
      <c r="C330">
        <v>56.571428571428498</v>
      </c>
    </row>
    <row r="331" spans="1:3" x14ac:dyDescent="0.75">
      <c r="A331" s="4">
        <v>44677</v>
      </c>
      <c r="B331">
        <v>60</v>
      </c>
      <c r="C331">
        <v>57.428571428571402</v>
      </c>
    </row>
    <row r="332" spans="1:3" x14ac:dyDescent="0.75">
      <c r="A332" s="4">
        <v>44678</v>
      </c>
      <c r="B332">
        <v>51</v>
      </c>
      <c r="C332">
        <v>57.142857142857103</v>
      </c>
    </row>
    <row r="333" spans="1:3" x14ac:dyDescent="0.75">
      <c r="A333" s="4">
        <v>44679</v>
      </c>
      <c r="B333">
        <v>51</v>
      </c>
      <c r="C333">
        <v>56.428571428571402</v>
      </c>
    </row>
    <row r="334" spans="1:3" x14ac:dyDescent="0.75">
      <c r="A334" s="4">
        <v>44680</v>
      </c>
      <c r="B334">
        <v>54</v>
      </c>
      <c r="C334">
        <v>55.714285714285701</v>
      </c>
    </row>
    <row r="335" spans="1:3" x14ac:dyDescent="0.75">
      <c r="A335" s="4">
        <v>44681</v>
      </c>
      <c r="B335">
        <v>50</v>
      </c>
      <c r="C335">
        <v>55.714285714285701</v>
      </c>
    </row>
    <row r="336" spans="1:3" x14ac:dyDescent="0.75">
      <c r="A336" s="4">
        <v>44682</v>
      </c>
      <c r="B336">
        <v>47</v>
      </c>
      <c r="C336">
        <v>55.142857142857103</v>
      </c>
    </row>
    <row r="337" spans="1:3" x14ac:dyDescent="0.75">
      <c r="A337" s="4">
        <v>44683</v>
      </c>
      <c r="B337">
        <v>61</v>
      </c>
      <c r="C337">
        <v>53.428571428571402</v>
      </c>
    </row>
    <row r="338" spans="1:3" x14ac:dyDescent="0.75">
      <c r="A338" s="4">
        <v>44684</v>
      </c>
      <c r="B338">
        <v>65</v>
      </c>
      <c r="C338">
        <v>54.142857142857103</v>
      </c>
    </row>
    <row r="339" spans="1:3" x14ac:dyDescent="0.75">
      <c r="A339" s="4">
        <v>44685</v>
      </c>
      <c r="B339">
        <v>42</v>
      </c>
      <c r="C339">
        <v>52.857142857142797</v>
      </c>
    </row>
    <row r="340" spans="1:3" x14ac:dyDescent="0.75">
      <c r="A340" s="4">
        <v>44686</v>
      </c>
      <c r="B340">
        <v>60</v>
      </c>
      <c r="C340">
        <v>54.142857142857103</v>
      </c>
    </row>
    <row r="341" spans="1:3" x14ac:dyDescent="0.75">
      <c r="A341" s="4">
        <v>44687</v>
      </c>
      <c r="B341">
        <v>42</v>
      </c>
      <c r="C341">
        <v>52.428571428571402</v>
      </c>
    </row>
    <row r="342" spans="1:3" x14ac:dyDescent="0.75">
      <c r="A342" s="4">
        <v>44688</v>
      </c>
      <c r="B342">
        <v>48</v>
      </c>
      <c r="C342">
        <v>52.142857142857103</v>
      </c>
    </row>
    <row r="343" spans="1:3" x14ac:dyDescent="0.75">
      <c r="A343" s="4">
        <v>44689</v>
      </c>
      <c r="B343">
        <v>45</v>
      </c>
      <c r="C343">
        <v>51.857142857142797</v>
      </c>
    </row>
    <row r="344" spans="1:3" x14ac:dyDescent="0.75">
      <c r="A344" s="4">
        <v>44690</v>
      </c>
      <c r="B344">
        <v>56</v>
      </c>
      <c r="C344">
        <v>51.142857142857103</v>
      </c>
    </row>
    <row r="345" spans="1:3" x14ac:dyDescent="0.75">
      <c r="A345" s="4">
        <v>44691</v>
      </c>
      <c r="B345">
        <v>49</v>
      </c>
      <c r="C345">
        <v>48.857142857142797</v>
      </c>
    </row>
    <row r="346" spans="1:3" x14ac:dyDescent="0.75">
      <c r="A346" s="4">
        <v>44692</v>
      </c>
      <c r="B346">
        <v>53</v>
      </c>
      <c r="C346">
        <v>50.428571428571402</v>
      </c>
    </row>
    <row r="347" spans="1:3" x14ac:dyDescent="0.75">
      <c r="A347" s="4">
        <v>44693</v>
      </c>
      <c r="B347">
        <v>55</v>
      </c>
      <c r="C347">
        <v>49.714285714285701</v>
      </c>
    </row>
    <row r="348" spans="1:3" x14ac:dyDescent="0.75">
      <c r="A348" s="4">
        <v>44694</v>
      </c>
      <c r="B348">
        <v>57</v>
      </c>
      <c r="C348">
        <v>51.857142857142797</v>
      </c>
    </row>
    <row r="349" spans="1:3" x14ac:dyDescent="0.75">
      <c r="A349" s="4">
        <v>44695</v>
      </c>
      <c r="B349">
        <v>30</v>
      </c>
      <c r="C349">
        <v>49.285714285714199</v>
      </c>
    </row>
    <row r="350" spans="1:3" x14ac:dyDescent="0.75">
      <c r="A350" s="4">
        <v>44696</v>
      </c>
      <c r="B350">
        <v>44</v>
      </c>
      <c r="C350">
        <v>49.142857142857103</v>
      </c>
    </row>
    <row r="351" spans="1:3" x14ac:dyDescent="0.75">
      <c r="A351" s="4">
        <v>44697</v>
      </c>
      <c r="B351">
        <v>52</v>
      </c>
      <c r="C351">
        <v>48.571428571428498</v>
      </c>
    </row>
    <row r="352" spans="1:3" x14ac:dyDescent="0.75">
      <c r="A352" s="4">
        <v>44698</v>
      </c>
      <c r="B352">
        <v>66</v>
      </c>
      <c r="C352">
        <v>51</v>
      </c>
    </row>
    <row r="353" spans="1:3" x14ac:dyDescent="0.75">
      <c r="A353" s="4">
        <v>44699</v>
      </c>
      <c r="B353">
        <v>47</v>
      </c>
      <c r="C353">
        <v>50.142857142857103</v>
      </c>
    </row>
    <row r="354" spans="1:3" x14ac:dyDescent="0.75">
      <c r="A354" s="4">
        <v>44700</v>
      </c>
      <c r="B354">
        <v>55</v>
      </c>
      <c r="C354">
        <v>50.142857142857103</v>
      </c>
    </row>
    <row r="355" spans="1:3" x14ac:dyDescent="0.75">
      <c r="A355" s="4">
        <v>44701</v>
      </c>
      <c r="B355">
        <v>55</v>
      </c>
      <c r="C355">
        <v>49.857142857142797</v>
      </c>
    </row>
    <row r="356" spans="1:3" x14ac:dyDescent="0.75">
      <c r="A356" s="4">
        <v>44702</v>
      </c>
      <c r="B356">
        <v>39</v>
      </c>
      <c r="C356">
        <v>51.142857142857103</v>
      </c>
    </row>
    <row r="357" spans="1:3" x14ac:dyDescent="0.75">
      <c r="A357" s="4">
        <v>44703</v>
      </c>
      <c r="B357">
        <v>54</v>
      </c>
      <c r="C357">
        <v>52.571428571428498</v>
      </c>
    </row>
    <row r="358" spans="1:3" x14ac:dyDescent="0.75">
      <c r="A358" s="4">
        <v>44704</v>
      </c>
      <c r="B358">
        <v>63</v>
      </c>
      <c r="C358">
        <v>54.142857142857103</v>
      </c>
    </row>
    <row r="359" spans="1:3" x14ac:dyDescent="0.75">
      <c r="A359" s="4">
        <v>44705</v>
      </c>
      <c r="B359">
        <v>41</v>
      </c>
      <c r="C359">
        <v>50.571428571428498</v>
      </c>
    </row>
    <row r="360" spans="1:3" x14ac:dyDescent="0.75">
      <c r="A360" s="4">
        <v>44706</v>
      </c>
      <c r="B360">
        <v>51</v>
      </c>
      <c r="C360">
        <v>51.142857142857103</v>
      </c>
    </row>
    <row r="361" spans="1:3" x14ac:dyDescent="0.75">
      <c r="A361" s="4">
        <v>44707</v>
      </c>
      <c r="B361">
        <v>43</v>
      </c>
      <c r="C361">
        <v>49.428571428571402</v>
      </c>
    </row>
    <row r="362" spans="1:3" x14ac:dyDescent="0.75">
      <c r="A362" s="4">
        <v>44708</v>
      </c>
      <c r="B362">
        <v>45</v>
      </c>
      <c r="C362">
        <v>48</v>
      </c>
    </row>
    <row r="363" spans="1:3" x14ac:dyDescent="0.75">
      <c r="A363" s="4">
        <v>44709</v>
      </c>
      <c r="B363">
        <v>42</v>
      </c>
      <c r="C363">
        <v>48.428571428571402</v>
      </c>
    </row>
    <row r="364" spans="1:3" x14ac:dyDescent="0.75">
      <c r="A364" s="4">
        <v>44710</v>
      </c>
      <c r="B364">
        <v>40</v>
      </c>
      <c r="C364">
        <v>46.428571428571402</v>
      </c>
    </row>
    <row r="365" spans="1:3" x14ac:dyDescent="0.75">
      <c r="A365" s="4">
        <v>44711</v>
      </c>
      <c r="B365">
        <v>41</v>
      </c>
      <c r="C365">
        <v>43.285714285714199</v>
      </c>
    </row>
    <row r="366" spans="1:3" x14ac:dyDescent="0.75">
      <c r="A366" s="4">
        <v>44712</v>
      </c>
      <c r="B366">
        <v>42</v>
      </c>
      <c r="C366">
        <v>43.428571428571402</v>
      </c>
    </row>
    <row r="367" spans="1:3" x14ac:dyDescent="0.75">
      <c r="A367" s="4">
        <v>44713</v>
      </c>
      <c r="B367">
        <v>55</v>
      </c>
      <c r="C367">
        <v>44</v>
      </c>
    </row>
    <row r="368" spans="1:3" x14ac:dyDescent="0.75">
      <c r="A368" s="4">
        <v>44714</v>
      </c>
      <c r="B368">
        <v>49</v>
      </c>
      <c r="C368">
        <v>44.857142857142797</v>
      </c>
    </row>
    <row r="369" spans="1:3" x14ac:dyDescent="0.75">
      <c r="A369" s="4">
        <v>44715</v>
      </c>
      <c r="B369">
        <v>39</v>
      </c>
      <c r="C369">
        <v>44</v>
      </c>
    </row>
    <row r="370" spans="1:3" x14ac:dyDescent="0.75">
      <c r="A370" s="4">
        <v>44716</v>
      </c>
      <c r="B370">
        <v>37</v>
      </c>
      <c r="C370">
        <v>43.285714285714199</v>
      </c>
    </row>
    <row r="371" spans="1:3" x14ac:dyDescent="0.75">
      <c r="A371" s="4">
        <v>44717</v>
      </c>
      <c r="B371">
        <v>31</v>
      </c>
      <c r="C371">
        <v>42</v>
      </c>
    </row>
    <row r="372" spans="1:3" x14ac:dyDescent="0.75">
      <c r="A372" s="4">
        <v>44718</v>
      </c>
      <c r="B372">
        <v>49</v>
      </c>
      <c r="C372">
        <v>43.142857142857103</v>
      </c>
    </row>
    <row r="373" spans="1:3" x14ac:dyDescent="0.75">
      <c r="A373" s="4">
        <v>44719</v>
      </c>
      <c r="B373">
        <v>43</v>
      </c>
      <c r="C373">
        <v>43.285714285714199</v>
      </c>
    </row>
    <row r="374" spans="1:3" x14ac:dyDescent="0.75">
      <c r="A374" s="4">
        <v>44720</v>
      </c>
      <c r="B374">
        <v>48</v>
      </c>
      <c r="C374">
        <v>42.285714285714199</v>
      </c>
    </row>
    <row r="375" spans="1:3" x14ac:dyDescent="0.75">
      <c r="A375" s="4">
        <v>44721</v>
      </c>
      <c r="B375">
        <v>53</v>
      </c>
      <c r="C375">
        <v>42.857142857142797</v>
      </c>
    </row>
    <row r="376" spans="1:3" x14ac:dyDescent="0.75">
      <c r="A376" s="4">
        <v>44722</v>
      </c>
      <c r="B376">
        <v>49</v>
      </c>
      <c r="C376">
        <v>44.285714285714199</v>
      </c>
    </row>
    <row r="377" spans="1:3" x14ac:dyDescent="0.75">
      <c r="A377" s="4">
        <v>44723</v>
      </c>
      <c r="B377">
        <v>43</v>
      </c>
      <c r="C377">
        <v>45.142857142857103</v>
      </c>
    </row>
    <row r="378" spans="1:3" x14ac:dyDescent="0.75">
      <c r="A378" s="4">
        <v>44724</v>
      </c>
      <c r="B378">
        <v>72</v>
      </c>
      <c r="C378">
        <v>51</v>
      </c>
    </row>
    <row r="379" spans="1:3" x14ac:dyDescent="0.75">
      <c r="A379" s="4">
        <v>44725</v>
      </c>
      <c r="B379">
        <v>63</v>
      </c>
      <c r="C379">
        <v>53</v>
      </c>
    </row>
    <row r="380" spans="1:3" x14ac:dyDescent="0.75">
      <c r="A380" s="4">
        <v>44726</v>
      </c>
      <c r="B380">
        <v>53</v>
      </c>
      <c r="C380">
        <v>54.428571428571402</v>
      </c>
    </row>
    <row r="381" spans="1:3" x14ac:dyDescent="0.75">
      <c r="A381" s="4">
        <v>44727</v>
      </c>
      <c r="B381">
        <v>55</v>
      </c>
      <c r="C381">
        <v>55.428571428571402</v>
      </c>
    </row>
    <row r="382" spans="1:3" x14ac:dyDescent="0.75">
      <c r="A382" s="4">
        <v>44728</v>
      </c>
      <c r="B382">
        <v>54</v>
      </c>
      <c r="C382">
        <v>55.571428571428498</v>
      </c>
    </row>
    <row r="383" spans="1:3" x14ac:dyDescent="0.75">
      <c r="A383" s="4">
        <v>44729</v>
      </c>
      <c r="B383">
        <v>47</v>
      </c>
      <c r="C383">
        <v>55.285714285714199</v>
      </c>
    </row>
    <row r="384" spans="1:3" x14ac:dyDescent="0.75">
      <c r="A384" s="4">
        <v>44730</v>
      </c>
      <c r="B384">
        <v>37</v>
      </c>
      <c r="C384">
        <v>54.428571428571402</v>
      </c>
    </row>
    <row r="385" spans="1:3" x14ac:dyDescent="0.75">
      <c r="A385" s="4">
        <v>44731</v>
      </c>
      <c r="B385">
        <v>35</v>
      </c>
      <c r="C385">
        <v>49.142857142857103</v>
      </c>
    </row>
    <row r="386" spans="1:3" x14ac:dyDescent="0.75">
      <c r="A386" s="4">
        <v>44732</v>
      </c>
      <c r="B386">
        <v>56</v>
      </c>
      <c r="C386">
        <v>48.142857142857103</v>
      </c>
    </row>
    <row r="387" spans="1:3" x14ac:dyDescent="0.75">
      <c r="A387" s="4">
        <v>44733</v>
      </c>
      <c r="B387">
        <v>40</v>
      </c>
      <c r="C387">
        <v>46.285714285714199</v>
      </c>
    </row>
    <row r="388" spans="1:3" x14ac:dyDescent="0.75">
      <c r="A388" s="4">
        <v>44734</v>
      </c>
      <c r="B388">
        <v>46</v>
      </c>
      <c r="C388">
        <v>45</v>
      </c>
    </row>
    <row r="389" spans="1:3" x14ac:dyDescent="0.75">
      <c r="A389" s="4">
        <v>44735</v>
      </c>
      <c r="B389">
        <v>50</v>
      </c>
      <c r="C389">
        <v>44.428571428571402</v>
      </c>
    </row>
    <row r="390" spans="1:3" x14ac:dyDescent="0.75">
      <c r="A390" s="4">
        <v>44736</v>
      </c>
      <c r="B390">
        <v>54</v>
      </c>
      <c r="C390">
        <v>45.428571428571402</v>
      </c>
    </row>
    <row r="391" spans="1:3" x14ac:dyDescent="0.75">
      <c r="A391" s="4">
        <v>44737</v>
      </c>
      <c r="B391">
        <v>50</v>
      </c>
      <c r="C391">
        <v>47.285714285714199</v>
      </c>
    </row>
    <row r="392" spans="1:3" x14ac:dyDescent="0.75">
      <c r="A392" s="4">
        <v>44738</v>
      </c>
      <c r="B392">
        <v>43</v>
      </c>
      <c r="C392">
        <v>48.428571428571402</v>
      </c>
    </row>
    <row r="393" spans="1:3" x14ac:dyDescent="0.75">
      <c r="A393" s="4">
        <v>44739</v>
      </c>
      <c r="B393">
        <v>67</v>
      </c>
      <c r="C393">
        <v>50</v>
      </c>
    </row>
    <row r="394" spans="1:3" x14ac:dyDescent="0.75">
      <c r="A394" s="4">
        <v>44740</v>
      </c>
      <c r="B394">
        <v>43</v>
      </c>
      <c r="C394">
        <v>50.428571428571402</v>
      </c>
    </row>
    <row r="395" spans="1:3" x14ac:dyDescent="0.75">
      <c r="A395" s="4">
        <v>44741</v>
      </c>
      <c r="B395">
        <v>31</v>
      </c>
      <c r="C395">
        <v>48.285714285714199</v>
      </c>
    </row>
    <row r="397" spans="1:3" x14ac:dyDescent="0.75">
      <c r="A397" t="s">
        <v>65</v>
      </c>
      <c r="B397">
        <v>17929</v>
      </c>
      <c r="C397">
        <v>17910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A035-658D-417E-A2BF-AE0EB6E58BAF}">
  <dimension ref="A1:C15"/>
  <sheetViews>
    <sheetView workbookViewId="0">
      <selection activeCell="E1" sqref="E1"/>
    </sheetView>
  </sheetViews>
  <sheetFormatPr defaultRowHeight="14.75" x14ac:dyDescent="0.75"/>
  <cols>
    <col min="1" max="1" width="10.7265625" customWidth="1"/>
    <col min="2" max="2" width="33.81640625" style="37" bestFit="1" customWidth="1"/>
    <col min="3" max="3" width="23.953125" style="37" customWidth="1"/>
  </cols>
  <sheetData>
    <row r="1" spans="1:3" x14ac:dyDescent="0.75">
      <c r="B1" s="37" t="s">
        <v>71</v>
      </c>
      <c r="C1" s="37" t="s">
        <v>72</v>
      </c>
    </row>
    <row r="2" spans="1:3" x14ac:dyDescent="0.75">
      <c r="A2" s="4">
        <v>44575</v>
      </c>
      <c r="B2" s="37">
        <v>76</v>
      </c>
      <c r="C2" s="37">
        <v>14</v>
      </c>
    </row>
    <row r="3" spans="1:3" x14ac:dyDescent="0.75">
      <c r="A3" s="4">
        <v>44582</v>
      </c>
      <c r="B3" s="37">
        <v>84</v>
      </c>
      <c r="C3" s="37">
        <v>14</v>
      </c>
    </row>
    <row r="4" spans="1:3" x14ac:dyDescent="0.75">
      <c r="A4" s="4">
        <v>44589</v>
      </c>
      <c r="B4" s="37">
        <v>68</v>
      </c>
      <c r="C4" s="37" t="s">
        <v>59</v>
      </c>
    </row>
    <row r="5" spans="1:3" x14ac:dyDescent="0.75">
      <c r="A5" s="4">
        <v>44596</v>
      </c>
      <c r="B5" s="37">
        <v>97</v>
      </c>
      <c r="C5" s="37">
        <v>13</v>
      </c>
    </row>
    <row r="6" spans="1:3" x14ac:dyDescent="0.75">
      <c r="A6" s="4">
        <v>44603</v>
      </c>
      <c r="B6" s="37">
        <v>99</v>
      </c>
      <c r="C6" s="37">
        <v>13</v>
      </c>
    </row>
    <row r="7" spans="1:3" x14ac:dyDescent="0.75">
      <c r="A7" s="4">
        <v>44610</v>
      </c>
      <c r="B7" s="37">
        <v>91</v>
      </c>
      <c r="C7" s="37">
        <v>16</v>
      </c>
    </row>
    <row r="8" spans="1:3" x14ac:dyDescent="0.75">
      <c r="A8" s="4">
        <v>44617</v>
      </c>
      <c r="B8" s="37">
        <v>100</v>
      </c>
      <c r="C8" s="37">
        <v>16</v>
      </c>
    </row>
    <row r="9" spans="1:3" x14ac:dyDescent="0.75">
      <c r="A9" s="4">
        <v>44624</v>
      </c>
      <c r="B9" s="37">
        <v>108</v>
      </c>
      <c r="C9" s="37">
        <v>23</v>
      </c>
    </row>
    <row r="10" spans="1:3" x14ac:dyDescent="0.75">
      <c r="A10" s="4">
        <v>44631</v>
      </c>
      <c r="B10" s="37">
        <v>106</v>
      </c>
      <c r="C10" s="37">
        <v>16</v>
      </c>
    </row>
    <row r="11" spans="1:3" x14ac:dyDescent="0.75">
      <c r="A11" s="4">
        <v>44638</v>
      </c>
      <c r="B11" s="37">
        <v>101</v>
      </c>
      <c r="C11" s="37">
        <v>13</v>
      </c>
    </row>
    <row r="12" spans="1:3" x14ac:dyDescent="0.75">
      <c r="A12" s="4">
        <v>44645</v>
      </c>
      <c r="B12" s="37">
        <v>126</v>
      </c>
      <c r="C12" s="37">
        <v>22</v>
      </c>
    </row>
    <row r="13" spans="1:3" x14ac:dyDescent="0.75">
      <c r="A13" s="4">
        <v>44652</v>
      </c>
      <c r="B13" s="37">
        <v>102</v>
      </c>
      <c r="C13" s="37">
        <v>16</v>
      </c>
    </row>
    <row r="14" spans="1:3" x14ac:dyDescent="0.75">
      <c r="A14" s="4">
        <v>44659</v>
      </c>
      <c r="B14" s="37">
        <v>102</v>
      </c>
      <c r="C14" s="37">
        <v>13</v>
      </c>
    </row>
    <row r="15" spans="1:3" x14ac:dyDescent="0.75">
      <c r="A15" s="4">
        <v>44666</v>
      </c>
      <c r="B15" s="37">
        <v>99</v>
      </c>
      <c r="C15" s="37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15CE-611E-44D6-8178-EE4A72AAA002}">
  <dimension ref="A2:G188"/>
  <sheetViews>
    <sheetView workbookViewId="0">
      <selection activeCell="E10" sqref="E10"/>
    </sheetView>
  </sheetViews>
  <sheetFormatPr defaultRowHeight="14.75" x14ac:dyDescent="0.75"/>
  <cols>
    <col min="1" max="1" width="17.7265625" customWidth="1"/>
    <col min="2" max="2" width="12.54296875" customWidth="1"/>
    <col min="3" max="3" width="21.26953125" customWidth="1"/>
    <col min="4" max="4" width="14" customWidth="1"/>
    <col min="5" max="5" width="17.40625" customWidth="1"/>
  </cols>
  <sheetData>
    <row r="2" spans="1:7" x14ac:dyDescent="0.75">
      <c r="A2" s="28"/>
      <c r="B2" s="46" t="s">
        <v>66</v>
      </c>
      <c r="C2" s="46"/>
      <c r="D2" s="47" t="s">
        <v>67</v>
      </c>
      <c r="E2" s="47"/>
      <c r="F2" s="29" t="s">
        <v>68</v>
      </c>
      <c r="G2" s="29"/>
    </row>
    <row r="3" spans="1:7" x14ac:dyDescent="0.75">
      <c r="A3" s="28" t="s">
        <v>62</v>
      </c>
      <c r="B3" s="30" t="s">
        <v>69</v>
      </c>
      <c r="C3" s="30" t="s">
        <v>70</v>
      </c>
      <c r="D3" s="31" t="s">
        <v>69</v>
      </c>
      <c r="E3" s="31" t="s">
        <v>70</v>
      </c>
      <c r="F3" s="29" t="s">
        <v>69</v>
      </c>
      <c r="G3" s="29" t="s">
        <v>70</v>
      </c>
    </row>
    <row r="4" spans="1:7" x14ac:dyDescent="0.75">
      <c r="A4" s="32">
        <v>44488</v>
      </c>
      <c r="B4" s="33">
        <v>9.8236497318812496E-2</v>
      </c>
      <c r="C4" s="33">
        <v>9.5115899238349802E-2</v>
      </c>
      <c r="D4" s="34">
        <v>0.13013698630136986</v>
      </c>
      <c r="E4" s="35"/>
      <c r="F4" s="36">
        <v>0.1</v>
      </c>
      <c r="G4" s="36"/>
    </row>
    <row r="5" spans="1:7" x14ac:dyDescent="0.75">
      <c r="A5" s="32">
        <v>44489</v>
      </c>
      <c r="B5" s="33">
        <v>9.1167297839162401E-2</v>
      </c>
      <c r="C5" s="33">
        <v>9.4909111214406802E-2</v>
      </c>
      <c r="D5" s="34">
        <v>0.13445378151260504</v>
      </c>
      <c r="E5" s="35"/>
      <c r="F5" s="36">
        <v>0.1875</v>
      </c>
      <c r="G5" s="36"/>
    </row>
    <row r="6" spans="1:7" x14ac:dyDescent="0.75">
      <c r="A6" s="32">
        <v>44490</v>
      </c>
      <c r="B6" s="33">
        <v>9.5565662308129601E-2</v>
      </c>
      <c r="C6" s="33">
        <v>9.4682417232241606E-2</v>
      </c>
      <c r="D6" s="34">
        <v>0.11363636363636363</v>
      </c>
      <c r="E6" s="35"/>
      <c r="F6" s="36">
        <v>4.7619047619047616E-2</v>
      </c>
      <c r="G6" s="36"/>
    </row>
    <row r="7" spans="1:7" x14ac:dyDescent="0.75">
      <c r="A7" s="32">
        <v>44491</v>
      </c>
      <c r="B7" s="33">
        <v>9.1799339140883104E-2</v>
      </c>
      <c r="C7" s="33">
        <v>9.3882716517959902E-2</v>
      </c>
      <c r="D7" s="34">
        <v>0.10416666666666667</v>
      </c>
      <c r="E7" s="35"/>
      <c r="F7" s="36">
        <v>0.125</v>
      </c>
      <c r="G7" s="36"/>
    </row>
    <row r="8" spans="1:7" x14ac:dyDescent="0.75">
      <c r="A8" s="32">
        <v>44492</v>
      </c>
      <c r="B8" s="33">
        <v>9.1348701642819205E-2</v>
      </c>
      <c r="C8" s="33">
        <v>9.3553362546542507E-2</v>
      </c>
      <c r="D8" s="34">
        <v>6.363636363636363E-2</v>
      </c>
      <c r="E8" s="35"/>
      <c r="F8" s="36">
        <v>0</v>
      </c>
      <c r="G8" s="36"/>
    </row>
    <row r="9" spans="1:7" x14ac:dyDescent="0.75">
      <c r="A9" s="32">
        <v>44493</v>
      </c>
      <c r="B9" s="33">
        <v>9.5053992800959802E-2</v>
      </c>
      <c r="C9" s="33">
        <v>9.3479511882581398E-2</v>
      </c>
      <c r="D9" s="34">
        <v>0.12380952380952381</v>
      </c>
      <c r="E9" s="35"/>
      <c r="F9" s="36">
        <v>8.3333333333333329E-2</v>
      </c>
      <c r="G9" s="36"/>
    </row>
    <row r="10" spans="1:7" x14ac:dyDescent="0.75">
      <c r="A10" s="32">
        <v>44494</v>
      </c>
      <c r="B10" s="33">
        <v>9.3312258134844894E-2</v>
      </c>
      <c r="C10" s="33">
        <v>9.3783392740801594E-2</v>
      </c>
      <c r="D10" s="34">
        <v>9.5890410958904104E-2</v>
      </c>
      <c r="E10" s="34">
        <v>0.10939001378882811</v>
      </c>
      <c r="F10" s="36">
        <v>0</v>
      </c>
      <c r="G10" s="36">
        <v>7.7636054421768699E-2</v>
      </c>
    </row>
    <row r="11" spans="1:7" x14ac:dyDescent="0.75">
      <c r="A11" s="32">
        <v>44495</v>
      </c>
      <c r="B11" s="33">
        <v>9.4753282813674997E-2</v>
      </c>
      <c r="C11" s="33">
        <v>9.3285790668639096E-2</v>
      </c>
      <c r="D11" s="34">
        <v>9.1503267973856203E-2</v>
      </c>
      <c r="E11" s="34">
        <v>0.10387091117061187</v>
      </c>
      <c r="F11" s="36">
        <v>4.7619047619047616E-2</v>
      </c>
      <c r="G11" s="36">
        <v>7.0153061224489791E-2</v>
      </c>
    </row>
    <row r="12" spans="1:7" x14ac:dyDescent="0.75">
      <c r="A12" s="32">
        <v>44496</v>
      </c>
      <c r="B12" s="33">
        <v>9.8162998350679598E-2</v>
      </c>
      <c r="C12" s="33">
        <v>9.4285176455998695E-2</v>
      </c>
      <c r="D12" s="34">
        <v>8.5714285714285715E-2</v>
      </c>
      <c r="E12" s="34">
        <v>9.6908126056566263E-2</v>
      </c>
      <c r="F12" s="36">
        <v>0.23529411764705882</v>
      </c>
      <c r="G12" s="36">
        <v>7.6980792316926769E-2</v>
      </c>
    </row>
    <row r="13" spans="1:7" x14ac:dyDescent="0.75">
      <c r="A13" s="32">
        <v>44497</v>
      </c>
      <c r="B13" s="33">
        <v>9.6384174377022194E-2</v>
      </c>
      <c r="C13" s="33">
        <v>9.4402106751554804E-2</v>
      </c>
      <c r="D13" s="34">
        <v>8.1481481481481488E-2</v>
      </c>
      <c r="E13" s="34">
        <v>9.2314571463011669E-2</v>
      </c>
      <c r="F13" s="36">
        <v>5.5555555555555552E-2</v>
      </c>
      <c r="G13" s="36">
        <v>7.8114579164999323E-2</v>
      </c>
    </row>
    <row r="14" spans="1:7" x14ac:dyDescent="0.75">
      <c r="A14" s="32">
        <v>44498</v>
      </c>
      <c r="B14" s="33">
        <v>9.8314275610043605E-2</v>
      </c>
      <c r="C14" s="33">
        <v>9.5332811961434893E-2</v>
      </c>
      <c r="D14" s="34">
        <v>8.3969465648854963E-2</v>
      </c>
      <c r="E14" s="34">
        <v>8.942925703189572E-2</v>
      </c>
      <c r="F14" s="36">
        <v>0.10526315789473684</v>
      </c>
      <c r="G14" s="36">
        <v>7.5295030292818879E-2</v>
      </c>
    </row>
    <row r="15" spans="1:7" x14ac:dyDescent="0.75">
      <c r="A15" s="32">
        <v>44499</v>
      </c>
      <c r="B15" s="33">
        <v>9.4845768520959606E-2</v>
      </c>
      <c r="C15" s="33">
        <v>9.5832392944026401E-2</v>
      </c>
      <c r="D15" s="34">
        <v>0.12142857142857143</v>
      </c>
      <c r="E15" s="34">
        <v>9.7685286716496816E-2</v>
      </c>
      <c r="F15" s="36">
        <v>0.125</v>
      </c>
      <c r="G15" s="36">
        <v>9.3152173149961728E-2</v>
      </c>
    </row>
    <row r="16" spans="1:7" x14ac:dyDescent="0.75">
      <c r="A16" s="32">
        <v>44500</v>
      </c>
      <c r="B16" s="33">
        <v>9.2709452201933398E-2</v>
      </c>
      <c r="C16" s="33">
        <v>9.5497458572736907E-2</v>
      </c>
      <c r="D16" s="34">
        <v>0.1</v>
      </c>
      <c r="E16" s="34">
        <v>9.4283926172279126E-2</v>
      </c>
      <c r="F16" s="36">
        <v>0.10526315789473684</v>
      </c>
      <c r="G16" s="36">
        <v>9.6285005230162243E-2</v>
      </c>
    </row>
    <row r="17" spans="1:7" x14ac:dyDescent="0.75">
      <c r="A17" s="32">
        <v>44501</v>
      </c>
      <c r="B17" s="33">
        <v>9.5841150719199505E-2</v>
      </c>
      <c r="C17" s="33">
        <v>9.5858728941930399E-2</v>
      </c>
      <c r="D17" s="34">
        <v>0.13698630136986301</v>
      </c>
      <c r="E17" s="34">
        <v>0.10015476765955897</v>
      </c>
      <c r="F17" s="36">
        <v>5.8823529411764705E-2</v>
      </c>
      <c r="G17" s="36">
        <v>0.10468836657470006</v>
      </c>
    </row>
    <row r="18" spans="1:7" x14ac:dyDescent="0.75">
      <c r="A18" s="32">
        <v>44502</v>
      </c>
      <c r="B18" s="33">
        <v>9.3940401019164704E-2</v>
      </c>
      <c r="C18" s="33">
        <v>9.5742602971286103E-2</v>
      </c>
      <c r="D18" s="34">
        <v>0.1037037037037037</v>
      </c>
      <c r="E18" s="34">
        <v>0.10189768704953719</v>
      </c>
      <c r="F18" s="36">
        <v>5.8823529411764705E-2</v>
      </c>
      <c r="G18" s="36">
        <v>0.10628900683080249</v>
      </c>
    </row>
    <row r="19" spans="1:7" x14ac:dyDescent="0.75">
      <c r="A19" s="32">
        <v>44503</v>
      </c>
      <c r="B19" s="33">
        <v>9.0145484490804201E-2</v>
      </c>
      <c r="C19" s="33">
        <v>9.4597243848446699E-2</v>
      </c>
      <c r="D19" s="34">
        <v>7.874015748031496E-2</v>
      </c>
      <c r="E19" s="34">
        <v>0.1009013830161128</v>
      </c>
      <c r="F19" s="36">
        <v>0.10526315789473684</v>
      </c>
      <c r="G19" s="36">
        <v>8.7713155437613641E-2</v>
      </c>
    </row>
    <row r="20" spans="1:7" x14ac:dyDescent="0.75">
      <c r="A20" s="32">
        <v>44504</v>
      </c>
      <c r="B20" s="33">
        <v>9.0738699007717694E-2</v>
      </c>
      <c r="C20" s="33">
        <v>9.3790747367117497E-2</v>
      </c>
      <c r="D20" s="34">
        <v>7.1999999999999995E-2</v>
      </c>
      <c r="E20" s="34">
        <v>9.9546885661615431E-2</v>
      </c>
      <c r="F20" s="36">
        <v>0</v>
      </c>
      <c r="G20" s="36">
        <v>7.9776647501105705E-2</v>
      </c>
    </row>
    <row r="21" spans="1:7" x14ac:dyDescent="0.75">
      <c r="A21" s="32">
        <v>44505</v>
      </c>
      <c r="B21" s="33">
        <v>8.8232019594744998E-2</v>
      </c>
      <c r="C21" s="33">
        <v>9.2350425079217702E-2</v>
      </c>
      <c r="D21" s="34">
        <v>0.10071942446043165</v>
      </c>
      <c r="E21" s="34">
        <v>0.10193973692041211</v>
      </c>
      <c r="F21" s="36">
        <v>0.1875</v>
      </c>
      <c r="G21" s="36">
        <v>9.1524767801857587E-2</v>
      </c>
    </row>
    <row r="22" spans="1:7" x14ac:dyDescent="0.75">
      <c r="A22" s="32">
        <v>44506</v>
      </c>
      <c r="B22" s="33">
        <v>8.5707269155206198E-2</v>
      </c>
      <c r="C22" s="33">
        <v>9.1044925169824403E-2</v>
      </c>
      <c r="D22" s="34">
        <v>4.0268456375838924E-2</v>
      </c>
      <c r="E22" s="34">
        <v>9.0345434770021757E-2</v>
      </c>
      <c r="F22" s="36">
        <v>5.5555555555555552E-2</v>
      </c>
      <c r="G22" s="36">
        <v>8.1604132881222674E-2</v>
      </c>
    </row>
    <row r="23" spans="1:7" x14ac:dyDescent="0.75">
      <c r="A23" s="32">
        <v>44507</v>
      </c>
      <c r="B23" s="33">
        <v>9.1991980186342706E-2</v>
      </c>
      <c r="C23" s="33">
        <v>9.0942429167597094E-2</v>
      </c>
      <c r="D23" s="34">
        <v>0.1037037037037037</v>
      </c>
      <c r="E23" s="34">
        <v>9.0874535299122275E-2</v>
      </c>
      <c r="F23" s="36">
        <v>0.13636363636363635</v>
      </c>
      <c r="G23" s="36">
        <v>8.6047058376779742E-2</v>
      </c>
    </row>
    <row r="24" spans="1:7" x14ac:dyDescent="0.75">
      <c r="A24" s="32">
        <v>44508</v>
      </c>
      <c r="B24" s="33">
        <v>8.9681144865679102E-2</v>
      </c>
      <c r="C24" s="33">
        <v>9.0062428331379896E-2</v>
      </c>
      <c r="D24" s="34">
        <v>8.4337349397590355E-2</v>
      </c>
      <c r="E24" s="34">
        <v>8.3353256445940466E-2</v>
      </c>
      <c r="F24" s="36">
        <v>0.05</v>
      </c>
      <c r="G24" s="36">
        <v>8.4786554175099074E-2</v>
      </c>
    </row>
    <row r="25" spans="1:7" x14ac:dyDescent="0.75">
      <c r="A25" s="32">
        <v>44509</v>
      </c>
      <c r="B25" s="33">
        <v>9.1598973920478804E-2</v>
      </c>
      <c r="C25" s="33">
        <v>8.97279387458534E-2</v>
      </c>
      <c r="D25" s="34">
        <v>0.1171875</v>
      </c>
      <c r="E25" s="34">
        <v>8.5279513059697082E-2</v>
      </c>
      <c r="F25" s="36">
        <v>0.22222222222222221</v>
      </c>
      <c r="G25" s="36">
        <v>0.10812922457659301</v>
      </c>
    </row>
    <row r="26" spans="1:7" x14ac:dyDescent="0.75">
      <c r="A26" s="32">
        <v>44510</v>
      </c>
      <c r="B26" s="33">
        <v>8.7771577179389895E-2</v>
      </c>
      <c r="C26" s="33">
        <v>8.9388809129937005E-2</v>
      </c>
      <c r="D26" s="34">
        <v>9.9290780141843976E-2</v>
      </c>
      <c r="E26" s="34">
        <v>8.8215316297058366E-2</v>
      </c>
      <c r="F26" s="36">
        <v>0.22727272727272727</v>
      </c>
      <c r="G26" s="36">
        <v>0.12555916305916306</v>
      </c>
    </row>
    <row r="27" spans="1:7" x14ac:dyDescent="0.75">
      <c r="A27" s="32">
        <v>44511</v>
      </c>
      <c r="B27" s="33">
        <v>8.9669466564852099E-2</v>
      </c>
      <c r="C27" s="33">
        <v>8.9236061638099107E-2</v>
      </c>
      <c r="D27" s="34">
        <v>6.4102564102564097E-2</v>
      </c>
      <c r="E27" s="34">
        <v>8.7087111168853246E-2</v>
      </c>
      <c r="F27" s="36">
        <v>0.1111111111111111</v>
      </c>
      <c r="G27" s="36">
        <v>0.14143217893217894</v>
      </c>
    </row>
    <row r="28" spans="1:7" x14ac:dyDescent="0.75">
      <c r="A28" s="32">
        <v>44512</v>
      </c>
      <c r="B28" s="33">
        <v>8.6337060793551607E-2</v>
      </c>
      <c r="C28" s="33">
        <v>8.8965353237928604E-2</v>
      </c>
      <c r="D28" s="34">
        <v>9.3333333333333338E-2</v>
      </c>
      <c r="E28" s="34">
        <v>8.603195529355348E-2</v>
      </c>
      <c r="F28" s="36">
        <v>4.3478260869565216E-2</v>
      </c>
      <c r="G28" s="36">
        <v>0.12085764477068824</v>
      </c>
    </row>
    <row r="29" spans="1:7" x14ac:dyDescent="0.75">
      <c r="A29" s="32">
        <v>44513</v>
      </c>
      <c r="B29" s="33">
        <v>9.0717299578059005E-2</v>
      </c>
      <c r="C29" s="33">
        <v>8.9681071869764706E-2</v>
      </c>
      <c r="D29" s="34">
        <v>4.4776119402985072E-2</v>
      </c>
      <c r="E29" s="34">
        <v>8.6675907154574378E-2</v>
      </c>
      <c r="F29" s="36">
        <v>0.1</v>
      </c>
      <c r="G29" s="36">
        <v>0.12720685111989458</v>
      </c>
    </row>
    <row r="30" spans="1:7" x14ac:dyDescent="0.75">
      <c r="A30" s="32">
        <v>44514</v>
      </c>
      <c r="B30" s="33">
        <v>9.47663551401869E-2</v>
      </c>
      <c r="C30" s="33">
        <v>9.0077411148885303E-2</v>
      </c>
      <c r="D30" s="34">
        <v>0.14912280701754385</v>
      </c>
      <c r="E30" s="34">
        <v>9.3164350485122949E-2</v>
      </c>
      <c r="F30" s="36">
        <v>0.1</v>
      </c>
      <c r="G30" s="36">
        <v>0.12201204592508939</v>
      </c>
    </row>
    <row r="31" spans="1:7" x14ac:dyDescent="0.75">
      <c r="A31" s="32">
        <v>44515</v>
      </c>
      <c r="B31" s="33">
        <v>9.6347934658204099E-2</v>
      </c>
      <c r="C31" s="33">
        <v>9.1029809690674604E-2</v>
      </c>
      <c r="D31" s="34">
        <v>0.1223021582733813</v>
      </c>
      <c r="E31" s="34">
        <v>9.8587894610235954E-2</v>
      </c>
      <c r="F31" s="36">
        <v>0.30769230769230771</v>
      </c>
      <c r="G31" s="36">
        <v>0.1588252327382762</v>
      </c>
    </row>
    <row r="32" spans="1:7" x14ac:dyDescent="0.75">
      <c r="A32" s="32">
        <v>44516</v>
      </c>
      <c r="B32" s="33">
        <v>9.1187040712331704E-2</v>
      </c>
      <c r="C32" s="33">
        <v>9.0970962089510804E-2</v>
      </c>
      <c r="D32" s="34">
        <v>0.1111111111111111</v>
      </c>
      <c r="E32" s="34">
        <v>9.7719839054680388E-2</v>
      </c>
      <c r="F32" s="36">
        <v>0.16666666666666666</v>
      </c>
      <c r="G32" s="36">
        <v>0.15088872480176826</v>
      </c>
    </row>
    <row r="33" spans="1:7" x14ac:dyDescent="0.75">
      <c r="A33" s="32">
        <v>44517</v>
      </c>
      <c r="B33" s="33">
        <v>9.1159635361458505E-2</v>
      </c>
      <c r="C33" s="33">
        <v>9.1454970401234806E-2</v>
      </c>
      <c r="D33" s="34">
        <v>9.5588235294117641E-2</v>
      </c>
      <c r="E33" s="34">
        <v>9.7190904076433784E-2</v>
      </c>
      <c r="F33" s="36">
        <v>0.05</v>
      </c>
      <c r="G33" s="36">
        <v>0.12556404947709296</v>
      </c>
    </row>
    <row r="34" spans="1:7" x14ac:dyDescent="0.75">
      <c r="A34" s="32">
        <v>44518</v>
      </c>
      <c r="B34" s="33">
        <v>9.4624385280651105E-2</v>
      </c>
      <c r="C34" s="33">
        <v>9.2162815932063297E-2</v>
      </c>
      <c r="D34" s="34">
        <v>0.13461538461538461</v>
      </c>
      <c r="E34" s="34">
        <v>0.10726416414969385</v>
      </c>
      <c r="F34" s="36">
        <v>0.125</v>
      </c>
      <c r="G34" s="36">
        <v>0.12754817646121994</v>
      </c>
    </row>
    <row r="35" spans="1:7" x14ac:dyDescent="0.75">
      <c r="A35" s="32">
        <v>44519</v>
      </c>
      <c r="B35" s="33">
        <v>9.3116468196340396E-2</v>
      </c>
      <c r="C35" s="33">
        <v>9.3131302703890195E-2</v>
      </c>
      <c r="D35" s="34">
        <v>0.13953488372093023</v>
      </c>
      <c r="E35" s="34">
        <v>0.11386438563363625</v>
      </c>
      <c r="F35" s="36">
        <v>0.18181818181818182</v>
      </c>
      <c r="G35" s="36">
        <v>0.1473110223110223</v>
      </c>
    </row>
    <row r="36" spans="1:7" x14ac:dyDescent="0.75">
      <c r="A36" s="32">
        <v>44520</v>
      </c>
      <c r="B36" s="33">
        <v>8.6496966664581898E-2</v>
      </c>
      <c r="C36" s="33">
        <v>9.2528398001964898E-2</v>
      </c>
      <c r="D36" s="34">
        <v>0.104</v>
      </c>
      <c r="E36" s="34">
        <v>0.12232494000463838</v>
      </c>
      <c r="F36" s="36">
        <v>0</v>
      </c>
      <c r="G36" s="36">
        <v>0.13302530802530804</v>
      </c>
    </row>
    <row r="37" spans="1:7" x14ac:dyDescent="0.75">
      <c r="A37" s="32">
        <v>44521</v>
      </c>
      <c r="B37" s="33">
        <v>8.9298058191415799E-2</v>
      </c>
      <c r="C37" s="33">
        <v>9.1747212723569005E-2</v>
      </c>
      <c r="D37" s="34">
        <v>9.9173553719008267E-2</v>
      </c>
      <c r="E37" s="34">
        <v>0.11518933239056188</v>
      </c>
      <c r="F37" s="36">
        <v>0</v>
      </c>
      <c r="G37" s="36">
        <v>0.11873959373959374</v>
      </c>
    </row>
    <row r="38" spans="1:7" x14ac:dyDescent="0.75">
      <c r="A38" s="32">
        <v>44522</v>
      </c>
      <c r="B38" s="33">
        <v>9.0242881072026798E-2</v>
      </c>
      <c r="C38" s="33">
        <v>9.0875062211258004E-2</v>
      </c>
      <c r="D38" s="34">
        <v>0.11363636363636363</v>
      </c>
      <c r="E38" s="34">
        <v>0.11395136172813079</v>
      </c>
      <c r="F38" s="36">
        <v>0.1111111111111111</v>
      </c>
      <c r="G38" s="36">
        <v>9.0656565656565657E-2</v>
      </c>
    </row>
    <row r="39" spans="1:7" x14ac:dyDescent="0.75">
      <c r="A39" s="32">
        <v>44523</v>
      </c>
      <c r="B39" s="33">
        <v>9.1584158415841499E-2</v>
      </c>
      <c r="C39" s="33">
        <v>9.0931793311759407E-2</v>
      </c>
      <c r="D39" s="34">
        <v>0.1111111111111111</v>
      </c>
      <c r="E39" s="34">
        <v>0.11395136172813079</v>
      </c>
      <c r="F39" s="36">
        <v>0.11764705882352941</v>
      </c>
      <c r="G39" s="36">
        <v>8.3653764536117475E-2</v>
      </c>
    </row>
    <row r="40" spans="1:7" x14ac:dyDescent="0.75">
      <c r="A40" s="32">
        <v>44524</v>
      </c>
      <c r="B40" s="33">
        <v>8.9444704779756301E-2</v>
      </c>
      <c r="C40" s="33">
        <v>9.0686803228659102E-2</v>
      </c>
      <c r="D40" s="34">
        <v>0.13333333333333333</v>
      </c>
      <c r="E40" s="34">
        <v>0.11934351859087587</v>
      </c>
      <c r="F40" s="36">
        <v>0.2</v>
      </c>
      <c r="G40" s="36">
        <v>0.10508233596468892</v>
      </c>
    </row>
    <row r="41" spans="1:7" x14ac:dyDescent="0.75">
      <c r="A41" s="32">
        <v>44525</v>
      </c>
      <c r="B41" s="33">
        <v>9.1119629452164105E-2</v>
      </c>
      <c r="C41" s="33">
        <v>9.0186123824589501E-2</v>
      </c>
      <c r="D41" s="34">
        <v>0.1111111111111111</v>
      </c>
      <c r="E41" s="34">
        <v>0.11598576523312253</v>
      </c>
      <c r="F41" s="36">
        <v>5.5555555555555552E-2</v>
      </c>
      <c r="G41" s="36">
        <v>9.5161701044053998E-2</v>
      </c>
    </row>
    <row r="42" spans="1:7" x14ac:dyDescent="0.75">
      <c r="A42" s="32">
        <v>44526</v>
      </c>
      <c r="B42" s="33">
        <v>9.1223139528075398E-2</v>
      </c>
      <c r="C42" s="33">
        <v>8.9915648300551598E-2</v>
      </c>
      <c r="D42" s="34">
        <v>8.8495575221238937E-2</v>
      </c>
      <c r="E42" s="34">
        <v>0.10869443544745234</v>
      </c>
      <c r="F42" s="36">
        <v>5.2631578947368418E-2</v>
      </c>
      <c r="G42" s="36">
        <v>7.6706472062509218E-2</v>
      </c>
    </row>
    <row r="43" spans="1:7" x14ac:dyDescent="0.75">
      <c r="A43" s="32">
        <v>44527</v>
      </c>
      <c r="B43" s="33">
        <v>9.0672225117248498E-2</v>
      </c>
      <c r="C43" s="33">
        <v>9.0512113793789706E-2</v>
      </c>
      <c r="D43" s="34">
        <v>0.15596330275229359</v>
      </c>
      <c r="E43" s="34">
        <v>0.11611776441206574</v>
      </c>
      <c r="F43" s="36">
        <v>0.2</v>
      </c>
      <c r="G43" s="36">
        <v>0.10527790063393778</v>
      </c>
    </row>
    <row r="44" spans="1:7" x14ac:dyDescent="0.75">
      <c r="A44" s="32">
        <v>44528</v>
      </c>
      <c r="B44" s="33">
        <v>9.5562709082875702E-2</v>
      </c>
      <c r="C44" s="33">
        <v>9.1407063921141202E-2</v>
      </c>
      <c r="D44" s="34">
        <v>0.11206896551724138</v>
      </c>
      <c r="E44" s="34">
        <v>0.11795996609752758</v>
      </c>
      <c r="F44" s="36">
        <v>0.14285714285714285</v>
      </c>
      <c r="G44" s="36">
        <v>0.12568606389924389</v>
      </c>
    </row>
    <row r="45" spans="1:7" x14ac:dyDescent="0.75">
      <c r="A45" s="32">
        <v>44529</v>
      </c>
      <c r="B45" s="33">
        <v>9.2898982632822896E-2</v>
      </c>
      <c r="C45" s="33">
        <v>9.1786507001254902E-2</v>
      </c>
      <c r="D45" s="34">
        <v>0.15384615384615385</v>
      </c>
      <c r="E45" s="34">
        <v>0.12370422184178331</v>
      </c>
      <c r="F45" s="36">
        <v>0.24</v>
      </c>
      <c r="G45" s="36">
        <v>0.14409876231194232</v>
      </c>
    </row>
    <row r="46" spans="1:7" x14ac:dyDescent="0.75">
      <c r="A46" s="32">
        <v>44530</v>
      </c>
      <c r="B46" s="33">
        <v>9.0286975717439294E-2</v>
      </c>
      <c r="C46" s="33">
        <v>9.1601195187197407E-2</v>
      </c>
      <c r="D46" s="34">
        <v>8.461538461538462E-2</v>
      </c>
      <c r="E46" s="34">
        <v>0.11991911805667956</v>
      </c>
      <c r="F46" s="36">
        <v>6.25E-2</v>
      </c>
      <c r="G46" s="36">
        <v>0.13622061105143812</v>
      </c>
    </row>
    <row r="47" spans="1:7" x14ac:dyDescent="0.75">
      <c r="A47" s="32">
        <v>44531</v>
      </c>
      <c r="B47" s="33">
        <v>9.3104403212406497E-2</v>
      </c>
      <c r="C47" s="33">
        <v>9.2124009249004601E-2</v>
      </c>
      <c r="D47" s="34">
        <v>0.11594202898550725</v>
      </c>
      <c r="E47" s="34">
        <v>0.11743464600699009</v>
      </c>
      <c r="F47" s="36">
        <v>0.23809523809523808</v>
      </c>
      <c r="G47" s="36">
        <v>0.14166278792218642</v>
      </c>
    </row>
    <row r="48" spans="1:7" x14ac:dyDescent="0.75">
      <c r="A48" s="32">
        <v>44532</v>
      </c>
      <c r="B48" s="33">
        <v>9.3875502008032102E-2</v>
      </c>
      <c r="C48" s="33">
        <v>9.2517705328414301E-2</v>
      </c>
      <c r="D48" s="34">
        <v>0.13970588235294118</v>
      </c>
      <c r="E48" s="34">
        <v>0.12151961332725156</v>
      </c>
      <c r="F48" s="36">
        <v>0.13043478260869565</v>
      </c>
      <c r="G48" s="36">
        <v>0.1523598203583493</v>
      </c>
    </row>
    <row r="49" spans="1:7" x14ac:dyDescent="0.75">
      <c r="A49" s="32">
        <v>44533</v>
      </c>
      <c r="B49" s="33">
        <v>9.1821078720642005E-2</v>
      </c>
      <c r="C49" s="33">
        <v>9.2603125213066698E-2</v>
      </c>
      <c r="D49" s="34">
        <v>0.11650485436893204</v>
      </c>
      <c r="E49" s="34">
        <v>0.12552093891977911</v>
      </c>
      <c r="F49" s="36">
        <v>0.125</v>
      </c>
      <c r="G49" s="36">
        <v>0.16269816622301092</v>
      </c>
    </row>
    <row r="50" spans="1:7" x14ac:dyDescent="0.75">
      <c r="A50" s="32">
        <v>44534</v>
      </c>
      <c r="B50" s="33">
        <v>9.4080752646021101E-2</v>
      </c>
      <c r="C50" s="33">
        <v>9.3090057717177002E-2</v>
      </c>
      <c r="D50" s="34">
        <v>7.0707070707070704E-2</v>
      </c>
      <c r="E50" s="34">
        <v>0.11334147719903299</v>
      </c>
      <c r="F50" s="36">
        <v>0</v>
      </c>
      <c r="G50" s="36">
        <v>0.13412673765158237</v>
      </c>
    </row>
    <row r="51" spans="1:7" x14ac:dyDescent="0.75">
      <c r="A51" s="32">
        <v>44535</v>
      </c>
      <c r="B51" s="33">
        <v>9.5816374190965503E-2</v>
      </c>
      <c r="C51" s="33">
        <v>9.3126295589761293E-2</v>
      </c>
      <c r="D51" s="34">
        <v>9.0909090909090912E-2</v>
      </c>
      <c r="E51" s="34">
        <v>0.11031863796929722</v>
      </c>
      <c r="F51" s="36">
        <v>5.8823529411764705E-2</v>
      </c>
      <c r="G51" s="36">
        <v>0.12212193573081408</v>
      </c>
    </row>
    <row r="52" spans="1:7" x14ac:dyDescent="0.75">
      <c r="A52" s="32">
        <v>44536</v>
      </c>
      <c r="B52" s="33">
        <v>9.5190380761523002E-2</v>
      </c>
      <c r="C52" s="33">
        <v>9.3453638179575596E-2</v>
      </c>
      <c r="D52" s="34">
        <v>0.13178294573643412</v>
      </c>
      <c r="E52" s="34">
        <v>0.10716675109648012</v>
      </c>
      <c r="F52" s="36">
        <v>8.6956521739130432E-2</v>
      </c>
      <c r="G52" s="36">
        <v>0.10025858169354697</v>
      </c>
    </row>
    <row r="53" spans="1:7" x14ac:dyDescent="0.75">
      <c r="A53" s="32">
        <v>44537</v>
      </c>
      <c r="B53" s="33">
        <v>9.5195517405817803E-2</v>
      </c>
      <c r="C53" s="33">
        <v>9.4154858420772605E-2</v>
      </c>
      <c r="D53" s="34">
        <v>7.9646017699115043E-2</v>
      </c>
      <c r="E53" s="34">
        <v>0.10645684153701304</v>
      </c>
      <c r="F53" s="36">
        <v>5.8823529411764705E-2</v>
      </c>
      <c r="G53" s="36">
        <v>9.9733371609513358E-2</v>
      </c>
    </row>
    <row r="54" spans="1:7" x14ac:dyDescent="0.75">
      <c r="A54" s="32">
        <v>44538</v>
      </c>
      <c r="B54" s="33">
        <v>9.1919674874491902E-2</v>
      </c>
      <c r="C54" s="33">
        <v>9.3985611515356199E-2</v>
      </c>
      <c r="D54" s="34">
        <v>8.6206896551724144E-2</v>
      </c>
      <c r="E54" s="34">
        <v>0.10220896547504402</v>
      </c>
      <c r="F54" s="36">
        <v>8.3333333333333329E-2</v>
      </c>
      <c r="G54" s="36">
        <v>7.7624528072098409E-2</v>
      </c>
    </row>
    <row r="55" spans="1:7" x14ac:dyDescent="0.75">
      <c r="A55" s="32">
        <v>44539</v>
      </c>
      <c r="B55" s="33">
        <v>9.1999999999999998E-2</v>
      </c>
      <c r="C55" s="33">
        <v>9.3717682657065898E-2</v>
      </c>
      <c r="D55" s="34">
        <v>0.04</v>
      </c>
      <c r="E55" s="34">
        <v>8.7965267996052435E-2</v>
      </c>
      <c r="F55" s="36">
        <v>4.5454545454545456E-2</v>
      </c>
      <c r="G55" s="36">
        <v>6.548449419293409E-2</v>
      </c>
    </row>
    <row r="56" spans="1:7" x14ac:dyDescent="0.75">
      <c r="A56" s="32">
        <v>44540</v>
      </c>
      <c r="B56" s="33">
        <v>9.5612633648764905E-2</v>
      </c>
      <c r="C56" s="33">
        <v>9.42593333610834E-2</v>
      </c>
      <c r="D56" s="34">
        <v>9.6000000000000002E-2</v>
      </c>
      <c r="E56" s="34">
        <v>8.5036003086204986E-2</v>
      </c>
      <c r="F56" s="36">
        <v>0.1</v>
      </c>
      <c r="G56" s="36">
        <v>6.1913065621505524E-2</v>
      </c>
    </row>
    <row r="57" spans="1:7" x14ac:dyDescent="0.75">
      <c r="A57" s="32">
        <v>44541</v>
      </c>
      <c r="B57" s="33">
        <v>9.4792684629345203E-2</v>
      </c>
      <c r="C57" s="33">
        <v>9.4361037930129704E-2</v>
      </c>
      <c r="D57" s="34">
        <v>5.4545454545454543E-2</v>
      </c>
      <c r="E57" s="34">
        <v>8.2727200777402685E-2</v>
      </c>
      <c r="F57" s="36">
        <v>0</v>
      </c>
      <c r="G57" s="36">
        <v>6.1913065621505524E-2</v>
      </c>
    </row>
    <row r="58" spans="1:7" x14ac:dyDescent="0.75">
      <c r="A58" s="32">
        <v>44542</v>
      </c>
      <c r="B58" s="33">
        <v>0.101487670674546</v>
      </c>
      <c r="C58" s="33">
        <v>9.5171223142069897E-2</v>
      </c>
      <c r="D58" s="34">
        <v>9.1743119266055051E-2</v>
      </c>
      <c r="E58" s="34">
        <v>8.2846347685540417E-2</v>
      </c>
      <c r="F58" s="36">
        <v>0.2</v>
      </c>
      <c r="G58" s="36">
        <v>8.2081132848396285E-2</v>
      </c>
    </row>
    <row r="59" spans="1:7" x14ac:dyDescent="0.75">
      <c r="A59" s="32">
        <v>44543</v>
      </c>
      <c r="B59" s="33">
        <v>9.5352474583845298E-2</v>
      </c>
      <c r="C59" s="33">
        <v>9.5194379402401594E-2</v>
      </c>
      <c r="D59" s="34">
        <v>0.12096774193548387</v>
      </c>
      <c r="E59" s="34">
        <v>8.1301318571118955E-2</v>
      </c>
      <c r="F59" s="36">
        <v>0.10526315789473684</v>
      </c>
      <c r="G59" s="36">
        <v>8.4696366584911489E-2</v>
      </c>
    </row>
    <row r="60" spans="1:7" x14ac:dyDescent="0.75">
      <c r="A60" s="32">
        <v>44544</v>
      </c>
      <c r="B60" s="33">
        <v>9.5649025405829396E-2</v>
      </c>
      <c r="C60" s="33">
        <v>9.5259166259546196E-2</v>
      </c>
      <c r="D60" s="34">
        <v>6.8376068376068383E-2</v>
      </c>
      <c r="E60" s="34">
        <v>7.9691325810683722E-2</v>
      </c>
      <c r="F60" s="36">
        <v>8.3333333333333329E-2</v>
      </c>
      <c r="G60" s="36">
        <v>8.819776714513558E-2</v>
      </c>
    </row>
    <row r="61" spans="1:7" x14ac:dyDescent="0.75">
      <c r="A61" s="32">
        <v>44545</v>
      </c>
      <c r="B61" s="33">
        <v>9.6174472649266998E-2</v>
      </c>
      <c r="C61" s="33">
        <v>9.5866994513085405E-2</v>
      </c>
      <c r="D61" s="34">
        <v>8.1481481481481488E-2</v>
      </c>
      <c r="E61" s="34">
        <v>7.9016266514934763E-2</v>
      </c>
      <c r="F61" s="36">
        <v>0.16</v>
      </c>
      <c r="G61" s="36">
        <v>9.915014809751653E-2</v>
      </c>
    </row>
    <row r="62" spans="1:7" x14ac:dyDescent="0.75">
      <c r="A62" s="32">
        <v>44546</v>
      </c>
      <c r="B62" s="33">
        <v>0.100734713704535</v>
      </c>
      <c r="C62" s="33">
        <v>9.7114810756590494E-2</v>
      </c>
      <c r="D62" s="34">
        <v>6.3492063492063489E-2</v>
      </c>
      <c r="E62" s="34">
        <v>8.237227558522954E-2</v>
      </c>
      <c r="F62" s="36">
        <v>0</v>
      </c>
      <c r="G62" s="36">
        <v>9.265664160401002E-2</v>
      </c>
    </row>
    <row r="63" spans="1:7" x14ac:dyDescent="0.75">
      <c r="A63" s="32">
        <v>44547</v>
      </c>
      <c r="B63" s="33">
        <v>9.6829640947288007E-2</v>
      </c>
      <c r="C63" s="33">
        <v>9.7288668942093801E-2</v>
      </c>
      <c r="D63" s="34">
        <v>0.12903225806451613</v>
      </c>
      <c r="E63" s="34">
        <v>8.7091169594446141E-2</v>
      </c>
      <c r="F63" s="36">
        <v>7.1428571428571425E-2</v>
      </c>
      <c r="G63" s="36">
        <v>8.8575008950948803E-2</v>
      </c>
    </row>
    <row r="64" spans="1:7" x14ac:dyDescent="0.75">
      <c r="A64" s="32">
        <v>44548</v>
      </c>
      <c r="B64" s="33">
        <v>8.9138840070298694E-2</v>
      </c>
      <c r="C64" s="33">
        <v>9.6480976862230103E-2</v>
      </c>
      <c r="D64" s="34">
        <v>5.8823529411764705E-2</v>
      </c>
      <c r="E64" s="34">
        <v>8.7702323146776159E-2</v>
      </c>
      <c r="F64" s="36">
        <v>7.6923076923076927E-2</v>
      </c>
      <c r="G64" s="36">
        <v>9.9564019939959794E-2</v>
      </c>
    </row>
    <row r="65" spans="1:7" x14ac:dyDescent="0.75">
      <c r="A65" s="32">
        <v>44549</v>
      </c>
      <c r="B65" s="33">
        <v>9.6478330882867697E-2</v>
      </c>
      <c r="C65" s="33">
        <v>9.57653568919902E-2</v>
      </c>
      <c r="D65" s="34">
        <v>0.13978494623655913</v>
      </c>
      <c r="E65" s="34">
        <v>9.4565441285419591E-2</v>
      </c>
      <c r="F65" s="36">
        <v>0</v>
      </c>
      <c r="G65" s="36">
        <v>7.0992591368531213E-2</v>
      </c>
    </row>
    <row r="66" spans="1:7" x14ac:dyDescent="0.75">
      <c r="A66" s="32">
        <v>44550</v>
      </c>
      <c r="B66" s="33">
        <v>9.1936399772856295E-2</v>
      </c>
      <c r="C66" s="33">
        <v>9.5277346204706098E-2</v>
      </c>
      <c r="D66" s="34">
        <v>0.14563106796116504</v>
      </c>
      <c r="E66" s="34">
        <v>9.8088773574802612E-2</v>
      </c>
      <c r="F66" s="36">
        <v>0.25</v>
      </c>
      <c r="G66" s="36">
        <v>9.166928309785452E-2</v>
      </c>
    </row>
    <row r="67" spans="1:7" x14ac:dyDescent="0.75">
      <c r="A67" s="32">
        <v>44551</v>
      </c>
      <c r="B67" s="33">
        <v>9.1641013497513593E-2</v>
      </c>
      <c r="C67" s="33">
        <v>9.4704773074946694E-2</v>
      </c>
      <c r="D67" s="34">
        <v>0.15517241379310345</v>
      </c>
      <c r="E67" s="34">
        <v>0.1104882514915219</v>
      </c>
      <c r="F67" s="36">
        <v>0.2</v>
      </c>
      <c r="G67" s="36">
        <v>0.1083359497645212</v>
      </c>
    </row>
    <row r="68" spans="1:7" x14ac:dyDescent="0.75">
      <c r="A68" s="32">
        <v>44552</v>
      </c>
      <c r="B68" s="33">
        <v>9.1658699808795402E-2</v>
      </c>
      <c r="C68" s="33">
        <v>9.4059662669165003E-2</v>
      </c>
      <c r="D68" s="34">
        <v>0.14851485148514851</v>
      </c>
      <c r="E68" s="34">
        <v>0.12006444720633148</v>
      </c>
      <c r="F68" s="36">
        <v>0.18181818181818182</v>
      </c>
      <c r="G68" s="36">
        <v>0.11145283288140433</v>
      </c>
    </row>
    <row r="69" spans="1:7" x14ac:dyDescent="0.75">
      <c r="A69" s="32">
        <v>44553</v>
      </c>
      <c r="B69" s="33">
        <v>7.9203252990747805E-2</v>
      </c>
      <c r="C69" s="33">
        <v>9.0983739710052497E-2</v>
      </c>
      <c r="D69" s="34">
        <v>0.12931034482758622</v>
      </c>
      <c r="E69" s="34">
        <v>0.1294670588256919</v>
      </c>
      <c r="F69" s="36">
        <v>0.14285714285714285</v>
      </c>
      <c r="G69" s="36">
        <v>0.13186099614671046</v>
      </c>
    </row>
    <row r="70" spans="1:7" x14ac:dyDescent="0.75">
      <c r="A70" s="32">
        <v>44554</v>
      </c>
      <c r="B70" s="33">
        <v>8.4311632870864406E-2</v>
      </c>
      <c r="C70" s="33">
        <v>8.9195452841991998E-2</v>
      </c>
      <c r="D70" s="34">
        <v>7.2164948453608241E-2</v>
      </c>
      <c r="E70" s="34">
        <v>0.12134315745270505</v>
      </c>
      <c r="F70" s="36">
        <v>6.25E-2</v>
      </c>
      <c r="G70" s="36">
        <v>0.13058548594262878</v>
      </c>
    </row>
    <row r="71" spans="1:7" x14ac:dyDescent="0.75">
      <c r="A71" s="32">
        <v>44555</v>
      </c>
      <c r="B71" s="33">
        <v>0.102404345394999</v>
      </c>
      <c r="C71" s="33">
        <v>9.1090525031234895E-2</v>
      </c>
      <c r="D71" s="34">
        <v>0.10526315789473684</v>
      </c>
      <c r="E71" s="34">
        <v>0.12797739009312964</v>
      </c>
      <c r="F71" s="36">
        <v>7.6923076923076927E-2</v>
      </c>
      <c r="G71" s="36">
        <v>0.13058548594262878</v>
      </c>
    </row>
    <row r="72" spans="1:7" x14ac:dyDescent="0.75">
      <c r="A72" s="32">
        <v>44556</v>
      </c>
      <c r="B72" s="33">
        <v>9.2757759543346405E-2</v>
      </c>
      <c r="C72" s="33">
        <v>9.0559014839874802E-2</v>
      </c>
      <c r="D72" s="34">
        <v>5.8823529411764705E-2</v>
      </c>
      <c r="E72" s="34">
        <v>0.11641147340387328</v>
      </c>
      <c r="F72" s="36">
        <v>9.5238095238095233E-2</v>
      </c>
      <c r="G72" s="36">
        <v>0.14419092811949952</v>
      </c>
    </row>
    <row r="73" spans="1:7" x14ac:dyDescent="0.75">
      <c r="A73" s="32">
        <v>44557</v>
      </c>
      <c r="B73" s="33">
        <v>9.07785577536694E-2</v>
      </c>
      <c r="C73" s="33">
        <v>9.0393608837133793E-2</v>
      </c>
      <c r="D73" s="34">
        <v>7.4324324324324328E-2</v>
      </c>
      <c r="E73" s="34">
        <v>0.10622479574146747</v>
      </c>
      <c r="F73" s="36">
        <v>6.4516129032258063E-2</v>
      </c>
      <c r="G73" s="36">
        <v>0.11769323226696497</v>
      </c>
    </row>
    <row r="74" spans="1:7" x14ac:dyDescent="0.75">
      <c r="A74" s="32">
        <v>44558</v>
      </c>
      <c r="B74" s="33">
        <v>8.8290155440414506E-2</v>
      </c>
      <c r="C74" s="33">
        <v>8.9914914828976802E-2</v>
      </c>
      <c r="D74" s="34">
        <v>0.13076923076923078</v>
      </c>
      <c r="E74" s="34">
        <v>0.10273862673805709</v>
      </c>
      <c r="F74" s="36">
        <v>0.10526315789473684</v>
      </c>
      <c r="G74" s="36">
        <v>0.10415939768049882</v>
      </c>
    </row>
    <row r="75" spans="1:7" x14ac:dyDescent="0.75">
      <c r="A75" s="32">
        <v>44559</v>
      </c>
      <c r="B75" s="33">
        <v>8.5493598560998793E-2</v>
      </c>
      <c r="C75" s="33">
        <v>8.9034186079291505E-2</v>
      </c>
      <c r="D75" s="34">
        <v>0.11347517730496454</v>
      </c>
      <c r="E75" s="34">
        <v>9.7732958998030819E-2</v>
      </c>
      <c r="F75" s="36">
        <v>0.08</v>
      </c>
      <c r="G75" s="36">
        <v>8.9613943135044269E-2</v>
      </c>
    </row>
    <row r="76" spans="1:7" x14ac:dyDescent="0.75">
      <c r="A76" s="32">
        <v>44560</v>
      </c>
      <c r="B76" s="33">
        <v>8.5813704496788004E-2</v>
      </c>
      <c r="C76" s="33">
        <v>8.9978536294440095E-2</v>
      </c>
      <c r="D76" s="34">
        <v>9.5238095238095233E-2</v>
      </c>
      <c r="E76" s="34">
        <v>9.2865494770960663E-2</v>
      </c>
      <c r="F76" s="36">
        <v>0</v>
      </c>
      <c r="G76" s="36">
        <v>6.9205779869738152E-2</v>
      </c>
    </row>
    <row r="77" spans="1:7" x14ac:dyDescent="0.75">
      <c r="A77" s="32">
        <v>44561</v>
      </c>
      <c r="B77" s="33">
        <v>8.5450485788425498E-2</v>
      </c>
      <c r="C77" s="33">
        <v>9.0141229568377404E-2</v>
      </c>
      <c r="D77" s="34">
        <v>8.9552238805970144E-2</v>
      </c>
      <c r="E77" s="34">
        <v>9.5349393392726647E-2</v>
      </c>
      <c r="F77" s="36">
        <v>5.2631578947368418E-2</v>
      </c>
      <c r="G77" s="36">
        <v>6.779600543364793E-2</v>
      </c>
    </row>
    <row r="78" spans="1:7" x14ac:dyDescent="0.75">
      <c r="A78" s="32">
        <v>44562</v>
      </c>
      <c r="B78" s="33">
        <v>9.0311986863711002E-2</v>
      </c>
      <c r="C78" s="33">
        <v>8.8413749778193301E-2</v>
      </c>
      <c r="D78" s="34">
        <v>0.15702479338842976</v>
      </c>
      <c r="E78" s="34">
        <v>0.10274391274896851</v>
      </c>
      <c r="F78" s="36">
        <v>9.5238095238095233E-2</v>
      </c>
      <c r="G78" s="36">
        <v>7.0412436621507687E-2</v>
      </c>
    </row>
    <row r="79" spans="1:7" x14ac:dyDescent="0.75">
      <c r="A79" s="32">
        <v>44563</v>
      </c>
      <c r="B79" s="33">
        <v>8.75880825812832E-2</v>
      </c>
      <c r="C79" s="33">
        <v>8.7675224497898593E-2</v>
      </c>
      <c r="D79" s="34">
        <v>8.247422680412371E-2</v>
      </c>
      <c r="E79" s="34">
        <v>0.10612258380501979</v>
      </c>
      <c r="F79" s="36">
        <v>0.11764705882352941</v>
      </c>
      <c r="G79" s="36">
        <v>7.3613717133712564E-2</v>
      </c>
    </row>
    <row r="80" spans="1:7" x14ac:dyDescent="0.75">
      <c r="A80" s="32">
        <v>44564</v>
      </c>
      <c r="B80" s="33">
        <v>8.8563567460935397E-2</v>
      </c>
      <c r="C80" s="33">
        <v>8.7358797313222297E-2</v>
      </c>
      <c r="D80" s="34">
        <v>7.9646017699115043E-2</v>
      </c>
      <c r="E80" s="34">
        <v>0.10688282571570418</v>
      </c>
      <c r="F80" s="36">
        <v>9.0909090909090912E-2</v>
      </c>
      <c r="G80" s="36">
        <v>7.7384140258974415E-2</v>
      </c>
    </row>
    <row r="81" spans="1:7" x14ac:dyDescent="0.75">
      <c r="A81" s="32">
        <v>44565</v>
      </c>
      <c r="B81" s="33">
        <v>8.7384810931045401E-2</v>
      </c>
      <c r="C81" s="33">
        <v>8.72294623833125E-2</v>
      </c>
      <c r="D81" s="34">
        <v>6.2992125984251968E-2</v>
      </c>
      <c r="E81" s="34">
        <v>9.7200382174992925E-2</v>
      </c>
      <c r="F81" s="36">
        <v>0</v>
      </c>
      <c r="G81" s="36">
        <v>6.2346546274012003E-2</v>
      </c>
    </row>
    <row r="82" spans="1:7" x14ac:dyDescent="0.75">
      <c r="A82" s="32">
        <v>44566</v>
      </c>
      <c r="B82" s="33">
        <v>8.7324272297730807E-2</v>
      </c>
      <c r="C82" s="33">
        <v>8.7490987202845594E-2</v>
      </c>
      <c r="D82" s="34">
        <v>0.11029411764705882</v>
      </c>
      <c r="E82" s="34">
        <v>9.6745945081006354E-2</v>
      </c>
      <c r="F82" s="36">
        <v>0.11764705882352941</v>
      </c>
      <c r="G82" s="36">
        <v>6.7724697534516196E-2</v>
      </c>
    </row>
    <row r="83" spans="1:7" x14ac:dyDescent="0.75">
      <c r="A83" s="32">
        <v>44567</v>
      </c>
      <c r="B83" s="33">
        <v>9.0263502149130995E-2</v>
      </c>
      <c r="C83" s="33">
        <v>8.8126672581751803E-2</v>
      </c>
      <c r="D83" s="34">
        <v>9.7014925373134331E-2</v>
      </c>
      <c r="E83" s="34">
        <v>9.6999777957440525E-2</v>
      </c>
      <c r="F83" s="36">
        <v>0.23529411764705882</v>
      </c>
      <c r="G83" s="36">
        <v>0.10133814291266748</v>
      </c>
    </row>
    <row r="84" spans="1:7" x14ac:dyDescent="0.75">
      <c r="A84" s="32">
        <v>44568</v>
      </c>
      <c r="B84" s="33">
        <v>8.6849418898433506E-2</v>
      </c>
      <c r="C84" s="33">
        <v>8.8326520168895806E-2</v>
      </c>
      <c r="D84" s="34">
        <v>7.476635514018691E-2</v>
      </c>
      <c r="E84" s="34">
        <v>9.4887508862328662E-2</v>
      </c>
      <c r="F84" s="36">
        <v>7.1428571428571425E-2</v>
      </c>
      <c r="G84" s="36">
        <v>0.1040234275528393</v>
      </c>
    </row>
    <row r="85" spans="1:7" x14ac:dyDescent="0.75">
      <c r="A85" s="32">
        <v>44569</v>
      </c>
      <c r="B85" s="33">
        <v>8.3642866969321703E-2</v>
      </c>
      <c r="C85" s="33">
        <v>8.7373788755411602E-2</v>
      </c>
      <c r="D85" s="34">
        <v>7.8260869565217397E-2</v>
      </c>
      <c r="E85" s="34">
        <v>8.3635519744726869E-2</v>
      </c>
      <c r="F85" s="36">
        <v>0.14285714285714285</v>
      </c>
      <c r="G85" s="36">
        <v>0.11082614864127469</v>
      </c>
    </row>
    <row r="86" spans="1:7" x14ac:dyDescent="0.75">
      <c r="A86" s="32">
        <v>44570</v>
      </c>
      <c r="B86" s="33">
        <v>9.0619708770741603E-2</v>
      </c>
      <c r="C86" s="33">
        <v>8.7806878211048503E-2</v>
      </c>
      <c r="D86" s="34">
        <v>8.1967213114754092E-2</v>
      </c>
      <c r="E86" s="34">
        <v>8.356308921767408E-2</v>
      </c>
      <c r="F86" s="36">
        <v>0.2</v>
      </c>
      <c r="G86" s="36">
        <v>0.12259085452362761</v>
      </c>
    </row>
    <row r="87" spans="1:7" x14ac:dyDescent="0.75">
      <c r="A87" s="32">
        <v>44571</v>
      </c>
      <c r="B87" s="33">
        <v>9.2287169536745095E-2</v>
      </c>
      <c r="C87" s="33">
        <v>8.8338821364735601E-2</v>
      </c>
      <c r="D87" s="34">
        <v>7.3770491803278687E-2</v>
      </c>
      <c r="E87" s="34">
        <v>8.272372837541174E-2</v>
      </c>
      <c r="F87" s="36">
        <v>0</v>
      </c>
      <c r="G87" s="36">
        <v>0.10960384153661464</v>
      </c>
    </row>
    <row r="88" spans="1:7" x14ac:dyDescent="0.75">
      <c r="A88" s="32">
        <v>44572</v>
      </c>
      <c r="B88" s="33">
        <v>9.3656929218680698E-2</v>
      </c>
      <c r="C88" s="33">
        <v>8.9234838262969199E-2</v>
      </c>
      <c r="D88" s="34">
        <v>7.407407407407407E-2</v>
      </c>
      <c r="E88" s="34">
        <v>8.4306863816814889E-2</v>
      </c>
      <c r="F88" s="36">
        <v>6.6666666666666666E-2</v>
      </c>
      <c r="G88" s="36">
        <v>0.11912765106042415</v>
      </c>
    </row>
    <row r="89" spans="1:7" x14ac:dyDescent="0.75">
      <c r="A89" s="32">
        <v>44573</v>
      </c>
      <c r="B89" s="33">
        <v>9.3976351142202694E-2</v>
      </c>
      <c r="C89" s="33">
        <v>9.0185135240750905E-2</v>
      </c>
      <c r="D89" s="34">
        <v>9.9290780141843976E-2</v>
      </c>
      <c r="E89" s="34">
        <v>8.2734958458927074E-2</v>
      </c>
      <c r="F89" s="36">
        <v>9.0909090909090912E-2</v>
      </c>
      <c r="G89" s="36">
        <v>0.11530794135836153</v>
      </c>
    </row>
    <row r="90" spans="1:7" x14ac:dyDescent="0.75">
      <c r="A90" s="32">
        <v>44574</v>
      </c>
      <c r="B90" s="33">
        <v>9.2691282832127894E-2</v>
      </c>
      <c r="C90" s="33">
        <v>9.0531961052607607E-2</v>
      </c>
      <c r="D90" s="34">
        <v>8.6614173228346455E-2</v>
      </c>
      <c r="E90" s="34">
        <v>8.1249136723957366E-2</v>
      </c>
      <c r="F90" s="36">
        <v>0.1</v>
      </c>
      <c r="G90" s="36">
        <v>9.5980210265924543E-2</v>
      </c>
    </row>
    <row r="91" spans="1:7" x14ac:dyDescent="0.75">
      <c r="A91" s="32">
        <v>44575</v>
      </c>
      <c r="B91" s="33">
        <v>9.3271461716937301E-2</v>
      </c>
      <c r="C91" s="33">
        <v>9.1449395740965306E-2</v>
      </c>
      <c r="D91" s="34">
        <v>0.12871287128712872</v>
      </c>
      <c r="E91" s="34">
        <v>8.8955781887806201E-2</v>
      </c>
      <c r="F91" s="36">
        <v>0.25</v>
      </c>
      <c r="G91" s="36">
        <v>0.12149041434755721</v>
      </c>
    </row>
    <row r="92" spans="1:7" x14ac:dyDescent="0.75">
      <c r="A92" s="32">
        <v>44576</v>
      </c>
      <c r="B92" s="33">
        <v>9.4122911694510702E-2</v>
      </c>
      <c r="C92" s="33">
        <v>9.2946544987420901E-2</v>
      </c>
      <c r="D92" s="34">
        <v>9.8214285714285712E-2</v>
      </c>
      <c r="E92" s="34">
        <v>9.1806269909101679E-2</v>
      </c>
      <c r="F92" s="36">
        <v>0</v>
      </c>
      <c r="G92" s="36">
        <v>0.10108225108225108</v>
      </c>
    </row>
    <row r="93" spans="1:7" x14ac:dyDescent="0.75">
      <c r="A93" s="32">
        <v>44577</v>
      </c>
      <c r="B93" s="33">
        <v>9.9650998737654997E-2</v>
      </c>
      <c r="C93" s="33">
        <v>9.4236729268408495E-2</v>
      </c>
      <c r="D93" s="34">
        <v>0.14141414141414141</v>
      </c>
      <c r="E93" s="34">
        <v>0.10029868823758559</v>
      </c>
      <c r="F93" s="36">
        <v>0</v>
      </c>
      <c r="G93" s="36">
        <v>7.2510822510822512E-2</v>
      </c>
    </row>
    <row r="94" spans="1:7" x14ac:dyDescent="0.75">
      <c r="A94" s="32">
        <v>44578</v>
      </c>
      <c r="B94" s="33">
        <v>9.7488265888621001E-2</v>
      </c>
      <c r="C94" s="33">
        <v>9.4979743032962194E-2</v>
      </c>
      <c r="D94" s="34">
        <v>0.13513513513513514</v>
      </c>
      <c r="E94" s="34">
        <v>0.10906506585642221</v>
      </c>
      <c r="F94" s="36">
        <v>0.26666666666666666</v>
      </c>
      <c r="G94" s="36">
        <v>0.1106060606060606</v>
      </c>
    </row>
    <row r="95" spans="1:7" x14ac:dyDescent="0.75">
      <c r="A95" s="32">
        <v>44579</v>
      </c>
      <c r="B95" s="33">
        <v>0.102224743177664</v>
      </c>
      <c r="C95" s="33">
        <v>9.6203716455674104E-2</v>
      </c>
      <c r="D95" s="34">
        <v>0.12781954887218044</v>
      </c>
      <c r="E95" s="34">
        <v>0.11674299082758026</v>
      </c>
      <c r="F95" s="36">
        <v>0.35</v>
      </c>
      <c r="G95" s="36">
        <v>0.1510822510822511</v>
      </c>
    </row>
    <row r="96" spans="1:7" x14ac:dyDescent="0.75">
      <c r="A96" s="32">
        <v>44580</v>
      </c>
      <c r="B96" s="33">
        <v>9.8930834213305105E-2</v>
      </c>
      <c r="C96" s="33">
        <v>9.6911499751545893E-2</v>
      </c>
      <c r="D96" s="34">
        <v>6.0606060606060608E-2</v>
      </c>
      <c r="E96" s="34">
        <v>0.11121660232246836</v>
      </c>
      <c r="F96" s="36">
        <v>0.1</v>
      </c>
      <c r="G96" s="36">
        <v>0.15238095238095237</v>
      </c>
    </row>
    <row r="97" spans="1:7" x14ac:dyDescent="0.75">
      <c r="A97" s="32">
        <v>44581</v>
      </c>
      <c r="B97" s="33">
        <v>9.8877494456762693E-2</v>
      </c>
      <c r="C97" s="33">
        <v>9.7795244269350906E-2</v>
      </c>
      <c r="D97" s="34">
        <v>9.5238095238095233E-2</v>
      </c>
      <c r="E97" s="34">
        <v>0.11244859118100389</v>
      </c>
      <c r="F97" s="36">
        <v>7.1428571428571425E-2</v>
      </c>
      <c r="G97" s="36">
        <v>0.14829931972789115</v>
      </c>
    </row>
    <row r="98" spans="1:7" x14ac:dyDescent="0.75">
      <c r="A98" s="32">
        <v>44582</v>
      </c>
      <c r="B98" s="33">
        <v>9.5366685616827707E-2</v>
      </c>
      <c r="C98" s="33">
        <v>9.8094561969335206E-2</v>
      </c>
      <c r="D98" s="34">
        <v>6.1403508771929821E-2</v>
      </c>
      <c r="E98" s="34">
        <v>0.10283296796454691</v>
      </c>
      <c r="F98" s="36">
        <v>0</v>
      </c>
      <c r="G98" s="36">
        <v>0.11258503401360544</v>
      </c>
    </row>
    <row r="99" spans="1:7" x14ac:dyDescent="0.75">
      <c r="A99" s="32">
        <v>44583</v>
      </c>
      <c r="B99" s="33">
        <v>0.10321316614419999</v>
      </c>
      <c r="C99" s="33">
        <v>9.9393169747862303E-2</v>
      </c>
      <c r="D99" s="34">
        <v>0.11428571428571428</v>
      </c>
      <c r="E99" s="34">
        <v>0.10512888633189385</v>
      </c>
      <c r="F99" s="36">
        <v>7.6923076923076927E-2</v>
      </c>
      <c r="G99" s="36">
        <v>0.12357404500261644</v>
      </c>
    </row>
    <row r="100" spans="1:7" x14ac:dyDescent="0.75">
      <c r="A100" s="32">
        <v>44584</v>
      </c>
      <c r="B100" s="33">
        <v>0.106408227848101</v>
      </c>
      <c r="C100" s="33">
        <v>0.10035848819221101</v>
      </c>
      <c r="D100" s="34">
        <v>9.3023255813953487E-2</v>
      </c>
      <c r="E100" s="34">
        <v>9.8215902674724145E-2</v>
      </c>
      <c r="F100" s="36">
        <v>0.1111111111111111</v>
      </c>
      <c r="G100" s="36">
        <v>0.13944706087563233</v>
      </c>
    </row>
    <row r="101" spans="1:7" x14ac:dyDescent="0.75">
      <c r="A101" s="32">
        <v>44585</v>
      </c>
      <c r="B101" s="33">
        <v>0.107182244279018</v>
      </c>
      <c r="C101" s="33">
        <v>0.101743342247982</v>
      </c>
      <c r="D101" s="34">
        <v>0.10434782608695652</v>
      </c>
      <c r="E101" s="34">
        <v>9.3817715667841473E-2</v>
      </c>
      <c r="F101" s="36">
        <v>6.25E-2</v>
      </c>
      <c r="G101" s="36">
        <v>0.11028039420896563</v>
      </c>
    </row>
    <row r="102" spans="1:7" x14ac:dyDescent="0.75">
      <c r="A102" s="32">
        <v>44586</v>
      </c>
      <c r="B102" s="33">
        <v>0.114269551690001</v>
      </c>
      <c r="C102" s="33">
        <v>0.103464029178316</v>
      </c>
      <c r="D102" s="34">
        <v>0.17391304347826086</v>
      </c>
      <c r="E102" s="34">
        <v>0.10040250061156726</v>
      </c>
      <c r="F102" s="36">
        <v>0.125</v>
      </c>
      <c r="G102" s="36">
        <v>7.8137537066108501E-2</v>
      </c>
    </row>
    <row r="103" spans="1:7" x14ac:dyDescent="0.75">
      <c r="A103" s="32">
        <v>44587</v>
      </c>
      <c r="B103" s="33">
        <v>0.111908072897606</v>
      </c>
      <c r="C103" s="33">
        <v>0.105317920418931</v>
      </c>
      <c r="D103" s="34">
        <v>4.5045045045045043E-2</v>
      </c>
      <c r="E103" s="34">
        <v>9.8179498388565031E-2</v>
      </c>
      <c r="F103" s="36">
        <v>0.15384615384615385</v>
      </c>
      <c r="G103" s="36">
        <v>8.5829844758416179E-2</v>
      </c>
    </row>
    <row r="104" spans="1:7" x14ac:dyDescent="0.75">
      <c r="A104" s="32">
        <v>44588</v>
      </c>
      <c r="B104" s="33">
        <v>0.10835263462651901</v>
      </c>
      <c r="C104" s="33">
        <v>0.106671511871753</v>
      </c>
      <c r="D104" s="34">
        <v>7.6923076923076927E-2</v>
      </c>
      <c r="E104" s="34">
        <v>9.5563067200705287E-2</v>
      </c>
      <c r="F104" s="36">
        <v>0</v>
      </c>
      <c r="G104" s="36">
        <v>7.5625763125763121E-2</v>
      </c>
    </row>
    <row r="105" spans="1:7" x14ac:dyDescent="0.75">
      <c r="A105" s="32">
        <v>44589</v>
      </c>
      <c r="B105" s="33">
        <v>0.10888403285359</v>
      </c>
      <c r="C105" s="33">
        <v>0.10860256147700501</v>
      </c>
      <c r="D105" s="34">
        <v>7.6086956521739135E-2</v>
      </c>
      <c r="E105" s="34">
        <v>9.7660702593535195E-2</v>
      </c>
      <c r="F105" s="36">
        <v>0.13333333333333333</v>
      </c>
      <c r="G105" s="36">
        <v>9.467338217338217E-2</v>
      </c>
    </row>
    <row r="106" spans="1:7" x14ac:dyDescent="0.75">
      <c r="A106" s="32">
        <v>44590</v>
      </c>
      <c r="B106" s="33">
        <v>0.10741111667501201</v>
      </c>
      <c r="C106" s="33">
        <v>0.109202268695692</v>
      </c>
      <c r="D106" s="34">
        <v>0.13461538461538461</v>
      </c>
      <c r="E106" s="34">
        <v>0.1005649412120595</v>
      </c>
      <c r="F106" s="36">
        <v>0.25</v>
      </c>
      <c r="G106" s="36">
        <v>0.1193986568986569</v>
      </c>
    </row>
    <row r="107" spans="1:7" x14ac:dyDescent="0.75">
      <c r="A107" s="32">
        <v>44591</v>
      </c>
      <c r="B107" s="33">
        <v>0.11703187250996</v>
      </c>
      <c r="C107" s="33">
        <v>0.110719932218815</v>
      </c>
      <c r="D107" s="34">
        <v>0.2</v>
      </c>
      <c r="E107" s="34">
        <v>0.11584733323863758</v>
      </c>
      <c r="F107" s="36">
        <v>0.14285714285714285</v>
      </c>
      <c r="G107" s="36">
        <v>0.12393380429094715</v>
      </c>
    </row>
    <row r="108" spans="1:7" x14ac:dyDescent="0.75">
      <c r="A108" s="32">
        <v>44592</v>
      </c>
      <c r="B108" s="33">
        <v>0.12148966260354201</v>
      </c>
      <c r="C108" s="33">
        <v>0.112763849122319</v>
      </c>
      <c r="D108" s="34">
        <v>0.1111111111111111</v>
      </c>
      <c r="E108" s="34">
        <v>0.11681351681351683</v>
      </c>
      <c r="F108" s="36">
        <v>7.6923076923076927E-2</v>
      </c>
      <c r="G108" s="36">
        <v>0.12599424385138672</v>
      </c>
    </row>
    <row r="109" spans="1:7" x14ac:dyDescent="0.75">
      <c r="A109" s="32">
        <v>44593</v>
      </c>
      <c r="B109" s="33">
        <v>0.118044340038173</v>
      </c>
      <c r="C109" s="33">
        <v>0.11330310460062901</v>
      </c>
      <c r="D109" s="34">
        <v>0.13084112149532709</v>
      </c>
      <c r="E109" s="34">
        <v>0.11066038510166913</v>
      </c>
      <c r="F109" s="36">
        <v>0.22222222222222221</v>
      </c>
      <c r="G109" s="36">
        <v>0.13988313274027558</v>
      </c>
    </row>
    <row r="110" spans="1:7" x14ac:dyDescent="0.75">
      <c r="A110" s="32">
        <v>44594</v>
      </c>
      <c r="B110" s="33">
        <v>0.120132485900993</v>
      </c>
      <c r="C110" s="33">
        <v>0.11447802074397</v>
      </c>
      <c r="D110" s="34">
        <v>0.12941176470588237</v>
      </c>
      <c r="E110" s="34">
        <v>0.1227127736246459</v>
      </c>
      <c r="F110" s="36">
        <v>0.125</v>
      </c>
      <c r="G110" s="36">
        <v>0.13576225361939645</v>
      </c>
    </row>
    <row r="111" spans="1:7" x14ac:dyDescent="0.75">
      <c r="A111" s="32">
        <v>44595</v>
      </c>
      <c r="B111" s="33">
        <v>0.12037195017915001</v>
      </c>
      <c r="C111" s="33">
        <v>0.116195065822917</v>
      </c>
      <c r="D111" s="34">
        <v>0.15942028985507245</v>
      </c>
      <c r="E111" s="34">
        <v>0.13449808975778813</v>
      </c>
      <c r="F111" s="36">
        <v>0.16666666666666666</v>
      </c>
      <c r="G111" s="36">
        <v>0.15957177742892026</v>
      </c>
    </row>
    <row r="112" spans="1:7" x14ac:dyDescent="0.75">
      <c r="A112" s="32">
        <v>44596</v>
      </c>
      <c r="B112" s="33">
        <v>0.110861132660977</v>
      </c>
      <c r="C112" s="33">
        <v>0.116477508652544</v>
      </c>
      <c r="D112" s="34">
        <v>0.14130434782608695</v>
      </c>
      <c r="E112" s="34">
        <v>0.14381485994412352</v>
      </c>
      <c r="F112" s="36">
        <v>0</v>
      </c>
      <c r="G112" s="36">
        <v>0.14052415838130122</v>
      </c>
    </row>
    <row r="113" spans="1:7" x14ac:dyDescent="0.75">
      <c r="A113" s="32">
        <v>44597</v>
      </c>
      <c r="B113" s="33">
        <v>0.112505158893933</v>
      </c>
      <c r="C113" s="33">
        <v>0.117205228969532</v>
      </c>
      <c r="D113" s="34">
        <v>0.14814814814814814</v>
      </c>
      <c r="E113" s="34">
        <v>0.14574811187737544</v>
      </c>
      <c r="F113" s="36">
        <v>0</v>
      </c>
      <c r="G113" s="36">
        <v>0.10480987266701551</v>
      </c>
    </row>
    <row r="114" spans="1:7" x14ac:dyDescent="0.75">
      <c r="A114" s="32">
        <v>44598</v>
      </c>
      <c r="B114" s="33">
        <v>0.119744806150826</v>
      </c>
      <c r="C114" s="33">
        <v>0.117592790918228</v>
      </c>
      <c r="D114" s="34">
        <v>0.11627906976744186</v>
      </c>
      <c r="E114" s="34">
        <v>0.13378797898700998</v>
      </c>
      <c r="F114" s="36">
        <v>0</v>
      </c>
      <c r="G114" s="36">
        <v>8.4401709401709407E-2</v>
      </c>
    </row>
    <row r="115" spans="1:7" x14ac:dyDescent="0.75">
      <c r="A115" s="32">
        <v>44599</v>
      </c>
      <c r="B115" s="33">
        <v>0.121964345778674</v>
      </c>
      <c r="C115" s="33">
        <v>0.11766060280038899</v>
      </c>
      <c r="D115" s="34">
        <v>0.14285714285714285</v>
      </c>
      <c r="E115" s="34">
        <v>0.13832312637930025</v>
      </c>
      <c r="F115" s="36">
        <v>0.18181818181818182</v>
      </c>
      <c r="G115" s="36">
        <v>9.9386724386724384E-2</v>
      </c>
    </row>
    <row r="116" spans="1:7" x14ac:dyDescent="0.75">
      <c r="A116" s="32">
        <v>44600</v>
      </c>
      <c r="B116" s="33">
        <v>0.122644914458961</v>
      </c>
      <c r="C116" s="33">
        <v>0.118317827717645</v>
      </c>
      <c r="D116" s="34">
        <v>0.13761467889908258</v>
      </c>
      <c r="E116" s="34">
        <v>0.1392907774369796</v>
      </c>
      <c r="F116" s="36">
        <v>8.3333333333333329E-2</v>
      </c>
      <c r="G116" s="36">
        <v>7.9545454545454544E-2</v>
      </c>
    </row>
    <row r="117" spans="1:7" x14ac:dyDescent="0.75">
      <c r="A117" s="32">
        <v>44601</v>
      </c>
      <c r="B117" s="33">
        <v>0.124991077164679</v>
      </c>
      <c r="C117" s="33">
        <v>0.119011912183886</v>
      </c>
      <c r="D117" s="34">
        <v>0.10909090909090909</v>
      </c>
      <c r="E117" s="34">
        <v>0.136387798063412</v>
      </c>
      <c r="F117" s="36">
        <v>0.15789473684210525</v>
      </c>
      <c r="G117" s="36">
        <v>8.4244702665755303E-2</v>
      </c>
    </row>
    <row r="118" spans="1:7" x14ac:dyDescent="0.75">
      <c r="A118" s="32">
        <v>44602</v>
      </c>
      <c r="B118" s="33">
        <v>0.121019108280254</v>
      </c>
      <c r="C118" s="33">
        <v>0.119104363341186</v>
      </c>
      <c r="D118" s="34">
        <v>0.18269230769230768</v>
      </c>
      <c r="E118" s="34">
        <v>0.13971237204015988</v>
      </c>
      <c r="F118" s="36">
        <v>0.16666666666666666</v>
      </c>
      <c r="G118" s="36">
        <v>8.4244702665755303E-2</v>
      </c>
    </row>
    <row r="119" spans="1:7" x14ac:dyDescent="0.75">
      <c r="A119" s="32">
        <v>44603</v>
      </c>
      <c r="B119" s="33">
        <v>0.11442390990470599</v>
      </c>
      <c r="C119" s="33">
        <v>0.119613331518862</v>
      </c>
      <c r="D119" s="34">
        <v>0.14130434782608695</v>
      </c>
      <c r="E119" s="34">
        <v>0.13971237204015988</v>
      </c>
      <c r="F119" s="36">
        <v>0.27272727272727271</v>
      </c>
      <c r="G119" s="36">
        <v>0.12320574162679425</v>
      </c>
    </row>
    <row r="120" spans="1:7" x14ac:dyDescent="0.75">
      <c r="A120" s="32">
        <v>44604</v>
      </c>
      <c r="B120" s="33">
        <v>0.117670618391541</v>
      </c>
      <c r="C120" s="33">
        <v>0.120351254304235</v>
      </c>
      <c r="D120" s="34">
        <v>8.7378640776699032E-2</v>
      </c>
      <c r="E120" s="34">
        <v>0.13103101384423857</v>
      </c>
      <c r="F120" s="36">
        <v>0.13333333333333333</v>
      </c>
      <c r="G120" s="36">
        <v>0.1422533606744133</v>
      </c>
    </row>
    <row r="121" spans="1:7" x14ac:dyDescent="0.75">
      <c r="A121" s="32">
        <v>44605</v>
      </c>
      <c r="B121" s="33">
        <v>0.110556166934732</v>
      </c>
      <c r="C121" s="33">
        <v>0.11903859155907801</v>
      </c>
      <c r="D121" s="34">
        <v>0.14130434782608695</v>
      </c>
      <c r="E121" s="34">
        <v>0.13460605356690214</v>
      </c>
      <c r="F121" s="36">
        <v>0.16666666666666666</v>
      </c>
      <c r="G121" s="36">
        <v>0.16606288448393711</v>
      </c>
    </row>
    <row r="122" spans="1:7" x14ac:dyDescent="0.75">
      <c r="A122" s="32">
        <v>44606</v>
      </c>
      <c r="B122" s="33">
        <v>0.122433512470717</v>
      </c>
      <c r="C122" s="33">
        <v>0.119105615372227</v>
      </c>
      <c r="D122" s="34">
        <v>9.0090090090090086E-2</v>
      </c>
      <c r="E122" s="34">
        <v>0.1270679031716089</v>
      </c>
      <c r="F122" s="36">
        <v>0.10526315789473684</v>
      </c>
      <c r="G122" s="36">
        <v>0.15512645249487353</v>
      </c>
    </row>
    <row r="123" spans="1:7" x14ac:dyDescent="0.75">
      <c r="A123" s="32">
        <v>44607</v>
      </c>
      <c r="B123" s="33">
        <v>0.12389566680689899</v>
      </c>
      <c r="C123" s="33">
        <v>0.119284294279076</v>
      </c>
      <c r="D123" s="34">
        <v>0.1440677966101695</v>
      </c>
      <c r="E123" s="34">
        <v>0.1279897771303356</v>
      </c>
      <c r="F123" s="36">
        <v>6.25E-2</v>
      </c>
      <c r="G123" s="36">
        <v>0.15215026201868304</v>
      </c>
    </row>
    <row r="124" spans="1:7" x14ac:dyDescent="0.75">
      <c r="A124" s="32">
        <v>44608</v>
      </c>
      <c r="B124" s="33">
        <v>0.12964132799887601</v>
      </c>
      <c r="C124" s="33">
        <v>0.119948615826818</v>
      </c>
      <c r="D124" s="34">
        <v>0.10714285714285714</v>
      </c>
      <c r="E124" s="34">
        <v>0.12771148399489959</v>
      </c>
      <c r="F124" s="36">
        <v>0.15</v>
      </c>
      <c r="G124" s="36">
        <v>0.15102244246981086</v>
      </c>
    </row>
    <row r="125" spans="1:7" x14ac:dyDescent="0.75">
      <c r="A125" s="32">
        <v>44609</v>
      </c>
      <c r="B125" s="33">
        <v>0.11662260923650999</v>
      </c>
      <c r="C125" s="33">
        <v>0.11932054453485499</v>
      </c>
      <c r="D125" s="34">
        <v>0.14285714285714285</v>
      </c>
      <c r="E125" s="34">
        <v>0.12202074616130464</v>
      </c>
      <c r="F125" s="36">
        <v>0.21052631578947367</v>
      </c>
      <c r="G125" s="36">
        <v>0.15728810663021189</v>
      </c>
    </row>
    <row r="126" spans="1:7" x14ac:dyDescent="0.75">
      <c r="A126" s="32">
        <v>44610</v>
      </c>
      <c r="B126" s="33">
        <v>0.116094195290235</v>
      </c>
      <c r="C126" s="33">
        <v>0.119559156732787</v>
      </c>
      <c r="D126" s="34">
        <v>0.17391304347826086</v>
      </c>
      <c r="E126" s="34">
        <v>0.12667913125447233</v>
      </c>
      <c r="F126" s="36">
        <v>0.14285714285714285</v>
      </c>
      <c r="G126" s="36">
        <v>0.13873523093447906</v>
      </c>
    </row>
    <row r="127" spans="1:7" x14ac:dyDescent="0.75">
      <c r="A127" s="32">
        <v>44611</v>
      </c>
      <c r="B127" s="33">
        <v>0.119450838539953</v>
      </c>
      <c r="C127" s="33">
        <v>0.119813473896846</v>
      </c>
      <c r="D127" s="34">
        <v>0.14141414141414141</v>
      </c>
      <c r="E127" s="34">
        <v>0.1343984884883927</v>
      </c>
      <c r="F127" s="36">
        <v>0.11764705882352941</v>
      </c>
      <c r="G127" s="36">
        <v>0.13649433457593566</v>
      </c>
    </row>
    <row r="128" spans="1:7" x14ac:dyDescent="0.75">
      <c r="A128" s="32">
        <v>44612</v>
      </c>
      <c r="B128" s="33">
        <v>0.12672220442165899</v>
      </c>
      <c r="C128" s="33">
        <v>0.12212290782354999</v>
      </c>
      <c r="D128" s="34">
        <v>0.14285714285714285</v>
      </c>
      <c r="E128" s="34">
        <v>0.1346203163499721</v>
      </c>
      <c r="F128" s="36">
        <v>0.14285714285714285</v>
      </c>
      <c r="G128" s="36">
        <v>0.13309297403171794</v>
      </c>
    </row>
    <row r="129" spans="1:7" x14ac:dyDescent="0.75">
      <c r="A129" s="32">
        <v>44613</v>
      </c>
      <c r="B129" s="33">
        <v>0.122972161025435</v>
      </c>
      <c r="C129" s="33">
        <v>0.12219985761708101</v>
      </c>
      <c r="D129" s="34">
        <v>0.10655737704918032</v>
      </c>
      <c r="E129" s="34">
        <v>0.13697278591555642</v>
      </c>
      <c r="F129" s="36">
        <v>8.3333333333333329E-2</v>
      </c>
      <c r="G129" s="36">
        <v>0.12996014195151745</v>
      </c>
    </row>
    <row r="130" spans="1:7" x14ac:dyDescent="0.75">
      <c r="A130" s="32">
        <v>44614</v>
      </c>
      <c r="B130" s="33">
        <v>0.13740621650589399</v>
      </c>
      <c r="C130" s="33">
        <v>0.124129936145509</v>
      </c>
      <c r="D130" s="34">
        <v>0.17142857142857143</v>
      </c>
      <c r="E130" s="34">
        <v>0.14088146803247101</v>
      </c>
      <c r="F130" s="36">
        <v>0.33333333333333331</v>
      </c>
      <c r="G130" s="36">
        <v>0.16865061814199364</v>
      </c>
    </row>
    <row r="131" spans="1:7" x14ac:dyDescent="0.75">
      <c r="A131" s="32">
        <v>44615</v>
      </c>
      <c r="B131" s="33">
        <v>0.123520550893049</v>
      </c>
      <c r="C131" s="33">
        <v>0.12325553941610499</v>
      </c>
      <c r="D131" s="34">
        <v>0.18446601941747573</v>
      </c>
      <c r="E131" s="34">
        <v>0.15192763407170221</v>
      </c>
      <c r="F131" s="36">
        <v>0.18181818181818182</v>
      </c>
      <c r="G131" s="36">
        <v>0.17319607268744819</v>
      </c>
    </row>
    <row r="132" spans="1:7" x14ac:dyDescent="0.75">
      <c r="A132" s="32">
        <v>44616</v>
      </c>
      <c r="B132" s="33">
        <v>0.12756608802132099</v>
      </c>
      <c r="C132" s="33">
        <v>0.12481889352822099</v>
      </c>
      <c r="D132" s="34">
        <v>0.11607142857142858</v>
      </c>
      <c r="E132" s="34">
        <v>0.14810110345945729</v>
      </c>
      <c r="F132" s="36">
        <v>0.13333333333333333</v>
      </c>
      <c r="G132" s="36">
        <v>0.16216850376514241</v>
      </c>
    </row>
    <row r="133" spans="1:7" x14ac:dyDescent="0.75">
      <c r="A133" s="32">
        <v>44617</v>
      </c>
      <c r="B133" s="33">
        <v>0.119040434520217</v>
      </c>
      <c r="C133" s="33">
        <v>0.12523978484678999</v>
      </c>
      <c r="D133" s="34">
        <v>0.13095238095238096</v>
      </c>
      <c r="E133" s="34">
        <v>0.14196386595576019</v>
      </c>
      <c r="F133" s="36">
        <v>0</v>
      </c>
      <c r="G133" s="36">
        <v>0.14176034049983627</v>
      </c>
    </row>
    <row r="134" spans="1:7" x14ac:dyDescent="0.75">
      <c r="A134" s="32">
        <v>44618</v>
      </c>
      <c r="B134" s="33">
        <v>0.120625933789415</v>
      </c>
      <c r="C134" s="33">
        <v>0.12540765559671299</v>
      </c>
      <c r="D134" s="34">
        <v>0.1125</v>
      </c>
      <c r="E134" s="34">
        <v>0.13783327432516856</v>
      </c>
      <c r="F134" s="36">
        <v>0.2</v>
      </c>
      <c r="G134" s="36">
        <v>0.15352504638218925</v>
      </c>
    </row>
    <row r="135" spans="1:7" x14ac:dyDescent="0.75">
      <c r="A135" s="32">
        <v>44619</v>
      </c>
      <c r="B135" s="33">
        <v>0.12520580164641301</v>
      </c>
      <c r="C135" s="33">
        <v>0.12519102662882101</v>
      </c>
      <c r="D135" s="34">
        <v>0.13</v>
      </c>
      <c r="E135" s="34">
        <v>0.13599653963129102</v>
      </c>
      <c r="F135" s="36">
        <v>5.2631578947368418E-2</v>
      </c>
      <c r="G135" s="36">
        <v>0.14063568010936428</v>
      </c>
    </row>
    <row r="136" spans="1:7" x14ac:dyDescent="0.75">
      <c r="A136" s="32">
        <v>44620</v>
      </c>
      <c r="B136" s="33">
        <v>0.13559322033898299</v>
      </c>
      <c r="C136" s="33">
        <v>0.12699403510218399</v>
      </c>
      <c r="D136" s="34">
        <v>0.18095238095238095</v>
      </c>
      <c r="E136" s="34">
        <v>0.14662439733174823</v>
      </c>
      <c r="F136" s="36">
        <v>0.29411764705882354</v>
      </c>
      <c r="G136" s="36">
        <v>0.17074772492729148</v>
      </c>
    </row>
    <row r="137" spans="1:7" x14ac:dyDescent="0.75">
      <c r="A137" s="32">
        <v>44621</v>
      </c>
      <c r="B137" s="33">
        <v>0.13753420812574499</v>
      </c>
      <c r="C137" s="33">
        <v>0.12701231961930601</v>
      </c>
      <c r="D137" s="34">
        <v>0.18518518518518517</v>
      </c>
      <c r="E137" s="34">
        <v>0.14858962786840735</v>
      </c>
      <c r="F137" s="36">
        <v>0.33333333333333331</v>
      </c>
      <c r="G137" s="36">
        <v>0.17074772492729148</v>
      </c>
    </row>
    <row r="138" spans="1:7" x14ac:dyDescent="0.75">
      <c r="A138" s="32">
        <v>44622</v>
      </c>
      <c r="B138" s="33">
        <v>0.135747259088286</v>
      </c>
      <c r="C138" s="33">
        <v>0.12875899221862599</v>
      </c>
      <c r="D138" s="34">
        <v>0.125</v>
      </c>
      <c r="E138" s="34">
        <v>0.14009448223733936</v>
      </c>
      <c r="F138" s="36">
        <v>9.0909090909090912E-2</v>
      </c>
      <c r="G138" s="36">
        <v>0.15776071194027849</v>
      </c>
    </row>
    <row r="139" spans="1:7" x14ac:dyDescent="0.75">
      <c r="A139" s="32">
        <v>44623</v>
      </c>
      <c r="B139" s="33">
        <v>0.13153140131531399</v>
      </c>
      <c r="C139" s="33">
        <v>0.129325465546339</v>
      </c>
      <c r="D139" s="34">
        <v>0.21568627450980393</v>
      </c>
      <c r="E139" s="34">
        <v>0.15432517451425015</v>
      </c>
      <c r="F139" s="36">
        <v>0.35294117647058826</v>
      </c>
      <c r="G139" s="36">
        <v>0.18913326095988633</v>
      </c>
    </row>
    <row r="140" spans="1:7" x14ac:dyDescent="0.75">
      <c r="A140" s="32">
        <v>44624</v>
      </c>
      <c r="B140" s="33">
        <v>0.12643595115959799</v>
      </c>
      <c r="C140" s="33">
        <v>0.13038196792339299</v>
      </c>
      <c r="D140" s="34">
        <v>0.11428571428571428</v>
      </c>
      <c r="E140" s="34">
        <v>0.15194422213329775</v>
      </c>
      <c r="F140" s="36">
        <v>0</v>
      </c>
      <c r="G140" s="36">
        <v>0.18913326095988633</v>
      </c>
    </row>
    <row r="141" spans="1:7" x14ac:dyDescent="0.75">
      <c r="A141" s="32">
        <v>44625</v>
      </c>
      <c r="B141" s="33">
        <v>0.12559482018878201</v>
      </c>
      <c r="C141" s="33">
        <v>0.131091808837588</v>
      </c>
      <c r="D141" s="34">
        <v>0.16346153846153846</v>
      </c>
      <c r="E141" s="34">
        <v>0.15922444191351756</v>
      </c>
      <c r="F141" s="36">
        <v>8.3333333333333329E-2</v>
      </c>
      <c r="G141" s="36">
        <v>0.17246659429321967</v>
      </c>
    </row>
    <row r="142" spans="1:7" x14ac:dyDescent="0.75">
      <c r="A142" s="32">
        <v>44626</v>
      </c>
      <c r="B142" s="33">
        <v>0.13707847586260799</v>
      </c>
      <c r="C142" s="33">
        <v>0.13278790515418801</v>
      </c>
      <c r="D142" s="34">
        <v>0.16483516483516483</v>
      </c>
      <c r="E142" s="34">
        <v>0.16420089403282681</v>
      </c>
      <c r="F142" s="36">
        <v>0</v>
      </c>
      <c r="G142" s="36">
        <v>0.16494779730073847</v>
      </c>
    </row>
    <row r="143" spans="1:7" x14ac:dyDescent="0.75">
      <c r="A143" s="32">
        <v>44627</v>
      </c>
      <c r="B143" s="33">
        <v>0.13528440832910099</v>
      </c>
      <c r="C143" s="33">
        <v>0.13274378915277599</v>
      </c>
      <c r="D143" s="34">
        <v>0.12931034482758622</v>
      </c>
      <c r="E143" s="34">
        <v>0.15682346030071329</v>
      </c>
      <c r="F143" s="36">
        <v>0.14285714285714285</v>
      </c>
      <c r="G143" s="36">
        <v>0.14333915384335552</v>
      </c>
    </row>
    <row r="144" spans="1:7" x14ac:dyDescent="0.75">
      <c r="A144" s="32">
        <v>44628</v>
      </c>
      <c r="B144" s="33">
        <v>0.13322513018191601</v>
      </c>
      <c r="C144" s="33">
        <v>0.13212820658937199</v>
      </c>
      <c r="D144" s="34">
        <v>8.3333333333333329E-2</v>
      </c>
      <c r="E144" s="34">
        <v>0.14227319575044872</v>
      </c>
      <c r="F144" s="36">
        <v>0.05</v>
      </c>
      <c r="G144" s="36">
        <v>0.10286296336716506</v>
      </c>
    </row>
    <row r="145" spans="1:7" x14ac:dyDescent="0.75">
      <c r="A145" s="32">
        <v>44629</v>
      </c>
      <c r="B145" s="33">
        <v>0.13748730104977899</v>
      </c>
      <c r="C145" s="33">
        <v>0.13237678401244299</v>
      </c>
      <c r="D145" s="34">
        <v>0.16666666666666666</v>
      </c>
      <c r="E145" s="34">
        <v>0.14822557670282968</v>
      </c>
      <c r="F145" s="36">
        <v>0.2</v>
      </c>
      <c r="G145" s="36">
        <v>0.11844737895158063</v>
      </c>
    </row>
    <row r="146" spans="1:7" x14ac:dyDescent="0.75">
      <c r="A146" s="32">
        <v>44630</v>
      </c>
      <c r="B146" s="33">
        <v>0.138592315538932</v>
      </c>
      <c r="C146" s="33">
        <v>0.13338548604438799</v>
      </c>
      <c r="D146" s="34">
        <v>0.12380952380952381</v>
      </c>
      <c r="E146" s="34">
        <v>0.13510032660278964</v>
      </c>
      <c r="F146" s="36">
        <v>0.38461538461538464</v>
      </c>
      <c r="G146" s="36">
        <v>0.12297226582940869</v>
      </c>
    </row>
    <row r="147" spans="1:7" x14ac:dyDescent="0.75">
      <c r="A147" s="32">
        <v>44631</v>
      </c>
      <c r="B147" s="33">
        <v>0.13125530110262901</v>
      </c>
      <c r="C147" s="33">
        <v>0.13407396460767801</v>
      </c>
      <c r="D147" s="34">
        <v>0.19047619047619047</v>
      </c>
      <c r="E147" s="34">
        <v>0.14598468034428627</v>
      </c>
      <c r="F147" s="36">
        <v>0.27272727272727271</v>
      </c>
      <c r="G147" s="36">
        <v>0.16193330479044765</v>
      </c>
    </row>
    <row r="148" spans="1:7" x14ac:dyDescent="0.75">
      <c r="A148" s="32">
        <v>44632</v>
      </c>
      <c r="B148" s="33">
        <v>0.132881146909203</v>
      </c>
      <c r="C148" s="33">
        <v>0.13511486842488099</v>
      </c>
      <c r="D148" s="34">
        <v>0.12790697674418605</v>
      </c>
      <c r="E148" s="34">
        <v>0.14090545724180734</v>
      </c>
      <c r="F148" s="36">
        <v>5.8823529411764705E-2</v>
      </c>
      <c r="G148" s="36">
        <v>0.15843190423022357</v>
      </c>
    </row>
    <row r="149" spans="1:7" x14ac:dyDescent="0.75">
      <c r="A149" s="32">
        <v>44633</v>
      </c>
      <c r="B149" s="33">
        <v>0.13271747498075401</v>
      </c>
      <c r="C149" s="33">
        <v>0.134491868298902</v>
      </c>
      <c r="D149" s="34">
        <v>0.16666666666666666</v>
      </c>
      <c r="E149" s="34">
        <v>0.1411671003605933</v>
      </c>
      <c r="F149" s="36">
        <v>0.23529411764705882</v>
      </c>
      <c r="G149" s="36">
        <v>0.19204534960837485</v>
      </c>
    </row>
    <row r="150" spans="1:7" x14ac:dyDescent="0.75">
      <c r="A150" s="32">
        <v>44634</v>
      </c>
      <c r="B150" s="33">
        <v>0.134485616195098</v>
      </c>
      <c r="C150" s="33">
        <v>0.13437775513690201</v>
      </c>
      <c r="D150" s="34">
        <v>0.1417910447761194</v>
      </c>
      <c r="E150" s="34">
        <v>0.14295005749609804</v>
      </c>
      <c r="F150" s="36">
        <v>6.25E-2</v>
      </c>
      <c r="G150" s="36">
        <v>0.18056575777164013</v>
      </c>
    </row>
    <row r="151" spans="1:7" x14ac:dyDescent="0.75">
      <c r="A151" s="32">
        <v>44635</v>
      </c>
      <c r="B151" s="33">
        <v>0.14241783586392401</v>
      </c>
      <c r="C151" s="33">
        <v>0.13569099880575999</v>
      </c>
      <c r="D151" s="34">
        <v>0.13600000000000001</v>
      </c>
      <c r="E151" s="34">
        <v>0.15047386701990756</v>
      </c>
      <c r="F151" s="36">
        <v>0.04</v>
      </c>
      <c r="G151" s="36">
        <v>0.17913718634306869</v>
      </c>
    </row>
    <row r="152" spans="1:7" x14ac:dyDescent="0.75">
      <c r="A152" s="32">
        <v>44636</v>
      </c>
      <c r="B152" s="33">
        <v>0.136416110826064</v>
      </c>
      <c r="C152" s="33">
        <v>0.135537971630943</v>
      </c>
      <c r="D152" s="34">
        <v>0.13385826771653545</v>
      </c>
      <c r="E152" s="34">
        <v>0.14578695288417456</v>
      </c>
      <c r="F152" s="36">
        <v>8.3333333333333329E-2</v>
      </c>
      <c r="G152" s="36">
        <v>0.16247051967640203</v>
      </c>
    </row>
    <row r="153" spans="1:7" x14ac:dyDescent="0.75">
      <c r="A153" s="32">
        <v>44637</v>
      </c>
      <c r="B153" s="33">
        <v>0.129036527263102</v>
      </c>
      <c r="C153" s="33">
        <v>0.134172859020111</v>
      </c>
      <c r="D153" s="34">
        <v>9.2592592592592587E-2</v>
      </c>
      <c r="E153" s="34">
        <v>0.14132739128175578</v>
      </c>
      <c r="F153" s="36">
        <v>5.8823529411764705E-2</v>
      </c>
      <c r="G153" s="36">
        <v>0.11592882607588492</v>
      </c>
    </row>
    <row r="154" spans="1:7" x14ac:dyDescent="0.75">
      <c r="A154" s="32">
        <v>44638</v>
      </c>
      <c r="B154" s="33">
        <v>0.13118519490746799</v>
      </c>
      <c r="C154" s="33">
        <v>0.13416284384937299</v>
      </c>
      <c r="D154" s="34">
        <v>0.1134020618556701</v>
      </c>
      <c r="E154" s="34">
        <v>0.13031680147882432</v>
      </c>
      <c r="F154" s="36">
        <v>0.21428571428571427</v>
      </c>
      <c r="G154" s="36">
        <v>0.10758003201280511</v>
      </c>
    </row>
    <row r="155" spans="1:7" x14ac:dyDescent="0.75">
      <c r="A155" s="32">
        <v>44639</v>
      </c>
      <c r="B155" s="33">
        <v>0.12907460074381899</v>
      </c>
      <c r="C155" s="33">
        <v>0.13361905154003301</v>
      </c>
      <c r="D155" s="34">
        <v>0.12</v>
      </c>
      <c r="E155" s="34">
        <v>0.12918723337251203</v>
      </c>
      <c r="F155" s="36">
        <v>0.21739130434782608</v>
      </c>
      <c r="G155" s="36">
        <v>0.13023257128938531</v>
      </c>
    </row>
    <row r="156" spans="1:7" x14ac:dyDescent="0.75">
      <c r="A156" s="32">
        <v>44640</v>
      </c>
      <c r="B156" s="33">
        <v>0.13082322910019101</v>
      </c>
      <c r="C156" s="33">
        <v>0.133348444985667</v>
      </c>
      <c r="D156" s="34">
        <v>0.16260162601626016</v>
      </c>
      <c r="E156" s="34">
        <v>0.1286065132795968</v>
      </c>
      <c r="F156" s="36">
        <v>8.6956521739130432E-2</v>
      </c>
      <c r="G156" s="36">
        <v>0.10904148615968125</v>
      </c>
    </row>
    <row r="157" spans="1:7" x14ac:dyDescent="0.75">
      <c r="A157" s="32">
        <v>44641</v>
      </c>
      <c r="B157" s="33">
        <v>0.13015928380420799</v>
      </c>
      <c r="C157" s="33">
        <v>0.13273039750125401</v>
      </c>
      <c r="D157" s="34">
        <v>0.15833333333333333</v>
      </c>
      <c r="E157" s="34">
        <v>0.13096969735919881</v>
      </c>
      <c r="F157" s="36">
        <v>0.21428571428571427</v>
      </c>
      <c r="G157" s="36">
        <v>0.130725159629069</v>
      </c>
    </row>
    <row r="158" spans="1:7" x14ac:dyDescent="0.75">
      <c r="A158" s="32">
        <v>44642</v>
      </c>
      <c r="B158" s="33">
        <v>0.13539553752535399</v>
      </c>
      <c r="C158" s="33">
        <v>0.131727212024315</v>
      </c>
      <c r="D158" s="34">
        <v>0.192</v>
      </c>
      <c r="E158" s="34">
        <v>0.13896969735919878</v>
      </c>
      <c r="F158" s="36">
        <v>0.16666666666666666</v>
      </c>
      <c r="G158" s="36">
        <v>0.14882039772430708</v>
      </c>
    </row>
    <row r="159" spans="1:7" x14ac:dyDescent="0.75">
      <c r="A159" s="32">
        <v>44643</v>
      </c>
      <c r="B159" s="33">
        <v>0.136342997989232</v>
      </c>
      <c r="C159" s="33">
        <v>0.13171676733333901</v>
      </c>
      <c r="D159" s="34">
        <v>0.140625</v>
      </c>
      <c r="E159" s="34">
        <v>0.13993637339969373</v>
      </c>
      <c r="F159" s="36">
        <v>0.12</v>
      </c>
      <c r="G159" s="36">
        <v>0.15405849296240234</v>
      </c>
    </row>
    <row r="160" spans="1:7" x14ac:dyDescent="0.75">
      <c r="A160" s="32">
        <v>44644</v>
      </c>
      <c r="B160" s="33">
        <v>0.141412189150882</v>
      </c>
      <c r="C160" s="33">
        <v>0.13348471903159401</v>
      </c>
      <c r="D160" s="34">
        <v>0.125</v>
      </c>
      <c r="E160" s="34">
        <v>0.14456600302932338</v>
      </c>
      <c r="F160" s="36">
        <v>0.19230769230769232</v>
      </c>
      <c r="G160" s="36">
        <v>0.17312765909039199</v>
      </c>
    </row>
    <row r="161" spans="1:7" x14ac:dyDescent="0.75">
      <c r="A161" s="32">
        <v>44645</v>
      </c>
      <c r="B161" s="33">
        <v>0.124828263002944</v>
      </c>
      <c r="C161" s="33">
        <v>0.132576585902376</v>
      </c>
      <c r="D161" s="34">
        <v>0.11504424778761062</v>
      </c>
      <c r="E161" s="34">
        <v>0.14480060101960057</v>
      </c>
      <c r="F161" s="36">
        <v>0.05</v>
      </c>
      <c r="G161" s="36">
        <v>0.14965827133528994</v>
      </c>
    </row>
    <row r="162" spans="1:7" x14ac:dyDescent="0.75">
      <c r="A162" s="32">
        <v>44646</v>
      </c>
      <c r="B162" s="33">
        <v>0.130973715651135</v>
      </c>
      <c r="C162" s="33">
        <v>0.13284788803199199</v>
      </c>
      <c r="D162" s="34">
        <v>0.11</v>
      </c>
      <c r="E162" s="34">
        <v>0.14337202959102918</v>
      </c>
      <c r="F162" s="36">
        <v>6.6666666666666666E-2</v>
      </c>
      <c r="G162" s="36">
        <v>0.12812618023798147</v>
      </c>
    </row>
    <row r="163" spans="1:7" x14ac:dyDescent="0.75">
      <c r="A163" s="32">
        <v>44647</v>
      </c>
      <c r="B163" s="33">
        <v>0.135147156942694</v>
      </c>
      <c r="C163" s="33">
        <v>0.13346559200949301</v>
      </c>
      <c r="D163" s="34">
        <v>0.14285714285714285</v>
      </c>
      <c r="E163" s="34">
        <v>0.1405513891397267</v>
      </c>
      <c r="F163" s="36">
        <v>8.3333333333333329E-2</v>
      </c>
      <c r="G163" s="36">
        <v>0.12760858189429619</v>
      </c>
    </row>
    <row r="164" spans="1:7" x14ac:dyDescent="0.75">
      <c r="A164" s="32">
        <v>44648</v>
      </c>
      <c r="B164" s="33">
        <v>0.13521020073223</v>
      </c>
      <c r="C164" s="33">
        <v>0.13418715157063901</v>
      </c>
      <c r="D164" s="34">
        <v>0.14705882352941177</v>
      </c>
      <c r="E164" s="34">
        <v>0.1389407448820236</v>
      </c>
      <c r="F164" s="36">
        <v>0.23809523809523808</v>
      </c>
      <c r="G164" s="36">
        <v>0.13100994243851385</v>
      </c>
    </row>
    <row r="165" spans="1:7" x14ac:dyDescent="0.75">
      <c r="A165" s="32">
        <v>44649</v>
      </c>
      <c r="B165" s="33">
        <v>0.14138920397677901</v>
      </c>
      <c r="C165" s="33">
        <v>0.13504338963512799</v>
      </c>
      <c r="D165" s="34">
        <v>0.11458333333333333</v>
      </c>
      <c r="E165" s="34">
        <v>0.1278812210724998</v>
      </c>
      <c r="F165" s="36">
        <v>0.125</v>
      </c>
      <c r="G165" s="36">
        <v>0.1250575614861329</v>
      </c>
    </row>
    <row r="166" spans="1:7" x14ac:dyDescent="0.75">
      <c r="A166" s="32">
        <v>44650</v>
      </c>
      <c r="B166" s="33">
        <v>0.130736105503969</v>
      </c>
      <c r="C166" s="33">
        <v>0.13424240499437601</v>
      </c>
      <c r="D166" s="34">
        <v>0.18181818181818182</v>
      </c>
      <c r="E166" s="34">
        <v>0.13376596133224009</v>
      </c>
      <c r="F166" s="36">
        <v>0.16666666666666666</v>
      </c>
      <c r="G166" s="36">
        <v>0.13172422815279958</v>
      </c>
    </row>
    <row r="167" spans="1:7" x14ac:dyDescent="0.75">
      <c r="A167" s="32">
        <v>44651</v>
      </c>
      <c r="B167" s="33">
        <v>0.13515001376273</v>
      </c>
      <c r="C167" s="33">
        <v>0.13334780851035399</v>
      </c>
      <c r="D167" s="34">
        <v>0.12612612612612611</v>
      </c>
      <c r="E167" s="34">
        <v>0.13392683649311524</v>
      </c>
      <c r="F167" s="36">
        <v>7.1428571428571425E-2</v>
      </c>
      <c r="G167" s="36">
        <v>0.11445578231292516</v>
      </c>
    </row>
    <row r="168" spans="1:7" x14ac:dyDescent="0.75">
      <c r="A168" s="32">
        <v>44652</v>
      </c>
      <c r="B168" s="33">
        <v>0.13198425305615</v>
      </c>
      <c r="C168" s="33">
        <v>0.13437009280366999</v>
      </c>
      <c r="D168" s="34">
        <v>0.16161616161616163</v>
      </c>
      <c r="E168" s="34">
        <v>0.14057996704005107</v>
      </c>
      <c r="F168" s="36">
        <v>0.15</v>
      </c>
      <c r="G168" s="36">
        <v>0.12874149659863945</v>
      </c>
    </row>
    <row r="169" spans="1:7" x14ac:dyDescent="0.75">
      <c r="A169" s="32">
        <v>44653</v>
      </c>
      <c r="B169" s="33">
        <v>0.127831236121391</v>
      </c>
      <c r="C169" s="33">
        <v>0.13392116715656299</v>
      </c>
      <c r="D169" s="34">
        <v>8.1300813008130079E-2</v>
      </c>
      <c r="E169" s="34">
        <v>0.13648008318406965</v>
      </c>
      <c r="F169" s="36">
        <v>0.125</v>
      </c>
      <c r="G169" s="36">
        <v>0.13707482993197279</v>
      </c>
    </row>
    <row r="170" spans="1:7" x14ac:dyDescent="0.75">
      <c r="A170" s="32">
        <v>44654</v>
      </c>
      <c r="B170" s="33">
        <v>0.131888905045804</v>
      </c>
      <c r="C170" s="33">
        <v>0.133455702599865</v>
      </c>
      <c r="D170" s="34">
        <v>8.247422680412371E-2</v>
      </c>
      <c r="E170" s="34">
        <v>0.12785395231935265</v>
      </c>
      <c r="F170" s="36">
        <v>0</v>
      </c>
      <c r="G170" s="36">
        <v>0.1251700680272109</v>
      </c>
    </row>
    <row r="171" spans="1:7" x14ac:dyDescent="0.75">
      <c r="A171" s="32">
        <v>44655</v>
      </c>
      <c r="B171" s="33">
        <v>0.135787194556139</v>
      </c>
      <c r="C171" s="33">
        <v>0.133538130288995</v>
      </c>
      <c r="D171" s="34">
        <v>0.25663716814159293</v>
      </c>
      <c r="E171" s="34">
        <v>0.14350800154966423</v>
      </c>
      <c r="F171" s="36">
        <v>0.33333333333333331</v>
      </c>
      <c r="G171" s="36">
        <v>0.1387755102040816</v>
      </c>
    </row>
    <row r="172" spans="1:7" x14ac:dyDescent="0.75">
      <c r="A172" s="32">
        <v>44656</v>
      </c>
      <c r="B172" s="33">
        <v>0.13317802368472101</v>
      </c>
      <c r="C172" s="33">
        <v>0.132365104532986</v>
      </c>
      <c r="D172" s="34">
        <v>7.3684210526315783E-2</v>
      </c>
      <c r="E172" s="34">
        <v>0.13766526972009033</v>
      </c>
      <c r="F172" s="36">
        <v>6.6666666666666666E-2</v>
      </c>
      <c r="G172" s="36">
        <v>0.13044217687074827</v>
      </c>
    </row>
    <row r="173" spans="1:7" x14ac:dyDescent="0.75">
      <c r="A173" s="32">
        <v>44657</v>
      </c>
      <c r="B173" s="33">
        <v>0.134482075658546</v>
      </c>
      <c r="C173" s="33">
        <v>0.13290024312649701</v>
      </c>
      <c r="D173" s="34">
        <v>0.125</v>
      </c>
      <c r="E173" s="34">
        <v>0.12954838660320717</v>
      </c>
      <c r="F173" s="36">
        <v>0.15789473684210525</v>
      </c>
      <c r="G173" s="36">
        <v>0.1291890440386681</v>
      </c>
    </row>
    <row r="174" spans="1:7" x14ac:dyDescent="0.75">
      <c r="A174" s="32">
        <v>44658</v>
      </c>
      <c r="B174" s="33">
        <v>0.14005376344086001</v>
      </c>
      <c r="C174" s="33">
        <v>0.13360077879480201</v>
      </c>
      <c r="D174" s="34">
        <v>0.17857142857142858</v>
      </c>
      <c r="E174" s="34">
        <v>0.13704057266682182</v>
      </c>
      <c r="F174" s="36">
        <v>6.25E-2</v>
      </c>
      <c r="G174" s="36">
        <v>0.12791353383458648</v>
      </c>
    </row>
    <row r="175" spans="1:7" x14ac:dyDescent="0.75">
      <c r="A175" s="32">
        <v>44659</v>
      </c>
      <c r="B175" s="33">
        <v>0.13060205183585299</v>
      </c>
      <c r="C175" s="33">
        <v>0.13340332147761599</v>
      </c>
      <c r="D175" s="34">
        <v>0.13675213675213677</v>
      </c>
      <c r="E175" s="34">
        <v>0.13348856911481827</v>
      </c>
      <c r="F175" s="36">
        <v>0.15</v>
      </c>
      <c r="G175" s="36">
        <v>0.12791353383458645</v>
      </c>
    </row>
    <row r="176" spans="1:7" x14ac:dyDescent="0.75">
      <c r="A176" s="32">
        <v>44660</v>
      </c>
      <c r="B176" s="33">
        <v>0.13041546323039299</v>
      </c>
      <c r="C176" s="33">
        <v>0.13377249677890199</v>
      </c>
      <c r="D176" s="34">
        <v>0.13541666666666666</v>
      </c>
      <c r="E176" s="34">
        <v>0.14121940535175206</v>
      </c>
      <c r="F176" s="36">
        <v>0.33333333333333331</v>
      </c>
      <c r="G176" s="36">
        <v>0.15767543859649122</v>
      </c>
    </row>
    <row r="177" spans="1:7" x14ac:dyDescent="0.75">
      <c r="A177" s="32">
        <v>44661</v>
      </c>
      <c r="B177" s="33">
        <v>0.12978906586310801</v>
      </c>
      <c r="C177" s="33">
        <v>0.133472519752803</v>
      </c>
      <c r="D177" s="34">
        <v>3.9603960396039604E-2</v>
      </c>
      <c r="E177" s="34">
        <v>0.13509508157916861</v>
      </c>
      <c r="F177" s="36">
        <v>0</v>
      </c>
      <c r="G177" s="36">
        <v>0.15767543859649122</v>
      </c>
    </row>
    <row r="178" spans="1:7" x14ac:dyDescent="0.75">
      <c r="A178" s="32">
        <v>44662</v>
      </c>
      <c r="B178" s="33">
        <v>0.12918115333892799</v>
      </c>
      <c r="C178" s="33">
        <v>0.132528799578915</v>
      </c>
      <c r="D178" s="34">
        <v>0.20300751879699247</v>
      </c>
      <c r="E178" s="34">
        <v>0.12743370310136856</v>
      </c>
      <c r="F178" s="36">
        <v>0.3125</v>
      </c>
      <c r="G178" s="36">
        <v>0.15469924812030073</v>
      </c>
    </row>
    <row r="179" spans="1:7" x14ac:dyDescent="0.75">
      <c r="A179" s="32">
        <v>44663</v>
      </c>
      <c r="B179" s="33">
        <v>0.128685309376186</v>
      </c>
      <c r="C179" s="33">
        <v>0.13188698324912501</v>
      </c>
      <c r="D179" s="34">
        <v>9.375E-2</v>
      </c>
      <c r="E179" s="34">
        <v>0.13030024445475202</v>
      </c>
      <c r="F179" s="36">
        <v>5.2631578947368418E-2</v>
      </c>
      <c r="G179" s="36">
        <v>0.15269423558897241</v>
      </c>
    </row>
    <row r="180" spans="1:7" x14ac:dyDescent="0.75">
      <c r="A180" s="32">
        <v>44664</v>
      </c>
      <c r="B180" s="33">
        <v>0.127844624640334</v>
      </c>
      <c r="C180" s="33">
        <v>0.130938775960809</v>
      </c>
      <c r="D180" s="34">
        <v>0.10655737704918032</v>
      </c>
      <c r="E180" s="34">
        <v>0.12766558403320633</v>
      </c>
      <c r="F180" s="36">
        <v>0</v>
      </c>
      <c r="G180" s="36">
        <v>0.13013784461152883</v>
      </c>
    </row>
    <row r="181" spans="1:7" x14ac:dyDescent="0.75">
      <c r="A181" s="32">
        <v>44665</v>
      </c>
      <c r="B181" s="33">
        <v>0.122454448017148</v>
      </c>
      <c r="C181" s="33">
        <v>0.128424588043136</v>
      </c>
      <c r="D181" s="34">
        <v>9.1954022988505746E-2</v>
      </c>
      <c r="E181" s="34">
        <v>0.11529166894993166</v>
      </c>
      <c r="F181" s="36">
        <v>0.1875</v>
      </c>
      <c r="G181" s="36">
        <v>0.14799498746867168</v>
      </c>
    </row>
    <row r="182" spans="1:7" x14ac:dyDescent="0.75">
      <c r="A182" s="32">
        <v>44666</v>
      </c>
      <c r="B182" s="33">
        <v>0.120595738812659</v>
      </c>
      <c r="C182" s="33">
        <v>0.12699511475410799</v>
      </c>
      <c r="D182" s="34">
        <v>0.09</v>
      </c>
      <c r="E182" s="34">
        <v>0.10861279227105496</v>
      </c>
      <c r="F182" s="36">
        <v>6.6666666666666666E-2</v>
      </c>
      <c r="G182" s="36">
        <v>0.13609022556390976</v>
      </c>
    </row>
    <row r="183" spans="1:7" x14ac:dyDescent="0.75">
      <c r="A183" s="32">
        <v>44667</v>
      </c>
      <c r="B183" s="33">
        <v>0.123482535190288</v>
      </c>
      <c r="C183" s="33">
        <v>0.12600469646266399</v>
      </c>
      <c r="D183" s="34">
        <v>0.12264150943396226</v>
      </c>
      <c r="E183" s="34">
        <v>0.10678776980924005</v>
      </c>
      <c r="F183" s="36">
        <v>0.05</v>
      </c>
      <c r="G183" s="36">
        <v>9.561403508771929E-2</v>
      </c>
    </row>
    <row r="184" spans="1:7" x14ac:dyDescent="0.75">
      <c r="A184" s="32">
        <v>44668</v>
      </c>
      <c r="B184" s="33">
        <v>0.127259098858998</v>
      </c>
      <c r="C184" s="33">
        <v>0.12564327260493499</v>
      </c>
      <c r="D184" s="34">
        <v>8.1395348837209308E-2</v>
      </c>
      <c r="E184" s="34">
        <v>0.11275796815797859</v>
      </c>
      <c r="F184" s="36">
        <v>8.3333333333333329E-2</v>
      </c>
      <c r="G184" s="36">
        <v>0.10751879699248121</v>
      </c>
    </row>
    <row r="185" spans="1:7" x14ac:dyDescent="0.75">
      <c r="A185" s="32">
        <v>44669</v>
      </c>
      <c r="B185" s="33">
        <v>0.12892007321537499</v>
      </c>
      <c r="C185" s="33">
        <v>0.125605975444427</v>
      </c>
      <c r="D185" s="34">
        <v>0.11206896551724138</v>
      </c>
      <c r="E185" s="34">
        <v>9.9766746260871272E-2</v>
      </c>
      <c r="F185" s="36">
        <v>0.16666666666666666</v>
      </c>
      <c r="G185" s="36">
        <v>8.6685463659147866E-2</v>
      </c>
    </row>
    <row r="186" spans="1:7" x14ac:dyDescent="0.75">
      <c r="A186" s="32">
        <v>44670</v>
      </c>
      <c r="B186" s="33">
        <v>0.133083708827822</v>
      </c>
      <c r="C186" s="33">
        <v>0.126234318223232</v>
      </c>
      <c r="D186" s="34">
        <v>0.15517241379310345</v>
      </c>
      <c r="E186" s="34">
        <v>0.1085413768027432</v>
      </c>
      <c r="F186" s="36">
        <v>0.16666666666666666</v>
      </c>
      <c r="G186" s="36">
        <v>0.10297619047619046</v>
      </c>
    </row>
    <row r="188" spans="1:7" x14ac:dyDescent="0.75">
      <c r="A188" t="s">
        <v>65</v>
      </c>
    </row>
  </sheetData>
  <mergeCells count="2">
    <mergeCell ref="B2:C2"/>
    <mergeCell ref="D2:E2"/>
  </mergeCells>
  <conditionalFormatting sqref="B3:C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2F2-AAE2-4487-8C9A-CCE9CCB90FCA}">
  <dimension ref="A1:U12"/>
  <sheetViews>
    <sheetView topLeftCell="L1" workbookViewId="0">
      <selection activeCell="Y12" sqref="Y12"/>
    </sheetView>
  </sheetViews>
  <sheetFormatPr defaultRowHeight="14.75" x14ac:dyDescent="0.75"/>
  <sheetData>
    <row r="1" spans="1:21" x14ac:dyDescent="0.75">
      <c r="A1" t="s">
        <v>27</v>
      </c>
    </row>
    <row r="2" spans="1:21" x14ac:dyDescent="0.75">
      <c r="A2" t="s">
        <v>28</v>
      </c>
    </row>
    <row r="3" spans="1:21" x14ac:dyDescent="0.75">
      <c r="A3" t="s">
        <v>29</v>
      </c>
    </row>
    <row r="4" spans="1:21" x14ac:dyDescent="0.75">
      <c r="A4" t="s">
        <v>30</v>
      </c>
    </row>
    <row r="5" spans="1:21" x14ac:dyDescent="0.75">
      <c r="A5" t="s">
        <v>31</v>
      </c>
    </row>
    <row r="6" spans="1:21" x14ac:dyDescent="0.75">
      <c r="A6" t="s">
        <v>32</v>
      </c>
    </row>
    <row r="8" spans="1:21" x14ac:dyDescent="0.75">
      <c r="A8" t="s">
        <v>33</v>
      </c>
    </row>
    <row r="9" spans="1:21" x14ac:dyDescent="0.75">
      <c r="A9" t="s">
        <v>34</v>
      </c>
    </row>
    <row r="10" spans="1:21" x14ac:dyDescent="0.75">
      <c r="A10" t="s">
        <v>35</v>
      </c>
    </row>
    <row r="11" spans="1:21" x14ac:dyDescent="0.75">
      <c r="A11" t="s">
        <v>36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  <c r="N11" t="s">
        <v>49</v>
      </c>
      <c r="O11" t="s">
        <v>50</v>
      </c>
      <c r="P11" t="s">
        <v>51</v>
      </c>
      <c r="Q11" t="s">
        <v>52</v>
      </c>
      <c r="R11" t="s">
        <v>53</v>
      </c>
      <c r="S11" t="s">
        <v>54</v>
      </c>
      <c r="T11" t="s">
        <v>55</v>
      </c>
      <c r="U11" t="s">
        <v>56</v>
      </c>
    </row>
    <row r="12" spans="1:21" x14ac:dyDescent="0.75">
      <c r="A12" t="s">
        <v>57</v>
      </c>
      <c r="B12" t="s">
        <v>58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46</v>
      </c>
      <c r="K12">
        <v>0</v>
      </c>
      <c r="L12">
        <v>183</v>
      </c>
      <c r="M12">
        <v>169</v>
      </c>
      <c r="N12">
        <v>139</v>
      </c>
      <c r="O12">
        <v>96</v>
      </c>
      <c r="P12" t="s">
        <v>59</v>
      </c>
      <c r="Q12">
        <v>57</v>
      </c>
      <c r="R12">
        <v>0</v>
      </c>
      <c r="S12">
        <v>0</v>
      </c>
      <c r="T12">
        <v>0</v>
      </c>
      <c r="U12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E720-4F34-4AE5-AE9D-0D5925998FD3}">
  <dimension ref="A1:M53"/>
  <sheetViews>
    <sheetView workbookViewId="0">
      <selection activeCell="I8" sqref="I8"/>
    </sheetView>
  </sheetViews>
  <sheetFormatPr defaultRowHeight="14.75" x14ac:dyDescent="0.75"/>
  <cols>
    <col min="1" max="1" width="14.81640625" style="40" customWidth="1"/>
    <col min="2" max="2" width="8.7265625" style="40"/>
  </cols>
  <sheetData>
    <row r="1" spans="1:13" x14ac:dyDescent="0.75">
      <c r="A1" s="40" t="s">
        <v>74</v>
      </c>
      <c r="B1" s="40" t="s">
        <v>76</v>
      </c>
      <c r="C1" s="48" t="s">
        <v>75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6.5" x14ac:dyDescent="0.75">
      <c r="A2" s="41">
        <v>44774</v>
      </c>
      <c r="B2" s="42">
        <v>2</v>
      </c>
      <c r="C2" t="s">
        <v>73</v>
      </c>
    </row>
    <row r="3" spans="1:13" ht="16.5" x14ac:dyDescent="0.75">
      <c r="A3" s="41">
        <v>44781</v>
      </c>
      <c r="B3" s="42">
        <v>2</v>
      </c>
    </row>
    <row r="4" spans="1:13" ht="16.5" x14ac:dyDescent="0.75">
      <c r="A4" s="41">
        <v>44788</v>
      </c>
      <c r="B4" s="42">
        <v>3</v>
      </c>
    </row>
    <row r="5" spans="1:13" ht="16.5" x14ac:dyDescent="0.75">
      <c r="A5" s="41">
        <v>44795</v>
      </c>
      <c r="B5" s="42">
        <v>0</v>
      </c>
    </row>
    <row r="6" spans="1:13" ht="16.5" x14ac:dyDescent="0.75">
      <c r="A6" s="41">
        <v>44802</v>
      </c>
      <c r="B6" s="42">
        <v>4</v>
      </c>
    </row>
    <row r="7" spans="1:13" ht="16.5" x14ac:dyDescent="0.75">
      <c r="A7" s="41">
        <v>44809</v>
      </c>
      <c r="B7" s="42">
        <v>3</v>
      </c>
    </row>
    <row r="8" spans="1:13" ht="16.5" x14ac:dyDescent="0.75">
      <c r="A8" s="41">
        <v>44816</v>
      </c>
      <c r="B8" s="42">
        <v>3</v>
      </c>
    </row>
    <row r="9" spans="1:13" ht="16.5" x14ac:dyDescent="0.75">
      <c r="A9" s="41">
        <v>44823</v>
      </c>
      <c r="B9" s="42">
        <v>5</v>
      </c>
    </row>
    <row r="10" spans="1:13" ht="16.5" x14ac:dyDescent="0.75">
      <c r="A10" s="41">
        <v>44830</v>
      </c>
      <c r="B10" s="42">
        <v>3</v>
      </c>
    </row>
    <row r="11" spans="1:13" ht="16.5" x14ac:dyDescent="0.75">
      <c r="A11" s="41">
        <v>44837</v>
      </c>
      <c r="B11" s="42">
        <v>5</v>
      </c>
    </row>
    <row r="12" spans="1:13" ht="16.5" x14ac:dyDescent="0.75">
      <c r="A12" s="41">
        <v>44844</v>
      </c>
      <c r="B12" s="42">
        <v>8</v>
      </c>
    </row>
    <row r="13" spans="1:13" ht="16.5" x14ac:dyDescent="0.75">
      <c r="A13" s="41">
        <v>44851</v>
      </c>
      <c r="B13" s="42">
        <v>0</v>
      </c>
    </row>
    <row r="14" spans="1:13" ht="16.5" x14ac:dyDescent="0.75">
      <c r="A14" s="41">
        <v>44858</v>
      </c>
      <c r="B14" s="42">
        <v>6</v>
      </c>
    </row>
    <row r="15" spans="1:13" ht="16.5" x14ac:dyDescent="0.75">
      <c r="A15" s="41">
        <v>44865</v>
      </c>
      <c r="B15" s="42">
        <v>6</v>
      </c>
    </row>
    <row r="16" spans="1:13" ht="16.5" x14ac:dyDescent="0.75">
      <c r="A16" s="41">
        <v>44872</v>
      </c>
      <c r="B16" s="42">
        <v>4</v>
      </c>
    </row>
    <row r="17" spans="1:2" ht="16.5" x14ac:dyDescent="0.75">
      <c r="A17" s="41">
        <v>44879</v>
      </c>
      <c r="B17" s="42">
        <v>6</v>
      </c>
    </row>
    <row r="18" spans="1:2" ht="16.5" x14ac:dyDescent="0.75">
      <c r="A18" s="41">
        <v>44886</v>
      </c>
      <c r="B18" s="42">
        <v>5</v>
      </c>
    </row>
    <row r="19" spans="1:2" ht="16.5" x14ac:dyDescent="0.75">
      <c r="A19" s="41">
        <v>44893</v>
      </c>
      <c r="B19" s="42">
        <v>15</v>
      </c>
    </row>
    <row r="20" spans="1:2" ht="16.5" x14ac:dyDescent="0.75">
      <c r="A20" s="41">
        <v>44900</v>
      </c>
      <c r="B20" s="42">
        <v>11</v>
      </c>
    </row>
    <row r="21" spans="1:2" ht="16.5" x14ac:dyDescent="0.75">
      <c r="A21" s="41">
        <v>44907</v>
      </c>
      <c r="B21" s="42">
        <v>27</v>
      </c>
    </row>
    <row r="22" spans="1:2" ht="16.5" x14ac:dyDescent="0.75">
      <c r="A22" s="41">
        <v>44914</v>
      </c>
      <c r="B22" s="42">
        <v>11</v>
      </c>
    </row>
    <row r="23" spans="1:2" ht="16.5" x14ac:dyDescent="0.75">
      <c r="A23" s="41">
        <v>44921</v>
      </c>
      <c r="B23" s="42">
        <v>15</v>
      </c>
    </row>
    <row r="24" spans="1:2" ht="16.5" x14ac:dyDescent="0.75">
      <c r="A24" s="41">
        <v>44563</v>
      </c>
      <c r="B24" s="42">
        <v>16</v>
      </c>
    </row>
    <row r="25" spans="1:2" ht="16.5" x14ac:dyDescent="0.75">
      <c r="A25" s="41">
        <v>44570</v>
      </c>
      <c r="B25" s="42">
        <v>7</v>
      </c>
    </row>
    <row r="26" spans="1:2" ht="16.5" x14ac:dyDescent="0.75">
      <c r="A26" s="41">
        <v>44577</v>
      </c>
      <c r="B26" s="42">
        <v>15</v>
      </c>
    </row>
    <row r="27" spans="1:2" ht="16.5" x14ac:dyDescent="0.75">
      <c r="A27" s="41">
        <v>44584</v>
      </c>
      <c r="B27" s="42">
        <v>33</v>
      </c>
    </row>
    <row r="28" spans="1:2" ht="16.5" x14ac:dyDescent="0.75">
      <c r="A28" s="41">
        <v>44591</v>
      </c>
      <c r="B28" s="42">
        <v>45</v>
      </c>
    </row>
    <row r="29" spans="1:2" ht="16.5" x14ac:dyDescent="0.75">
      <c r="A29" s="41">
        <v>44598</v>
      </c>
      <c r="B29" s="42">
        <v>39</v>
      </c>
    </row>
    <row r="30" spans="1:2" ht="16.5" x14ac:dyDescent="0.75">
      <c r="A30" s="41">
        <v>44605</v>
      </c>
      <c r="B30" s="42">
        <v>64</v>
      </c>
    </row>
    <row r="31" spans="1:2" ht="16.5" x14ac:dyDescent="0.75">
      <c r="A31" s="41">
        <v>44612</v>
      </c>
      <c r="B31" s="42">
        <v>56</v>
      </c>
    </row>
    <row r="32" spans="1:2" ht="16.5" x14ac:dyDescent="0.75">
      <c r="A32" s="41">
        <v>44619</v>
      </c>
      <c r="B32" s="42">
        <v>92</v>
      </c>
    </row>
    <row r="33" spans="1:2" ht="16.5" x14ac:dyDescent="0.75">
      <c r="A33" s="41">
        <v>44626</v>
      </c>
      <c r="B33" s="42">
        <v>52</v>
      </c>
    </row>
    <row r="34" spans="1:2" ht="16.5" x14ac:dyDescent="0.75">
      <c r="A34" s="41">
        <v>44633</v>
      </c>
      <c r="B34" s="42">
        <v>67</v>
      </c>
    </row>
    <row r="35" spans="1:2" ht="16.5" x14ac:dyDescent="0.75">
      <c r="A35" s="41">
        <v>44640</v>
      </c>
      <c r="B35" s="42">
        <v>60</v>
      </c>
    </row>
    <row r="36" spans="1:2" ht="16.5" x14ac:dyDescent="0.75">
      <c r="A36" s="41">
        <v>44647</v>
      </c>
      <c r="B36" s="42">
        <v>49</v>
      </c>
    </row>
    <row r="37" spans="1:2" ht="16.5" x14ac:dyDescent="0.75">
      <c r="A37" s="41">
        <v>44654</v>
      </c>
      <c r="B37" s="42">
        <v>54</v>
      </c>
    </row>
    <row r="38" spans="1:2" ht="16.5" x14ac:dyDescent="0.75">
      <c r="A38" s="41">
        <v>44661</v>
      </c>
      <c r="B38" s="42">
        <v>34</v>
      </c>
    </row>
    <row r="39" spans="1:2" ht="16.5" x14ac:dyDescent="0.75">
      <c r="A39" s="41">
        <v>44668</v>
      </c>
      <c r="B39" s="42">
        <v>31</v>
      </c>
    </row>
    <row r="40" spans="1:2" ht="16.5" x14ac:dyDescent="0.75">
      <c r="A40" s="41">
        <v>44675</v>
      </c>
      <c r="B40" s="42">
        <v>34</v>
      </c>
    </row>
    <row r="41" spans="1:2" ht="16.5" x14ac:dyDescent="0.75">
      <c r="A41" s="41">
        <v>44682</v>
      </c>
      <c r="B41" s="42">
        <v>24</v>
      </c>
    </row>
    <row r="42" spans="1:2" ht="16.5" x14ac:dyDescent="0.75">
      <c r="A42" s="41">
        <v>44689</v>
      </c>
      <c r="B42" s="42">
        <v>18</v>
      </c>
    </row>
    <row r="43" spans="1:2" ht="16.5" x14ac:dyDescent="0.75">
      <c r="A43" s="41">
        <v>44696</v>
      </c>
      <c r="B43" s="42">
        <v>14</v>
      </c>
    </row>
    <row r="44" spans="1:2" ht="16.5" x14ac:dyDescent="0.75">
      <c r="A44" s="41">
        <v>44703</v>
      </c>
      <c r="B44" s="42">
        <v>9</v>
      </c>
    </row>
    <row r="45" spans="1:2" ht="16.5" x14ac:dyDescent="0.75">
      <c r="A45" s="41">
        <v>44710</v>
      </c>
      <c r="B45" s="42">
        <v>3</v>
      </c>
    </row>
    <row r="46" spans="1:2" ht="16.5" x14ac:dyDescent="0.75">
      <c r="A46" s="41">
        <v>44717</v>
      </c>
      <c r="B46" s="42">
        <v>1</v>
      </c>
    </row>
    <row r="47" spans="1:2" ht="16.5" x14ac:dyDescent="0.75">
      <c r="A47" s="41">
        <v>44724</v>
      </c>
      <c r="B47" s="42">
        <v>4</v>
      </c>
    </row>
    <row r="48" spans="1:2" ht="16.5" x14ac:dyDescent="0.75">
      <c r="A48" s="41">
        <v>44731</v>
      </c>
      <c r="B48" s="42">
        <v>7</v>
      </c>
    </row>
    <row r="49" spans="1:2" ht="16.5" x14ac:dyDescent="0.75">
      <c r="A49" s="41">
        <v>44738</v>
      </c>
      <c r="B49" s="42">
        <v>6</v>
      </c>
    </row>
    <row r="50" spans="1:2" ht="16.5" x14ac:dyDescent="0.75">
      <c r="A50" s="41">
        <v>44745</v>
      </c>
      <c r="B50" s="42">
        <v>2</v>
      </c>
    </row>
    <row r="51" spans="1:2" ht="16.5" x14ac:dyDescent="0.75">
      <c r="A51" s="41">
        <v>44752</v>
      </c>
      <c r="B51" s="42">
        <v>7</v>
      </c>
    </row>
    <row r="52" spans="1:2" ht="16.5" x14ac:dyDescent="0.75">
      <c r="A52" s="41">
        <v>44759</v>
      </c>
      <c r="B52" s="42">
        <v>2</v>
      </c>
    </row>
    <row r="53" spans="1:2" ht="16.5" x14ac:dyDescent="0.75">
      <c r="A53" s="41">
        <v>44766</v>
      </c>
      <c r="B53" s="42">
        <v>3</v>
      </c>
    </row>
  </sheetData>
  <mergeCells count="1">
    <mergeCell ref="C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and weekly HuNoV values</vt:lpstr>
      <vt:lpstr>Washtenaw school GI data</vt:lpstr>
      <vt:lpstr>Washtenaw hospital GI data</vt:lpstr>
      <vt:lpstr>lenawee and TM GI total week</vt:lpstr>
      <vt:lpstr>TM hospital info</vt:lpstr>
      <vt:lpstr>TM GI data</vt:lpstr>
      <vt:lpstr>NoroSTAT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Ammerman, Michelle</dc:creator>
  <cp:lastModifiedBy>Ammerman, Michelle</cp:lastModifiedBy>
  <dcterms:created xsi:type="dcterms:W3CDTF">2023-09-28T02:34:54Z</dcterms:created>
  <dcterms:modified xsi:type="dcterms:W3CDTF">2023-10-10T16:44:10Z</dcterms:modified>
</cp:coreProperties>
</file>