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4" sheetId="40" r:id="rId1"/>
    <sheet name="lkpTables" sheetId="32" state="hidden" r:id="rId2"/>
  </sheets>
  <externalReferences>
    <externalReference r:id="rId3"/>
    <externalReference r:id="rId4"/>
  </externalReferences>
  <definedNames>
    <definedName name="_xlnm._FilterDatabase" localSheetId="0" hidden="1">Offense_2014!$A$3:$AH$144</definedName>
    <definedName name="byeweek">[1]Byes!$B$2:$B$33</definedName>
    <definedName name="DraftPosition" localSheetId="0">#REF!</definedName>
    <definedName name="DraftPosition">#REF!</definedName>
    <definedName name="ikpSubheading" localSheetId="0">[2]lkpTables!#REF!</definedName>
    <definedName name="ikpSubheading">[2]lkpTables!#REF!</definedName>
    <definedName name="lkpBye" localSheetId="0">#REF!</definedName>
    <definedName name="lkpBye">#REF!</definedName>
    <definedName name="lkpByeTeam" localSheetId="0">#REF!</definedName>
    <definedName name="lkpByeTeam">#REF!</definedName>
    <definedName name="lkpCopyright" localSheetId="0">lkpTables!$J$4</definedName>
    <definedName name="lkpCopyright">lkpTables!$J$4</definedName>
    <definedName name="lkpSubheading" localSheetId="0">lkpTables!#REF!</definedName>
    <definedName name="lkpSubheading">lkpTables!#REF!</definedName>
    <definedName name="lkpTeam">lkpTables!$B$5:$B$36</definedName>
    <definedName name="lkpTeamName">lkpTables!$C$5:$C$36</definedName>
    <definedName name="lkpYear" localSheetId="0">lkpTables!$G$4</definedName>
    <definedName name="lkpYear">lkpTables!$G$4</definedName>
    <definedName name="Num_rounds" localSheetId="0">#REF!</definedName>
    <definedName name="Num_rounds">#REF!</definedName>
    <definedName name="Num_teams" localSheetId="0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Offense_2014!$1:$3</definedName>
    <definedName name="Roster_spots" localSheetId="0">#REF!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AE87" i="40" l="1"/>
  <c r="AF87" i="40"/>
  <c r="AG87" i="40"/>
  <c r="AE144" i="40"/>
  <c r="AF144" i="40"/>
  <c r="AG144" i="40"/>
  <c r="AE86" i="40"/>
  <c r="AF86" i="40"/>
  <c r="AG86" i="40"/>
  <c r="AE85" i="40"/>
  <c r="AF85" i="40"/>
  <c r="AG85" i="40"/>
  <c r="AE143" i="40"/>
  <c r="AF143" i="40"/>
  <c r="AG143" i="40"/>
  <c r="AE58" i="40"/>
  <c r="AF58" i="40"/>
  <c r="AG58" i="40"/>
  <c r="AE142" i="40"/>
  <c r="AF142" i="40"/>
  <c r="AG142" i="40"/>
  <c r="AE84" i="40"/>
  <c r="AF84" i="40"/>
  <c r="AG84" i="40"/>
  <c r="AE141" i="40"/>
  <c r="AF141" i="40"/>
  <c r="AG141" i="40"/>
  <c r="AE83" i="40"/>
  <c r="AF83" i="40"/>
  <c r="AG83" i="40"/>
  <c r="AE140" i="40"/>
  <c r="AF140" i="40"/>
  <c r="AG140" i="40"/>
  <c r="AE139" i="40"/>
  <c r="AF139" i="40"/>
  <c r="AG139" i="40"/>
  <c r="AE57" i="40"/>
  <c r="AF57" i="40"/>
  <c r="AG57" i="40"/>
  <c r="AE138" i="40"/>
  <c r="AF138" i="40"/>
  <c r="AG138" i="40"/>
  <c r="AE56" i="40"/>
  <c r="AF56" i="40"/>
  <c r="AG56" i="40"/>
  <c r="AE137" i="40"/>
  <c r="AF137" i="40"/>
  <c r="AG137" i="40"/>
  <c r="AE82" i="40"/>
  <c r="AF82" i="40"/>
  <c r="AG82" i="40"/>
  <c r="AE136" i="40"/>
  <c r="AF136" i="40"/>
  <c r="AG136" i="40"/>
  <c r="AE135" i="40"/>
  <c r="AF135" i="40"/>
  <c r="AG135" i="40"/>
  <c r="AE134" i="40"/>
  <c r="AF134" i="40"/>
  <c r="AG134" i="40"/>
  <c r="AE55" i="40"/>
  <c r="AF55" i="40"/>
  <c r="AG55" i="40"/>
  <c r="AE54" i="40"/>
  <c r="AF54" i="40"/>
  <c r="AG54" i="40"/>
  <c r="AE53" i="40"/>
  <c r="AF53" i="40"/>
  <c r="AG53" i="40"/>
  <c r="AE7" i="40"/>
  <c r="AF7" i="40"/>
  <c r="AG7" i="40"/>
  <c r="AE133" i="40"/>
  <c r="AF133" i="40"/>
  <c r="AG133" i="40"/>
  <c r="AE132" i="40"/>
  <c r="AF132" i="40"/>
  <c r="AG132" i="40"/>
  <c r="AE52" i="40"/>
  <c r="AF52" i="40"/>
  <c r="AG52" i="40"/>
  <c r="AE51" i="40"/>
  <c r="AF51" i="40"/>
  <c r="AG51" i="40"/>
  <c r="AE131" i="40"/>
  <c r="AF131" i="40"/>
  <c r="AG131" i="40"/>
  <c r="AE130" i="40"/>
  <c r="AF130" i="40"/>
  <c r="AG130" i="40"/>
  <c r="AE81" i="40"/>
  <c r="AF81" i="40"/>
  <c r="AG81" i="40"/>
  <c r="AE129" i="40"/>
  <c r="AF129" i="40"/>
  <c r="AG129" i="40"/>
  <c r="AE128" i="40"/>
  <c r="AF128" i="40"/>
  <c r="AG128" i="40"/>
  <c r="AE127" i="40"/>
  <c r="AF127" i="40"/>
  <c r="AG127" i="40"/>
  <c r="AE126" i="40"/>
  <c r="AF126" i="40"/>
  <c r="AG126" i="40"/>
  <c r="AE80" i="40"/>
  <c r="AF80" i="40"/>
  <c r="AG80" i="40"/>
  <c r="AE6" i="40"/>
  <c r="AF6" i="40"/>
  <c r="AG6" i="40"/>
  <c r="AE50" i="40"/>
  <c r="AF50" i="40"/>
  <c r="AG50" i="40"/>
  <c r="AE49" i="40"/>
  <c r="AF49" i="40"/>
  <c r="AG49" i="40"/>
  <c r="AE125" i="40"/>
  <c r="AF125" i="40"/>
  <c r="AG125" i="40"/>
  <c r="AE124" i="40"/>
  <c r="AF124" i="40"/>
  <c r="AG124" i="40"/>
  <c r="AE123" i="40"/>
  <c r="AF123" i="40"/>
  <c r="AG123" i="40"/>
  <c r="AE122" i="40"/>
  <c r="AF122" i="40"/>
  <c r="AG122" i="40"/>
  <c r="AE79" i="40"/>
  <c r="AF79" i="40"/>
  <c r="AG79" i="40"/>
  <c r="AE78" i="40"/>
  <c r="AF78" i="40"/>
  <c r="AG78" i="40"/>
  <c r="AE48" i="40"/>
  <c r="AF48" i="40"/>
  <c r="AG48" i="40"/>
  <c r="AE47" i="40"/>
  <c r="AF47" i="40"/>
  <c r="AG47" i="40"/>
  <c r="AE46" i="40"/>
  <c r="AF46" i="40"/>
  <c r="AG46" i="40"/>
  <c r="AE77" i="40"/>
  <c r="AF77" i="40"/>
  <c r="AG77" i="40"/>
  <c r="AE76" i="40"/>
  <c r="AF76" i="40"/>
  <c r="AG76" i="40"/>
  <c r="AE121" i="40"/>
  <c r="AF121" i="40"/>
  <c r="AG121" i="40"/>
  <c r="AE75" i="40"/>
  <c r="AF75" i="40"/>
  <c r="AG75" i="40"/>
  <c r="AE45" i="40"/>
  <c r="AF45" i="40"/>
  <c r="AG45" i="40"/>
  <c r="AE5" i="40"/>
  <c r="AF5" i="40"/>
  <c r="AG5" i="40"/>
  <c r="AE120" i="40"/>
  <c r="AF120" i="40"/>
  <c r="AG120" i="40"/>
  <c r="AE44" i="40"/>
  <c r="AF44" i="40"/>
  <c r="AG44" i="40"/>
  <c r="AE119" i="40"/>
  <c r="AF119" i="40"/>
  <c r="AG119" i="40"/>
  <c r="AE74" i="40"/>
  <c r="AF74" i="40"/>
  <c r="AG74" i="40"/>
  <c r="AE43" i="40"/>
  <c r="AF43" i="40"/>
  <c r="AG43" i="40"/>
  <c r="AE118" i="40"/>
  <c r="AF118" i="40"/>
  <c r="AG118" i="40"/>
  <c r="AE117" i="40"/>
  <c r="AF117" i="40"/>
  <c r="AG117" i="40"/>
  <c r="AE73" i="40"/>
  <c r="AF73" i="40"/>
  <c r="AG73" i="40"/>
  <c r="AE42" i="40"/>
  <c r="AF42" i="40"/>
  <c r="AG42" i="40"/>
  <c r="AE72" i="40"/>
  <c r="AF72" i="40"/>
  <c r="AG72" i="40"/>
  <c r="AE41" i="40"/>
  <c r="AF41" i="40"/>
  <c r="AG41" i="40"/>
  <c r="AE71" i="40"/>
  <c r="AF71" i="40"/>
  <c r="AG71" i="40"/>
  <c r="AE40" i="40"/>
  <c r="AF40" i="40"/>
  <c r="AG40" i="40"/>
  <c r="AE116" i="40"/>
  <c r="AF116" i="40"/>
  <c r="AG116" i="40"/>
  <c r="AE115" i="40"/>
  <c r="AF115" i="40"/>
  <c r="AG115" i="40"/>
  <c r="AE114" i="40"/>
  <c r="AF114" i="40"/>
  <c r="AG114" i="40"/>
  <c r="AE113" i="40"/>
  <c r="AF113" i="40"/>
  <c r="AG113" i="40"/>
  <c r="AE11" i="40"/>
  <c r="AF11" i="40"/>
  <c r="AG11" i="40"/>
  <c r="AE112" i="40"/>
  <c r="AF112" i="40"/>
  <c r="AG112" i="40"/>
  <c r="AE39" i="40"/>
  <c r="AF39" i="40"/>
  <c r="AG39" i="40"/>
  <c r="AE70" i="40"/>
  <c r="AF70" i="40"/>
  <c r="AG70" i="40"/>
  <c r="AE38" i="40"/>
  <c r="AF38" i="40"/>
  <c r="AG38" i="40"/>
  <c r="AE69" i="40"/>
  <c r="AF69" i="40"/>
  <c r="AG69" i="40"/>
  <c r="AE37" i="40"/>
  <c r="AF37" i="40"/>
  <c r="AG37" i="40"/>
  <c r="AE111" i="40"/>
  <c r="AF111" i="40"/>
  <c r="AG111" i="40"/>
  <c r="AE68" i="40"/>
  <c r="AF68" i="40"/>
  <c r="AG68" i="40"/>
  <c r="AE36" i="40"/>
  <c r="AF36" i="40"/>
  <c r="AG36" i="40"/>
  <c r="AE67" i="40"/>
  <c r="AF67" i="40"/>
  <c r="AG67" i="40"/>
  <c r="AE110" i="40"/>
  <c r="AF110" i="40"/>
  <c r="AG110" i="40"/>
  <c r="AE35" i="40"/>
  <c r="AF35" i="40"/>
  <c r="AG35" i="40"/>
  <c r="AE34" i="40"/>
  <c r="AF34" i="40"/>
  <c r="AG34" i="40"/>
  <c r="AE109" i="40"/>
  <c r="AF109" i="40"/>
  <c r="AG109" i="40"/>
  <c r="AE108" i="40"/>
  <c r="AF108" i="40"/>
  <c r="AG108" i="40"/>
  <c r="AE66" i="40"/>
  <c r="AF66" i="40"/>
  <c r="AG66" i="40"/>
  <c r="AE33" i="40"/>
  <c r="AF33" i="40"/>
  <c r="AG33" i="40"/>
  <c r="AE32" i="40"/>
  <c r="AF32" i="40"/>
  <c r="AG32" i="40"/>
  <c r="AE31" i="40"/>
  <c r="AF31" i="40"/>
  <c r="AG31" i="40"/>
  <c r="AE107" i="40"/>
  <c r="AF107" i="40"/>
  <c r="AG107" i="40"/>
  <c r="AE106" i="40"/>
  <c r="AF106" i="40"/>
  <c r="AG106" i="40"/>
  <c r="AE30" i="40"/>
  <c r="AF30" i="40"/>
  <c r="AG30" i="40"/>
  <c r="AE105" i="40"/>
  <c r="AF105" i="40"/>
  <c r="AG105" i="40"/>
  <c r="AE29" i="40"/>
  <c r="AF29" i="40"/>
  <c r="AG29" i="40"/>
  <c r="AE28" i="40"/>
  <c r="AF28" i="40"/>
  <c r="AG28" i="40"/>
  <c r="AE65" i="40"/>
  <c r="AF65" i="40"/>
  <c r="AG65" i="40"/>
  <c r="AE10" i="40"/>
  <c r="AF10" i="40"/>
  <c r="AG10" i="40"/>
  <c r="AE27" i="40"/>
  <c r="AF27" i="40"/>
  <c r="AG27" i="40"/>
  <c r="AE26" i="40"/>
  <c r="AF26" i="40"/>
  <c r="AG26" i="40"/>
  <c r="AE4" i="40"/>
  <c r="AF4" i="40"/>
  <c r="AG4" i="40"/>
  <c r="AE104" i="40"/>
  <c r="AF104" i="40"/>
  <c r="AG104" i="40"/>
  <c r="AE25" i="40"/>
  <c r="AF25" i="40"/>
  <c r="AG25" i="40"/>
  <c r="AE24" i="40"/>
  <c r="AF24" i="40"/>
  <c r="AG24" i="40"/>
  <c r="AE103" i="40"/>
  <c r="AF103" i="40"/>
  <c r="AG103" i="40"/>
  <c r="AE102" i="40"/>
  <c r="AF102" i="40"/>
  <c r="AG102" i="40"/>
  <c r="AE23" i="40"/>
  <c r="AF23" i="40"/>
  <c r="AG23" i="40"/>
  <c r="AE9" i="40"/>
  <c r="AF9" i="40"/>
  <c r="AG9" i="40"/>
  <c r="AE101" i="40"/>
  <c r="AF101" i="40"/>
  <c r="AG101" i="40"/>
  <c r="AE100" i="40"/>
  <c r="AF100" i="40"/>
  <c r="AG100" i="40"/>
  <c r="AE22" i="40"/>
  <c r="AF22" i="40"/>
  <c r="AG22" i="40"/>
  <c r="AE99" i="40"/>
  <c r="AF99" i="40"/>
  <c r="AG99" i="40"/>
  <c r="AE21" i="40"/>
  <c r="AF21" i="40"/>
  <c r="AG21" i="40"/>
  <c r="AE98" i="40"/>
  <c r="AF98" i="40"/>
  <c r="AG98" i="40"/>
  <c r="AE20" i="40"/>
  <c r="AF20" i="40"/>
  <c r="AG20" i="40"/>
  <c r="AE19" i="40"/>
  <c r="AF19" i="40"/>
  <c r="AG19" i="40"/>
  <c r="AE64" i="40"/>
  <c r="AF64" i="40"/>
  <c r="AG64" i="40"/>
  <c r="AE63" i="40"/>
  <c r="AF63" i="40"/>
  <c r="AG63" i="40"/>
  <c r="AE62" i="40"/>
  <c r="AF62" i="40"/>
  <c r="AG62" i="40"/>
  <c r="AE18" i="40"/>
  <c r="AF18" i="40"/>
  <c r="AG18" i="40"/>
  <c r="AE97" i="40"/>
  <c r="AF97" i="40"/>
  <c r="AG97" i="40"/>
  <c r="AE96" i="40"/>
  <c r="AF96" i="40"/>
  <c r="AG96" i="40"/>
  <c r="AE95" i="40"/>
  <c r="AF95" i="40"/>
  <c r="AG95" i="40"/>
  <c r="AE61" i="40"/>
  <c r="AF61" i="40"/>
  <c r="AG61" i="40"/>
  <c r="AE94" i="40"/>
  <c r="AF94" i="40"/>
  <c r="AG94" i="40"/>
  <c r="AE17" i="40"/>
  <c r="AF17" i="40"/>
  <c r="AG17" i="40"/>
  <c r="AE16" i="40"/>
  <c r="AF16" i="40"/>
  <c r="AG16" i="40"/>
  <c r="AE93" i="40"/>
  <c r="AF93" i="40"/>
  <c r="AG93" i="40"/>
  <c r="AE92" i="40"/>
  <c r="AF92" i="40"/>
  <c r="AG92" i="40"/>
  <c r="AE91" i="40"/>
  <c r="AF91" i="40"/>
  <c r="AG91" i="40"/>
  <c r="AE90" i="40"/>
  <c r="AF90" i="40"/>
  <c r="AG90" i="40"/>
  <c r="AE89" i="40"/>
  <c r="AF89" i="40"/>
  <c r="AG89" i="40"/>
  <c r="AE60" i="40"/>
  <c r="AF60" i="40"/>
  <c r="AG60" i="40"/>
  <c r="AE15" i="40"/>
  <c r="AF15" i="40"/>
  <c r="AG15" i="40"/>
  <c r="AE59" i="40"/>
  <c r="AF59" i="40"/>
  <c r="AG59" i="40"/>
  <c r="AE14" i="40"/>
  <c r="AF14" i="40"/>
  <c r="AG14" i="40"/>
  <c r="AE8" i="40"/>
  <c r="AF8" i="40"/>
  <c r="AG8" i="40"/>
  <c r="AE13" i="40"/>
  <c r="AF13" i="40"/>
  <c r="AG13" i="40"/>
  <c r="AE88" i="40"/>
  <c r="AF88" i="40"/>
  <c r="AG88" i="40"/>
  <c r="AE12" i="40"/>
  <c r="AF12" i="40"/>
  <c r="AG12" i="40"/>
  <c r="AH12" i="40"/>
  <c r="AH88" i="40"/>
  <c r="AH13" i="40"/>
  <c r="AH8" i="40"/>
  <c r="AH14" i="40"/>
  <c r="AH15" i="40"/>
  <c r="AH89" i="40"/>
  <c r="AH90" i="40"/>
  <c r="AH91" i="40"/>
  <c r="AH92" i="40"/>
  <c r="AH93" i="40"/>
  <c r="AH16" i="40"/>
  <c r="AH17" i="40"/>
  <c r="AH94" i="40"/>
  <c r="AH95" i="40"/>
  <c r="AH96" i="40"/>
  <c r="AH97" i="40"/>
  <c r="AH18" i="40"/>
  <c r="AH19" i="40"/>
  <c r="AH20" i="40"/>
  <c r="AH98" i="40"/>
  <c r="AH21" i="40"/>
  <c r="AH99" i="40"/>
  <c r="AH22" i="40"/>
  <c r="AH100" i="40"/>
  <c r="AH101" i="40"/>
  <c r="AH9" i="40"/>
  <c r="AH23" i="40"/>
  <c r="AH102" i="40"/>
  <c r="AH103" i="40"/>
  <c r="AH24" i="40"/>
  <c r="AH25" i="40"/>
  <c r="AH104" i="40"/>
  <c r="AH4" i="40"/>
  <c r="AH26" i="40"/>
  <c r="AH27" i="40"/>
  <c r="AH10" i="40"/>
  <c r="AH28" i="40"/>
  <c r="AH29" i="40"/>
  <c r="AH105" i="40"/>
  <c r="AH30" i="40"/>
  <c r="AH106" i="40"/>
  <c r="AH107" i="40"/>
  <c r="AH31" i="40"/>
  <c r="AH32" i="40"/>
  <c r="AH33" i="40"/>
  <c r="AH108" i="40"/>
  <c r="AH109" i="40"/>
  <c r="AH34" i="40"/>
  <c r="AH35" i="40"/>
  <c r="AH110" i="40"/>
  <c r="AH36" i="40"/>
  <c r="AH111" i="40"/>
  <c r="AH37" i="40"/>
  <c r="AH38" i="40"/>
  <c r="AH39" i="40"/>
  <c r="AH112" i="40"/>
  <c r="AH11" i="40"/>
  <c r="AH113" i="40"/>
  <c r="AH114" i="40"/>
  <c r="AH115" i="40"/>
  <c r="AH116" i="40"/>
  <c r="AH40" i="40"/>
  <c r="AH41" i="40"/>
  <c r="AH42" i="40"/>
  <c r="AH117" i="40"/>
  <c r="AH118" i="40"/>
  <c r="AH43" i="40"/>
  <c r="AH119" i="40"/>
  <c r="AH44" i="40"/>
  <c r="AH120" i="40"/>
  <c r="AH5" i="40"/>
  <c r="AH45" i="40"/>
  <c r="AH121" i="40"/>
  <c r="AH46" i="40"/>
  <c r="AH47" i="40"/>
  <c r="AH48" i="40"/>
  <c r="AH122" i="40"/>
  <c r="AH123" i="40"/>
  <c r="AH124" i="40"/>
  <c r="AH125" i="40"/>
  <c r="AH49" i="40"/>
  <c r="AH50" i="40"/>
  <c r="AH6" i="40"/>
  <c r="AH126" i="40"/>
  <c r="AH127" i="40"/>
  <c r="AH128" i="40"/>
  <c r="AH129" i="40"/>
  <c r="AH130" i="40"/>
  <c r="AH131" i="40"/>
  <c r="AH51" i="40"/>
  <c r="AH52" i="40"/>
  <c r="AH132" i="40"/>
  <c r="AH133" i="40"/>
  <c r="AH53" i="40"/>
  <c r="AH54" i="40"/>
  <c r="AH55" i="40"/>
  <c r="AH134" i="40"/>
  <c r="AH135" i="40"/>
  <c r="AH136" i="40"/>
  <c r="AH137" i="40"/>
  <c r="AH56" i="40"/>
  <c r="AH138" i="40"/>
  <c r="AH57" i="40"/>
  <c r="AH139" i="40"/>
  <c r="AH140" i="40"/>
  <c r="AH141" i="40"/>
  <c r="AH142" i="40"/>
  <c r="AH58" i="40"/>
  <c r="AH143" i="40"/>
  <c r="AH144" i="40"/>
  <c r="AH59" i="40"/>
  <c r="AH60" i="40"/>
  <c r="AH61" i="40"/>
  <c r="AH62" i="40"/>
  <c r="AH63" i="40"/>
  <c r="AH64" i="40"/>
  <c r="AH65" i="40"/>
  <c r="AH66" i="40"/>
  <c r="AH67" i="40"/>
  <c r="AH68" i="40"/>
  <c r="AH69" i="40"/>
  <c r="AH70" i="40"/>
  <c r="AH71" i="40"/>
  <c r="AH72" i="40"/>
  <c r="AH73" i="40"/>
  <c r="AH74" i="40"/>
  <c r="AH75" i="40"/>
  <c r="AH76" i="40"/>
  <c r="AH77" i="40"/>
  <c r="AH78" i="40"/>
  <c r="AH79" i="40"/>
  <c r="AH80" i="40"/>
  <c r="AH81" i="40"/>
  <c r="AH7" i="40"/>
  <c r="AH82" i="40"/>
  <c r="AH83" i="40"/>
  <c r="AH84" i="40"/>
  <c r="AH85" i="40"/>
  <c r="AH86" i="40"/>
  <c r="AH87" i="40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Q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L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M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H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<sst xmlns="http://schemas.openxmlformats.org/spreadsheetml/2006/main" count="536" uniqueCount="272">
  <si>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</si>
  <si>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</si>
  <si>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</si>
  <si>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</si>
  <si>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</si>
  <si>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</si>
  <si>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</si>
  <si>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</si>
  <si>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</si>
  <si>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</si>
  <si>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</si>
  <si>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</si>
  <si>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</si>
  <si>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</si>
  <si>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</si>
  <si>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</si>
  <si>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</si>
  <si>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</si>
  <si>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</si>
  <si>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</si>
  <si>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</si>
  <si>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</si>
  <si>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</si>
  <si>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</si>
  <si>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</si>
  <si>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</si>
  <si>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StL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</si>
  <si>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</si>
  <si>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</si>
  <si>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</si>
  <si>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</si>
  <si>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</si>
  <si>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</si>
  <si>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</si>
  <si>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</si>
  <si>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</si>
  <si>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</si>
  <si>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</si>
  <si>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</si>
  <si>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</si>
  <si>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</si>
  <si>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</si>
  <si>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</si>
  <si>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</si>
  <si>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</si>
  <si>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</si>
  <si>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</si>
  <si>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</si>
  <si>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</si>
  <si>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</si>
  <si>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</si>
  <si>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</si>
  <si>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</si>
  <si>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</si>
  <si>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</si>
  <si>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</si>
  <si>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</si>
  <si>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</si>
  <si>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</si>
  <si>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</si>
  <si>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</si>
  <si>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</si>
  <si>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</si>
  <si>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</si>
  <si>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</si>
  <si>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</si>
  <si>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</si>
  <si>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</si>
  <si>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</si>
  <si>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</si>
  <si>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</si>
  <si>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</si>
  <si>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</si>
  <si>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</si>
  <si>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</si>
  <si>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</si>
  <si>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</si>
  <si>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</si>
  <si>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</si>
  <si>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</si>
  <si>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</si>
  <si>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</si>
  <si>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</si>
  <si>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</si>
  <si>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</si>
  <si>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</si>
  <si>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</si>
  <si>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</si>
  <si>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</si>
  <si>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</si>
  <si>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</si>
  <si>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</si>
  <si>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</si>
  <si>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</si>
  <si>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</si>
  <si>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</si>
  <si>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</si>
  <si>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</si>
  <si>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</si>
  <si>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</si>
  <si>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</si>
  <si>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</si>
  <si>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</si>
  <si>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</si>
  <si>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</si>
  <si>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</si>
  <si>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</si>
  <si>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</si>
  <si>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</si>
  <si>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</si>
  <si>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</si>
  <si>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</si>
  <si>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</si>
  <si>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</si>
  <si>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</si>
  <si>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</si>
  <si>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</si>
  <si>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</si>
  <si>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</si>
  <si>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</si>
  <si>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</si>
  <si>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</si>
  <si>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</si>
  <si>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</si>
  <si>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</si>
  <si>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</si>
  <si>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</si>
  <si>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</si>
  <si>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</si>
  <si>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</si>
  <si>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</si>
  <si>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</si>
  <si>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</si>
  <si>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</si>
  <si>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</si>
  <si>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</si>
  <si>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</si>
  <si>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</si>
  <si>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</si>
  <si>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</si>
  <si>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</si>
  <si>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</si>
  <si>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</si>
  <si>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</si>
  <si>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</si>
  <si>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</si>
  <si>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</si>
  <si>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</si>
  <si>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</si>
  <si>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</si>
  <si>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</si>
  <si>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</si>
  <si>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</si>
  <si>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</si>
  <si>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</si>
  <si>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</si>
  <si>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</si>
  <si>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</si>
  <si>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</si>
  <si>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</si>
  <si>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</si>
  <si>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</si>
  <si>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</si>
  <si>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</si>
  <si>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</si>
  <si>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</si>
  <si>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</si>
  <si>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</si>
  <si>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</si>
  <si>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</si>
  <si>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</si>
  <si>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</si>
  <si>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</si>
  <si>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</si>
  <si>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</si>
  <si>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</si>
  <si>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</si>
  <si>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</si>
  <si>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</si>
  <si>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</si>
  <si>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</si>
  <si>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</si>
  <si>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</si>
  <si>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</si>
  <si>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</si>
  <si>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</si>
  <si>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</si>
  <si>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</si>
  <si>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</si>
  <si>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</si>
  <si>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</si>
  <si>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</si>
  <si>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</si>
  <si>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</si>
  <si>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</si>
  <si>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</si>
  <si>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</si>
  <si>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</si>
  <si>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</si>
  <si>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</si>
  <si>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</si>
  <si>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</si>
  <si>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</si>
  <si>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</si>
  <si>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</si>
  <si>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</si>
  <si>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</si>
  <si>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</si>
  <si>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</si>
  <si>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</si>
  <si>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</si>
  <si>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</si>
  <si>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</si>
  <si>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</si>
  <si>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</si>
  <si>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</si>
  <si>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</si>
  <si>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</si>
  <si>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</si>
  <si>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</si>
  <si>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</si>
  <si>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</si>
  <si>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</si>
  <si>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</si>
  <si>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</si>
  <si>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</si>
  <si>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</si>
  <si>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</si>
  <si>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</si>
  <si>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</si>
  <si>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</si>
  <si>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</si>
  <si>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</si>
  <si>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</si>
  <si>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</si>
  <si>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</si>
  <si>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</si>
  <si>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</si>
  <si>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</si>
  <si>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</si>
  <si>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</si>
  <si>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</si>
  <si>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</si>
  <si>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</si>
  <si>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</si>
  <si>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</si>
  <si>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</si>
  <si>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</si>
  <si>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</si>
  <si>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</si>
  <si>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</si>
  <si>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</si>
  <si>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</si>
  <si>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</si>
  <si>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</si>
  <si>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</si>
  <si>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</si>
  <si>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</si>
  <si>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</si>
  <si>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</si>
  <si>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</si>
  <si>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</si>
  <si>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</si>
  <si>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</si>
  <si>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# Loss</t>
  </si>
  <si>
    <t># Win</t>
  </si>
  <si>
    <t># Diff</t>
  </si>
  <si>
    <t>DP</t>
  </si>
  <si>
    <t>DP%</t>
  </si>
  <si>
    <t>Fan Pts PPR</t>
  </si>
  <si>
    <t>PB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</si>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</sst>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sz val="8"/>
      <color indexed="39"/>
      <name val="Arial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00FF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</cellStyleXfs>
  <cellXfs count="80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2" fillId="0" borderId="0" xfId="0" applyFont="1"/>
    <xf numFmtId="0" fontId="13" fillId="0" borderId="0" xfId="0" applyFont="1"/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4" borderId="20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5" borderId="0" xfId="0" applyFont="1" applyFill="1"/>
    <xf numFmtId="0" fontId="12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2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alignment horizontal="right"/>
      <protection locked="0"/>
    </xf>
    <xf numFmtId="0" fontId="12" fillId="0" borderId="8" xfId="0" applyFont="1" applyFill="1" applyBorder="1" applyAlignment="1" applyProtection="1">
      <alignment horizontal="right"/>
      <protection locked="0"/>
    </xf>
    <xf numFmtId="0" fontId="12" fillId="0" borderId="24" xfId="0" applyFont="1" applyFill="1" applyBorder="1" applyAlignment="1" applyProtection="1">
      <alignment horizontal="right"/>
      <protection locked="0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9" fontId="12" fillId="0" borderId="8" xfId="0" applyNumberFormat="1" applyFont="1" applyFill="1" applyBorder="1" applyAlignment="1" applyProtection="1">
      <alignment horizontal="center"/>
      <protection locked="0"/>
    </xf>
    <xf numFmtId="0" fontId="12" fillId="0" borderId="0" xfId="3" applyFont="1" applyProtection="1">
      <protection locked="0"/>
    </xf>
    <xf numFmtId="0" fontId="12" fillId="0" borderId="0" xfId="3" applyNumberFormat="1" applyFont="1" applyAlignment="1" applyProtection="1">
      <alignment horizontal="center"/>
      <protection locked="0"/>
    </xf>
    <xf numFmtId="0" fontId="12" fillId="0" borderId="0" xfId="3" applyFont="1" applyAlignment="1" applyProtection="1">
      <alignment horizontal="center"/>
      <protection locked="0"/>
    </xf>
    <xf numFmtId="0" fontId="12" fillId="0" borderId="0" xfId="3" applyFont="1" applyAlignment="1" applyProtection="1">
      <protection locked="0"/>
    </xf>
    <xf numFmtId="0" fontId="12" fillId="0" borderId="8" xfId="3" applyFont="1" applyFill="1" applyBorder="1" applyAlignment="1" applyProtection="1">
      <alignment horizontal="right"/>
      <protection locked="0"/>
    </xf>
    <xf numFmtId="0" fontId="12" fillId="0" borderId="0" xfId="3" applyFont="1" applyFill="1" applyBorder="1" applyAlignment="1" applyProtection="1">
      <alignment horizontal="right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NumberFormat="1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Alignment="1" applyProtection="1">
      <alignment horizontal="center"/>
      <protection locked="0"/>
    </xf>
    <xf numFmtId="0" fontId="18" fillId="0" borderId="0" xfId="3" applyFont="1" applyFill="1" applyBorder="1" applyAlignment="1" applyProtection="1">
      <protection locked="0"/>
    </xf>
    <xf numFmtId="0" fontId="12" fillId="0" borderId="24" xfId="3" applyFont="1" applyFill="1" applyBorder="1" applyAlignment="1" applyProtection="1">
      <alignment horizontal="right"/>
      <protection locked="0"/>
    </xf>
    <xf numFmtId="9" fontId="12" fillId="0" borderId="8" xfId="3" applyNumberFormat="1" applyFont="1" applyFill="1" applyBorder="1" applyAlignment="1" applyProtection="1">
      <alignment horizontal="center"/>
      <protection locked="0"/>
    </xf>
    <xf numFmtId="0" fontId="12" fillId="0" borderId="26" xfId="3" applyFont="1" applyFill="1" applyBorder="1" applyAlignment="1" applyProtection="1">
      <alignment horizontal="right"/>
      <protection locked="0"/>
    </xf>
    <xf numFmtId="0" fontId="11" fillId="6" borderId="23" xfId="3" applyFont="1" applyFill="1" applyBorder="1" applyAlignment="1" applyProtection="1">
      <alignment horizontal="left"/>
    </xf>
    <xf numFmtId="0" fontId="11" fillId="6" borderId="3" xfId="3" applyFont="1" applyFill="1" applyBorder="1" applyAlignment="1" applyProtection="1">
      <alignment horizontal="left"/>
    </xf>
    <xf numFmtId="0" fontId="11" fillId="6" borderId="21" xfId="3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>
      <alignment horizontal="left"/>
    </xf>
    <xf numFmtId="0" fontId="11" fillId="6" borderId="1" xfId="3" applyNumberFormat="1" applyFont="1" applyFill="1" applyBorder="1" applyAlignment="1" applyProtection="1">
      <alignment horizontal="left"/>
    </xf>
    <xf numFmtId="0" fontId="11" fillId="8" borderId="2" xfId="3" applyFont="1" applyFill="1" applyBorder="1" applyAlignment="1" applyProtection="1">
      <alignment horizontal="left"/>
    </xf>
    <xf numFmtId="0" fontId="11" fillId="6" borderId="3" xfId="3" quotePrefix="1" applyFont="1" applyFill="1" applyBorder="1" applyAlignment="1" applyProtection="1">
      <alignment horizontal="left"/>
    </xf>
    <xf numFmtId="0" fontId="11" fillId="8" borderId="3" xfId="3" quotePrefix="1" applyFont="1" applyFill="1" applyBorder="1" applyAlignment="1" applyProtection="1">
      <alignment horizontal="left"/>
    </xf>
    <xf numFmtId="0" fontId="11" fillId="6" borderId="1" xfId="3" applyFont="1" applyFill="1" applyBorder="1" applyAlignment="1" applyProtection="1"/>
    <xf numFmtId="0" fontId="11" fillId="7" borderId="22" xfId="3" applyFont="1" applyFill="1" applyBorder="1" applyAlignment="1" applyProtection="1">
      <alignment horizontal="centerContinuous" vertical="center"/>
    </xf>
    <xf numFmtId="0" fontId="11" fillId="7" borderId="0" xfId="3" applyFont="1" applyFill="1" applyBorder="1" applyAlignment="1" applyProtection="1">
      <alignment horizontal="centerContinuous" vertical="center"/>
    </xf>
    <xf numFmtId="0" fontId="11" fillId="9" borderId="25" xfId="3" applyFont="1" applyFill="1" applyBorder="1" applyAlignment="1" applyProtection="1">
      <alignment horizontal="center" vertical="center"/>
    </xf>
    <xf numFmtId="0" fontId="11" fillId="7" borderId="4" xfId="3" applyFont="1" applyFill="1" applyBorder="1" applyAlignment="1" applyProtection="1">
      <alignment horizontal="centerContinuous" vertical="center"/>
    </xf>
    <xf numFmtId="0" fontId="11" fillId="9" borderId="0" xfId="3" applyFont="1" applyFill="1" applyBorder="1" applyAlignment="1" applyProtection="1">
      <alignment horizontal="centerContinuous" vertical="center"/>
    </xf>
    <xf numFmtId="0" fontId="11" fillId="7" borderId="13" xfId="3" applyFont="1" applyFill="1" applyBorder="1" applyAlignment="1" applyProtection="1">
      <alignment horizontal="centerContinuous" vertical="center"/>
    </xf>
    <xf numFmtId="0" fontId="11" fillId="7" borderId="27" xfId="3" applyFont="1" applyFill="1" applyBorder="1" applyAlignment="1" applyProtection="1">
      <alignment horizontal="centerContinuous" vertical="center"/>
    </xf>
    <xf numFmtId="0" fontId="11" fillId="7" borderId="12" xfId="3" applyFont="1" applyFill="1" applyBorder="1" applyAlignment="1" applyProtection="1">
      <alignment horizontal="centerContinuous" vertical="center"/>
    </xf>
    <xf numFmtId="0" fontId="5" fillId="2" borderId="6" xfId="3" applyFont="1" applyFill="1" applyBorder="1" applyAlignment="1" applyProtection="1">
      <alignment horizontal="right" vertical="center"/>
      <protection locked="0"/>
    </xf>
    <xf numFmtId="0" fontId="8" fillId="3" borderId="3" xfId="3" applyFont="1" applyFill="1" applyBorder="1" applyAlignment="1" applyProtection="1">
      <alignment horizontal="right" vertical="center"/>
    </xf>
    <xf numFmtId="0" fontId="8" fillId="3" borderId="3" xfId="3" applyNumberFormat="1" applyFont="1" applyFill="1" applyBorder="1" applyAlignment="1" applyProtection="1">
      <alignment horizontal="center" vertical="center"/>
    </xf>
    <xf numFmtId="0" fontId="4" fillId="3" borderId="3" xfId="3" applyFont="1" applyFill="1" applyBorder="1" applyAlignment="1" applyProtection="1">
      <alignment horizontal="right" vertical="center"/>
    </xf>
    <xf numFmtId="0" fontId="4" fillId="3" borderId="3" xfId="3" applyFont="1" applyFill="1" applyBorder="1" applyAlignment="1" applyProtection="1">
      <alignment horizontal="center"/>
    </xf>
    <xf numFmtId="0" fontId="10" fillId="3" borderId="3" xfId="3" applyFont="1" applyFill="1" applyBorder="1" applyAlignment="1" applyProtection="1">
      <alignment horizontal="left" vertical="center"/>
    </xf>
    <xf numFmtId="0" fontId="11" fillId="9" borderId="9" xfId="3" applyFont="1" applyFill="1" applyBorder="1" applyAlignment="1" applyProtection="1">
      <alignment vertical="center"/>
    </xf>
    <xf numFmtId="0" fontId="8" fillId="3" borderId="0" xfId="3" applyNumberFormat="1" applyFont="1" applyFill="1" applyBorder="1" applyAlignment="1" applyProtection="1">
      <alignment horizontal="center" vertical="center"/>
    </xf>
    <xf numFmtId="0" fontId="11" fillId="9" borderId="0" xfId="3" applyNumberFormat="1" applyFont="1" applyFill="1" applyBorder="1" applyAlignment="1" applyProtection="1">
      <alignment horizontal="center" vertical="center"/>
    </xf>
    <xf numFmtId="0" fontId="11" fillId="6" borderId="1" xfId="3" applyNumberFormat="1" applyFont="1" applyFill="1" applyBorder="1" applyAlignment="1" applyProtection="1">
      <alignment horizontal="center"/>
    </xf>
    <xf numFmtId="164" fontId="16" fillId="3" borderId="0" xfId="3" applyNumberFormat="1" applyFont="1" applyFill="1" applyBorder="1" applyAlignment="1" applyProtection="1">
      <alignment horizontal="right"/>
    </xf>
    <xf numFmtId="164" fontId="17" fillId="3" borderId="0" xfId="3" applyNumberFormat="1" applyFont="1" applyFill="1" applyBorder="1" applyAlignment="1" applyProtection="1">
      <alignment vertical="center"/>
    </xf>
    <xf numFmtId="164" fontId="11" fillId="9" borderId="0" xfId="3" applyNumberFormat="1" applyFont="1" applyFill="1" applyBorder="1" applyAlignment="1" applyProtection="1">
      <alignment horizontal="centerContinuous" vertical="center"/>
    </xf>
    <xf numFmtId="164" fontId="11" fillId="6" borderId="0" xfId="3" applyNumberFormat="1" applyFont="1" applyFill="1" applyBorder="1" applyAlignment="1" applyProtection="1">
      <alignment horizontal="left"/>
    </xf>
    <xf numFmtId="164" fontId="15" fillId="0" borderId="5" xfId="0" applyNumberFormat="1" applyFont="1" applyFill="1" applyBorder="1" applyAlignment="1" applyProtection="1">
      <alignment horizontal="right"/>
    </xf>
    <xf numFmtId="164" fontId="15" fillId="0" borderId="8" xfId="0" applyNumberFormat="1" applyFont="1" applyFill="1" applyBorder="1" applyAlignment="1" applyProtection="1">
      <alignment horizontal="right"/>
    </xf>
    <xf numFmtId="164" fontId="12" fillId="0" borderId="0" xfId="3" applyNumberFormat="1" applyFont="1" applyProtection="1">
      <protection locked="0"/>
    </xf>
    <xf numFmtId="164" fontId="16" fillId="3" borderId="7" xfId="3" applyNumberFormat="1" applyFont="1" applyFill="1" applyBorder="1" applyAlignment="1" applyProtection="1">
      <alignment horizontal="right"/>
    </xf>
    <xf numFmtId="164" fontId="11" fillId="9" borderId="10" xfId="3" applyNumberFormat="1" applyFont="1" applyFill="1" applyBorder="1" applyAlignment="1" applyProtection="1">
      <alignment horizontal="centerContinuous" vertical="center"/>
    </xf>
    <xf numFmtId="164" fontId="11" fillId="6" borderId="2" xfId="3" applyNumberFormat="1" applyFont="1" applyFill="1" applyBorder="1" applyAlignment="1" applyProtection="1">
      <alignment horizontal="left"/>
    </xf>
    <xf numFmtId="0" fontId="11" fillId="9" borderId="9" xfId="3" applyNumberFormat="1" applyFont="1" applyFill="1" applyBorder="1" applyAlignment="1" applyProtection="1">
      <alignment horizontal="center" vertical="center"/>
    </xf>
    <xf numFmtId="0" fontId="11" fillId="9" borderId="11" xfId="3" applyNumberFormat="1" applyFont="1" applyFill="1" applyBorder="1" applyAlignment="1" applyProtection="1">
      <alignment horizontal="center" vertical="center"/>
    </xf>
    <xf numFmtId="0" fontId="11" fillId="7" borderId="10" xfId="3" applyFont="1" applyFill="1" applyBorder="1" applyAlignment="1" applyProtection="1">
      <alignment horizontal="center" vertical="center"/>
    </xf>
    <xf numFmtId="0" fontId="11" fillId="7" borderId="11" xfId="3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25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27548" TargetMode="External"/><Relationship Id="rId117" Type="http://schemas.openxmlformats.org/officeDocument/2006/relationships/hyperlink" Target="http://sports.yahoo.com/nfl/players/26658" TargetMode="External"/><Relationship Id="rId21" Type="http://schemas.openxmlformats.org/officeDocument/2006/relationships/hyperlink" Target="http://sports.yahoo.com/nfl/players/25802" TargetMode="External"/><Relationship Id="rId42" Type="http://schemas.openxmlformats.org/officeDocument/2006/relationships/hyperlink" Target="http://sports.yahoo.com/nfl/players/9514" TargetMode="External"/><Relationship Id="rId47" Type="http://schemas.openxmlformats.org/officeDocument/2006/relationships/hyperlink" Target="http://sports.yahoo.com/nfl/players/7237" TargetMode="External"/><Relationship Id="rId63" Type="http://schemas.openxmlformats.org/officeDocument/2006/relationships/hyperlink" Target="http://sports.yahoo.com/nfl/players/27631" TargetMode="External"/><Relationship Id="rId68" Type="http://schemas.openxmlformats.org/officeDocument/2006/relationships/hyperlink" Target="http://sports.yahoo.com/nfl/players/25730" TargetMode="External"/><Relationship Id="rId84" Type="http://schemas.openxmlformats.org/officeDocument/2006/relationships/hyperlink" Target="http://sports.yahoo.com/nfl/players/27618" TargetMode="External"/><Relationship Id="rId89" Type="http://schemas.openxmlformats.org/officeDocument/2006/relationships/hyperlink" Target="http://sports.yahoo.com/nfl/players/7776" TargetMode="External"/><Relationship Id="rId112" Type="http://schemas.openxmlformats.org/officeDocument/2006/relationships/hyperlink" Target="http://sports.yahoo.com/nfl/players/24017" TargetMode="External"/><Relationship Id="rId133" Type="http://schemas.openxmlformats.org/officeDocument/2006/relationships/hyperlink" Target="http://sports.yahoo.com/nfl/players/27050" TargetMode="External"/><Relationship Id="rId138" Type="http://schemas.openxmlformats.org/officeDocument/2006/relationships/hyperlink" Target="http://sports.yahoo.com/nfl/players/26781" TargetMode="External"/><Relationship Id="rId16" Type="http://schemas.openxmlformats.org/officeDocument/2006/relationships/hyperlink" Target="http://sports.yahoo.com/nfl/players/24791" TargetMode="External"/><Relationship Id="rId107" Type="http://schemas.openxmlformats.org/officeDocument/2006/relationships/hyperlink" Target="http://sports.yahoo.com/nfl/players/7492" TargetMode="External"/><Relationship Id="rId11" Type="http://schemas.openxmlformats.org/officeDocument/2006/relationships/hyperlink" Target="http://sports.yahoo.com/nfl/players/24858" TargetMode="External"/><Relationship Id="rId32" Type="http://schemas.openxmlformats.org/officeDocument/2006/relationships/hyperlink" Target="http://sports.yahoo.com/nfl/players/26810" TargetMode="External"/><Relationship Id="rId37" Type="http://schemas.openxmlformats.org/officeDocument/2006/relationships/hyperlink" Target="http://sports.yahoo.com/nfl/players/24035" TargetMode="External"/><Relationship Id="rId53" Type="http://schemas.openxmlformats.org/officeDocument/2006/relationships/hyperlink" Target="http://sports.yahoo.com/nfl/players/24053" TargetMode="External"/><Relationship Id="rId58" Type="http://schemas.openxmlformats.org/officeDocument/2006/relationships/hyperlink" Target="http://sports.yahoo.com/nfl/players/27619" TargetMode="External"/><Relationship Id="rId74" Type="http://schemas.openxmlformats.org/officeDocument/2006/relationships/hyperlink" Target="http://sports.yahoo.com/nfl/players/9001" TargetMode="External"/><Relationship Id="rId79" Type="http://schemas.openxmlformats.org/officeDocument/2006/relationships/hyperlink" Target="http://sports.yahoo.com/nfl/players/27597" TargetMode="External"/><Relationship Id="rId102" Type="http://schemas.openxmlformats.org/officeDocument/2006/relationships/hyperlink" Target="http://sports.yahoo.com/nfl/players/27622" TargetMode="External"/><Relationship Id="rId123" Type="http://schemas.openxmlformats.org/officeDocument/2006/relationships/hyperlink" Target="http://sports.yahoo.com/nfl/players/27566" TargetMode="External"/><Relationship Id="rId128" Type="http://schemas.openxmlformats.org/officeDocument/2006/relationships/hyperlink" Target="http://sports.yahoo.com/nfl/players/6663" TargetMode="External"/><Relationship Id="rId144" Type="http://schemas.openxmlformats.org/officeDocument/2006/relationships/comments" Target="../comments1.xm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4901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7241" TargetMode="External"/><Relationship Id="rId27" Type="http://schemas.openxmlformats.org/officeDocument/2006/relationships/hyperlink" Target="http://sports.yahoo.com/nfl/players/24815" TargetMode="External"/><Relationship Id="rId43" Type="http://schemas.openxmlformats.org/officeDocument/2006/relationships/hyperlink" Target="http://sports.yahoo.com/nfl/players/27589" TargetMode="External"/><Relationship Id="rId48" Type="http://schemas.openxmlformats.org/officeDocument/2006/relationships/hyperlink" Target="http://sports.yahoo.com/nfl/players/24062" TargetMode="External"/><Relationship Id="rId64" Type="http://schemas.openxmlformats.org/officeDocument/2006/relationships/hyperlink" Target="http://sports.yahoo.com/nfl/players/24845" TargetMode="External"/><Relationship Id="rId69" Type="http://schemas.openxmlformats.org/officeDocument/2006/relationships/hyperlink" Target="http://sports.yahoo.com/nfl/players/23987" TargetMode="External"/><Relationship Id="rId113" Type="http://schemas.openxmlformats.org/officeDocument/2006/relationships/hyperlink" Target="http://sports.yahoo.com/nfl/players/24070" TargetMode="External"/><Relationship Id="rId118" Type="http://schemas.openxmlformats.org/officeDocument/2006/relationships/hyperlink" Target="http://sports.yahoo.com/nfl/players/6405" TargetMode="External"/><Relationship Id="rId134" Type="http://schemas.openxmlformats.org/officeDocument/2006/relationships/hyperlink" Target="http://sports.yahoo.com/nfl/players/9353" TargetMode="External"/><Relationship Id="rId139" Type="http://schemas.openxmlformats.org/officeDocument/2006/relationships/hyperlink" Target="http://sports.yahoo.com/nfl/players/24100" TargetMode="External"/><Relationship Id="rId8" Type="http://schemas.openxmlformats.org/officeDocument/2006/relationships/hyperlink" Target="http://sports.yahoo.com/nfl/players/27540" TargetMode="External"/><Relationship Id="rId51" Type="http://schemas.openxmlformats.org/officeDocument/2006/relationships/hyperlink" Target="http://sports.yahoo.com/nfl/players/26660" TargetMode="External"/><Relationship Id="rId72" Type="http://schemas.openxmlformats.org/officeDocument/2006/relationships/hyperlink" Target="http://sports.yahoo.com/nfl/players/9527" TargetMode="External"/><Relationship Id="rId80" Type="http://schemas.openxmlformats.org/officeDocument/2006/relationships/hyperlink" Target="http://sports.yahoo.com/nfl/players/9560" TargetMode="External"/><Relationship Id="rId85" Type="http://schemas.openxmlformats.org/officeDocument/2006/relationships/hyperlink" Target="http://sports.yahoo.com/nfl/players/9294" TargetMode="External"/><Relationship Id="rId93" Type="http://schemas.openxmlformats.org/officeDocument/2006/relationships/hyperlink" Target="http://sports.yahoo.com/nfl/players/25777" TargetMode="External"/><Relationship Id="rId98" Type="http://schemas.openxmlformats.org/officeDocument/2006/relationships/hyperlink" Target="http://sports.yahoo.com/nfl/players/8801" TargetMode="External"/><Relationship Id="rId121" Type="http://schemas.openxmlformats.org/officeDocument/2006/relationships/hyperlink" Target="http://sports.yahoo.com/nfl/players/7924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sports.yahoo.com/nfl/players/8266" TargetMode="External"/><Relationship Id="rId12" Type="http://schemas.openxmlformats.org/officeDocument/2006/relationships/hyperlink" Target="http://sports.yahoo.com/nfl/players/26878" TargetMode="External"/><Relationship Id="rId17" Type="http://schemas.openxmlformats.org/officeDocument/2006/relationships/hyperlink" Target="http://sports.yahoo.com/nfl/players/9010" TargetMode="External"/><Relationship Id="rId25" Type="http://schemas.openxmlformats.org/officeDocument/2006/relationships/hyperlink" Target="http://sports.yahoo.com/nfl/players/26650" TargetMode="External"/><Relationship Id="rId33" Type="http://schemas.openxmlformats.org/officeDocument/2006/relationships/hyperlink" Target="http://sports.yahoo.com/nfl/players/25883" TargetMode="External"/><Relationship Id="rId38" Type="http://schemas.openxmlformats.org/officeDocument/2006/relationships/hyperlink" Target="http://sports.yahoo.com/nfl/players/9496" TargetMode="External"/><Relationship Id="rId46" Type="http://schemas.openxmlformats.org/officeDocument/2006/relationships/hyperlink" Target="http://sports.yahoo.com/nfl/players/9348" TargetMode="External"/><Relationship Id="rId59" Type="http://schemas.openxmlformats.org/officeDocument/2006/relationships/hyperlink" Target="http://sports.yahoo.com/nfl/players/6762" TargetMode="External"/><Relationship Id="rId67" Type="http://schemas.openxmlformats.org/officeDocument/2006/relationships/hyperlink" Target="http://sports.yahoo.com/nfl/players/25723" TargetMode="External"/><Relationship Id="rId103" Type="http://schemas.openxmlformats.org/officeDocument/2006/relationships/hyperlink" Target="http://sports.yahoo.com/nfl/players/24774" TargetMode="External"/><Relationship Id="rId108" Type="http://schemas.openxmlformats.org/officeDocument/2006/relationships/hyperlink" Target="http://sports.yahoo.com/nfl/players/26758" TargetMode="External"/><Relationship Id="rId116" Type="http://schemas.openxmlformats.org/officeDocument/2006/relationships/hyperlink" Target="http://sports.yahoo.com/nfl/players/8838" TargetMode="External"/><Relationship Id="rId124" Type="http://schemas.openxmlformats.org/officeDocument/2006/relationships/hyperlink" Target="http://sports.yahoo.com/nfl/players/26644" TargetMode="External"/><Relationship Id="rId129" Type="http://schemas.openxmlformats.org/officeDocument/2006/relationships/hyperlink" Target="http://sports.yahoo.com/nfl/players/7755" TargetMode="External"/><Relationship Id="rId137" Type="http://schemas.openxmlformats.org/officeDocument/2006/relationships/hyperlink" Target="http://sports.yahoo.com/nfl/players/8383" TargetMode="External"/><Relationship Id="rId20" Type="http://schemas.openxmlformats.org/officeDocument/2006/relationships/hyperlink" Target="http://sports.yahoo.com/nfl/players/27535" TargetMode="External"/><Relationship Id="rId41" Type="http://schemas.openxmlformats.org/officeDocument/2006/relationships/hyperlink" Target="http://sports.yahoo.com/nfl/players/24400" TargetMode="External"/><Relationship Id="rId54" Type="http://schemas.openxmlformats.org/officeDocument/2006/relationships/hyperlink" Target="http://sports.yahoo.com/nfl/players/5521" TargetMode="External"/><Relationship Id="rId62" Type="http://schemas.openxmlformats.org/officeDocument/2006/relationships/hyperlink" Target="http://sports.yahoo.com/nfl/players/8982" TargetMode="External"/><Relationship Id="rId70" Type="http://schemas.openxmlformats.org/officeDocument/2006/relationships/hyperlink" Target="http://sports.yahoo.com/nfl/players/27581" TargetMode="External"/><Relationship Id="rId75" Type="http://schemas.openxmlformats.org/officeDocument/2006/relationships/hyperlink" Target="http://sports.yahoo.com/nfl/players/9286" TargetMode="External"/><Relationship Id="rId83" Type="http://schemas.openxmlformats.org/officeDocument/2006/relationships/hyperlink" Target="http://sports.yahoo.com/nfl/players/9274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8063" TargetMode="External"/><Relationship Id="rId96" Type="http://schemas.openxmlformats.org/officeDocument/2006/relationships/hyperlink" Target="http://sports.yahoo.com/nfl/players/25793" TargetMode="External"/><Relationship Id="rId111" Type="http://schemas.openxmlformats.org/officeDocument/2006/relationships/hyperlink" Target="http://sports.yahoo.com/nfl/players/26631" TargetMode="External"/><Relationship Id="rId132" Type="http://schemas.openxmlformats.org/officeDocument/2006/relationships/hyperlink" Target="http://sports.yahoo.com/nfl/players/24961" TargetMode="External"/><Relationship Id="rId140" Type="http://schemas.openxmlformats.org/officeDocument/2006/relationships/hyperlink" Target="http://sports.yahoo.com/nfl/players/7802" TargetMode="External"/><Relationship Id="rId1" Type="http://schemas.openxmlformats.org/officeDocument/2006/relationships/hyperlink" Target="http://sports.yahoo.com/nfl/players/26684" TargetMode="External"/><Relationship Id="rId6" Type="http://schemas.openxmlformats.org/officeDocument/2006/relationships/hyperlink" Target="http://sports.yahoo.com/nfl/players/24171" TargetMode="External"/><Relationship Id="rId15" Type="http://schemas.openxmlformats.org/officeDocument/2006/relationships/hyperlink" Target="http://sports.yahoo.com/nfl/players/9317" TargetMode="External"/><Relationship Id="rId23" Type="http://schemas.openxmlformats.org/officeDocument/2006/relationships/hyperlink" Target="http://sports.yahoo.com/nfl/players/25807" TargetMode="External"/><Relationship Id="rId28" Type="http://schemas.openxmlformats.org/officeDocument/2006/relationships/hyperlink" Target="http://sports.yahoo.com/nfl/players/27570" TargetMode="External"/><Relationship Id="rId36" Type="http://schemas.openxmlformats.org/officeDocument/2006/relationships/hyperlink" Target="http://sports.yahoo.com/nfl/players/7868" TargetMode="External"/><Relationship Id="rId49" Type="http://schemas.openxmlformats.org/officeDocument/2006/relationships/hyperlink" Target="http://sports.yahoo.com/nfl/players/7203" TargetMode="External"/><Relationship Id="rId57" Type="http://schemas.openxmlformats.org/officeDocument/2006/relationships/hyperlink" Target="http://sports.yahoo.com/nfl/players/8001" TargetMode="External"/><Relationship Id="rId106" Type="http://schemas.openxmlformats.org/officeDocument/2006/relationships/hyperlink" Target="http://sports.yahoo.com/nfl/players/26853" TargetMode="External"/><Relationship Id="rId114" Type="http://schemas.openxmlformats.org/officeDocument/2006/relationships/hyperlink" Target="http://sports.yahoo.com/nfl/players/26686" TargetMode="External"/><Relationship Id="rId119" Type="http://schemas.openxmlformats.org/officeDocument/2006/relationships/hyperlink" Target="http://sports.yahoo.com/nfl/players/24889" TargetMode="External"/><Relationship Id="rId127" Type="http://schemas.openxmlformats.org/officeDocument/2006/relationships/hyperlink" Target="http://sports.yahoo.com/nfl/players/26708" TargetMode="External"/><Relationship Id="rId10" Type="http://schemas.openxmlformats.org/officeDocument/2006/relationships/hyperlink" Target="http://sports.yahoo.com/nfl/players/27583" TargetMode="External"/><Relationship Id="rId31" Type="http://schemas.openxmlformats.org/officeDocument/2006/relationships/hyperlink" Target="http://sports.yahoo.com/nfl/players/27585" TargetMode="External"/><Relationship Id="rId44" Type="http://schemas.openxmlformats.org/officeDocument/2006/relationships/hyperlink" Target="http://sports.yahoo.com/nfl/players/27532" TargetMode="External"/><Relationship Id="rId52" Type="http://schemas.openxmlformats.org/officeDocument/2006/relationships/hyperlink" Target="http://sports.yahoo.com/nfl/players/6390" TargetMode="External"/><Relationship Id="rId60" Type="http://schemas.openxmlformats.org/officeDocument/2006/relationships/hyperlink" Target="http://sports.yahoo.com/nfl/players/24843" TargetMode="External"/><Relationship Id="rId65" Type="http://schemas.openxmlformats.org/officeDocument/2006/relationships/hyperlink" Target="http://sports.yahoo.com/nfl/players/28014" TargetMode="External"/><Relationship Id="rId73" Type="http://schemas.openxmlformats.org/officeDocument/2006/relationships/hyperlink" Target="http://sports.yahoo.com/nfl/players/8819" TargetMode="External"/><Relationship Id="rId78" Type="http://schemas.openxmlformats.org/officeDocument/2006/relationships/hyperlink" Target="http://sports.yahoo.com/nfl/players/25773" TargetMode="External"/><Relationship Id="rId81" Type="http://schemas.openxmlformats.org/officeDocument/2006/relationships/hyperlink" Target="http://sports.yahoo.com/nfl/players/25105" TargetMode="External"/><Relationship Id="rId86" Type="http://schemas.openxmlformats.org/officeDocument/2006/relationships/hyperlink" Target="http://sports.yahoo.com/nfl/players/27874" TargetMode="External"/><Relationship Id="rId94" Type="http://schemas.openxmlformats.org/officeDocument/2006/relationships/hyperlink" Target="http://sports.yahoo.com/nfl/players/24860" TargetMode="External"/><Relationship Id="rId99" Type="http://schemas.openxmlformats.org/officeDocument/2006/relationships/hyperlink" Target="http://sports.yahoo.com/nfl/players/8332" TargetMode="External"/><Relationship Id="rId101" Type="http://schemas.openxmlformats.org/officeDocument/2006/relationships/hyperlink" Target="http://sports.yahoo.com/nfl/players/8861" TargetMode="External"/><Relationship Id="rId122" Type="http://schemas.openxmlformats.org/officeDocument/2006/relationships/hyperlink" Target="http://sports.yahoo.com/nfl/players/7847" TargetMode="External"/><Relationship Id="rId130" Type="http://schemas.openxmlformats.org/officeDocument/2006/relationships/hyperlink" Target="http://sports.yahoo.com/nfl/players/25820" TargetMode="External"/><Relationship Id="rId135" Type="http://schemas.openxmlformats.org/officeDocument/2006/relationships/hyperlink" Target="http://sports.yahoo.com/nfl/players/23996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sports.yahoo.com/nfl/players/26671" TargetMode="External"/><Relationship Id="rId9" Type="http://schemas.openxmlformats.org/officeDocument/2006/relationships/hyperlink" Target="http://sports.yahoo.com/nfl/players/23997" TargetMode="External"/><Relationship Id="rId13" Type="http://schemas.openxmlformats.org/officeDocument/2006/relationships/hyperlink" Target="http://sports.yahoo.com/nfl/players/24793" TargetMode="External"/><Relationship Id="rId18" Type="http://schemas.openxmlformats.org/officeDocument/2006/relationships/hyperlink" Target="http://sports.yahoo.com/nfl/players/25755" TargetMode="External"/><Relationship Id="rId39" Type="http://schemas.openxmlformats.org/officeDocument/2006/relationships/hyperlink" Target="http://sports.yahoo.com/nfl/players/26699" TargetMode="External"/><Relationship Id="rId109" Type="http://schemas.openxmlformats.org/officeDocument/2006/relationships/hyperlink" Target="http://sports.yahoo.com/nfl/players/27378" TargetMode="External"/><Relationship Id="rId34" Type="http://schemas.openxmlformats.org/officeDocument/2006/relationships/hyperlink" Target="http://sports.yahoo.com/nfl/players/8790" TargetMode="External"/><Relationship Id="rId50" Type="http://schemas.openxmlformats.org/officeDocument/2006/relationships/hyperlink" Target="http://sports.yahoo.com/nfl/players/9283" TargetMode="External"/><Relationship Id="rId55" Type="http://schemas.openxmlformats.org/officeDocument/2006/relationships/hyperlink" Target="http://sports.yahoo.com/nfl/players/27591" TargetMode="External"/><Relationship Id="rId76" Type="http://schemas.openxmlformats.org/officeDocument/2006/relationships/hyperlink" Target="http://sports.yahoo.com/nfl/players/26697" TargetMode="External"/><Relationship Id="rId97" Type="http://schemas.openxmlformats.org/officeDocument/2006/relationships/hyperlink" Target="http://sports.yahoo.com/nfl/players/8561" TargetMode="External"/><Relationship Id="rId104" Type="http://schemas.openxmlformats.org/officeDocument/2006/relationships/hyperlink" Target="http://sports.yahoo.com/nfl/players/26657" TargetMode="External"/><Relationship Id="rId120" Type="http://schemas.openxmlformats.org/officeDocument/2006/relationships/hyperlink" Target="http://sports.yahoo.com/nfl/players/24916" TargetMode="External"/><Relationship Id="rId125" Type="http://schemas.openxmlformats.org/officeDocument/2006/relationships/hyperlink" Target="http://sports.yahoo.com/nfl/players/24830" TargetMode="External"/><Relationship Id="rId141" Type="http://schemas.openxmlformats.org/officeDocument/2006/relationships/hyperlink" Target="http://sports.yahoo.com/nfl/players/24834" TargetMode="External"/><Relationship Id="rId7" Type="http://schemas.openxmlformats.org/officeDocument/2006/relationships/hyperlink" Target="http://sports.yahoo.com/nfl/players/23999" TargetMode="External"/><Relationship Id="rId71" Type="http://schemas.openxmlformats.org/officeDocument/2006/relationships/hyperlink" Target="http://sports.yahoo.com/nfl/players/27709" TargetMode="External"/><Relationship Id="rId92" Type="http://schemas.openxmlformats.org/officeDocument/2006/relationships/hyperlink" Target="http://sports.yahoo.com/nfl/players/8504" TargetMode="External"/><Relationship Id="rId2" Type="http://schemas.openxmlformats.org/officeDocument/2006/relationships/hyperlink" Target="http://sports.yahoo.com/nfl/players/8850" TargetMode="External"/><Relationship Id="rId29" Type="http://schemas.openxmlformats.org/officeDocument/2006/relationships/hyperlink" Target="http://sports.yahoo.com/nfl/players/6339" TargetMode="External"/><Relationship Id="rId24" Type="http://schemas.openxmlformats.org/officeDocument/2006/relationships/hyperlink" Target="http://sports.yahoo.com/nfl/players/26804" TargetMode="External"/><Relationship Id="rId40" Type="http://schemas.openxmlformats.org/officeDocument/2006/relationships/hyperlink" Target="http://sports.yahoo.com/nfl/players/24318" TargetMode="External"/><Relationship Id="rId45" Type="http://schemas.openxmlformats.org/officeDocument/2006/relationships/hyperlink" Target="http://sports.yahoo.com/nfl/players/25741" TargetMode="External"/><Relationship Id="rId66" Type="http://schemas.openxmlformats.org/officeDocument/2006/relationships/hyperlink" Target="http://sports.yahoo.com/nfl/players/26767" TargetMode="External"/><Relationship Id="rId87" Type="http://schemas.openxmlformats.org/officeDocument/2006/relationships/hyperlink" Target="http://sports.yahoo.com/nfl/players/7306" TargetMode="External"/><Relationship Id="rId110" Type="http://schemas.openxmlformats.org/officeDocument/2006/relationships/hyperlink" Target="http://sports.yahoo.com/nfl/players/27624" TargetMode="External"/><Relationship Id="rId115" Type="http://schemas.openxmlformats.org/officeDocument/2006/relationships/hyperlink" Target="http://sports.yahoo.com/nfl/players/8285" TargetMode="External"/><Relationship Id="rId131" Type="http://schemas.openxmlformats.org/officeDocument/2006/relationships/hyperlink" Target="http://sports.yahoo.com/nfl/players/25744" TargetMode="External"/><Relationship Id="rId136" Type="http://schemas.openxmlformats.org/officeDocument/2006/relationships/hyperlink" Target="http://sports.yahoo.com/nfl/players/26807" TargetMode="External"/><Relationship Id="rId61" Type="http://schemas.openxmlformats.org/officeDocument/2006/relationships/hyperlink" Target="http://sports.yahoo.com/nfl/players/26839" TargetMode="External"/><Relationship Id="rId82" Type="http://schemas.openxmlformats.org/officeDocument/2006/relationships/hyperlink" Target="http://sports.yahoo.com/nfl/players/8781" TargetMode="External"/><Relationship Id="rId19" Type="http://schemas.openxmlformats.org/officeDocument/2006/relationships/hyperlink" Target="http://sports.yahoo.com/nfl/players/24851" TargetMode="External"/><Relationship Id="rId14" Type="http://schemas.openxmlformats.org/officeDocument/2006/relationships/hyperlink" Target="http://sports.yahoo.com/nfl/players/8821" TargetMode="External"/><Relationship Id="rId30" Type="http://schemas.openxmlformats.org/officeDocument/2006/relationships/hyperlink" Target="http://sports.yahoo.com/nfl/players/24057" TargetMode="External"/><Relationship Id="rId35" Type="http://schemas.openxmlformats.org/officeDocument/2006/relationships/hyperlink" Target="http://sports.yahoo.com/nfl/players/8826" TargetMode="External"/><Relationship Id="rId56" Type="http://schemas.openxmlformats.org/officeDocument/2006/relationships/hyperlink" Target="http://sports.yahoo.com/nfl/players/24262" TargetMode="External"/><Relationship Id="rId77" Type="http://schemas.openxmlformats.org/officeDocument/2006/relationships/hyperlink" Target="http://sports.yahoo.com/nfl/players/7751" TargetMode="External"/><Relationship Id="rId100" Type="http://schemas.openxmlformats.org/officeDocument/2006/relationships/hyperlink" Target="http://sports.yahoo.com/nfl/players/26664" TargetMode="External"/><Relationship Id="rId105" Type="http://schemas.openxmlformats.org/officeDocument/2006/relationships/hyperlink" Target="http://sports.yahoo.com/nfl/players/24135" TargetMode="External"/><Relationship Id="rId126" Type="http://schemas.openxmlformats.org/officeDocument/2006/relationships/hyperlink" Target="http://sports.yahoo.com/nfl/players/257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H186"/>
  <sheetViews>
    <sheetView tabSelected="1" zoomScale="60" zoomScaleNormal="60" workbookViewId="0">
      <selection activeCell="D4" sqref="D4"/>
    </sheetView>
  </sheetViews>
  <sheetFormatPr defaultColWidth="9.08984375" defaultRowHeight="13" x14ac:dyDescent="0.3"/>
  <cols>
    <col min="1" max="1" width="13.81640625" style="26" customWidth="1"/>
    <col min="2" max="2" width="6" style="28" customWidth="1"/>
    <col min="3" max="5" width="7.54296875" style="28" customWidth="1"/>
    <col min="6" max="8" width="7.453125" style="28" customWidth="1"/>
    <col min="9" max="9" width="5.54296875" style="28" customWidth="1"/>
    <col min="10" max="12" width="6.453125" style="26" customWidth="1"/>
    <col min="13" max="13" width="8.54296875" style="26" customWidth="1"/>
    <col min="14" max="14" width="5.08984375" style="27" customWidth="1"/>
    <col min="15" max="15" width="8.90625" style="27" customWidth="1"/>
    <col min="16" max="16" width="8.7265625" style="27" customWidth="1"/>
    <col min="17" max="18" width="6.36328125" style="26" customWidth="1"/>
    <col min="19" max="21" width="5.54296875" style="26" customWidth="1"/>
    <col min="22" max="22" width="6.453125" style="26" customWidth="1"/>
    <col min="23" max="23" width="6.08984375" style="26" customWidth="1"/>
    <col min="24" max="25" width="5.90625" style="26" customWidth="1"/>
    <col min="26" max="26" width="6.08984375" style="26" customWidth="1"/>
    <col min="27" max="27" width="5.36328125" style="26" customWidth="1"/>
    <col min="28" max="28" width="6" style="26" customWidth="1"/>
    <col min="29" max="29" width="5.90625" style="26" bestFit="1" customWidth="1"/>
    <col min="30" max="30" width="6.90625" style="26" bestFit="1" customWidth="1"/>
    <col min="31" max="31" width="9" style="72" customWidth="1"/>
    <col min="32" max="32" width="11.54296875" style="72" customWidth="1"/>
    <col min="33" max="33" width="9" style="72" customWidth="1"/>
    <col min="34" max="34" width="6.7265625" style="72" bestFit="1" customWidth="1"/>
    <col min="35" max="35" width="18.54296875" style="26" customWidth="1"/>
    <col min="36" max="36" width="7" style="26" customWidth="1"/>
    <col min="37" max="37" width="6.453125" style="26" customWidth="1"/>
    <col min="38" max="38" width="6.08984375" style="26" customWidth="1"/>
    <col min="39" max="40" width="6.453125" style="26" customWidth="1"/>
    <col min="41" max="41" width="5.453125" style="26" customWidth="1"/>
    <col min="42" max="43" width="6.453125" style="26" customWidth="1"/>
    <col min="44" max="44" width="5.453125" style="26" customWidth="1"/>
    <col min="45" max="45" width="6.453125" style="26" customWidth="1"/>
    <col min="46" max="46" width="8.54296875" style="26" customWidth="1"/>
    <col min="47" max="48" width="5.08984375" style="26" customWidth="1"/>
    <col min="49" max="49" width="8.54296875" style="26" customWidth="1"/>
    <col min="50" max="50" width="5.90625" style="26" customWidth="1"/>
    <col min="51" max="51" width="6.453125" style="26" customWidth="1"/>
    <col min="52" max="52" width="5.54296875" style="26" customWidth="1"/>
    <col min="53" max="54" width="5.36328125" style="26" bestFit="1" customWidth="1"/>
    <col min="55" max="56" width="6.36328125" style="26" customWidth="1"/>
    <col min="57" max="57" width="5.54296875" style="26" customWidth="1"/>
    <col min="58" max="58" width="6.453125" style="26" customWidth="1"/>
    <col min="59" max="59" width="6.08984375" style="26" customWidth="1"/>
    <col min="60" max="60" width="5.90625" style="26" customWidth="1"/>
    <col min="61" max="61" width="6.08984375" style="26" customWidth="1"/>
    <col min="62" max="62" width="5.36328125" style="26" customWidth="1"/>
    <col min="63" max="63" width="6" style="26" customWidth="1"/>
    <col min="64" max="64" width="5.90625" style="26" bestFit="1" customWidth="1"/>
    <col min="65" max="65" width="6.90625" style="26" bestFit="1" customWidth="1"/>
    <col min="66" max="66" width="9" style="26" customWidth="1"/>
    <col min="67" max="16384" width="9.08984375" style="26"/>
  </cols>
  <sheetData>
    <row r="1" spans="1:34" ht="14.25" customHeight="1" x14ac:dyDescent="0.3">
      <c r="A1" s="61"/>
      <c r="B1" s="60"/>
      <c r="C1" s="60"/>
      <c r="D1" s="60"/>
      <c r="E1" s="60"/>
      <c r="F1" s="60"/>
      <c r="G1" s="60"/>
      <c r="H1" s="60"/>
      <c r="I1" s="60"/>
      <c r="J1" s="59"/>
      <c r="K1" s="59"/>
      <c r="L1" s="59"/>
      <c r="M1" s="57"/>
      <c r="N1" s="58"/>
      <c r="O1" s="63"/>
      <c r="P1" s="63"/>
      <c r="Q1" s="56">
        <v>0</v>
      </c>
      <c r="R1" s="56">
        <v>10</v>
      </c>
      <c r="S1" s="56">
        <v>6</v>
      </c>
      <c r="T1" s="56">
        <v>0</v>
      </c>
      <c r="U1" s="56">
        <v>0</v>
      </c>
      <c r="V1" s="56">
        <v>0</v>
      </c>
      <c r="W1" s="56">
        <v>10</v>
      </c>
      <c r="X1" s="56">
        <v>6</v>
      </c>
      <c r="Y1" s="56">
        <v>0</v>
      </c>
      <c r="Z1" s="56">
        <v>0</v>
      </c>
      <c r="AA1" s="56">
        <v>6</v>
      </c>
      <c r="AB1" s="56">
        <v>2</v>
      </c>
      <c r="AC1" s="56">
        <v>0</v>
      </c>
      <c r="AD1" s="56">
        <v>-2</v>
      </c>
      <c r="AE1" s="73"/>
      <c r="AF1" s="66"/>
      <c r="AG1" s="66"/>
      <c r="AH1" s="67"/>
    </row>
    <row r="2" spans="1:34" ht="15" customHeight="1" x14ac:dyDescent="0.3">
      <c r="A2" s="62"/>
      <c r="B2" s="78" t="s">
        <v>238</v>
      </c>
      <c r="C2" s="78"/>
      <c r="D2" s="78"/>
      <c r="E2" s="78"/>
      <c r="F2" s="78"/>
      <c r="G2" s="78"/>
      <c r="H2" s="78"/>
      <c r="I2" s="78"/>
      <c r="J2" s="78"/>
      <c r="K2" s="78"/>
      <c r="L2" s="79"/>
      <c r="M2" s="76" t="s">
        <v>235</v>
      </c>
      <c r="N2" s="77"/>
      <c r="O2" s="64"/>
      <c r="P2" s="64"/>
      <c r="Q2" s="55" t="s">
        <v>45</v>
      </c>
      <c r="R2" s="55"/>
      <c r="S2" s="54"/>
      <c r="T2" s="53"/>
      <c r="U2" s="52" t="s">
        <v>44</v>
      </c>
      <c r="V2" s="52"/>
      <c r="W2" s="52"/>
      <c r="X2" s="52"/>
      <c r="Y2" s="52"/>
      <c r="Z2" s="51" t="s">
        <v>46</v>
      </c>
      <c r="AA2" s="49"/>
      <c r="AB2" s="50" t="s">
        <v>47</v>
      </c>
      <c r="AC2" s="49" t="s">
        <v>48</v>
      </c>
      <c r="AD2" s="48"/>
      <c r="AE2" s="74" t="s">
        <v>237</v>
      </c>
      <c r="AF2" s="68"/>
      <c r="AG2" s="68"/>
      <c r="AH2" s="68"/>
    </row>
    <row r="3" spans="1:34" x14ac:dyDescent="0.3">
      <c r="A3" s="47" t="s">
        <v>0</v>
      </c>
      <c r="B3" s="40" t="s">
        <v>38</v>
      </c>
      <c r="C3" s="40" t="s">
        <v>16</v>
      </c>
      <c r="D3" s="40" t="s">
        <v>271</v>
      </c>
      <c r="E3" s="40" t="s">
        <v>270</v>
      </c>
      <c r="F3" s="40" t="s">
        <v>265</v>
      </c>
      <c r="G3" s="40" t="s">
        <v>264</v>
      </c>
      <c r="H3" s="40" t="s">
        <v>266</v>
      </c>
      <c r="I3" s="40" t="s">
        <v>82</v>
      </c>
      <c r="J3" s="40" t="s">
        <v>78</v>
      </c>
      <c r="K3" s="46" t="s">
        <v>81</v>
      </c>
      <c r="L3" s="45" t="s">
        <v>80</v>
      </c>
      <c r="M3" s="44" t="s">
        <v>83</v>
      </c>
      <c r="N3" s="43" t="s">
        <v>231</v>
      </c>
      <c r="O3" s="65" t="s">
        <v>267</v>
      </c>
      <c r="P3" s="65" t="s">
        <v>268</v>
      </c>
      <c r="Q3" s="42" t="s">
        <v>85</v>
      </c>
      <c r="R3" s="42" t="s">
        <v>1</v>
      </c>
      <c r="S3" s="40" t="s">
        <v>2</v>
      </c>
      <c r="T3" s="40" t="s">
        <v>239</v>
      </c>
      <c r="U3" s="40" t="s">
        <v>240</v>
      </c>
      <c r="V3" s="40" t="s">
        <v>3</v>
      </c>
      <c r="W3" s="40" t="s">
        <v>1</v>
      </c>
      <c r="X3" s="40" t="s">
        <v>2</v>
      </c>
      <c r="Y3" s="40" t="s">
        <v>239</v>
      </c>
      <c r="Z3" s="42" t="s">
        <v>1</v>
      </c>
      <c r="AA3" s="40" t="s">
        <v>2</v>
      </c>
      <c r="AB3" s="41" t="s">
        <v>4</v>
      </c>
      <c r="AC3" s="40" t="s">
        <v>84</v>
      </c>
      <c r="AD3" s="39" t="s">
        <v>5</v>
      </c>
      <c r="AE3" s="75" t="s">
        <v>6</v>
      </c>
      <c r="AF3" s="69" t="s">
        <v>269</v>
      </c>
      <c r="AG3" s="69" t="s">
        <v>80</v>
      </c>
      <c r="AH3" s="69" t="s">
        <v>236</v>
      </c>
    </row>
    <row r="4" spans="1:34" ht="22" customHeight="1" x14ac:dyDescent="0.3">
      <c r="A4" s="35" t="s">
        <v>134</v>
      </c>
      <c r="B4" s="34" t="s">
        <v>39</v>
      </c>
      <c r="C4" s="34" t="s">
        <v>32</v>
      </c>
      <c r="D4" s="34">
        <v>1</v>
      </c>
      <c r="E4" s="34">
        <v>1</v>
      </c>
      <c r="F4" s="34">
        <v>10</v>
      </c>
      <c r="G4" s="34">
        <v>6</v>
      </c>
      <c r="H4" s="34">
        <v>15</v>
      </c>
      <c r="I4" s="34">
        <v>8</v>
      </c>
      <c r="J4" s="31">
        <v>14</v>
      </c>
      <c r="K4" s="31">
        <v>16</v>
      </c>
      <c r="L4" s="31">
        <v>18</v>
      </c>
      <c r="M4" s="37">
        <v>1</v>
      </c>
      <c r="N4" s="33">
        <v>16</v>
      </c>
      <c r="O4" s="33">
        <v>782</v>
      </c>
      <c r="P4" s="33">
        <v>73.8</v>
      </c>
      <c r="Q4" s="32">
        <v>392</v>
      </c>
      <c r="R4" s="31">
        <v>1845</v>
      </c>
      <c r="S4" s="31">
        <v>13</v>
      </c>
      <c r="T4" s="31">
        <v>85</v>
      </c>
      <c r="U4" s="31">
        <v>64</v>
      </c>
      <c r="V4" s="31">
        <v>57</v>
      </c>
      <c r="W4" s="31">
        <v>416</v>
      </c>
      <c r="X4" s="31">
        <v>0</v>
      </c>
      <c r="Y4" s="31">
        <v>16</v>
      </c>
      <c r="Z4" s="32">
        <v>0</v>
      </c>
      <c r="AA4" s="31">
        <v>0</v>
      </c>
      <c r="AB4" s="30">
        <v>0</v>
      </c>
      <c r="AC4" s="31">
        <v>5</v>
      </c>
      <c r="AD4" s="36">
        <v>5</v>
      </c>
      <c r="AE4" s="70">
        <f>IFERROR($Q4*$Q$1+IF($R$1=0,0,$R4/$R$1)+$S$1*$S4+$V4*$V$1+IF($W$1=0,0,$W4/$W$1)+$X4*$X$1+IF($Z$1=0,0,$Z4/$Z$1)+$AA4*$AA$1+$AB4*$AB$1+$AC4*$AC$1+$AD4*$AD$1,0)</f>
        <v>294.10000000000002</v>
      </c>
      <c r="AF4" s="70">
        <f>AE4+(0.5*V4)</f>
        <v>322.60000000000002</v>
      </c>
      <c r="AG4" s="70">
        <f>AF4/N4</f>
        <v>20.162500000000001</v>
      </c>
      <c r="AH4" s="71">
        <f>IFERROR($AE4/$N4,"-")</f>
        <v>18.381250000000001</v>
      </c>
    </row>
    <row r="5" spans="1:34" ht="22" customHeight="1" x14ac:dyDescent="0.3">
      <c r="A5" s="35" t="s">
        <v>129</v>
      </c>
      <c r="B5" s="34" t="s">
        <v>39</v>
      </c>
      <c r="C5" s="34" t="s">
        <v>23</v>
      </c>
      <c r="D5" s="34">
        <v>1</v>
      </c>
      <c r="E5" s="34">
        <v>1</v>
      </c>
      <c r="F5" s="34">
        <v>11</v>
      </c>
      <c r="G5" s="34">
        <v>5</v>
      </c>
      <c r="H5" s="34">
        <v>21</v>
      </c>
      <c r="I5" s="34">
        <v>11</v>
      </c>
      <c r="J5" s="31">
        <v>5</v>
      </c>
      <c r="K5" s="31">
        <v>2</v>
      </c>
      <c r="L5" s="31">
        <v>1</v>
      </c>
      <c r="M5" s="37">
        <v>1</v>
      </c>
      <c r="N5" s="33">
        <v>16</v>
      </c>
      <c r="O5" s="33">
        <v>927</v>
      </c>
      <c r="P5" s="33">
        <v>83.4</v>
      </c>
      <c r="Q5" s="32">
        <v>290</v>
      </c>
      <c r="R5" s="31">
        <v>1361</v>
      </c>
      <c r="S5" s="31">
        <v>8</v>
      </c>
      <c r="T5" s="31">
        <v>73</v>
      </c>
      <c r="U5" s="31">
        <v>105</v>
      </c>
      <c r="V5" s="31">
        <v>83</v>
      </c>
      <c r="W5" s="31">
        <v>854</v>
      </c>
      <c r="X5" s="31">
        <v>3</v>
      </c>
      <c r="Y5" s="31">
        <v>41</v>
      </c>
      <c r="Z5" s="32">
        <v>0</v>
      </c>
      <c r="AA5" s="31">
        <v>0</v>
      </c>
      <c r="AB5" s="30">
        <v>0</v>
      </c>
      <c r="AC5" s="31">
        <v>0</v>
      </c>
      <c r="AD5" s="36">
        <v>0</v>
      </c>
      <c r="AE5" s="70">
        <f>IFERROR($Q5*$Q$1+IF($R$1=0,0,$R5/$R$1)+$S$1*$S5+$V5*$V$1+IF($W$1=0,0,$W5/$W$1)+$X5*$X$1+IF($Z$1=0,0,$Z5/$Z$1)+$AA5*$AA$1+$AB5*$AB$1+$AC5*$AC$1+$AD5*$AD$1,0)</f>
        <v>287.5</v>
      </c>
      <c r="AF5" s="70">
        <f>AE5+(0.5*V5)</f>
        <v>329</v>
      </c>
      <c r="AG5" s="70">
        <f>AF5/N5</f>
        <v>20.5625</v>
      </c>
      <c r="AH5" s="71">
        <f>IFERROR($AE5/$N5,"-")</f>
        <v>17.96875</v>
      </c>
    </row>
    <row r="6" spans="1:34" ht="22" customHeight="1" x14ac:dyDescent="0.3">
      <c r="A6" s="35" t="s">
        <v>122</v>
      </c>
      <c r="B6" s="34" t="s">
        <v>39</v>
      </c>
      <c r="C6" s="34" t="s">
        <v>36</v>
      </c>
      <c r="D6" s="34">
        <v>1</v>
      </c>
      <c r="E6" s="34">
        <v>1</v>
      </c>
      <c r="F6" s="34">
        <v>12</v>
      </c>
      <c r="G6" s="34">
        <v>4</v>
      </c>
      <c r="H6" s="34">
        <v>26</v>
      </c>
      <c r="I6" s="34">
        <v>9</v>
      </c>
      <c r="J6" s="31">
        <v>2</v>
      </c>
      <c r="K6" s="31">
        <v>5</v>
      </c>
      <c r="L6" s="31">
        <v>12</v>
      </c>
      <c r="M6" s="37">
        <v>1</v>
      </c>
      <c r="N6" s="33">
        <v>16</v>
      </c>
      <c r="O6" s="33">
        <v>704</v>
      </c>
      <c r="P6" s="33">
        <v>66.5</v>
      </c>
      <c r="Q6" s="32">
        <v>280</v>
      </c>
      <c r="R6" s="31">
        <v>1306</v>
      </c>
      <c r="S6" s="31">
        <v>13</v>
      </c>
      <c r="T6" s="31">
        <v>65</v>
      </c>
      <c r="U6" s="31">
        <v>48</v>
      </c>
      <c r="V6" s="31">
        <v>37</v>
      </c>
      <c r="W6" s="31">
        <v>367</v>
      </c>
      <c r="X6" s="31">
        <v>4</v>
      </c>
      <c r="Y6" s="31">
        <v>16</v>
      </c>
      <c r="Z6" s="32">
        <v>0</v>
      </c>
      <c r="AA6" s="31">
        <v>0</v>
      </c>
      <c r="AB6" s="30">
        <v>0</v>
      </c>
      <c r="AC6" s="31">
        <v>3</v>
      </c>
      <c r="AD6" s="36">
        <v>2</v>
      </c>
      <c r="AE6" s="70">
        <f>IFERROR($Q6*$Q$1+IF($R$1=0,0,$R6/$R$1)+$S$1*$S6+$V6*$V$1+IF($W$1=0,0,$W6/$W$1)+$X6*$X$1+IF($Z$1=0,0,$Z6/$Z$1)+$AA6*$AA$1+$AB6*$AB$1+$AC6*$AC$1+$AD6*$AD$1,0)</f>
        <v>265.3</v>
      </c>
      <c r="AF6" s="70">
        <f>AE6+(0.5*V6)</f>
        <v>283.8</v>
      </c>
      <c r="AG6" s="70">
        <f>AF6/N6</f>
        <v>17.737500000000001</v>
      </c>
      <c r="AH6" s="71">
        <f>IFERROR($AE6/$N6,"-")</f>
        <v>16.581250000000001</v>
      </c>
    </row>
    <row r="7" spans="1:34" ht="22" customHeight="1" x14ac:dyDescent="0.3">
      <c r="A7" s="20" t="s">
        <v>160</v>
      </c>
      <c r="B7" s="18" t="s">
        <v>41</v>
      </c>
      <c r="C7" s="18" t="s">
        <v>22</v>
      </c>
      <c r="D7" s="34">
        <v>1</v>
      </c>
      <c r="E7" s="34">
        <v>1</v>
      </c>
      <c r="F7" s="18">
        <v>12</v>
      </c>
      <c r="G7" s="18">
        <v>4</v>
      </c>
      <c r="H7" s="18">
        <v>12</v>
      </c>
      <c r="I7" s="18">
        <v>4</v>
      </c>
      <c r="J7" s="19">
        <v>8</v>
      </c>
      <c r="K7" s="19">
        <v>8</v>
      </c>
      <c r="L7" s="19">
        <v>7</v>
      </c>
      <c r="M7" s="25">
        <v>1</v>
      </c>
      <c r="N7" s="24">
        <v>15</v>
      </c>
      <c r="O7" s="24">
        <v>825</v>
      </c>
      <c r="P7" s="24">
        <v>72.900000000000006</v>
      </c>
      <c r="Q7" s="21">
        <v>0</v>
      </c>
      <c r="R7" s="19">
        <v>0</v>
      </c>
      <c r="S7" s="19">
        <v>0</v>
      </c>
      <c r="T7" s="19">
        <v>0</v>
      </c>
      <c r="U7" s="19">
        <v>131</v>
      </c>
      <c r="V7" s="19">
        <v>82</v>
      </c>
      <c r="W7" s="19">
        <v>1124</v>
      </c>
      <c r="X7" s="19">
        <v>12</v>
      </c>
      <c r="Y7" s="19">
        <v>60</v>
      </c>
      <c r="Z7" s="21">
        <v>0</v>
      </c>
      <c r="AA7" s="19">
        <v>0</v>
      </c>
      <c r="AB7" s="22">
        <v>0</v>
      </c>
      <c r="AC7" s="19">
        <v>0</v>
      </c>
      <c r="AD7" s="23">
        <v>0</v>
      </c>
      <c r="AE7" s="70">
        <f>IFERROR($Q7*$Q$1+IF($R$1=0,0,$R7/$R$1)+$S$1*$S7+$V7*$V$1+IF($W$1=0,0,$W7/$W$1)+$X7*$X$1+IF($Z$1=0,0,$Z7/$Z$1)+$AA7*$AA$1+$AB7*$AB$1+$AC7*$AC$1+$AD7*$AD$1,0)</f>
        <v>184.4</v>
      </c>
      <c r="AF7" s="70">
        <f>AE7+(0.5*V7)</f>
        <v>225.4</v>
      </c>
      <c r="AG7" s="70">
        <f>AF7/N7</f>
        <v>15.026666666666667</v>
      </c>
      <c r="AH7" s="71">
        <f>IFERROR($AE7/$N7,"-")</f>
        <v>12.293333333333333</v>
      </c>
    </row>
    <row r="8" spans="1:34" ht="22" customHeight="1" x14ac:dyDescent="0.3">
      <c r="A8" s="35" t="s">
        <v>137</v>
      </c>
      <c r="B8" s="34" t="s">
        <v>40</v>
      </c>
      <c r="C8" s="34" t="s">
        <v>23</v>
      </c>
      <c r="D8" s="34">
        <v>1</v>
      </c>
      <c r="E8" s="34">
        <v>1</v>
      </c>
      <c r="F8" s="34">
        <v>11</v>
      </c>
      <c r="G8" s="34">
        <v>5</v>
      </c>
      <c r="H8" s="34">
        <v>21</v>
      </c>
      <c r="I8" s="34">
        <v>11</v>
      </c>
      <c r="J8" s="31">
        <v>6</v>
      </c>
      <c r="K8" s="31">
        <v>6</v>
      </c>
      <c r="L8" s="31">
        <v>2</v>
      </c>
      <c r="M8" s="37">
        <v>1</v>
      </c>
      <c r="N8" s="33">
        <v>16</v>
      </c>
      <c r="O8" s="33">
        <v>1061</v>
      </c>
      <c r="P8" s="33">
        <v>95.5</v>
      </c>
      <c r="Q8" s="32">
        <v>4</v>
      </c>
      <c r="R8" s="31">
        <v>13</v>
      </c>
      <c r="S8" s="31">
        <v>0</v>
      </c>
      <c r="T8" s="31">
        <v>0</v>
      </c>
      <c r="U8" s="31">
        <v>181</v>
      </c>
      <c r="V8" s="31">
        <v>129</v>
      </c>
      <c r="W8" s="31">
        <v>1698</v>
      </c>
      <c r="X8" s="31">
        <v>13</v>
      </c>
      <c r="Y8" s="31">
        <v>85</v>
      </c>
      <c r="Z8" s="32">
        <v>319</v>
      </c>
      <c r="AA8" s="31">
        <v>1</v>
      </c>
      <c r="AB8" s="30">
        <v>1</v>
      </c>
      <c r="AC8" s="31">
        <v>1</v>
      </c>
      <c r="AD8" s="36">
        <v>2</v>
      </c>
      <c r="AE8" s="70">
        <f>IFERROR($Q8*$Q$1+IF($R$1=0,0,$R8/$R$1)+$S$1*$S8+$V8*$V$1+IF($W$1=0,0,$W8/$W$1)+$X8*$X$1+IF($Z$1=0,0,$Z8/$Z$1)+$AA8*$AA$1+$AB8*$AB$1+$AC8*$AC$1+$AD8*$AD$1,0)</f>
        <v>253.10000000000002</v>
      </c>
      <c r="AF8" s="70">
        <f>AE8+(0.5*V8)</f>
        <v>317.60000000000002</v>
      </c>
      <c r="AG8" s="70">
        <f>AF8/N8</f>
        <v>19.850000000000001</v>
      </c>
      <c r="AH8" s="71">
        <f>IFERROR($AE8/$N8,"-")</f>
        <v>15.818750000000001</v>
      </c>
    </row>
    <row r="9" spans="1:34" ht="22" customHeight="1" x14ac:dyDescent="0.3">
      <c r="A9" s="35" t="s">
        <v>128</v>
      </c>
      <c r="B9" s="34" t="s">
        <v>40</v>
      </c>
      <c r="C9" s="34" t="s">
        <v>30</v>
      </c>
      <c r="D9" s="34">
        <v>1</v>
      </c>
      <c r="E9" s="34">
        <v>1</v>
      </c>
      <c r="F9" s="34">
        <v>12</v>
      </c>
      <c r="G9" s="34">
        <v>4</v>
      </c>
      <c r="H9" s="34">
        <v>30</v>
      </c>
      <c r="I9" s="34">
        <v>6</v>
      </c>
      <c r="J9" s="31">
        <v>7</v>
      </c>
      <c r="K9" s="31">
        <v>7</v>
      </c>
      <c r="L9" s="31">
        <v>10</v>
      </c>
      <c r="M9" s="37">
        <v>1</v>
      </c>
      <c r="N9" s="33">
        <v>16</v>
      </c>
      <c r="O9" s="33">
        <v>896</v>
      </c>
      <c r="P9" s="33">
        <v>84.6</v>
      </c>
      <c r="Q9" s="32">
        <v>0</v>
      </c>
      <c r="R9" s="31">
        <v>0</v>
      </c>
      <c r="S9" s="31">
        <v>0</v>
      </c>
      <c r="T9" s="31">
        <v>0</v>
      </c>
      <c r="U9" s="31">
        <v>136</v>
      </c>
      <c r="V9" s="31">
        <v>88</v>
      </c>
      <c r="W9" s="31">
        <v>1320</v>
      </c>
      <c r="X9" s="31">
        <v>16</v>
      </c>
      <c r="Y9" s="31">
        <v>60</v>
      </c>
      <c r="Z9" s="32">
        <v>0</v>
      </c>
      <c r="AA9" s="31">
        <v>0</v>
      </c>
      <c r="AB9" s="30">
        <v>0</v>
      </c>
      <c r="AC9" s="31">
        <v>0</v>
      </c>
      <c r="AD9" s="36">
        <v>0</v>
      </c>
      <c r="AE9" s="70">
        <f>IFERROR($Q9*$Q$1+IF($R$1=0,0,$R9/$R$1)+$S$1*$S9+$V9*$V$1+IF($W$1=0,0,$W9/$W$1)+$X9*$X$1+IF($Z$1=0,0,$Z9/$Z$1)+$AA9*$AA$1+$AB9*$AB$1+$AC9*$AC$1+$AD9*$AD$1,0)</f>
        <v>228</v>
      </c>
      <c r="AF9" s="70">
        <f>AE9+(0.5*V9)</f>
        <v>272</v>
      </c>
      <c r="AG9" s="70">
        <f>AF9/N9</f>
        <v>17</v>
      </c>
      <c r="AH9" s="71">
        <f>IFERROR($AE9/$N9,"-")</f>
        <v>14.25</v>
      </c>
    </row>
    <row r="10" spans="1:34" ht="22" customHeight="1" x14ac:dyDescent="0.3">
      <c r="A10" s="35" t="s">
        <v>126</v>
      </c>
      <c r="B10" s="34" t="s">
        <v>40</v>
      </c>
      <c r="C10" s="34" t="s">
        <v>8</v>
      </c>
      <c r="D10" s="34">
        <v>1</v>
      </c>
      <c r="E10" s="34">
        <v>1</v>
      </c>
      <c r="F10" s="34">
        <v>12</v>
      </c>
      <c r="G10" s="34">
        <v>4</v>
      </c>
      <c r="H10" s="34">
        <v>32</v>
      </c>
      <c r="I10" s="34">
        <v>7</v>
      </c>
      <c r="J10" s="31">
        <v>10</v>
      </c>
      <c r="K10" s="31">
        <v>11</v>
      </c>
      <c r="L10" s="31">
        <v>8</v>
      </c>
      <c r="M10" s="37">
        <v>1</v>
      </c>
      <c r="N10" s="33">
        <v>16</v>
      </c>
      <c r="O10" s="33">
        <v>1021</v>
      </c>
      <c r="P10" s="33">
        <v>90.5</v>
      </c>
      <c r="Q10" s="32">
        <v>0</v>
      </c>
      <c r="R10" s="31">
        <v>0</v>
      </c>
      <c r="S10" s="31">
        <v>0</v>
      </c>
      <c r="T10" s="31">
        <v>0</v>
      </c>
      <c r="U10" s="31">
        <v>184</v>
      </c>
      <c r="V10" s="31">
        <v>111</v>
      </c>
      <c r="W10" s="31">
        <v>1619</v>
      </c>
      <c r="X10" s="31">
        <v>11</v>
      </c>
      <c r="Y10" s="31">
        <v>69</v>
      </c>
      <c r="Z10" s="32">
        <v>0</v>
      </c>
      <c r="AA10" s="31">
        <v>0</v>
      </c>
      <c r="AB10" s="30">
        <v>1</v>
      </c>
      <c r="AC10" s="31">
        <v>0</v>
      </c>
      <c r="AD10" s="36">
        <v>0</v>
      </c>
      <c r="AE10" s="70">
        <f>IFERROR($Q10*$Q$1+IF($R$1=0,0,$R10/$R$1)+$S$1*$S10+$V10*$V$1+IF($W$1=0,0,$W10/$W$1)+$X10*$X$1+IF($Z$1=0,0,$Z10/$Z$1)+$AA10*$AA$1+$AB10*$AB$1+$AC10*$AC$1+$AD10*$AD$1,0)</f>
        <v>229.9</v>
      </c>
      <c r="AF10" s="70">
        <f>AE10+(0.5*V10)</f>
        <v>285.39999999999998</v>
      </c>
      <c r="AG10" s="70">
        <f>AF10/N10</f>
        <v>17.837499999999999</v>
      </c>
      <c r="AH10" s="71">
        <f>IFERROR($AE10/$N10,"-")</f>
        <v>14.36875</v>
      </c>
    </row>
    <row r="11" spans="1:34" ht="22" customHeight="1" x14ac:dyDescent="0.3">
      <c r="A11" s="35" t="s">
        <v>132</v>
      </c>
      <c r="B11" s="34" t="s">
        <v>40</v>
      </c>
      <c r="C11" s="34" t="s">
        <v>12</v>
      </c>
      <c r="D11" s="34">
        <v>1</v>
      </c>
      <c r="E11" s="34">
        <v>1</v>
      </c>
      <c r="F11" s="34">
        <v>6</v>
      </c>
      <c r="G11" s="34">
        <v>10</v>
      </c>
      <c r="H11" s="34">
        <v>25</v>
      </c>
      <c r="I11" s="34">
        <v>10</v>
      </c>
      <c r="J11" s="31">
        <v>11</v>
      </c>
      <c r="K11" s="31">
        <v>10</v>
      </c>
      <c r="L11" s="31">
        <v>6</v>
      </c>
      <c r="M11" s="37">
        <v>1</v>
      </c>
      <c r="N11" s="33">
        <v>15</v>
      </c>
      <c r="O11" s="33">
        <v>868</v>
      </c>
      <c r="P11" s="33">
        <v>80.3</v>
      </c>
      <c r="Q11" s="32">
        <v>1</v>
      </c>
      <c r="R11" s="31">
        <v>1</v>
      </c>
      <c r="S11" s="31">
        <v>0</v>
      </c>
      <c r="T11" s="31">
        <v>0</v>
      </c>
      <c r="U11" s="31">
        <v>163</v>
      </c>
      <c r="V11" s="31">
        <v>104</v>
      </c>
      <c r="W11" s="31">
        <v>1593</v>
      </c>
      <c r="X11" s="31">
        <v>6</v>
      </c>
      <c r="Y11" s="31">
        <v>76</v>
      </c>
      <c r="Z11" s="32">
        <v>0</v>
      </c>
      <c r="AA11" s="31">
        <v>0</v>
      </c>
      <c r="AB11" s="30">
        <v>0</v>
      </c>
      <c r="AC11" s="31">
        <v>2</v>
      </c>
      <c r="AD11" s="36">
        <v>1</v>
      </c>
      <c r="AE11" s="70">
        <f>IFERROR($Q11*$Q$1+IF($R$1=0,0,$R11/$R$1)+$S$1*$S11+$V11*$V$1+IF($W$1=0,0,$W11/$W$1)+$X11*$X$1+IF($Z$1=0,0,$Z11/$Z$1)+$AA11*$AA$1+$AB11*$AB$1+$AC11*$AC$1+$AD11*$AD$1,0)</f>
        <v>193.4</v>
      </c>
      <c r="AF11" s="70">
        <f>AE11+(0.5*V11)</f>
        <v>245.4</v>
      </c>
      <c r="AG11" s="70">
        <f>AF11/N11</f>
        <v>16.36</v>
      </c>
      <c r="AH11" s="71">
        <f>IFERROR($AE11/$N11,"-")</f>
        <v>12.893333333333334</v>
      </c>
    </row>
    <row r="12" spans="1:34" ht="22" customHeight="1" x14ac:dyDescent="0.3">
      <c r="A12" s="35" t="s">
        <v>250</v>
      </c>
      <c r="B12" s="34" t="s">
        <v>39</v>
      </c>
      <c r="C12" s="34" t="s">
        <v>19</v>
      </c>
      <c r="D12" s="34">
        <v>0</v>
      </c>
      <c r="E12" s="34">
        <v>0</v>
      </c>
      <c r="F12" s="34">
        <v>9</v>
      </c>
      <c r="G12" s="34">
        <v>7</v>
      </c>
      <c r="H12" s="34">
        <v>7</v>
      </c>
      <c r="I12" s="34">
        <v>9</v>
      </c>
      <c r="J12" s="31">
        <v>136</v>
      </c>
      <c r="K12" s="31">
        <v>133</v>
      </c>
      <c r="L12" s="31">
        <v>131</v>
      </c>
      <c r="M12" s="37">
        <v>0.64</v>
      </c>
      <c r="N12" s="33">
        <v>16</v>
      </c>
      <c r="O12" s="33">
        <v>336</v>
      </c>
      <c r="P12" s="33">
        <v>30.3</v>
      </c>
      <c r="Q12" s="32">
        <v>169</v>
      </c>
      <c r="R12" s="31">
        <v>528</v>
      </c>
      <c r="S12" s="31">
        <v>2</v>
      </c>
      <c r="T12" s="31">
        <v>29</v>
      </c>
      <c r="U12" s="31">
        <v>18</v>
      </c>
      <c r="V12" s="31">
        <v>15</v>
      </c>
      <c r="W12" s="31">
        <v>113</v>
      </c>
      <c r="X12" s="31">
        <v>1</v>
      </c>
      <c r="Y12" s="31">
        <v>7</v>
      </c>
      <c r="Z12" s="32">
        <v>0</v>
      </c>
      <c r="AA12" s="31">
        <v>0</v>
      </c>
      <c r="AB12" s="30">
        <v>0</v>
      </c>
      <c r="AC12" s="31">
        <v>0</v>
      </c>
      <c r="AD12" s="36">
        <v>0</v>
      </c>
      <c r="AE12" s="70">
        <f>IFERROR($Q12*$Q$1+IF($R$1=0,0,$R12/$R$1)+$S$1*$S12+$V12*$V$1+IF($W$1=0,0,$W12/$W$1)+$X12*$X$1+IF($Z$1=0,0,$Z12/$Z$1)+$AA12*$AA$1+$AB12*$AB$1+$AC12*$AC$1+$AD12*$AD$1,0)</f>
        <v>82.1</v>
      </c>
      <c r="AF12" s="70">
        <f>AE12+(0.5*V12)</f>
        <v>89.6</v>
      </c>
      <c r="AG12" s="70">
        <f>AF12/N12</f>
        <v>5.6</v>
      </c>
      <c r="AH12" s="71">
        <f>IFERROR($AE12/$N12,"-")</f>
        <v>5.1312499999999996</v>
      </c>
    </row>
    <row r="13" spans="1:34" ht="22" customHeight="1" x14ac:dyDescent="0.3">
      <c r="A13" s="35" t="s">
        <v>228</v>
      </c>
      <c r="B13" s="34" t="s">
        <v>39</v>
      </c>
      <c r="C13" s="34" t="s">
        <v>9</v>
      </c>
      <c r="D13" s="34">
        <v>0</v>
      </c>
      <c r="E13" s="34">
        <v>0</v>
      </c>
      <c r="F13" s="34">
        <v>11</v>
      </c>
      <c r="G13" s="34">
        <v>5</v>
      </c>
      <c r="H13" s="34">
        <v>2</v>
      </c>
      <c r="I13" s="34">
        <v>10</v>
      </c>
      <c r="J13" s="31">
        <v>182</v>
      </c>
      <c r="K13" s="31">
        <v>300</v>
      </c>
      <c r="L13" s="31">
        <v>300</v>
      </c>
      <c r="M13" s="37">
        <v>0.06</v>
      </c>
      <c r="N13" s="33">
        <v>10</v>
      </c>
      <c r="O13" s="33">
        <v>382</v>
      </c>
      <c r="P13" s="33">
        <v>33.1</v>
      </c>
      <c r="Q13" s="32">
        <v>90</v>
      </c>
      <c r="R13" s="31">
        <v>425</v>
      </c>
      <c r="S13" s="31">
        <v>2</v>
      </c>
      <c r="T13" s="31">
        <v>18</v>
      </c>
      <c r="U13" s="31">
        <v>47</v>
      </c>
      <c r="V13" s="31">
        <v>38</v>
      </c>
      <c r="W13" s="31">
        <v>300</v>
      </c>
      <c r="X13" s="31">
        <v>6</v>
      </c>
      <c r="Y13" s="31">
        <v>20</v>
      </c>
      <c r="Z13" s="32">
        <v>0</v>
      </c>
      <c r="AA13" s="31">
        <v>0</v>
      </c>
      <c r="AB13" s="30">
        <v>0</v>
      </c>
      <c r="AC13" s="31">
        <v>3</v>
      </c>
      <c r="AD13" s="36">
        <v>2</v>
      </c>
      <c r="AE13" s="70">
        <f>IFERROR($Q13*$Q$1+IF($R$1=0,0,$R13/$R$1)+$S$1*$S13+$V13*$V$1+IF($W$1=0,0,$W13/$W$1)+$X13*$X$1+IF($Z$1=0,0,$Z13/$Z$1)+$AA13*$AA$1+$AB13*$AB$1+$AC13*$AC$1+$AD13*$AD$1,0)</f>
        <v>116.5</v>
      </c>
      <c r="AF13" s="70">
        <f>AE13+(0.5*V13)</f>
        <v>135.5</v>
      </c>
      <c r="AG13" s="70">
        <f>AF13/N13</f>
        <v>13.55</v>
      </c>
      <c r="AH13" s="71">
        <f>IFERROR($AE13/$N13,"-")</f>
        <v>11.65</v>
      </c>
    </row>
    <row r="14" spans="1:34" ht="22" customHeight="1" x14ac:dyDescent="0.3">
      <c r="A14" s="35" t="s">
        <v>143</v>
      </c>
      <c r="B14" s="34" t="s">
        <v>39</v>
      </c>
      <c r="C14" s="34" t="s">
        <v>13</v>
      </c>
      <c r="D14" s="34">
        <v>0</v>
      </c>
      <c r="E14" s="34">
        <v>0</v>
      </c>
      <c r="F14" s="34">
        <v>11</v>
      </c>
      <c r="G14" s="34">
        <v>5</v>
      </c>
      <c r="H14" s="34">
        <v>22</v>
      </c>
      <c r="I14" s="34">
        <v>9</v>
      </c>
      <c r="J14" s="31">
        <v>40</v>
      </c>
      <c r="K14" s="31">
        <v>42</v>
      </c>
      <c r="L14" s="31">
        <v>32</v>
      </c>
      <c r="M14" s="37">
        <v>0.97</v>
      </c>
      <c r="N14" s="33">
        <v>12</v>
      </c>
      <c r="O14" s="33">
        <v>528</v>
      </c>
      <c r="P14" s="33">
        <v>49.9</v>
      </c>
      <c r="Q14" s="32">
        <v>201</v>
      </c>
      <c r="R14" s="31">
        <v>660</v>
      </c>
      <c r="S14" s="31">
        <v>3</v>
      </c>
      <c r="T14" s="31">
        <v>27</v>
      </c>
      <c r="U14" s="31">
        <v>64</v>
      </c>
      <c r="V14" s="31">
        <v>46</v>
      </c>
      <c r="W14" s="31">
        <v>395</v>
      </c>
      <c r="X14" s="31">
        <v>2</v>
      </c>
      <c r="Y14" s="31">
        <v>19</v>
      </c>
      <c r="Z14" s="32">
        <v>0</v>
      </c>
      <c r="AA14" s="31">
        <v>0</v>
      </c>
      <c r="AB14" s="30">
        <v>0</v>
      </c>
      <c r="AC14" s="31">
        <v>2</v>
      </c>
      <c r="AD14" s="36">
        <v>2</v>
      </c>
      <c r="AE14" s="70">
        <f>IFERROR($Q14*$Q$1+IF($R$1=0,0,$R14/$R$1)+$S$1*$S14+$V14*$V$1+IF($W$1=0,0,$W14/$W$1)+$X14*$X$1+IF($Z$1=0,0,$Z14/$Z$1)+$AA14*$AA$1+$AB14*$AB$1+$AC14*$AC$1+$AD14*$AD$1,0)</f>
        <v>131.5</v>
      </c>
      <c r="AF14" s="70">
        <f>AE14+(0.5*V14)</f>
        <v>154.5</v>
      </c>
      <c r="AG14" s="70">
        <f>AF14/N14</f>
        <v>12.875</v>
      </c>
      <c r="AH14" s="71">
        <f>IFERROR($AE14/$N14,"-")</f>
        <v>10.958333333333334</v>
      </c>
    </row>
    <row r="15" spans="1:34" ht="22" customHeight="1" x14ac:dyDescent="0.3">
      <c r="A15" s="35" t="s">
        <v>136</v>
      </c>
      <c r="B15" s="34" t="s">
        <v>39</v>
      </c>
      <c r="C15" s="34" t="s">
        <v>19</v>
      </c>
      <c r="D15" s="34">
        <v>0</v>
      </c>
      <c r="E15" s="34">
        <v>1</v>
      </c>
      <c r="F15" s="34">
        <v>9</v>
      </c>
      <c r="G15" s="34">
        <v>7</v>
      </c>
      <c r="H15" s="34">
        <v>7</v>
      </c>
      <c r="I15" s="34">
        <v>9</v>
      </c>
      <c r="J15" s="31">
        <v>97</v>
      </c>
      <c r="K15" s="31">
        <v>78</v>
      </c>
      <c r="L15" s="31">
        <v>81</v>
      </c>
      <c r="M15" s="37">
        <v>0.88</v>
      </c>
      <c r="N15" s="33">
        <v>13</v>
      </c>
      <c r="O15" s="33">
        <v>621</v>
      </c>
      <c r="P15" s="33">
        <v>56</v>
      </c>
      <c r="Q15" s="32">
        <v>260</v>
      </c>
      <c r="R15" s="31">
        <v>1246</v>
      </c>
      <c r="S15" s="31">
        <v>8</v>
      </c>
      <c r="T15" s="31">
        <v>52</v>
      </c>
      <c r="U15" s="31">
        <v>59</v>
      </c>
      <c r="V15" s="31">
        <v>38</v>
      </c>
      <c r="W15" s="31">
        <v>327</v>
      </c>
      <c r="X15" s="31">
        <v>5</v>
      </c>
      <c r="Y15" s="31">
        <v>15</v>
      </c>
      <c r="Z15" s="32">
        <v>0</v>
      </c>
      <c r="AA15" s="31">
        <v>0</v>
      </c>
      <c r="AB15" s="30">
        <v>0</v>
      </c>
      <c r="AC15" s="31">
        <v>2</v>
      </c>
      <c r="AD15" s="36">
        <v>2</v>
      </c>
      <c r="AE15" s="70">
        <f>IFERROR($Q15*$Q$1+IF($R$1=0,0,$R15/$R$1)+$S$1*$S15+$V15*$V$1+IF($W$1=0,0,$W15/$W$1)+$X15*$X$1+IF($Z$1=0,0,$Z15/$Z$1)+$AA15*$AA$1+$AB15*$AB$1+$AC15*$AC$1+$AD15*$AD$1,0)</f>
        <v>231.3</v>
      </c>
      <c r="AF15" s="70">
        <f>AE15+(0.5*V15)</f>
        <v>250.3</v>
      </c>
      <c r="AG15" s="70">
        <f>AF15/N15</f>
        <v>19.253846153846155</v>
      </c>
      <c r="AH15" s="71">
        <f>IFERROR($AE15/$N15,"-")</f>
        <v>17.792307692307695</v>
      </c>
    </row>
    <row r="16" spans="1:34" ht="22" customHeight="1" x14ac:dyDescent="0.3">
      <c r="A16" s="35" t="s">
        <v>138</v>
      </c>
      <c r="B16" s="34" t="s">
        <v>39</v>
      </c>
      <c r="C16" s="34" t="s">
        <v>37</v>
      </c>
      <c r="D16" s="34">
        <v>0</v>
      </c>
      <c r="E16" s="34">
        <v>1</v>
      </c>
      <c r="F16" s="34">
        <v>4</v>
      </c>
      <c r="G16" s="34">
        <v>12</v>
      </c>
      <c r="H16" s="34">
        <v>9</v>
      </c>
      <c r="I16" s="34">
        <v>8</v>
      </c>
      <c r="J16" s="31">
        <v>42</v>
      </c>
      <c r="K16" s="31">
        <v>32</v>
      </c>
      <c r="L16" s="31">
        <v>40</v>
      </c>
      <c r="M16" s="37">
        <v>0.98</v>
      </c>
      <c r="N16" s="33">
        <v>16</v>
      </c>
      <c r="O16" s="33">
        <v>595</v>
      </c>
      <c r="P16" s="33">
        <v>56.5</v>
      </c>
      <c r="Q16" s="32">
        <v>265</v>
      </c>
      <c r="R16" s="31">
        <v>1074</v>
      </c>
      <c r="S16" s="31">
        <v>8</v>
      </c>
      <c r="T16" s="31">
        <v>48</v>
      </c>
      <c r="U16" s="31">
        <v>26</v>
      </c>
      <c r="V16" s="31">
        <v>17</v>
      </c>
      <c r="W16" s="31">
        <v>155</v>
      </c>
      <c r="X16" s="31">
        <v>0</v>
      </c>
      <c r="Y16" s="31">
        <v>8</v>
      </c>
      <c r="Z16" s="32">
        <v>0</v>
      </c>
      <c r="AA16" s="31">
        <v>0</v>
      </c>
      <c r="AB16" s="30">
        <v>0</v>
      </c>
      <c r="AC16" s="31">
        <v>2</v>
      </c>
      <c r="AD16" s="36">
        <v>0</v>
      </c>
      <c r="AE16" s="70">
        <f>IFERROR($Q16*$Q$1+IF($R$1=0,0,$R16/$R$1)+$S$1*$S16+$V16*$V$1+IF($W$1=0,0,$W16/$W$1)+$X16*$X$1+IF($Z$1=0,0,$Z16/$Z$1)+$AA16*$AA$1+$AB16*$AB$1+$AC16*$AC$1+$AD16*$AD$1,0)</f>
        <v>170.9</v>
      </c>
      <c r="AF16" s="70">
        <f>AE16+(0.5*V16)</f>
        <v>179.4</v>
      </c>
      <c r="AG16" s="70">
        <f>AF16/N16</f>
        <v>11.2125</v>
      </c>
      <c r="AH16" s="71">
        <f>IFERROR($AE16/$N16,"-")</f>
        <v>10.68125</v>
      </c>
    </row>
    <row r="17" spans="1:34" ht="22" customHeight="1" x14ac:dyDescent="0.3">
      <c r="A17" s="35" t="s">
        <v>120</v>
      </c>
      <c r="B17" s="34" t="s">
        <v>39</v>
      </c>
      <c r="C17" s="34" t="s">
        <v>14</v>
      </c>
      <c r="D17" s="34">
        <v>0</v>
      </c>
      <c r="E17" s="34">
        <v>0</v>
      </c>
      <c r="F17" s="34">
        <v>7</v>
      </c>
      <c r="G17" s="34">
        <v>9</v>
      </c>
      <c r="H17" s="34">
        <v>23</v>
      </c>
      <c r="I17" s="34">
        <v>5</v>
      </c>
      <c r="J17" s="31">
        <v>1</v>
      </c>
      <c r="K17" s="31">
        <v>1</v>
      </c>
      <c r="L17" s="31">
        <v>4</v>
      </c>
      <c r="M17" s="37">
        <v>1</v>
      </c>
      <c r="N17" s="33">
        <v>1</v>
      </c>
      <c r="O17" s="33">
        <v>43</v>
      </c>
      <c r="P17" s="33">
        <v>4.2</v>
      </c>
      <c r="Q17" s="32">
        <v>21</v>
      </c>
      <c r="R17" s="31">
        <v>75</v>
      </c>
      <c r="S17" s="31">
        <v>0</v>
      </c>
      <c r="T17" s="31">
        <v>3</v>
      </c>
      <c r="U17" s="31">
        <v>3</v>
      </c>
      <c r="V17" s="31">
        <v>2</v>
      </c>
      <c r="W17" s="31">
        <v>18</v>
      </c>
      <c r="X17" s="31">
        <v>0</v>
      </c>
      <c r="Y17" s="31">
        <v>1</v>
      </c>
      <c r="Z17" s="32">
        <v>0</v>
      </c>
      <c r="AA17" s="31">
        <v>0</v>
      </c>
      <c r="AB17" s="30">
        <v>0</v>
      </c>
      <c r="AC17" s="31">
        <v>0</v>
      </c>
      <c r="AD17" s="36">
        <v>0</v>
      </c>
      <c r="AE17" s="70">
        <f>IFERROR($Q17*$Q$1+IF($R$1=0,0,$R17/$R$1)+$S$1*$S17+$V17*$V$1+IF($W$1=0,0,$W17/$W$1)+$X17*$X$1+IF($Z$1=0,0,$Z17/$Z$1)+$AA17*$AA$1+$AB17*$AB$1+$AC17*$AC$1+$AD17*$AD$1,0)</f>
        <v>9.3000000000000007</v>
      </c>
      <c r="AF17" s="70">
        <f>AE17+(0.5*V17)</f>
        <v>10.3</v>
      </c>
      <c r="AG17" s="70">
        <f>AF17/N17</f>
        <v>10.3</v>
      </c>
      <c r="AH17" s="71">
        <f>IFERROR($AE17/$N17,"-")</f>
        <v>9.3000000000000007</v>
      </c>
    </row>
    <row r="18" spans="1:34" ht="22" customHeight="1" x14ac:dyDescent="0.3">
      <c r="A18" s="35" t="s">
        <v>241</v>
      </c>
      <c r="B18" s="34" t="s">
        <v>39</v>
      </c>
      <c r="C18" s="34" t="s">
        <v>8</v>
      </c>
      <c r="D18" s="34">
        <v>0</v>
      </c>
      <c r="E18" s="34">
        <v>0</v>
      </c>
      <c r="F18" s="34">
        <v>12</v>
      </c>
      <c r="G18" s="34">
        <v>4</v>
      </c>
      <c r="H18" s="34">
        <v>32</v>
      </c>
      <c r="I18" s="34">
        <v>7</v>
      </c>
      <c r="J18" s="31">
        <v>13</v>
      </c>
      <c r="K18" s="31">
        <v>9</v>
      </c>
      <c r="L18" s="31">
        <v>13</v>
      </c>
      <c r="M18" s="37">
        <v>1</v>
      </c>
      <c r="N18" s="33">
        <v>15</v>
      </c>
      <c r="O18" s="33">
        <v>495</v>
      </c>
      <c r="P18" s="33">
        <v>43.9</v>
      </c>
      <c r="Q18" s="32">
        <v>179</v>
      </c>
      <c r="R18" s="31">
        <v>849</v>
      </c>
      <c r="S18" s="31">
        <v>8</v>
      </c>
      <c r="T18" s="31">
        <v>47</v>
      </c>
      <c r="U18" s="31">
        <v>44</v>
      </c>
      <c r="V18" s="31">
        <v>34</v>
      </c>
      <c r="W18" s="31">
        <v>324</v>
      </c>
      <c r="X18" s="31">
        <v>2</v>
      </c>
      <c r="Y18" s="31">
        <v>13</v>
      </c>
      <c r="Z18" s="32">
        <v>0</v>
      </c>
      <c r="AA18" s="31">
        <v>0</v>
      </c>
      <c r="AB18" s="30">
        <v>0</v>
      </c>
      <c r="AC18" s="31">
        <v>1</v>
      </c>
      <c r="AD18" s="36">
        <v>0</v>
      </c>
      <c r="AE18" s="70">
        <f>IFERROR($Q18*$Q$1+IF($R$1=0,0,$R18/$R$1)+$S$1*$S18+$V18*$V$1+IF($W$1=0,0,$W18/$W$1)+$X18*$X$1+IF($Z$1=0,0,$Z18/$Z$1)+$AA18*$AA$1+$AB18*$AB$1+$AC18*$AC$1+$AD18*$AD$1,0)</f>
        <v>177.3</v>
      </c>
      <c r="AF18" s="70">
        <f>AE18+(0.5*V18)</f>
        <v>194.3</v>
      </c>
      <c r="AG18" s="70">
        <f>AF18/N18</f>
        <v>12.953333333333335</v>
      </c>
      <c r="AH18" s="71">
        <f>IFERROR($AE18/$N18,"-")</f>
        <v>11.82</v>
      </c>
    </row>
    <row r="19" spans="1:34" ht="22" customHeight="1" x14ac:dyDescent="0.3">
      <c r="A19" s="35" t="s">
        <v>203</v>
      </c>
      <c r="B19" s="34" t="s">
        <v>39</v>
      </c>
      <c r="C19" s="34" t="s">
        <v>18</v>
      </c>
      <c r="D19" s="34">
        <v>0</v>
      </c>
      <c r="E19" s="34">
        <v>0</v>
      </c>
      <c r="F19" s="34">
        <v>8</v>
      </c>
      <c r="G19" s="34">
        <v>8</v>
      </c>
      <c r="H19" s="34">
        <v>14</v>
      </c>
      <c r="I19" s="34">
        <v>10</v>
      </c>
      <c r="J19" s="31">
        <v>44</v>
      </c>
      <c r="K19" s="31">
        <v>39</v>
      </c>
      <c r="L19" s="31">
        <v>53</v>
      </c>
      <c r="M19" s="37">
        <v>0.97</v>
      </c>
      <c r="N19" s="33">
        <v>14</v>
      </c>
      <c r="O19" s="33">
        <v>292</v>
      </c>
      <c r="P19" s="33">
        <v>27.6</v>
      </c>
      <c r="Q19" s="32">
        <v>83</v>
      </c>
      <c r="R19" s="31">
        <v>333</v>
      </c>
      <c r="S19" s="31">
        <v>4</v>
      </c>
      <c r="T19" s="31">
        <v>16</v>
      </c>
      <c r="U19" s="31">
        <v>16</v>
      </c>
      <c r="V19" s="31">
        <v>12</v>
      </c>
      <c r="W19" s="31">
        <v>68</v>
      </c>
      <c r="X19" s="31">
        <v>0</v>
      </c>
      <c r="Y19" s="31">
        <v>3</v>
      </c>
      <c r="Z19" s="32">
        <v>268</v>
      </c>
      <c r="AA19" s="31">
        <v>0</v>
      </c>
      <c r="AB19" s="30">
        <v>0</v>
      </c>
      <c r="AC19" s="31">
        <v>1</v>
      </c>
      <c r="AD19" s="36">
        <v>1</v>
      </c>
      <c r="AE19" s="70">
        <f>IFERROR($Q19*$Q$1+IF($R$1=0,0,$R19/$R$1)+$S$1*$S19+$V19*$V$1+IF($W$1=0,0,$W19/$W$1)+$X19*$X$1+IF($Z$1=0,0,$Z19/$Z$1)+$AA19*$AA$1+$AB19*$AB$1+$AC19*$AC$1+$AD19*$AD$1,0)</f>
        <v>62.099999999999994</v>
      </c>
      <c r="AF19" s="70">
        <f>AE19+(0.5*V19)</f>
        <v>68.099999999999994</v>
      </c>
      <c r="AG19" s="70">
        <f>AF19/N19</f>
        <v>4.8642857142857139</v>
      </c>
      <c r="AH19" s="71">
        <f>IFERROR($AE19/$N19,"-")</f>
        <v>4.4357142857142851</v>
      </c>
    </row>
    <row r="20" spans="1:34" ht="22" customHeight="1" x14ac:dyDescent="0.3">
      <c r="A20" s="35" t="s">
        <v>191</v>
      </c>
      <c r="B20" s="34" t="s">
        <v>39</v>
      </c>
      <c r="C20" s="34" t="s">
        <v>21</v>
      </c>
      <c r="D20" s="34">
        <v>0</v>
      </c>
      <c r="E20" s="34">
        <v>0</v>
      </c>
      <c r="F20" s="34">
        <v>4</v>
      </c>
      <c r="G20" s="34">
        <v>12</v>
      </c>
      <c r="H20" s="34">
        <v>11</v>
      </c>
      <c r="I20" s="34">
        <v>5</v>
      </c>
      <c r="J20" s="31">
        <v>52</v>
      </c>
      <c r="K20" s="31">
        <v>55</v>
      </c>
      <c r="L20" s="31">
        <v>65</v>
      </c>
      <c r="M20" s="37">
        <v>0.92</v>
      </c>
      <c r="N20" s="33">
        <v>16</v>
      </c>
      <c r="O20" s="33">
        <v>446</v>
      </c>
      <c r="P20" s="33">
        <v>41</v>
      </c>
      <c r="Q20" s="32">
        <v>198</v>
      </c>
      <c r="R20" s="31">
        <v>821</v>
      </c>
      <c r="S20" s="31">
        <v>6</v>
      </c>
      <c r="T20" s="31">
        <v>42</v>
      </c>
      <c r="U20" s="31">
        <v>27</v>
      </c>
      <c r="V20" s="31">
        <v>18</v>
      </c>
      <c r="W20" s="31">
        <v>123</v>
      </c>
      <c r="X20" s="31">
        <v>1</v>
      </c>
      <c r="Y20" s="31">
        <v>4</v>
      </c>
      <c r="Z20" s="32">
        <v>0</v>
      </c>
      <c r="AA20" s="31">
        <v>0</v>
      </c>
      <c r="AB20" s="30">
        <v>0</v>
      </c>
      <c r="AC20" s="31">
        <v>2</v>
      </c>
      <c r="AD20" s="36">
        <v>1</v>
      </c>
      <c r="AE20" s="70">
        <f>IFERROR($Q20*$Q$1+IF($R$1=0,0,$R20/$R$1)+$S$1*$S20+$V20*$V$1+IF($W$1=0,0,$W20/$W$1)+$X20*$X$1+IF($Z$1=0,0,$Z20/$Z$1)+$AA20*$AA$1+$AB20*$AB$1+$AC20*$AC$1+$AD20*$AD$1,0)</f>
        <v>134.4</v>
      </c>
      <c r="AF20" s="70">
        <f>AE20+(0.5*V20)</f>
        <v>143.4</v>
      </c>
      <c r="AG20" s="70">
        <f>AF20/N20</f>
        <v>8.9625000000000004</v>
      </c>
      <c r="AH20" s="71">
        <f>IFERROR($AE20/$N20,"-")</f>
        <v>8.4</v>
      </c>
    </row>
    <row r="21" spans="1:34" ht="22" customHeight="1" x14ac:dyDescent="0.3">
      <c r="A21" s="35" t="s">
        <v>124</v>
      </c>
      <c r="B21" s="34" t="s">
        <v>39</v>
      </c>
      <c r="C21" s="34" t="s">
        <v>21</v>
      </c>
      <c r="D21" s="34">
        <v>0</v>
      </c>
      <c r="E21" s="34">
        <v>0</v>
      </c>
      <c r="F21" s="34">
        <v>4</v>
      </c>
      <c r="G21" s="34">
        <v>12</v>
      </c>
      <c r="H21" s="34">
        <v>11</v>
      </c>
      <c r="I21" s="34">
        <v>9</v>
      </c>
      <c r="J21" s="31">
        <v>210</v>
      </c>
      <c r="K21" s="31">
        <v>231</v>
      </c>
      <c r="L21" s="31">
        <v>341</v>
      </c>
      <c r="M21" s="37">
        <v>0.06</v>
      </c>
      <c r="N21" s="33">
        <v>16</v>
      </c>
      <c r="O21" s="33">
        <v>398</v>
      </c>
      <c r="P21" s="33">
        <v>36.6</v>
      </c>
      <c r="Q21" s="32">
        <v>155</v>
      </c>
      <c r="R21" s="31">
        <v>663</v>
      </c>
      <c r="S21" s="31">
        <v>1</v>
      </c>
      <c r="T21" s="31">
        <v>21</v>
      </c>
      <c r="U21" s="31">
        <v>35</v>
      </c>
      <c r="V21" s="31">
        <v>24</v>
      </c>
      <c r="W21" s="31">
        <v>151</v>
      </c>
      <c r="X21" s="31">
        <v>1</v>
      </c>
      <c r="Y21" s="31">
        <v>9</v>
      </c>
      <c r="Z21" s="32">
        <v>0</v>
      </c>
      <c r="AA21" s="31">
        <v>0</v>
      </c>
      <c r="AB21" s="30">
        <v>0</v>
      </c>
      <c r="AC21" s="31">
        <v>1</v>
      </c>
      <c r="AD21" s="36">
        <v>1</v>
      </c>
      <c r="AE21" s="70">
        <f>IFERROR($Q21*$Q$1+IF($R$1=0,0,$R21/$R$1)+$S$1*$S21+$V21*$V$1+IF($W$1=0,0,$W21/$W$1)+$X21*$X$1+IF($Z$1=0,0,$Z21/$Z$1)+$AA21*$AA$1+$AB21*$AB$1+$AC21*$AC$1+$AD21*$AD$1,0)</f>
        <v>91.399999999999991</v>
      </c>
      <c r="AF21" s="70">
        <f>AE21+(0.5*V21)</f>
        <v>103.39999999999999</v>
      </c>
      <c r="AG21" s="70">
        <f>AF21/N21</f>
        <v>6.4624999999999995</v>
      </c>
      <c r="AH21" s="71">
        <f>IFERROR($AE21/$N21,"-")</f>
        <v>5.7124999999999995</v>
      </c>
    </row>
    <row r="22" spans="1:34" ht="22" customHeight="1" x14ac:dyDescent="0.3">
      <c r="A22" s="35" t="s">
        <v>252</v>
      </c>
      <c r="B22" s="34" t="s">
        <v>39</v>
      </c>
      <c r="C22" s="34" t="s">
        <v>43</v>
      </c>
      <c r="D22" s="34">
        <v>0</v>
      </c>
      <c r="E22" s="34">
        <v>0</v>
      </c>
      <c r="F22" s="34">
        <v>2</v>
      </c>
      <c r="G22" s="34">
        <v>14</v>
      </c>
      <c r="H22" s="34">
        <v>18</v>
      </c>
      <c r="I22" s="34">
        <v>6</v>
      </c>
      <c r="J22" s="31">
        <v>160</v>
      </c>
      <c r="K22" s="31">
        <v>143</v>
      </c>
      <c r="L22" s="31">
        <v>133</v>
      </c>
      <c r="M22" s="37">
        <v>0.21</v>
      </c>
      <c r="N22" s="33">
        <v>8</v>
      </c>
      <c r="O22" s="33">
        <v>231</v>
      </c>
      <c r="P22" s="33">
        <v>23.3</v>
      </c>
      <c r="Q22" s="32">
        <v>66</v>
      </c>
      <c r="R22" s="31">
        <v>185</v>
      </c>
      <c r="S22" s="31">
        <v>1</v>
      </c>
      <c r="T22" s="31">
        <v>10</v>
      </c>
      <c r="U22" s="31">
        <v>27</v>
      </c>
      <c r="V22" s="31">
        <v>19</v>
      </c>
      <c r="W22" s="31">
        <v>190</v>
      </c>
      <c r="X22" s="31">
        <v>0</v>
      </c>
      <c r="Y22" s="31">
        <v>6</v>
      </c>
      <c r="Z22" s="32">
        <v>0</v>
      </c>
      <c r="AA22" s="31">
        <v>0</v>
      </c>
      <c r="AB22" s="30">
        <v>0</v>
      </c>
      <c r="AC22" s="31">
        <v>2</v>
      </c>
      <c r="AD22" s="36">
        <v>1</v>
      </c>
      <c r="AE22" s="70">
        <f>IFERROR($Q22*$Q$1+IF($R$1=0,0,$R22/$R$1)+$S$1*$S22+$V22*$V$1+IF($W$1=0,0,$W22/$W$1)+$X22*$X$1+IF($Z$1=0,0,$Z22/$Z$1)+$AA22*$AA$1+$AB22*$AB$1+$AC22*$AC$1+$AD22*$AD$1,0)</f>
        <v>41.5</v>
      </c>
      <c r="AF22" s="70">
        <f>AE22+(0.5*V22)</f>
        <v>51</v>
      </c>
      <c r="AG22" s="70">
        <f>AF22/N22</f>
        <v>6.375</v>
      </c>
      <c r="AH22" s="71">
        <f>IFERROR($AE22/$N22,"-")</f>
        <v>5.1875</v>
      </c>
    </row>
    <row r="23" spans="1:34" ht="22" customHeight="1" x14ac:dyDescent="0.3">
      <c r="A23" s="35" t="s">
        <v>194</v>
      </c>
      <c r="B23" s="34" t="s">
        <v>39</v>
      </c>
      <c r="C23" s="34" t="s">
        <v>12</v>
      </c>
      <c r="D23" s="34">
        <v>0</v>
      </c>
      <c r="E23" s="34">
        <v>0</v>
      </c>
      <c r="F23" s="34">
        <v>6</v>
      </c>
      <c r="G23" s="34">
        <v>10</v>
      </c>
      <c r="H23" s="34">
        <v>25</v>
      </c>
      <c r="I23" s="34">
        <v>10</v>
      </c>
      <c r="J23" s="31">
        <v>101</v>
      </c>
      <c r="K23" s="31">
        <v>98</v>
      </c>
      <c r="L23" s="31">
        <v>86</v>
      </c>
      <c r="M23" s="37">
        <v>0.56000000000000005</v>
      </c>
      <c r="N23" s="33">
        <v>16</v>
      </c>
      <c r="O23" s="33">
        <v>234</v>
      </c>
      <c r="P23" s="33">
        <v>21.6</v>
      </c>
      <c r="Q23" s="32">
        <v>65</v>
      </c>
      <c r="R23" s="31">
        <v>248</v>
      </c>
      <c r="S23" s="31">
        <v>1</v>
      </c>
      <c r="T23" s="31">
        <v>9</v>
      </c>
      <c r="U23" s="31">
        <v>37</v>
      </c>
      <c r="V23" s="31">
        <v>30</v>
      </c>
      <c r="W23" s="31">
        <v>225</v>
      </c>
      <c r="X23" s="31">
        <v>1</v>
      </c>
      <c r="Y23" s="31">
        <v>8</v>
      </c>
      <c r="Z23" s="32">
        <v>0</v>
      </c>
      <c r="AA23" s="31">
        <v>0</v>
      </c>
      <c r="AB23" s="30">
        <v>0</v>
      </c>
      <c r="AC23" s="31">
        <v>1</v>
      </c>
      <c r="AD23" s="36">
        <v>1</v>
      </c>
      <c r="AE23" s="70">
        <f>IFERROR($Q23*$Q$1+IF($R$1=0,0,$R23/$R$1)+$S$1*$S23+$V23*$V$1+IF($W$1=0,0,$W23/$W$1)+$X23*$X$1+IF($Z$1=0,0,$Z23/$Z$1)+$AA23*$AA$1+$AB23*$AB$1+$AC23*$AC$1+$AD23*$AD$1,0)</f>
        <v>57.3</v>
      </c>
      <c r="AF23" s="70">
        <f>AE23+(0.5*V23)</f>
        <v>72.3</v>
      </c>
      <c r="AG23" s="70">
        <f>AF23/N23</f>
        <v>4.5187499999999998</v>
      </c>
      <c r="AH23" s="71">
        <f>IFERROR($AE23/$N23,"-")</f>
        <v>3.5812499999999998</v>
      </c>
    </row>
    <row r="24" spans="1:34" ht="22" customHeight="1" x14ac:dyDescent="0.3">
      <c r="A24" s="35" t="s">
        <v>131</v>
      </c>
      <c r="B24" s="34" t="s">
        <v>39</v>
      </c>
      <c r="C24" s="34" t="s">
        <v>43</v>
      </c>
      <c r="D24" s="34">
        <v>0</v>
      </c>
      <c r="E24" s="34">
        <v>0</v>
      </c>
      <c r="F24" s="34">
        <v>2</v>
      </c>
      <c r="G24" s="34">
        <v>14</v>
      </c>
      <c r="H24" s="34">
        <v>18</v>
      </c>
      <c r="I24" s="34">
        <v>6</v>
      </c>
      <c r="J24" s="31">
        <v>62</v>
      </c>
      <c r="K24" s="31">
        <v>61</v>
      </c>
      <c r="L24" s="31">
        <v>66</v>
      </c>
      <c r="M24" s="37">
        <v>0.92</v>
      </c>
      <c r="N24" s="33">
        <v>11</v>
      </c>
      <c r="O24" s="33">
        <v>345</v>
      </c>
      <c r="P24" s="33">
        <v>34.700000000000003</v>
      </c>
      <c r="Q24" s="32">
        <v>134</v>
      </c>
      <c r="R24" s="31">
        <v>494</v>
      </c>
      <c r="S24" s="31">
        <v>2</v>
      </c>
      <c r="T24" s="31">
        <v>23</v>
      </c>
      <c r="U24" s="31">
        <v>20</v>
      </c>
      <c r="V24" s="31">
        <v>13</v>
      </c>
      <c r="W24" s="31">
        <v>64</v>
      </c>
      <c r="X24" s="31">
        <v>0</v>
      </c>
      <c r="Y24" s="31">
        <v>3</v>
      </c>
      <c r="Z24" s="32">
        <v>0</v>
      </c>
      <c r="AA24" s="31">
        <v>0</v>
      </c>
      <c r="AB24" s="30">
        <v>0</v>
      </c>
      <c r="AC24" s="31">
        <v>0</v>
      </c>
      <c r="AD24" s="36">
        <v>0</v>
      </c>
      <c r="AE24" s="70">
        <f>IFERROR($Q24*$Q$1+IF($R$1=0,0,$R24/$R$1)+$S$1*$S24+$V24*$V$1+IF($W$1=0,0,$W24/$W$1)+$X24*$X$1+IF($Z$1=0,0,$Z24/$Z$1)+$AA24*$AA$1+$AB24*$AB$1+$AC24*$AC$1+$AD24*$AD$1,0)</f>
        <v>67.8</v>
      </c>
      <c r="AF24" s="70">
        <f>AE24+(0.5*V24)</f>
        <v>74.3</v>
      </c>
      <c r="AG24" s="70">
        <f>AF24/N24</f>
        <v>6.754545454545454</v>
      </c>
      <c r="AH24" s="71">
        <f>IFERROR($AE24/$N24,"-")</f>
        <v>6.1636363636363631</v>
      </c>
    </row>
    <row r="25" spans="1:34" ht="22" customHeight="1" x14ac:dyDescent="0.3">
      <c r="A25" s="35" t="s">
        <v>197</v>
      </c>
      <c r="B25" s="34" t="s">
        <v>39</v>
      </c>
      <c r="C25" s="34" t="s">
        <v>30</v>
      </c>
      <c r="D25" s="34">
        <v>0</v>
      </c>
      <c r="E25" s="34">
        <v>0</v>
      </c>
      <c r="F25" s="34">
        <v>12</v>
      </c>
      <c r="G25" s="34">
        <v>4</v>
      </c>
      <c r="H25" s="34">
        <v>30</v>
      </c>
      <c r="I25" s="34">
        <v>6</v>
      </c>
      <c r="J25" s="31">
        <v>139</v>
      </c>
      <c r="K25" s="31">
        <v>120</v>
      </c>
      <c r="L25" s="31">
        <v>123</v>
      </c>
      <c r="M25" s="37">
        <v>0.62</v>
      </c>
      <c r="N25" s="33">
        <v>16</v>
      </c>
      <c r="O25" s="33">
        <v>513</v>
      </c>
      <c r="P25" s="33">
        <v>49.8</v>
      </c>
      <c r="Q25" s="32">
        <v>155</v>
      </c>
      <c r="R25" s="31">
        <v>534</v>
      </c>
      <c r="S25" s="31">
        <v>2</v>
      </c>
      <c r="T25" s="31">
        <v>20</v>
      </c>
      <c r="U25" s="31">
        <v>56</v>
      </c>
      <c r="V25" s="31">
        <v>36</v>
      </c>
      <c r="W25" s="31">
        <v>212</v>
      </c>
      <c r="X25" s="31">
        <v>0</v>
      </c>
      <c r="Y25" s="31">
        <v>8</v>
      </c>
      <c r="Z25" s="32">
        <v>59</v>
      </c>
      <c r="AA25" s="31">
        <v>0</v>
      </c>
      <c r="AB25" s="30">
        <v>0</v>
      </c>
      <c r="AC25" s="31">
        <v>1</v>
      </c>
      <c r="AD25" s="36">
        <v>1</v>
      </c>
      <c r="AE25" s="70">
        <f>IFERROR($Q25*$Q$1+IF($R$1=0,0,$R25/$R$1)+$S$1*$S25+$V25*$V$1+IF($W$1=0,0,$W25/$W$1)+$X25*$X$1+IF($Z$1=0,0,$Z25/$Z$1)+$AA25*$AA$1+$AB25*$AB$1+$AC25*$AC$1+$AD25*$AD$1,0)</f>
        <v>84.600000000000009</v>
      </c>
      <c r="AF25" s="70">
        <f>AE25+(0.5*V25)</f>
        <v>102.60000000000001</v>
      </c>
      <c r="AG25" s="70">
        <f>AF25/N25</f>
        <v>6.4125000000000005</v>
      </c>
      <c r="AH25" s="71">
        <f>IFERROR($AE25/$N25,"-")</f>
        <v>5.2875000000000005</v>
      </c>
    </row>
    <row r="26" spans="1:34" ht="22" customHeight="1" x14ac:dyDescent="0.3">
      <c r="A26" s="35" t="s">
        <v>262</v>
      </c>
      <c r="B26" s="34" t="s">
        <v>39</v>
      </c>
      <c r="C26" s="34" t="s">
        <v>17</v>
      </c>
      <c r="D26" s="34">
        <v>0</v>
      </c>
      <c r="E26" s="34">
        <v>0</v>
      </c>
      <c r="F26" s="34">
        <v>3</v>
      </c>
      <c r="G26" s="34">
        <v>13</v>
      </c>
      <c r="H26" s="34">
        <v>16</v>
      </c>
      <c r="I26" s="34">
        <v>8</v>
      </c>
      <c r="J26" s="31">
        <v>264</v>
      </c>
      <c r="K26" s="31">
        <v>180</v>
      </c>
      <c r="L26" s="31">
        <v>173</v>
      </c>
      <c r="M26" s="37">
        <v>0.11</v>
      </c>
      <c r="N26" s="33">
        <v>13</v>
      </c>
      <c r="O26" s="33">
        <v>391</v>
      </c>
      <c r="P26" s="33">
        <v>37.700000000000003</v>
      </c>
      <c r="Q26" s="32">
        <v>135</v>
      </c>
      <c r="R26" s="31">
        <v>582</v>
      </c>
      <c r="S26" s="31">
        <v>4</v>
      </c>
      <c r="T26" s="31">
        <v>23</v>
      </c>
      <c r="U26" s="31">
        <v>31</v>
      </c>
      <c r="V26" s="31">
        <v>23</v>
      </c>
      <c r="W26" s="31">
        <v>124</v>
      </c>
      <c r="X26" s="31">
        <v>0</v>
      </c>
      <c r="Y26" s="31">
        <v>6</v>
      </c>
      <c r="Z26" s="32">
        <v>0</v>
      </c>
      <c r="AA26" s="31">
        <v>0</v>
      </c>
      <c r="AB26" s="30">
        <v>0</v>
      </c>
      <c r="AC26" s="31">
        <v>2</v>
      </c>
      <c r="AD26" s="36">
        <v>2</v>
      </c>
      <c r="AE26" s="70">
        <f>IFERROR($Q26*$Q$1+IF($R$1=0,0,$R26/$R$1)+$S$1*$S26+$V26*$V$1+IF($W$1=0,0,$W26/$W$1)+$X26*$X$1+IF($Z$1=0,0,$Z26/$Z$1)+$AA26*$AA$1+$AB26*$AB$1+$AC26*$AC$1+$AD26*$AD$1,0)</f>
        <v>90.600000000000009</v>
      </c>
      <c r="AF26" s="70">
        <f>AE26+(0.5*V26)</f>
        <v>102.10000000000001</v>
      </c>
      <c r="AG26" s="70">
        <f>AF26/N26</f>
        <v>7.8538461538461544</v>
      </c>
      <c r="AH26" s="71">
        <f>IFERROR($AE26/$N26,"-")</f>
        <v>6.9692307692307702</v>
      </c>
    </row>
    <row r="27" spans="1:34" ht="22" customHeight="1" x14ac:dyDescent="0.3">
      <c r="A27" s="35" t="s">
        <v>183</v>
      </c>
      <c r="B27" s="34" t="s">
        <v>39</v>
      </c>
      <c r="C27" s="34" t="s">
        <v>32</v>
      </c>
      <c r="D27" s="34">
        <v>0</v>
      </c>
      <c r="E27" s="34">
        <v>0</v>
      </c>
      <c r="F27" s="34">
        <v>10</v>
      </c>
      <c r="G27" s="34">
        <v>6</v>
      </c>
      <c r="H27" s="34">
        <v>15</v>
      </c>
      <c r="I27" s="34">
        <v>8</v>
      </c>
      <c r="J27" s="31">
        <v>170</v>
      </c>
      <c r="K27" s="31">
        <v>153</v>
      </c>
      <c r="L27" s="31">
        <v>120</v>
      </c>
      <c r="M27" s="37">
        <v>0.37</v>
      </c>
      <c r="N27" s="33">
        <v>15</v>
      </c>
      <c r="O27" s="33">
        <v>337</v>
      </c>
      <c r="P27" s="33">
        <v>28.7</v>
      </c>
      <c r="Q27" s="32">
        <v>57</v>
      </c>
      <c r="R27" s="31">
        <v>329</v>
      </c>
      <c r="S27" s="31">
        <v>6</v>
      </c>
      <c r="T27" s="31">
        <v>18</v>
      </c>
      <c r="U27" s="31">
        <v>62</v>
      </c>
      <c r="V27" s="31">
        <v>40</v>
      </c>
      <c r="W27" s="31">
        <v>387</v>
      </c>
      <c r="X27" s="31">
        <v>0</v>
      </c>
      <c r="Y27" s="31">
        <v>17</v>
      </c>
      <c r="Z27" s="32">
        <v>521</v>
      </c>
      <c r="AA27" s="31">
        <v>2</v>
      </c>
      <c r="AB27" s="30">
        <v>0</v>
      </c>
      <c r="AC27" s="31">
        <v>2</v>
      </c>
      <c r="AD27" s="36">
        <v>1</v>
      </c>
      <c r="AE27" s="70">
        <f>IFERROR($Q27*$Q$1+IF($R$1=0,0,$R27/$R$1)+$S$1*$S27+$V27*$V$1+IF($W$1=0,0,$W27/$W$1)+$X27*$X$1+IF($Z$1=0,0,$Z27/$Z$1)+$AA27*$AA$1+$AB27*$AB$1+$AC27*$AC$1+$AD27*$AD$1,0)</f>
        <v>117.60000000000001</v>
      </c>
      <c r="AF27" s="70">
        <f>AE27+(0.5*V27)</f>
        <v>137.60000000000002</v>
      </c>
      <c r="AG27" s="70">
        <f>AF27/N27</f>
        <v>9.1733333333333356</v>
      </c>
      <c r="AH27" s="71">
        <f>IFERROR($AE27/$N27,"-")</f>
        <v>7.8400000000000007</v>
      </c>
    </row>
    <row r="28" spans="1:34" ht="22" customHeight="1" x14ac:dyDescent="0.3">
      <c r="A28" s="35" t="s">
        <v>188</v>
      </c>
      <c r="B28" s="34" t="s">
        <v>39</v>
      </c>
      <c r="C28" s="34" t="s">
        <v>23</v>
      </c>
      <c r="D28" s="34">
        <v>0</v>
      </c>
      <c r="E28" s="34">
        <v>0</v>
      </c>
      <c r="F28" s="34">
        <v>11</v>
      </c>
      <c r="G28" s="34">
        <v>5</v>
      </c>
      <c r="H28" s="34">
        <v>21</v>
      </c>
      <c r="I28" s="34">
        <v>11</v>
      </c>
      <c r="J28" s="31">
        <v>1848</v>
      </c>
      <c r="K28" s="31">
        <v>190</v>
      </c>
      <c r="L28" s="31">
        <v>212</v>
      </c>
      <c r="M28" s="37">
        <v>0.27</v>
      </c>
      <c r="N28" s="33">
        <v>6</v>
      </c>
      <c r="O28" s="33">
        <v>135</v>
      </c>
      <c r="P28" s="33">
        <v>12.2</v>
      </c>
      <c r="Q28" s="32">
        <v>62</v>
      </c>
      <c r="R28" s="31">
        <v>219</v>
      </c>
      <c r="S28" s="31">
        <v>0</v>
      </c>
      <c r="T28" s="31">
        <v>6</v>
      </c>
      <c r="U28" s="31">
        <v>6</v>
      </c>
      <c r="V28" s="31">
        <v>5</v>
      </c>
      <c r="W28" s="31">
        <v>44</v>
      </c>
      <c r="X28" s="31">
        <v>0</v>
      </c>
      <c r="Y28" s="31">
        <v>2</v>
      </c>
      <c r="Z28" s="32">
        <v>0</v>
      </c>
      <c r="AA28" s="31">
        <v>0</v>
      </c>
      <c r="AB28" s="30">
        <v>0</v>
      </c>
      <c r="AC28" s="31">
        <v>1</v>
      </c>
      <c r="AD28" s="36">
        <v>1</v>
      </c>
      <c r="AE28" s="70">
        <f>IFERROR($Q28*$Q$1+IF($R$1=0,0,$R28/$R$1)+$S$1*$S28+$V28*$V$1+IF($W$1=0,0,$W28/$W$1)+$X28*$X$1+IF($Z$1=0,0,$Z28/$Z$1)+$AA28*$AA$1+$AB28*$AB$1+$AC28*$AC$1+$AD28*$AD$1,0)</f>
        <v>24.299999999999997</v>
      </c>
      <c r="AF28" s="70">
        <f>AE28+(0.5*V28)</f>
        <v>26.799999999999997</v>
      </c>
      <c r="AG28" s="70">
        <f>AF28/N28</f>
        <v>4.4666666666666659</v>
      </c>
      <c r="AH28" s="71">
        <f>IFERROR($AE28/$N28,"-")</f>
        <v>4.05</v>
      </c>
    </row>
    <row r="29" spans="1:34" ht="22" customHeight="1" x14ac:dyDescent="0.3">
      <c r="A29" s="35" t="s">
        <v>185</v>
      </c>
      <c r="B29" s="34" t="s">
        <v>39</v>
      </c>
      <c r="C29" s="34" t="s">
        <v>20</v>
      </c>
      <c r="D29" s="34">
        <v>0</v>
      </c>
      <c r="E29" s="34">
        <v>0</v>
      </c>
      <c r="F29" s="34">
        <v>9</v>
      </c>
      <c r="G29" s="34">
        <v>7</v>
      </c>
      <c r="H29" s="34">
        <v>24</v>
      </c>
      <c r="I29" s="34">
        <v>10</v>
      </c>
      <c r="J29" s="31">
        <v>119</v>
      </c>
      <c r="K29" s="31">
        <v>124</v>
      </c>
      <c r="L29" s="31">
        <v>95</v>
      </c>
      <c r="M29" s="37">
        <v>0.45</v>
      </c>
      <c r="N29" s="33">
        <v>3</v>
      </c>
      <c r="O29" s="33">
        <v>68</v>
      </c>
      <c r="P29" s="33">
        <v>6.4</v>
      </c>
      <c r="Q29" s="32">
        <v>15</v>
      </c>
      <c r="R29" s="31">
        <v>38</v>
      </c>
      <c r="S29" s="31">
        <v>0</v>
      </c>
      <c r="T29" s="31">
        <v>2</v>
      </c>
      <c r="U29" s="31">
        <v>6</v>
      </c>
      <c r="V29" s="31">
        <v>5</v>
      </c>
      <c r="W29" s="31">
        <v>34</v>
      </c>
      <c r="X29" s="31">
        <v>0</v>
      </c>
      <c r="Y29" s="31">
        <v>4</v>
      </c>
      <c r="Z29" s="32">
        <v>0</v>
      </c>
      <c r="AA29" s="31">
        <v>0</v>
      </c>
      <c r="AB29" s="30">
        <v>0</v>
      </c>
      <c r="AC29" s="31">
        <v>0</v>
      </c>
      <c r="AD29" s="36">
        <v>0</v>
      </c>
      <c r="AE29" s="70">
        <f>IFERROR($Q29*$Q$1+IF($R$1=0,0,$R29/$R$1)+$S$1*$S29+$V29*$V$1+IF($W$1=0,0,$W29/$W$1)+$X29*$X$1+IF($Z$1=0,0,$Z29/$Z$1)+$AA29*$AA$1+$AB29*$AB$1+$AC29*$AC$1+$AD29*$AD$1,0)</f>
        <v>7.1999999999999993</v>
      </c>
      <c r="AF29" s="70">
        <f>AE29+(0.5*V29)</f>
        <v>9.6999999999999993</v>
      </c>
      <c r="AG29" s="70">
        <f>AF29/N29</f>
        <v>3.2333333333333329</v>
      </c>
      <c r="AH29" s="71">
        <f>IFERROR($AE29/$N29,"-")</f>
        <v>2.4</v>
      </c>
    </row>
    <row r="30" spans="1:34" ht="22" customHeight="1" x14ac:dyDescent="0.3">
      <c r="A30" s="35" t="s">
        <v>121</v>
      </c>
      <c r="B30" s="34" t="s">
        <v>39</v>
      </c>
      <c r="C30" s="34" t="s">
        <v>28</v>
      </c>
      <c r="D30" s="34">
        <v>0</v>
      </c>
      <c r="E30" s="34">
        <v>0</v>
      </c>
      <c r="F30" s="34">
        <v>12</v>
      </c>
      <c r="G30" s="34">
        <v>4</v>
      </c>
      <c r="H30" s="34">
        <v>20</v>
      </c>
      <c r="I30" s="34">
        <v>7</v>
      </c>
      <c r="J30" s="31">
        <v>4</v>
      </c>
      <c r="K30" s="31">
        <v>4</v>
      </c>
      <c r="L30" s="31">
        <v>5</v>
      </c>
      <c r="M30" s="37">
        <v>1</v>
      </c>
      <c r="N30" s="33">
        <v>16</v>
      </c>
      <c r="O30" s="33">
        <v>687</v>
      </c>
      <c r="P30" s="33">
        <v>65.400000000000006</v>
      </c>
      <c r="Q30" s="32">
        <v>246</v>
      </c>
      <c r="R30" s="31">
        <v>1139</v>
      </c>
      <c r="S30" s="31">
        <v>9</v>
      </c>
      <c r="T30" s="31">
        <v>58</v>
      </c>
      <c r="U30" s="31">
        <v>55</v>
      </c>
      <c r="V30" s="31">
        <v>42</v>
      </c>
      <c r="W30" s="31">
        <v>427</v>
      </c>
      <c r="X30" s="31">
        <v>4</v>
      </c>
      <c r="Y30" s="31">
        <v>17</v>
      </c>
      <c r="Z30" s="32">
        <v>0</v>
      </c>
      <c r="AA30" s="31">
        <v>0</v>
      </c>
      <c r="AB30" s="30">
        <v>0</v>
      </c>
      <c r="AC30" s="31">
        <v>3</v>
      </c>
      <c r="AD30" s="36">
        <v>2</v>
      </c>
      <c r="AE30" s="70">
        <f>IFERROR($Q30*$Q$1+IF($R$1=0,0,$R30/$R$1)+$S$1*$S30+$V30*$V$1+IF($W$1=0,0,$W30/$W$1)+$X30*$X$1+IF($Z$1=0,0,$Z30/$Z$1)+$AA30*$AA$1+$AB30*$AB$1+$AC30*$AC$1+$AD30*$AD$1,0)</f>
        <v>230.60000000000002</v>
      </c>
      <c r="AF30" s="70">
        <f>AE30+(0.5*V30)</f>
        <v>251.60000000000002</v>
      </c>
      <c r="AG30" s="70">
        <f>AF30/N30</f>
        <v>15.725000000000001</v>
      </c>
      <c r="AH30" s="71">
        <f>IFERROR($AE30/$N30,"-")</f>
        <v>14.412500000000001</v>
      </c>
    </row>
    <row r="31" spans="1:34" ht="22" customHeight="1" x14ac:dyDescent="0.3">
      <c r="A31" s="35" t="s">
        <v>151</v>
      </c>
      <c r="B31" s="34" t="s">
        <v>39</v>
      </c>
      <c r="C31" s="34" t="s">
        <v>9</v>
      </c>
      <c r="D31" s="34">
        <v>0</v>
      </c>
      <c r="E31" s="34">
        <v>0</v>
      </c>
      <c r="F31" s="34">
        <v>11</v>
      </c>
      <c r="G31" s="34">
        <v>5</v>
      </c>
      <c r="H31" s="34">
        <v>2</v>
      </c>
      <c r="I31" s="34">
        <v>10</v>
      </c>
      <c r="J31" s="31">
        <v>31</v>
      </c>
      <c r="K31" s="31">
        <v>27</v>
      </c>
      <c r="L31" s="31">
        <v>30</v>
      </c>
      <c r="M31" s="37">
        <v>0.99</v>
      </c>
      <c r="N31" s="33">
        <v>16</v>
      </c>
      <c r="O31" s="33">
        <v>647</v>
      </c>
      <c r="P31" s="33">
        <v>61.2</v>
      </c>
      <c r="Q31" s="32">
        <v>255</v>
      </c>
      <c r="R31" s="31">
        <v>1106</v>
      </c>
      <c r="S31" s="31">
        <v>4</v>
      </c>
      <c r="T31" s="31">
        <v>53</v>
      </c>
      <c r="U31" s="31">
        <v>19</v>
      </c>
      <c r="V31" s="31">
        <v>11</v>
      </c>
      <c r="W31" s="31">
        <v>111</v>
      </c>
      <c r="X31" s="31">
        <v>1</v>
      </c>
      <c r="Y31" s="31">
        <v>2</v>
      </c>
      <c r="Z31" s="32">
        <v>0</v>
      </c>
      <c r="AA31" s="31">
        <v>0</v>
      </c>
      <c r="AB31" s="30">
        <v>0</v>
      </c>
      <c r="AC31" s="31">
        <v>2</v>
      </c>
      <c r="AD31" s="36">
        <v>2</v>
      </c>
      <c r="AE31" s="70">
        <f>IFERROR($Q31*$Q$1+IF($R$1=0,0,$R31/$R$1)+$S$1*$S31+$V31*$V$1+IF($W$1=0,0,$W31/$W$1)+$X31*$X$1+IF($Z$1=0,0,$Z31/$Z$1)+$AA31*$AA$1+$AB31*$AB$1+$AC31*$AC$1+$AD31*$AD$1,0)</f>
        <v>147.69999999999999</v>
      </c>
      <c r="AF31" s="70">
        <f>AE31+(0.5*V31)</f>
        <v>153.19999999999999</v>
      </c>
      <c r="AG31" s="70">
        <f>AF31/N31</f>
        <v>9.5749999999999993</v>
      </c>
      <c r="AH31" s="71">
        <f>IFERROR($AE31/$N31,"-")</f>
        <v>9.2312499999999993</v>
      </c>
    </row>
    <row r="32" spans="1:34" ht="22" customHeight="1" x14ac:dyDescent="0.3">
      <c r="A32" s="35" t="s">
        <v>179</v>
      </c>
      <c r="B32" s="34" t="s">
        <v>39</v>
      </c>
      <c r="C32" s="34" t="s">
        <v>35</v>
      </c>
      <c r="D32" s="34">
        <v>0</v>
      </c>
      <c r="E32" s="34">
        <v>0</v>
      </c>
      <c r="F32" s="34">
        <v>9</v>
      </c>
      <c r="G32" s="34">
        <v>7</v>
      </c>
      <c r="H32" s="34">
        <v>4</v>
      </c>
      <c r="I32" s="34">
        <v>8</v>
      </c>
      <c r="J32" s="31">
        <v>184</v>
      </c>
      <c r="K32" s="31">
        <v>300</v>
      </c>
      <c r="L32" s="31">
        <v>300</v>
      </c>
      <c r="M32" s="37">
        <v>0.15</v>
      </c>
      <c r="N32" s="33">
        <v>14</v>
      </c>
      <c r="O32" s="33">
        <v>548</v>
      </c>
      <c r="P32" s="33">
        <v>51.6</v>
      </c>
      <c r="Q32" s="32">
        <v>141</v>
      </c>
      <c r="R32" s="31">
        <v>525</v>
      </c>
      <c r="S32" s="31">
        <v>2</v>
      </c>
      <c r="T32" s="31">
        <v>24</v>
      </c>
      <c r="U32" s="31">
        <v>90</v>
      </c>
      <c r="V32" s="31">
        <v>66</v>
      </c>
      <c r="W32" s="31">
        <v>501</v>
      </c>
      <c r="X32" s="31">
        <v>1</v>
      </c>
      <c r="Y32" s="31">
        <v>25</v>
      </c>
      <c r="Z32" s="32">
        <v>5</v>
      </c>
      <c r="AA32" s="31">
        <v>0</v>
      </c>
      <c r="AB32" s="30">
        <v>1</v>
      </c>
      <c r="AC32" s="31">
        <v>3</v>
      </c>
      <c r="AD32" s="36">
        <v>0</v>
      </c>
      <c r="AE32" s="70">
        <f>IFERROR($Q32*$Q$1+IF($R$1=0,0,$R32/$R$1)+$S$1*$S32+$V32*$V$1+IF($W$1=0,0,$W32/$W$1)+$X32*$X$1+IF($Z$1=0,0,$Z32/$Z$1)+$AA32*$AA$1+$AB32*$AB$1+$AC32*$AC$1+$AD32*$AD$1,0)</f>
        <v>122.6</v>
      </c>
      <c r="AF32" s="70">
        <f>AE32+(0.5*V32)</f>
        <v>155.6</v>
      </c>
      <c r="AG32" s="70">
        <f>AF32/N32</f>
        <v>11.114285714285714</v>
      </c>
      <c r="AH32" s="71">
        <f>IFERROR($AE32/$N32,"-")</f>
        <v>8.7571428571428562</v>
      </c>
    </row>
    <row r="33" spans="1:34" ht="22" customHeight="1" x14ac:dyDescent="0.3">
      <c r="A33" s="35" t="s">
        <v>133</v>
      </c>
      <c r="B33" s="34" t="s">
        <v>39</v>
      </c>
      <c r="C33" s="34" t="s">
        <v>11</v>
      </c>
      <c r="D33" s="34">
        <v>0</v>
      </c>
      <c r="E33" s="34">
        <v>0</v>
      </c>
      <c r="F33" s="34">
        <v>10</v>
      </c>
      <c r="G33" s="34">
        <v>5</v>
      </c>
      <c r="H33" s="34">
        <v>17</v>
      </c>
      <c r="I33" s="34">
        <v>7</v>
      </c>
      <c r="J33" s="31">
        <v>81</v>
      </c>
      <c r="K33" s="31">
        <v>70</v>
      </c>
      <c r="L33" s="31">
        <v>60</v>
      </c>
      <c r="M33" s="37">
        <v>0.87</v>
      </c>
      <c r="N33" s="33">
        <v>13</v>
      </c>
      <c r="O33" s="33">
        <v>509</v>
      </c>
      <c r="P33" s="33">
        <v>47.9</v>
      </c>
      <c r="Q33" s="32">
        <v>168</v>
      </c>
      <c r="R33" s="31">
        <v>680</v>
      </c>
      <c r="S33" s="31">
        <v>5</v>
      </c>
      <c r="T33" s="31">
        <v>32</v>
      </c>
      <c r="U33" s="31">
        <v>59</v>
      </c>
      <c r="V33" s="31">
        <v>43</v>
      </c>
      <c r="W33" s="31">
        <v>349</v>
      </c>
      <c r="X33" s="31">
        <v>2</v>
      </c>
      <c r="Y33" s="31">
        <v>13</v>
      </c>
      <c r="Z33" s="32">
        <v>0</v>
      </c>
      <c r="AA33" s="31">
        <v>0</v>
      </c>
      <c r="AB33" s="30">
        <v>0</v>
      </c>
      <c r="AC33" s="31">
        <v>0</v>
      </c>
      <c r="AD33" s="36">
        <v>0</v>
      </c>
      <c r="AE33" s="70">
        <f>IFERROR($Q33*$Q$1+IF($R$1=0,0,$R33/$R$1)+$S$1*$S33+$V33*$V$1+IF($W$1=0,0,$W33/$W$1)+$X33*$X$1+IF($Z$1=0,0,$Z33/$Z$1)+$AA33*$AA$1+$AB33*$AB$1+$AC33*$AC$1+$AD33*$AD$1,0)</f>
        <v>144.9</v>
      </c>
      <c r="AF33" s="70">
        <f>AE33+(0.5*V33)</f>
        <v>166.4</v>
      </c>
      <c r="AG33" s="70">
        <f>AF33/N33</f>
        <v>12.8</v>
      </c>
      <c r="AH33" s="71">
        <f>IFERROR($AE33/$N33,"-")</f>
        <v>11.146153846153847</v>
      </c>
    </row>
    <row r="34" spans="1:34" ht="22" customHeight="1" x14ac:dyDescent="0.3">
      <c r="A34" s="35" t="s">
        <v>248</v>
      </c>
      <c r="B34" s="34" t="s">
        <v>39</v>
      </c>
      <c r="C34" s="34" t="s">
        <v>42</v>
      </c>
      <c r="D34" s="34">
        <v>0</v>
      </c>
      <c r="E34" s="34">
        <v>0</v>
      </c>
      <c r="F34" s="34">
        <v>7</v>
      </c>
      <c r="G34" s="34">
        <v>9</v>
      </c>
      <c r="H34" s="34">
        <v>27</v>
      </c>
      <c r="I34" s="34">
        <v>11</v>
      </c>
      <c r="J34" s="31">
        <v>120</v>
      </c>
      <c r="K34" s="31">
        <v>91</v>
      </c>
      <c r="L34" s="31">
        <v>108</v>
      </c>
      <c r="M34" s="37">
        <v>0.57999999999999996</v>
      </c>
      <c r="N34" s="33">
        <v>16</v>
      </c>
      <c r="O34" s="33">
        <v>382</v>
      </c>
      <c r="P34" s="33">
        <v>36.4</v>
      </c>
      <c r="Q34" s="32">
        <v>148</v>
      </c>
      <c r="R34" s="31">
        <v>607</v>
      </c>
      <c r="S34" s="31">
        <v>8</v>
      </c>
      <c r="T34" s="31">
        <v>34</v>
      </c>
      <c r="U34" s="31">
        <v>14</v>
      </c>
      <c r="V34" s="31">
        <v>9</v>
      </c>
      <c r="W34" s="31">
        <v>87</v>
      </c>
      <c r="X34" s="31">
        <v>0</v>
      </c>
      <c r="Y34" s="31">
        <v>4</v>
      </c>
      <c r="Z34" s="32">
        <v>0</v>
      </c>
      <c r="AA34" s="31">
        <v>0</v>
      </c>
      <c r="AB34" s="30">
        <v>0</v>
      </c>
      <c r="AC34" s="31">
        <v>3</v>
      </c>
      <c r="AD34" s="36">
        <v>2</v>
      </c>
      <c r="AE34" s="70">
        <f>IFERROR($Q34*$Q$1+IF($R$1=0,0,$R34/$R$1)+$S$1*$S34+$V34*$V$1+IF($W$1=0,0,$W34/$W$1)+$X34*$X$1+IF($Z$1=0,0,$Z34/$Z$1)+$AA34*$AA$1+$AB34*$AB$1+$AC34*$AC$1+$AD34*$AD$1,0)</f>
        <v>113.4</v>
      </c>
      <c r="AF34" s="70">
        <f>AE34+(0.5*V34)</f>
        <v>117.9</v>
      </c>
      <c r="AG34" s="70">
        <f>AF34/N34</f>
        <v>7.3687500000000004</v>
      </c>
      <c r="AH34" s="71">
        <f>IFERROR($AE34/$N34,"-")</f>
        <v>7.0875000000000004</v>
      </c>
    </row>
    <row r="35" spans="1:34" ht="22" customHeight="1" x14ac:dyDescent="0.3">
      <c r="A35" s="35" t="s">
        <v>156</v>
      </c>
      <c r="B35" s="34" t="s">
        <v>39</v>
      </c>
      <c r="C35" s="34" t="s">
        <v>25</v>
      </c>
      <c r="D35" s="34">
        <v>0</v>
      </c>
      <c r="E35" s="34">
        <v>0</v>
      </c>
      <c r="F35" s="34">
        <v>11</v>
      </c>
      <c r="G35" s="34">
        <v>5</v>
      </c>
      <c r="H35" s="34">
        <v>8</v>
      </c>
      <c r="I35" s="34">
        <v>9</v>
      </c>
      <c r="J35" s="31">
        <v>98</v>
      </c>
      <c r="K35" s="31">
        <v>80</v>
      </c>
      <c r="L35" s="31">
        <v>79</v>
      </c>
      <c r="M35" s="37">
        <v>0.77</v>
      </c>
      <c r="N35" s="33">
        <v>15</v>
      </c>
      <c r="O35" s="33">
        <v>615</v>
      </c>
      <c r="P35" s="33">
        <v>56.3</v>
      </c>
      <c r="Q35" s="32">
        <v>223</v>
      </c>
      <c r="R35" s="31">
        <v>860</v>
      </c>
      <c r="S35" s="31">
        <v>7</v>
      </c>
      <c r="T35" s="31">
        <v>43</v>
      </c>
      <c r="U35" s="31">
        <v>53</v>
      </c>
      <c r="V35" s="31">
        <v>34</v>
      </c>
      <c r="W35" s="31">
        <v>322</v>
      </c>
      <c r="X35" s="31">
        <v>1</v>
      </c>
      <c r="Y35" s="31">
        <v>14</v>
      </c>
      <c r="Z35" s="32">
        <v>0</v>
      </c>
      <c r="AA35" s="31">
        <v>0</v>
      </c>
      <c r="AB35" s="30">
        <v>0</v>
      </c>
      <c r="AC35" s="31">
        <v>5</v>
      </c>
      <c r="AD35" s="36">
        <v>1</v>
      </c>
      <c r="AE35" s="70">
        <f>IFERROR($Q35*$Q$1+IF($R$1=0,0,$R35/$R$1)+$S$1*$S35+$V35*$V$1+IF($W$1=0,0,$W35/$W$1)+$X35*$X$1+IF($Z$1=0,0,$Z35/$Z$1)+$AA35*$AA$1+$AB35*$AB$1+$AC35*$AC$1+$AD35*$AD$1,0)</f>
        <v>164.2</v>
      </c>
      <c r="AF35" s="70">
        <f>AE35+(0.5*V35)</f>
        <v>181.2</v>
      </c>
      <c r="AG35" s="70">
        <f>AF35/N35</f>
        <v>12.08</v>
      </c>
      <c r="AH35" s="71">
        <f>IFERROR($AE35/$N35,"-")</f>
        <v>10.946666666666665</v>
      </c>
    </row>
    <row r="36" spans="1:34" ht="22" customHeight="1" x14ac:dyDescent="0.3">
      <c r="A36" s="35" t="s">
        <v>118</v>
      </c>
      <c r="B36" s="34" t="s">
        <v>39</v>
      </c>
      <c r="C36" s="34" t="s">
        <v>31</v>
      </c>
      <c r="D36" s="34">
        <v>0</v>
      </c>
      <c r="E36" s="34">
        <v>1</v>
      </c>
      <c r="F36" s="34">
        <v>9</v>
      </c>
      <c r="G36" s="34">
        <v>7</v>
      </c>
      <c r="H36" s="34">
        <v>29</v>
      </c>
      <c r="I36" s="34">
        <v>9</v>
      </c>
      <c r="J36" s="31">
        <v>3</v>
      </c>
      <c r="K36" s="31">
        <v>3</v>
      </c>
      <c r="L36" s="31">
        <v>3</v>
      </c>
      <c r="M36" s="37">
        <v>1</v>
      </c>
      <c r="N36" s="33">
        <v>15</v>
      </c>
      <c r="O36" s="33">
        <v>650</v>
      </c>
      <c r="P36" s="33">
        <v>64.5</v>
      </c>
      <c r="Q36" s="32">
        <v>206</v>
      </c>
      <c r="R36" s="31">
        <v>1033</v>
      </c>
      <c r="S36" s="31">
        <v>9</v>
      </c>
      <c r="T36" s="31">
        <v>50</v>
      </c>
      <c r="U36" s="31">
        <v>59</v>
      </c>
      <c r="V36" s="31">
        <v>40</v>
      </c>
      <c r="W36" s="31">
        <v>291</v>
      </c>
      <c r="X36" s="31">
        <v>5</v>
      </c>
      <c r="Y36" s="31">
        <v>15</v>
      </c>
      <c r="Z36" s="32">
        <v>0</v>
      </c>
      <c r="AA36" s="31">
        <v>0</v>
      </c>
      <c r="AB36" s="30">
        <v>0</v>
      </c>
      <c r="AC36" s="31">
        <v>5</v>
      </c>
      <c r="AD36" s="36">
        <v>3</v>
      </c>
      <c r="AE36" s="70">
        <f>IFERROR($Q36*$Q$1+IF($R$1=0,0,$R36/$R$1)+$S$1*$S36+$V36*$V$1+IF($W$1=0,0,$W36/$W$1)+$X36*$X$1+IF($Z$1=0,0,$Z36/$Z$1)+$AA36*$AA$1+$AB36*$AB$1+$AC36*$AC$1+$AD36*$AD$1,0)</f>
        <v>210.4</v>
      </c>
      <c r="AF36" s="70">
        <f>AE36+(0.5*V36)</f>
        <v>230.4</v>
      </c>
      <c r="AG36" s="70">
        <f>AF36/N36</f>
        <v>15.360000000000001</v>
      </c>
      <c r="AH36" s="71">
        <f>IFERROR($AE36/$N36,"-")</f>
        <v>14.026666666666667</v>
      </c>
    </row>
    <row r="37" spans="1:34" ht="22" customHeight="1" x14ac:dyDescent="0.3">
      <c r="A37" s="35" t="s">
        <v>242</v>
      </c>
      <c r="B37" s="34" t="s">
        <v>39</v>
      </c>
      <c r="C37" s="34" t="s">
        <v>10</v>
      </c>
      <c r="D37" s="34">
        <v>0</v>
      </c>
      <c r="E37" s="34">
        <v>1</v>
      </c>
      <c r="F37" s="34">
        <v>10</v>
      </c>
      <c r="G37" s="34">
        <v>6</v>
      </c>
      <c r="H37" s="34">
        <v>28</v>
      </c>
      <c r="I37" s="34">
        <v>9</v>
      </c>
      <c r="J37" s="31">
        <v>19</v>
      </c>
      <c r="K37" s="31">
        <v>22</v>
      </c>
      <c r="L37" s="31">
        <v>19</v>
      </c>
      <c r="M37" s="37">
        <v>1</v>
      </c>
      <c r="N37" s="33">
        <v>16</v>
      </c>
      <c r="O37" s="33">
        <v>707</v>
      </c>
      <c r="P37" s="33">
        <v>65.7</v>
      </c>
      <c r="Q37" s="32">
        <v>235</v>
      </c>
      <c r="R37" s="31">
        <v>1266</v>
      </c>
      <c r="S37" s="31">
        <v>8</v>
      </c>
      <c r="T37" s="31">
        <v>56</v>
      </c>
      <c r="U37" s="31">
        <v>59</v>
      </c>
      <c r="V37" s="31">
        <v>44</v>
      </c>
      <c r="W37" s="31">
        <v>263</v>
      </c>
      <c r="X37" s="31">
        <v>0</v>
      </c>
      <c r="Y37" s="31">
        <v>10</v>
      </c>
      <c r="Z37" s="32">
        <v>0</v>
      </c>
      <c r="AA37" s="31">
        <v>0</v>
      </c>
      <c r="AB37" s="30">
        <v>1</v>
      </c>
      <c r="AC37" s="31">
        <v>1</v>
      </c>
      <c r="AD37" s="36">
        <v>0</v>
      </c>
      <c r="AE37" s="70">
        <f>IFERROR($Q37*$Q$1+IF($R$1=0,0,$R37/$R$1)+$S$1*$S37+$V37*$V$1+IF($W$1=0,0,$W37/$W$1)+$X37*$X$1+IF($Z$1=0,0,$Z37/$Z$1)+$AA37*$AA$1+$AB37*$AB$1+$AC37*$AC$1+$AD37*$AD$1,0)</f>
        <v>202.9</v>
      </c>
      <c r="AF37" s="70">
        <f>AE37+(0.5*V37)</f>
        <v>224.9</v>
      </c>
      <c r="AG37" s="70">
        <f>AF37/N37</f>
        <v>14.05625</v>
      </c>
      <c r="AH37" s="71">
        <f>IFERROR($AE37/$N37,"-")</f>
        <v>12.68125</v>
      </c>
    </row>
    <row r="38" spans="1:34" ht="22" customHeight="1" x14ac:dyDescent="0.3">
      <c r="A38" s="35" t="s">
        <v>256</v>
      </c>
      <c r="B38" s="34" t="s">
        <v>39</v>
      </c>
      <c r="C38" s="34" t="s">
        <v>22</v>
      </c>
      <c r="D38" s="34">
        <v>0</v>
      </c>
      <c r="E38" s="34">
        <v>0</v>
      </c>
      <c r="F38" s="34">
        <v>12</v>
      </c>
      <c r="G38" s="34">
        <v>4</v>
      </c>
      <c r="H38" s="34">
        <v>12</v>
      </c>
      <c r="I38" s="34">
        <v>4</v>
      </c>
      <c r="J38" s="31">
        <v>151</v>
      </c>
      <c r="K38" s="31">
        <v>179</v>
      </c>
      <c r="L38" s="31">
        <v>182</v>
      </c>
      <c r="M38" s="37">
        <v>0.39</v>
      </c>
      <c r="N38" s="33">
        <v>8</v>
      </c>
      <c r="O38" s="33">
        <v>158</v>
      </c>
      <c r="P38" s="33">
        <v>14</v>
      </c>
      <c r="Q38" s="32">
        <v>89</v>
      </c>
      <c r="R38" s="31">
        <v>412</v>
      </c>
      <c r="S38" s="31">
        <v>5</v>
      </c>
      <c r="T38" s="31">
        <v>26</v>
      </c>
      <c r="U38" s="31">
        <v>3</v>
      </c>
      <c r="V38" s="31">
        <v>1</v>
      </c>
      <c r="W38" s="31">
        <v>7</v>
      </c>
      <c r="X38" s="31">
        <v>0</v>
      </c>
      <c r="Y38" s="31">
        <v>0</v>
      </c>
      <c r="Z38" s="32">
        <v>0</v>
      </c>
      <c r="AA38" s="31">
        <v>0</v>
      </c>
      <c r="AB38" s="30">
        <v>0</v>
      </c>
      <c r="AC38" s="31">
        <v>0</v>
      </c>
      <c r="AD38" s="36">
        <v>0</v>
      </c>
      <c r="AE38" s="70">
        <f>IFERROR($Q38*$Q$1+IF($R$1=0,0,$R38/$R$1)+$S$1*$S38+$V38*$V$1+IF($W$1=0,0,$W38/$W$1)+$X38*$X$1+IF($Z$1=0,0,$Z38/$Z$1)+$AA38*$AA$1+$AB38*$AB$1+$AC38*$AC$1+$AD38*$AD$1,0)</f>
        <v>71.900000000000006</v>
      </c>
      <c r="AF38" s="70">
        <f>AE38+(0.5*V38)</f>
        <v>72.400000000000006</v>
      </c>
      <c r="AG38" s="70">
        <f>AF38/N38</f>
        <v>9.0500000000000007</v>
      </c>
      <c r="AH38" s="71">
        <f>IFERROR($AE38/$N38,"-")</f>
        <v>8.9875000000000007</v>
      </c>
    </row>
    <row r="39" spans="1:34" ht="22" customHeight="1" x14ac:dyDescent="0.3">
      <c r="A39" s="35" t="s">
        <v>211</v>
      </c>
      <c r="B39" s="34" t="s">
        <v>39</v>
      </c>
      <c r="C39" s="34" t="s">
        <v>11</v>
      </c>
      <c r="D39" s="34">
        <v>0</v>
      </c>
      <c r="E39" s="34">
        <v>0</v>
      </c>
      <c r="F39" s="34">
        <v>10</v>
      </c>
      <c r="G39" s="34">
        <v>5</v>
      </c>
      <c r="H39" s="34">
        <v>17</v>
      </c>
      <c r="I39" s="34">
        <v>7</v>
      </c>
      <c r="J39" s="31">
        <v>12</v>
      </c>
      <c r="K39" s="31">
        <v>13</v>
      </c>
      <c r="L39" s="31">
        <v>17</v>
      </c>
      <c r="M39" s="37">
        <v>1</v>
      </c>
      <c r="N39" s="33">
        <v>16</v>
      </c>
      <c r="O39" s="33">
        <v>501</v>
      </c>
      <c r="P39" s="33">
        <v>47.2</v>
      </c>
      <c r="Q39" s="32">
        <v>222</v>
      </c>
      <c r="R39" s="31">
        <v>1124</v>
      </c>
      <c r="S39" s="31">
        <v>9</v>
      </c>
      <c r="T39" s="31">
        <v>61</v>
      </c>
      <c r="U39" s="31">
        <v>32</v>
      </c>
      <c r="V39" s="31">
        <v>27</v>
      </c>
      <c r="W39" s="31">
        <v>215</v>
      </c>
      <c r="X39" s="31">
        <v>0</v>
      </c>
      <c r="Y39" s="31">
        <v>7</v>
      </c>
      <c r="Z39" s="32">
        <v>0</v>
      </c>
      <c r="AA39" s="31">
        <v>0</v>
      </c>
      <c r="AB39" s="30">
        <v>0</v>
      </c>
      <c r="AC39" s="31">
        <v>5</v>
      </c>
      <c r="AD39" s="36">
        <v>2</v>
      </c>
      <c r="AE39" s="70">
        <f>IFERROR($Q39*$Q$1+IF($R$1=0,0,$R39/$R$1)+$S$1*$S39+$V39*$V$1+IF($W$1=0,0,$W39/$W$1)+$X39*$X$1+IF($Z$1=0,0,$Z39/$Z$1)+$AA39*$AA$1+$AB39*$AB$1+$AC39*$AC$1+$AD39*$AD$1,0)</f>
        <v>183.9</v>
      </c>
      <c r="AF39" s="70">
        <f>AE39+(0.5*V39)</f>
        <v>197.4</v>
      </c>
      <c r="AG39" s="70">
        <f>AF39/N39</f>
        <v>12.3375</v>
      </c>
      <c r="AH39" s="71">
        <f>IFERROR($AE39/$N39,"-")</f>
        <v>11.49375</v>
      </c>
    </row>
    <row r="40" spans="1:34" ht="22" customHeight="1" x14ac:dyDescent="0.3">
      <c r="A40" s="35" t="s">
        <v>263</v>
      </c>
      <c r="B40" s="34" t="s">
        <v>39</v>
      </c>
      <c r="C40" s="34" t="s">
        <v>14</v>
      </c>
      <c r="D40" s="34">
        <v>0</v>
      </c>
      <c r="E40" s="34">
        <v>0</v>
      </c>
      <c r="F40" s="34">
        <v>7</v>
      </c>
      <c r="G40" s="34">
        <v>9</v>
      </c>
      <c r="H40" s="34">
        <v>23</v>
      </c>
      <c r="I40" s="34">
        <v>5</v>
      </c>
      <c r="J40" s="31">
        <v>269</v>
      </c>
      <c r="K40" s="31">
        <v>178</v>
      </c>
      <c r="L40" s="31">
        <v>149</v>
      </c>
      <c r="M40" s="37">
        <v>0.06</v>
      </c>
      <c r="N40" s="33">
        <v>11</v>
      </c>
      <c r="O40" s="33">
        <v>331</v>
      </c>
      <c r="P40" s="33">
        <v>32.4</v>
      </c>
      <c r="Q40" s="32">
        <v>113</v>
      </c>
      <c r="R40" s="31">
        <v>538</v>
      </c>
      <c r="S40" s="31">
        <v>0</v>
      </c>
      <c r="T40" s="31">
        <v>21</v>
      </c>
      <c r="U40" s="31">
        <v>41</v>
      </c>
      <c r="V40" s="31">
        <v>27</v>
      </c>
      <c r="W40" s="31">
        <v>135</v>
      </c>
      <c r="X40" s="31">
        <v>0</v>
      </c>
      <c r="Y40" s="31">
        <v>7</v>
      </c>
      <c r="Z40" s="32">
        <v>0</v>
      </c>
      <c r="AA40" s="31">
        <v>0</v>
      </c>
      <c r="AB40" s="30">
        <v>0</v>
      </c>
      <c r="AC40" s="31">
        <v>0</v>
      </c>
      <c r="AD40" s="36">
        <v>0</v>
      </c>
      <c r="AE40" s="70">
        <f>IFERROR($Q40*$Q$1+IF($R$1=0,0,$R40/$R$1)+$S$1*$S40+$V40*$V$1+IF($W$1=0,0,$W40/$W$1)+$X40*$X$1+IF($Z$1=0,0,$Z40/$Z$1)+$AA40*$AA$1+$AB40*$AB$1+$AC40*$AC$1+$AD40*$AD$1,0)</f>
        <v>67.3</v>
      </c>
      <c r="AF40" s="70">
        <f>AE40+(0.5*V40)</f>
        <v>80.8</v>
      </c>
      <c r="AG40" s="70">
        <f>AF40/N40</f>
        <v>7.3454545454545448</v>
      </c>
      <c r="AH40" s="71">
        <f>IFERROR($AE40/$N40,"-")</f>
        <v>6.1181818181818182</v>
      </c>
    </row>
    <row r="41" spans="1:34" ht="22" customHeight="1" x14ac:dyDescent="0.3">
      <c r="A41" s="35" t="s">
        <v>204</v>
      </c>
      <c r="B41" s="34" t="s">
        <v>39</v>
      </c>
      <c r="C41" s="34" t="s">
        <v>24</v>
      </c>
      <c r="D41" s="34">
        <v>0</v>
      </c>
      <c r="E41" s="34">
        <v>0</v>
      </c>
      <c r="F41" s="34">
        <v>7</v>
      </c>
      <c r="G41" s="34">
        <v>8</v>
      </c>
      <c r="H41" s="34">
        <v>19</v>
      </c>
      <c r="I41" s="34">
        <v>5</v>
      </c>
      <c r="J41" s="31">
        <v>47</v>
      </c>
      <c r="K41" s="31">
        <v>37</v>
      </c>
      <c r="L41" s="31">
        <v>38</v>
      </c>
      <c r="M41" s="37">
        <v>0.96</v>
      </c>
      <c r="N41" s="33">
        <v>13</v>
      </c>
      <c r="O41" s="33">
        <v>546</v>
      </c>
      <c r="P41" s="33">
        <v>49.5</v>
      </c>
      <c r="Q41" s="32">
        <v>175</v>
      </c>
      <c r="R41" s="31">
        <v>809</v>
      </c>
      <c r="S41" s="31">
        <v>3</v>
      </c>
      <c r="T41" s="31">
        <v>42</v>
      </c>
      <c r="U41" s="31">
        <v>31</v>
      </c>
      <c r="V41" s="31">
        <v>25</v>
      </c>
      <c r="W41" s="31">
        <v>181</v>
      </c>
      <c r="X41" s="31">
        <v>1</v>
      </c>
      <c r="Y41" s="31">
        <v>7</v>
      </c>
      <c r="Z41" s="32">
        <v>0</v>
      </c>
      <c r="AA41" s="31">
        <v>0</v>
      </c>
      <c r="AB41" s="30">
        <v>0</v>
      </c>
      <c r="AC41" s="31">
        <v>2</v>
      </c>
      <c r="AD41" s="36">
        <v>1</v>
      </c>
      <c r="AE41" s="70">
        <f>IFERROR($Q41*$Q$1+IF($R$1=0,0,$R41/$R$1)+$S$1*$S41+$V41*$V$1+IF($W$1=0,0,$W41/$W$1)+$X41*$X$1+IF($Z$1=0,0,$Z41/$Z$1)+$AA41*$AA$1+$AB41*$AB$1+$AC41*$AC$1+$AD41*$AD$1,0)</f>
        <v>121</v>
      </c>
      <c r="AF41" s="70">
        <f>AE41+(0.5*V41)</f>
        <v>133.5</v>
      </c>
      <c r="AG41" s="70">
        <f>AF41/N41</f>
        <v>10.26923076923077</v>
      </c>
      <c r="AH41" s="71">
        <f>IFERROR($AE41/$N41,"-")</f>
        <v>9.3076923076923084</v>
      </c>
    </row>
    <row r="42" spans="1:34" ht="22" customHeight="1" x14ac:dyDescent="0.3">
      <c r="A42" s="35" t="s">
        <v>227</v>
      </c>
      <c r="B42" s="34" t="s">
        <v>39</v>
      </c>
      <c r="C42" s="34" t="s">
        <v>22</v>
      </c>
      <c r="D42" s="34">
        <v>0</v>
      </c>
      <c r="E42" s="34">
        <v>0</v>
      </c>
      <c r="F42" s="34">
        <v>12</v>
      </c>
      <c r="G42" s="34">
        <v>4</v>
      </c>
      <c r="H42" s="34">
        <v>12</v>
      </c>
      <c r="I42" s="34">
        <v>4</v>
      </c>
      <c r="J42" s="31">
        <v>300</v>
      </c>
      <c r="K42" s="31">
        <v>201</v>
      </c>
      <c r="L42" s="31">
        <v>185</v>
      </c>
      <c r="M42" s="37">
        <v>0</v>
      </c>
      <c r="N42" s="33">
        <v>3</v>
      </c>
      <c r="O42" s="33">
        <v>31</v>
      </c>
      <c r="P42" s="33">
        <v>2.7</v>
      </c>
      <c r="Q42" s="32">
        <v>9</v>
      </c>
      <c r="R42" s="31">
        <v>38</v>
      </c>
      <c r="S42" s="31">
        <v>0</v>
      </c>
      <c r="T42" s="31">
        <v>1</v>
      </c>
      <c r="U42" s="31">
        <v>5</v>
      </c>
      <c r="V42" s="31">
        <v>5</v>
      </c>
      <c r="W42" s="31">
        <v>23</v>
      </c>
      <c r="X42" s="31">
        <v>0</v>
      </c>
      <c r="Y42" s="31">
        <v>1</v>
      </c>
      <c r="Z42" s="32">
        <v>0</v>
      </c>
      <c r="AA42" s="31">
        <v>0</v>
      </c>
      <c r="AB42" s="30">
        <v>0</v>
      </c>
      <c r="AC42" s="31">
        <v>0</v>
      </c>
      <c r="AD42" s="36">
        <v>0</v>
      </c>
      <c r="AE42" s="70">
        <f>IFERROR($Q42*$Q$1+IF($R$1=0,0,$R42/$R$1)+$S$1*$S42+$V42*$V$1+IF($W$1=0,0,$W42/$W$1)+$X42*$X$1+IF($Z$1=0,0,$Z42/$Z$1)+$AA42*$AA$1+$AB42*$AB$1+$AC42*$AC$1+$AD42*$AD$1,0)</f>
        <v>6.1</v>
      </c>
      <c r="AF42" s="70">
        <f>AE42+(0.5*V42)</f>
        <v>8.6</v>
      </c>
      <c r="AG42" s="70">
        <f>AF42/N42</f>
        <v>2.8666666666666667</v>
      </c>
      <c r="AH42" s="71">
        <f>IFERROR($AE42/$N42,"-")</f>
        <v>2.0333333333333332</v>
      </c>
    </row>
    <row r="43" spans="1:34" ht="22" customHeight="1" x14ac:dyDescent="0.3">
      <c r="A43" s="35" t="s">
        <v>224</v>
      </c>
      <c r="B43" s="34" t="s">
        <v>39</v>
      </c>
      <c r="C43" s="34" t="s">
        <v>27</v>
      </c>
      <c r="D43" s="34">
        <v>0</v>
      </c>
      <c r="E43" s="34">
        <v>0</v>
      </c>
      <c r="F43" s="34">
        <v>7</v>
      </c>
      <c r="G43" s="34">
        <v>9</v>
      </c>
      <c r="H43" s="34">
        <v>13</v>
      </c>
      <c r="I43" s="34">
        <v>11</v>
      </c>
      <c r="J43" s="31">
        <v>265</v>
      </c>
      <c r="K43" s="31">
        <v>185</v>
      </c>
      <c r="L43" s="31">
        <v>207</v>
      </c>
      <c r="M43" s="37">
        <v>0.03</v>
      </c>
      <c r="N43" s="33">
        <v>10</v>
      </c>
      <c r="O43" s="33">
        <v>156</v>
      </c>
      <c r="P43" s="33">
        <v>13.7</v>
      </c>
      <c r="Q43" s="32">
        <v>76</v>
      </c>
      <c r="R43" s="31">
        <v>362</v>
      </c>
      <c r="S43" s="31">
        <v>3</v>
      </c>
      <c r="T43" s="31">
        <v>23</v>
      </c>
      <c r="U43" s="31">
        <v>11</v>
      </c>
      <c r="V43" s="31">
        <v>8</v>
      </c>
      <c r="W43" s="31">
        <v>63</v>
      </c>
      <c r="X43" s="31">
        <v>0</v>
      </c>
      <c r="Y43" s="31">
        <v>2</v>
      </c>
      <c r="Z43" s="32">
        <v>28</v>
      </c>
      <c r="AA43" s="31">
        <v>0</v>
      </c>
      <c r="AB43" s="30">
        <v>0</v>
      </c>
      <c r="AC43" s="31">
        <v>1</v>
      </c>
      <c r="AD43" s="36">
        <v>2</v>
      </c>
      <c r="AE43" s="70">
        <f>IFERROR($Q43*$Q$1+IF($R$1=0,0,$R43/$R$1)+$S$1*$S43+$V43*$V$1+IF($W$1=0,0,$W43/$W$1)+$X43*$X$1+IF($Z$1=0,0,$Z43/$Z$1)+$AA43*$AA$1+$AB43*$AB$1+$AC43*$AC$1+$AD43*$AD$1,0)</f>
        <v>56.5</v>
      </c>
      <c r="AF43" s="70">
        <f>AE43+(0.5*V43)</f>
        <v>60.5</v>
      </c>
      <c r="AG43" s="70">
        <f>AF43/N43</f>
        <v>6.05</v>
      </c>
      <c r="AH43" s="71">
        <f>IFERROR($AE43/$N43,"-")</f>
        <v>5.65</v>
      </c>
    </row>
    <row r="44" spans="1:34" ht="22" customHeight="1" x14ac:dyDescent="0.3">
      <c r="A44" s="35" t="s">
        <v>260</v>
      </c>
      <c r="B44" s="34" t="s">
        <v>39</v>
      </c>
      <c r="C44" s="34" t="s">
        <v>13</v>
      </c>
      <c r="D44" s="34">
        <v>0</v>
      </c>
      <c r="E44" s="34">
        <v>0</v>
      </c>
      <c r="F44" s="34">
        <v>11</v>
      </c>
      <c r="G44" s="34">
        <v>5</v>
      </c>
      <c r="H44" s="34">
        <v>22</v>
      </c>
      <c r="I44" s="34">
        <v>9</v>
      </c>
      <c r="J44" s="31">
        <v>258</v>
      </c>
      <c r="K44" s="31">
        <v>447</v>
      </c>
      <c r="L44" s="31">
        <v>417</v>
      </c>
      <c r="M44" s="37">
        <v>0</v>
      </c>
      <c r="N44" s="33">
        <v>5</v>
      </c>
      <c r="O44" s="33">
        <v>89</v>
      </c>
      <c r="P44" s="33">
        <v>8.4</v>
      </c>
      <c r="Q44" s="32">
        <v>53</v>
      </c>
      <c r="R44" s="31">
        <v>246</v>
      </c>
      <c r="S44" s="31">
        <v>0</v>
      </c>
      <c r="T44" s="31">
        <v>11</v>
      </c>
      <c r="U44" s="31">
        <v>6</v>
      </c>
      <c r="V44" s="31">
        <v>2</v>
      </c>
      <c r="W44" s="31">
        <v>11</v>
      </c>
      <c r="X44" s="31">
        <v>0</v>
      </c>
      <c r="Y44" s="31">
        <v>0</v>
      </c>
      <c r="Z44" s="32">
        <v>0</v>
      </c>
      <c r="AA44" s="31">
        <v>0</v>
      </c>
      <c r="AB44" s="30">
        <v>0</v>
      </c>
      <c r="AC44" s="31">
        <v>1</v>
      </c>
      <c r="AD44" s="36">
        <v>0</v>
      </c>
      <c r="AE44" s="70">
        <f>IFERROR($Q44*$Q$1+IF($R$1=0,0,$R44/$R$1)+$S$1*$S44+$V44*$V$1+IF($W$1=0,0,$W44/$W$1)+$X44*$X$1+IF($Z$1=0,0,$Z44/$Z$1)+$AA44*$AA$1+$AB44*$AB$1+$AC44*$AC$1+$AD44*$AD$1,0)</f>
        <v>25.700000000000003</v>
      </c>
      <c r="AF44" s="70">
        <f>AE44+(0.5*V44)</f>
        <v>26.700000000000003</v>
      </c>
      <c r="AG44" s="70">
        <f>AF44/N44</f>
        <v>5.3400000000000007</v>
      </c>
      <c r="AH44" s="71">
        <f>IFERROR($AE44/$N44,"-")</f>
        <v>5.1400000000000006</v>
      </c>
    </row>
    <row r="45" spans="1:34" ht="22" customHeight="1" x14ac:dyDescent="0.3">
      <c r="A45" s="35" t="s">
        <v>220</v>
      </c>
      <c r="B45" s="34" t="s">
        <v>39</v>
      </c>
      <c r="C45" s="34" t="s">
        <v>22</v>
      </c>
      <c r="D45" s="34">
        <v>0</v>
      </c>
      <c r="E45" s="34">
        <v>0</v>
      </c>
      <c r="F45" s="34">
        <v>12</v>
      </c>
      <c r="G45" s="34">
        <v>4</v>
      </c>
      <c r="H45" s="34">
        <v>12</v>
      </c>
      <c r="I45" s="34">
        <v>4</v>
      </c>
      <c r="J45" s="31">
        <v>63</v>
      </c>
      <c r="K45" s="31">
        <v>59</v>
      </c>
      <c r="L45" s="31">
        <v>78</v>
      </c>
      <c r="M45" s="37">
        <v>0.91</v>
      </c>
      <c r="N45" s="33">
        <v>16</v>
      </c>
      <c r="O45" s="33">
        <v>103</v>
      </c>
      <c r="P45" s="33">
        <v>9.1</v>
      </c>
      <c r="Q45" s="32">
        <v>125</v>
      </c>
      <c r="R45" s="31">
        <v>547</v>
      </c>
      <c r="S45" s="31">
        <v>5</v>
      </c>
      <c r="T45" s="31">
        <v>30</v>
      </c>
      <c r="U45" s="31">
        <v>12</v>
      </c>
      <c r="V45" s="31">
        <v>10</v>
      </c>
      <c r="W45" s="31">
        <v>54</v>
      </c>
      <c r="X45" s="31">
        <v>0</v>
      </c>
      <c r="Y45" s="31">
        <v>4</v>
      </c>
      <c r="Z45" s="32">
        <v>103</v>
      </c>
      <c r="AA45" s="31">
        <v>0</v>
      </c>
      <c r="AB45" s="30">
        <v>0</v>
      </c>
      <c r="AC45" s="31">
        <v>1</v>
      </c>
      <c r="AD45" s="36">
        <v>1</v>
      </c>
      <c r="AE45" s="70">
        <f>IFERROR($Q45*$Q$1+IF($R$1=0,0,$R45/$R$1)+$S$1*$S45+$V45*$V$1+IF($W$1=0,0,$W45/$W$1)+$X45*$X$1+IF($Z$1=0,0,$Z45/$Z$1)+$AA45*$AA$1+$AB45*$AB$1+$AC45*$AC$1+$AD45*$AD$1,0)</f>
        <v>88.100000000000009</v>
      </c>
      <c r="AF45" s="70">
        <f>AE45+(0.5*V45)</f>
        <v>93.100000000000009</v>
      </c>
      <c r="AG45" s="70">
        <f>AF45/N45</f>
        <v>5.8187500000000005</v>
      </c>
      <c r="AH45" s="71">
        <f>IFERROR($AE45/$N45,"-")</f>
        <v>5.5062500000000005</v>
      </c>
    </row>
    <row r="46" spans="1:34" ht="22" customHeight="1" x14ac:dyDescent="0.3">
      <c r="A46" s="35" t="s">
        <v>119</v>
      </c>
      <c r="B46" s="34" t="s">
        <v>39</v>
      </c>
      <c r="C46" s="34" t="s">
        <v>35</v>
      </c>
      <c r="D46" s="34">
        <v>0</v>
      </c>
      <c r="E46" s="34">
        <v>1</v>
      </c>
      <c r="F46" s="34">
        <v>9</v>
      </c>
      <c r="G46" s="34">
        <v>7</v>
      </c>
      <c r="H46" s="34">
        <v>4</v>
      </c>
      <c r="I46" s="34">
        <v>8</v>
      </c>
      <c r="J46" s="31">
        <v>23</v>
      </c>
      <c r="K46" s="31">
        <v>18</v>
      </c>
      <c r="L46" s="31">
        <v>25</v>
      </c>
      <c r="M46" s="37">
        <v>1</v>
      </c>
      <c r="N46" s="33">
        <v>16</v>
      </c>
      <c r="O46" s="33">
        <v>755</v>
      </c>
      <c r="P46" s="33">
        <v>65.900000000000006</v>
      </c>
      <c r="Q46" s="32">
        <v>312</v>
      </c>
      <c r="R46" s="31">
        <v>1319</v>
      </c>
      <c r="S46" s="31">
        <v>5</v>
      </c>
      <c r="T46" s="31">
        <v>67</v>
      </c>
      <c r="U46" s="31">
        <v>37</v>
      </c>
      <c r="V46" s="31">
        <v>28</v>
      </c>
      <c r="W46" s="31">
        <v>155</v>
      </c>
      <c r="X46" s="31">
        <v>0</v>
      </c>
      <c r="Y46" s="31">
        <v>10</v>
      </c>
      <c r="Z46" s="32">
        <v>0</v>
      </c>
      <c r="AA46" s="31">
        <v>0</v>
      </c>
      <c r="AB46" s="30">
        <v>0</v>
      </c>
      <c r="AC46" s="31">
        <v>4</v>
      </c>
      <c r="AD46" s="36">
        <v>3</v>
      </c>
      <c r="AE46" s="70">
        <f>IFERROR($Q46*$Q$1+IF($R$1=0,0,$R46/$R$1)+$S$1*$S46+$V46*$V$1+IF($W$1=0,0,$W46/$W$1)+$X46*$X$1+IF($Z$1=0,0,$Z46/$Z$1)+$AA46*$AA$1+$AB46*$AB$1+$AC46*$AC$1+$AD46*$AD$1,0)</f>
        <v>171.4</v>
      </c>
      <c r="AF46" s="70">
        <f>AE46+(0.5*V46)</f>
        <v>185.4</v>
      </c>
      <c r="AG46" s="70">
        <f>AF46/N46</f>
        <v>11.5875</v>
      </c>
      <c r="AH46" s="71">
        <f>IFERROR($AE46/$N46,"-")</f>
        <v>10.7125</v>
      </c>
    </row>
    <row r="47" spans="1:34" ht="22" customHeight="1" x14ac:dyDescent="0.3">
      <c r="A47" s="35" t="s">
        <v>198</v>
      </c>
      <c r="B47" s="34" t="s">
        <v>39</v>
      </c>
      <c r="C47" s="34" t="s">
        <v>29</v>
      </c>
      <c r="D47" s="34">
        <v>0</v>
      </c>
      <c r="E47" s="34">
        <v>0</v>
      </c>
      <c r="F47" s="34">
        <v>8</v>
      </c>
      <c r="G47" s="34">
        <v>8</v>
      </c>
      <c r="H47" s="34">
        <v>3</v>
      </c>
      <c r="I47" s="34">
        <v>5</v>
      </c>
      <c r="J47" s="31">
        <v>27</v>
      </c>
      <c r="K47" s="31">
        <v>24</v>
      </c>
      <c r="L47" s="31">
        <v>24</v>
      </c>
      <c r="M47" s="37">
        <v>0.99</v>
      </c>
      <c r="N47" s="33">
        <v>16</v>
      </c>
      <c r="O47" s="33">
        <v>642</v>
      </c>
      <c r="P47" s="33">
        <v>58.6</v>
      </c>
      <c r="Q47" s="32">
        <v>216</v>
      </c>
      <c r="R47" s="31">
        <v>1099</v>
      </c>
      <c r="S47" s="31">
        <v>8</v>
      </c>
      <c r="T47" s="31">
        <v>57</v>
      </c>
      <c r="U47" s="31">
        <v>52</v>
      </c>
      <c r="V47" s="31">
        <v>38</v>
      </c>
      <c r="W47" s="31">
        <v>275</v>
      </c>
      <c r="X47" s="31">
        <v>1</v>
      </c>
      <c r="Y47" s="31">
        <v>10</v>
      </c>
      <c r="Z47" s="32">
        <v>0</v>
      </c>
      <c r="AA47" s="31">
        <v>0</v>
      </c>
      <c r="AB47" s="30">
        <v>0</v>
      </c>
      <c r="AC47" s="31">
        <v>3</v>
      </c>
      <c r="AD47" s="36">
        <v>3</v>
      </c>
      <c r="AE47" s="70">
        <f>IFERROR($Q47*$Q$1+IF($R$1=0,0,$R47/$R$1)+$S$1*$S47+$V47*$V$1+IF($W$1=0,0,$W47/$W$1)+$X47*$X$1+IF($Z$1=0,0,$Z47/$Z$1)+$AA47*$AA$1+$AB47*$AB$1+$AC47*$AC$1+$AD47*$AD$1,0)</f>
        <v>185.4</v>
      </c>
      <c r="AF47" s="70">
        <f>AE47+(0.5*V47)</f>
        <v>204.4</v>
      </c>
      <c r="AG47" s="70">
        <f>AF47/N47</f>
        <v>12.775</v>
      </c>
      <c r="AH47" s="71">
        <f>IFERROR($AE47/$N47,"-")</f>
        <v>11.5875</v>
      </c>
    </row>
    <row r="48" spans="1:34" ht="22" customHeight="1" x14ac:dyDescent="0.3">
      <c r="A48" s="35" t="s">
        <v>243</v>
      </c>
      <c r="B48" s="34" t="s">
        <v>39</v>
      </c>
      <c r="C48" s="34" t="s">
        <v>7</v>
      </c>
      <c r="D48" s="34">
        <v>0</v>
      </c>
      <c r="E48" s="34">
        <v>0</v>
      </c>
      <c r="F48" s="34">
        <v>3</v>
      </c>
      <c r="G48" s="34">
        <v>13</v>
      </c>
      <c r="H48" s="34">
        <v>31</v>
      </c>
      <c r="I48" s="34">
        <v>6</v>
      </c>
      <c r="J48" s="31">
        <v>29</v>
      </c>
      <c r="K48" s="31">
        <v>35</v>
      </c>
      <c r="L48" s="31">
        <v>42</v>
      </c>
      <c r="M48" s="37">
        <v>0.98</v>
      </c>
      <c r="N48" s="33">
        <v>15</v>
      </c>
      <c r="O48" s="33">
        <v>275</v>
      </c>
      <c r="P48" s="33">
        <v>26.7</v>
      </c>
      <c r="Q48" s="32">
        <v>82</v>
      </c>
      <c r="R48" s="31">
        <v>424</v>
      </c>
      <c r="S48" s="31">
        <v>2</v>
      </c>
      <c r="T48" s="31">
        <v>18</v>
      </c>
      <c r="U48" s="31">
        <v>23</v>
      </c>
      <c r="V48" s="31">
        <v>17</v>
      </c>
      <c r="W48" s="31">
        <v>143</v>
      </c>
      <c r="X48" s="31">
        <v>0</v>
      </c>
      <c r="Y48" s="31">
        <v>3</v>
      </c>
      <c r="Z48" s="32">
        <v>429</v>
      </c>
      <c r="AA48" s="31">
        <v>0</v>
      </c>
      <c r="AB48" s="30">
        <v>0</v>
      </c>
      <c r="AC48" s="31">
        <v>1</v>
      </c>
      <c r="AD48" s="36">
        <v>0</v>
      </c>
      <c r="AE48" s="70">
        <f>IFERROR($Q48*$Q$1+IF($R$1=0,0,$R48/$R$1)+$S$1*$S48+$V48*$V$1+IF($W$1=0,0,$W48/$W$1)+$X48*$X$1+IF($Z$1=0,0,$Z48/$Z$1)+$AA48*$AA$1+$AB48*$AB$1+$AC48*$AC$1+$AD48*$AD$1,0)</f>
        <v>68.7</v>
      </c>
      <c r="AF48" s="70">
        <f>AE48+(0.5*V48)</f>
        <v>77.2</v>
      </c>
      <c r="AG48" s="70">
        <f>AF48/N48</f>
        <v>5.1466666666666665</v>
      </c>
      <c r="AH48" s="71">
        <f>IFERROR($AE48/$N48,"-")</f>
        <v>4.58</v>
      </c>
    </row>
    <row r="49" spans="1:34" ht="22" customHeight="1" x14ac:dyDescent="0.3">
      <c r="A49" s="35" t="s">
        <v>123</v>
      </c>
      <c r="B49" s="34" t="s">
        <v>39</v>
      </c>
      <c r="C49" s="34" t="s">
        <v>34</v>
      </c>
      <c r="D49" s="34">
        <v>0</v>
      </c>
      <c r="E49" s="34">
        <v>0</v>
      </c>
      <c r="F49" s="34">
        <v>5</v>
      </c>
      <c r="G49" s="34">
        <v>11</v>
      </c>
      <c r="H49" s="34">
        <v>10</v>
      </c>
      <c r="I49" s="34">
        <v>7</v>
      </c>
      <c r="J49" s="31">
        <v>16</v>
      </c>
      <c r="K49" s="31">
        <v>15</v>
      </c>
      <c r="L49" s="31">
        <v>9</v>
      </c>
      <c r="M49" s="37">
        <v>1</v>
      </c>
      <c r="N49" s="33">
        <v>16</v>
      </c>
      <c r="O49" s="33">
        <v>975</v>
      </c>
      <c r="P49" s="33">
        <v>92.1</v>
      </c>
      <c r="Q49" s="32">
        <v>266</v>
      </c>
      <c r="R49" s="31">
        <v>1038</v>
      </c>
      <c r="S49" s="31">
        <v>6</v>
      </c>
      <c r="T49" s="31">
        <v>63</v>
      </c>
      <c r="U49" s="31">
        <v>130</v>
      </c>
      <c r="V49" s="31">
        <v>102</v>
      </c>
      <c r="W49" s="31">
        <v>808</v>
      </c>
      <c r="X49" s="31">
        <v>4</v>
      </c>
      <c r="Y49" s="31">
        <v>28</v>
      </c>
      <c r="Z49" s="32">
        <v>0</v>
      </c>
      <c r="AA49" s="31">
        <v>0</v>
      </c>
      <c r="AB49" s="30">
        <v>2</v>
      </c>
      <c r="AC49" s="31">
        <v>2</v>
      </c>
      <c r="AD49" s="36">
        <v>2</v>
      </c>
      <c r="AE49" s="70">
        <f>IFERROR($Q49*$Q$1+IF($R$1=0,0,$R49/$R$1)+$S$1*$S49+$V49*$V$1+IF($W$1=0,0,$W49/$W$1)+$X49*$X$1+IF($Z$1=0,0,$Z49/$Z$1)+$AA49*$AA$1+$AB49*$AB$1+$AC49*$AC$1+$AD49*$AD$1,0)</f>
        <v>244.60000000000002</v>
      </c>
      <c r="AF49" s="70">
        <f>AE49+(0.5*V49)</f>
        <v>295.60000000000002</v>
      </c>
      <c r="AG49" s="70">
        <f>AF49/N49</f>
        <v>18.475000000000001</v>
      </c>
      <c r="AH49" s="71">
        <f>IFERROR($AE49/$N49,"-")</f>
        <v>15.287500000000001</v>
      </c>
    </row>
    <row r="50" spans="1:34" ht="22" customHeight="1" x14ac:dyDescent="0.3">
      <c r="A50" s="35" t="s">
        <v>201</v>
      </c>
      <c r="B50" s="34" t="s">
        <v>39</v>
      </c>
      <c r="C50" s="34" t="s">
        <v>27</v>
      </c>
      <c r="D50" s="34">
        <v>0</v>
      </c>
      <c r="E50" s="34">
        <v>0</v>
      </c>
      <c r="F50" s="34">
        <v>7</v>
      </c>
      <c r="G50" s="34">
        <v>9</v>
      </c>
      <c r="H50" s="34">
        <v>13</v>
      </c>
      <c r="I50" s="34">
        <v>11</v>
      </c>
      <c r="J50" s="31">
        <v>32</v>
      </c>
      <c r="K50" s="31">
        <v>28</v>
      </c>
      <c r="L50" s="31">
        <v>28</v>
      </c>
      <c r="M50" s="37">
        <v>0.98</v>
      </c>
      <c r="N50" s="33">
        <v>13</v>
      </c>
      <c r="O50" s="33">
        <v>470</v>
      </c>
      <c r="P50" s="33">
        <v>41.2</v>
      </c>
      <c r="Q50" s="32">
        <v>226</v>
      </c>
      <c r="R50" s="31">
        <v>964</v>
      </c>
      <c r="S50" s="31">
        <v>9</v>
      </c>
      <c r="T50" s="31">
        <v>47</v>
      </c>
      <c r="U50" s="31">
        <v>36</v>
      </c>
      <c r="V50" s="31">
        <v>29</v>
      </c>
      <c r="W50" s="31">
        <v>145</v>
      </c>
      <c r="X50" s="31">
        <v>0</v>
      </c>
      <c r="Y50" s="31">
        <v>5</v>
      </c>
      <c r="Z50" s="32">
        <v>0</v>
      </c>
      <c r="AA50" s="31">
        <v>0</v>
      </c>
      <c r="AB50" s="30">
        <v>0</v>
      </c>
      <c r="AC50" s="31">
        <v>3</v>
      </c>
      <c r="AD50" s="36">
        <v>1</v>
      </c>
      <c r="AE50" s="70">
        <f>IFERROR($Q50*$Q$1+IF($R$1=0,0,$R50/$R$1)+$S$1*$S50+$V50*$V$1+IF($W$1=0,0,$W50/$W$1)+$X50*$X$1+IF($Z$1=0,0,$Z50/$Z$1)+$AA50*$AA$1+$AB50*$AB$1+$AC50*$AC$1+$AD50*$AD$1,0)</f>
        <v>162.9</v>
      </c>
      <c r="AF50" s="70">
        <f>AE50+(0.5*V50)</f>
        <v>177.4</v>
      </c>
      <c r="AG50" s="70">
        <f>AF50/N50</f>
        <v>13.646153846153847</v>
      </c>
      <c r="AH50" s="71">
        <f>IFERROR($AE50/$N50,"-")</f>
        <v>12.530769230769231</v>
      </c>
    </row>
    <row r="51" spans="1:34" ht="22" customHeight="1" x14ac:dyDescent="0.3">
      <c r="A51" s="35" t="s">
        <v>173</v>
      </c>
      <c r="B51" s="34" t="s">
        <v>39</v>
      </c>
      <c r="C51" s="34" t="s">
        <v>27</v>
      </c>
      <c r="D51" s="34">
        <v>0</v>
      </c>
      <c r="E51" s="34">
        <v>0</v>
      </c>
      <c r="F51" s="34">
        <v>7</v>
      </c>
      <c r="G51" s="34">
        <v>9</v>
      </c>
      <c r="H51" s="34">
        <v>13</v>
      </c>
      <c r="I51" s="34">
        <v>11</v>
      </c>
      <c r="J51" s="31">
        <v>200</v>
      </c>
      <c r="K51" s="31">
        <v>300</v>
      </c>
      <c r="L51" s="31">
        <v>300</v>
      </c>
      <c r="M51" s="37">
        <v>0.02</v>
      </c>
      <c r="N51" s="33">
        <v>11</v>
      </c>
      <c r="O51" s="33">
        <v>300</v>
      </c>
      <c r="P51" s="33">
        <v>26.3</v>
      </c>
      <c r="Q51" s="32">
        <v>45</v>
      </c>
      <c r="R51" s="31">
        <v>222</v>
      </c>
      <c r="S51" s="31">
        <v>2</v>
      </c>
      <c r="T51" s="31">
        <v>13</v>
      </c>
      <c r="U51" s="31">
        <v>55</v>
      </c>
      <c r="V51" s="31">
        <v>45</v>
      </c>
      <c r="W51" s="31">
        <v>378</v>
      </c>
      <c r="X51" s="31">
        <v>1</v>
      </c>
      <c r="Y51" s="31">
        <v>19</v>
      </c>
      <c r="Z51" s="32">
        <v>0</v>
      </c>
      <c r="AA51" s="31">
        <v>0</v>
      </c>
      <c r="AB51" s="30">
        <v>0</v>
      </c>
      <c r="AC51" s="31">
        <v>0</v>
      </c>
      <c r="AD51" s="36">
        <v>0</v>
      </c>
      <c r="AE51" s="70">
        <f>IFERROR($Q51*$Q$1+IF($R$1=0,0,$R51/$R$1)+$S$1*$S51+$V51*$V$1+IF($W$1=0,0,$W51/$W$1)+$X51*$X$1+IF($Z$1=0,0,$Z51/$Z$1)+$AA51*$AA$1+$AB51*$AB$1+$AC51*$AC$1+$AD51*$AD$1,0)</f>
        <v>78</v>
      </c>
      <c r="AF51" s="70">
        <f>AE51+(0.5*V51)</f>
        <v>100.5</v>
      </c>
      <c r="AG51" s="70">
        <f>AF51/N51</f>
        <v>9.1363636363636367</v>
      </c>
      <c r="AH51" s="71">
        <f>IFERROR($AE51/$N51,"-")</f>
        <v>7.0909090909090908</v>
      </c>
    </row>
    <row r="52" spans="1:34" ht="22" customHeight="1" x14ac:dyDescent="0.3">
      <c r="A52" s="35" t="s">
        <v>146</v>
      </c>
      <c r="B52" s="34" t="s">
        <v>39</v>
      </c>
      <c r="C52" s="34" t="s">
        <v>18</v>
      </c>
      <c r="D52" s="34">
        <v>0</v>
      </c>
      <c r="E52" s="34">
        <v>0</v>
      </c>
      <c r="F52" s="34">
        <v>8</v>
      </c>
      <c r="G52" s="34">
        <v>8</v>
      </c>
      <c r="H52" s="34">
        <v>14</v>
      </c>
      <c r="I52" s="34">
        <v>10</v>
      </c>
      <c r="J52" s="31">
        <v>131</v>
      </c>
      <c r="K52" s="31">
        <v>137</v>
      </c>
      <c r="L52" s="31">
        <v>109</v>
      </c>
      <c r="M52" s="37">
        <v>0.45</v>
      </c>
      <c r="N52" s="33">
        <v>11</v>
      </c>
      <c r="O52" s="33">
        <v>277</v>
      </c>
      <c r="P52" s="33">
        <v>25.3</v>
      </c>
      <c r="Q52" s="32">
        <v>76</v>
      </c>
      <c r="R52" s="31">
        <v>297</v>
      </c>
      <c r="S52" s="31">
        <v>2</v>
      </c>
      <c r="T52" s="31">
        <v>9</v>
      </c>
      <c r="U52" s="31">
        <v>56</v>
      </c>
      <c r="V52" s="31">
        <v>40</v>
      </c>
      <c r="W52" s="31">
        <v>253</v>
      </c>
      <c r="X52" s="31">
        <v>0</v>
      </c>
      <c r="Y52" s="31">
        <v>13</v>
      </c>
      <c r="Z52" s="32">
        <v>0</v>
      </c>
      <c r="AA52" s="31">
        <v>0</v>
      </c>
      <c r="AB52" s="30">
        <v>0</v>
      </c>
      <c r="AC52" s="31">
        <v>0</v>
      </c>
      <c r="AD52" s="36">
        <v>0</v>
      </c>
      <c r="AE52" s="70">
        <f>IFERROR($Q52*$Q$1+IF($R$1=0,0,$R52/$R$1)+$S$1*$S52+$V52*$V$1+IF($W$1=0,0,$W52/$W$1)+$X52*$X$1+IF($Z$1=0,0,$Z52/$Z$1)+$AA52*$AA$1+$AB52*$AB$1+$AC52*$AC$1+$AD52*$AD$1,0)</f>
        <v>67</v>
      </c>
      <c r="AF52" s="70">
        <f>AE52+(0.5*V52)</f>
        <v>87</v>
      </c>
      <c r="AG52" s="70">
        <f>AF52/N52</f>
        <v>7.9090909090909092</v>
      </c>
      <c r="AH52" s="71">
        <f>IFERROR($AE52/$N52,"-")</f>
        <v>6.0909090909090908</v>
      </c>
    </row>
    <row r="53" spans="1:34" ht="22" customHeight="1" x14ac:dyDescent="0.3">
      <c r="A53" s="35" t="s">
        <v>232</v>
      </c>
      <c r="B53" s="34" t="s">
        <v>39</v>
      </c>
      <c r="C53" s="34" t="s">
        <v>8</v>
      </c>
      <c r="D53" s="34">
        <v>0</v>
      </c>
      <c r="E53" s="34">
        <v>0</v>
      </c>
      <c r="F53" s="34">
        <v>12</v>
      </c>
      <c r="G53" s="34">
        <v>4</v>
      </c>
      <c r="H53" s="34">
        <v>32</v>
      </c>
      <c r="I53" s="34">
        <v>7</v>
      </c>
      <c r="J53" s="31">
        <v>156</v>
      </c>
      <c r="K53" s="31">
        <v>170</v>
      </c>
      <c r="L53" s="31">
        <v>161</v>
      </c>
      <c r="M53" s="37">
        <v>0.28000000000000003</v>
      </c>
      <c r="N53" s="33">
        <v>8</v>
      </c>
      <c r="O53" s="33">
        <v>311</v>
      </c>
      <c r="P53" s="33">
        <v>27.6</v>
      </c>
      <c r="Q53" s="32">
        <v>106</v>
      </c>
      <c r="R53" s="31">
        <v>434</v>
      </c>
      <c r="S53" s="31">
        <v>3</v>
      </c>
      <c r="T53" s="31">
        <v>20</v>
      </c>
      <c r="U53" s="31">
        <v>34</v>
      </c>
      <c r="V53" s="31">
        <v>21</v>
      </c>
      <c r="W53" s="31">
        <v>139</v>
      </c>
      <c r="X53" s="31">
        <v>1</v>
      </c>
      <c r="Y53" s="31">
        <v>6</v>
      </c>
      <c r="Z53" s="32">
        <v>0</v>
      </c>
      <c r="AA53" s="31">
        <v>0</v>
      </c>
      <c r="AB53" s="30">
        <v>0</v>
      </c>
      <c r="AC53" s="31">
        <v>1</v>
      </c>
      <c r="AD53" s="36">
        <v>0</v>
      </c>
      <c r="AE53" s="70">
        <f>IFERROR($Q53*$Q$1+IF($R$1=0,0,$R53/$R$1)+$S$1*$S53+$V53*$V$1+IF($W$1=0,0,$W53/$W$1)+$X53*$X$1+IF($Z$1=0,0,$Z53/$Z$1)+$AA53*$AA$1+$AB53*$AB$1+$AC53*$AC$1+$AD53*$AD$1,0)</f>
        <v>81.3</v>
      </c>
      <c r="AF53" s="70">
        <f>AE53+(0.5*V53)</f>
        <v>91.8</v>
      </c>
      <c r="AG53" s="70">
        <f>AF53/N53</f>
        <v>11.475</v>
      </c>
      <c r="AH53" s="71">
        <f>IFERROR($AE53/$N53,"-")</f>
        <v>10.1625</v>
      </c>
    </row>
    <row r="54" spans="1:34" ht="22" customHeight="1" x14ac:dyDescent="0.3">
      <c r="A54" s="35" t="s">
        <v>149</v>
      </c>
      <c r="B54" s="34" t="s">
        <v>39</v>
      </c>
      <c r="C54" s="34" t="s">
        <v>33</v>
      </c>
      <c r="D54" s="34">
        <v>0</v>
      </c>
      <c r="E54" s="34">
        <v>0</v>
      </c>
      <c r="F54" s="34">
        <v>6</v>
      </c>
      <c r="G54" s="34">
        <v>10</v>
      </c>
      <c r="H54" s="34">
        <v>5</v>
      </c>
      <c r="I54" s="34">
        <v>11</v>
      </c>
      <c r="J54" s="31">
        <v>74</v>
      </c>
      <c r="K54" s="31">
        <v>73</v>
      </c>
      <c r="L54" s="31">
        <v>73</v>
      </c>
      <c r="M54" s="37">
        <v>0.88</v>
      </c>
      <c r="N54" s="33">
        <v>11</v>
      </c>
      <c r="O54" s="33">
        <v>418</v>
      </c>
      <c r="P54" s="33">
        <v>37.1</v>
      </c>
      <c r="Q54" s="32">
        <v>167</v>
      </c>
      <c r="R54" s="31">
        <v>639</v>
      </c>
      <c r="S54" s="31">
        <v>4</v>
      </c>
      <c r="T54" s="31">
        <v>38</v>
      </c>
      <c r="U54" s="31">
        <v>41</v>
      </c>
      <c r="V54" s="31">
        <v>30</v>
      </c>
      <c r="W54" s="31">
        <v>226</v>
      </c>
      <c r="X54" s="31">
        <v>0</v>
      </c>
      <c r="Y54" s="31">
        <v>8</v>
      </c>
      <c r="Z54" s="32">
        <v>0</v>
      </c>
      <c r="AA54" s="31">
        <v>0</v>
      </c>
      <c r="AB54" s="30">
        <v>0</v>
      </c>
      <c r="AC54" s="31">
        <v>1</v>
      </c>
      <c r="AD54" s="36">
        <v>1</v>
      </c>
      <c r="AE54" s="70">
        <f>IFERROR($Q54*$Q$1+IF($R$1=0,0,$R54/$R$1)+$S$1*$S54+$V54*$V$1+IF($W$1=0,0,$W54/$W$1)+$X54*$X$1+IF($Z$1=0,0,$Z54/$Z$1)+$AA54*$AA$1+$AB54*$AB$1+$AC54*$AC$1+$AD54*$AD$1,0)</f>
        <v>108.5</v>
      </c>
      <c r="AF54" s="70">
        <f>AE54+(0.5*V54)</f>
        <v>123.5</v>
      </c>
      <c r="AG54" s="70">
        <f>AF54/N54</f>
        <v>11.227272727272727</v>
      </c>
      <c r="AH54" s="71">
        <f>IFERROR($AE54/$N54,"-")</f>
        <v>9.8636363636363633</v>
      </c>
    </row>
    <row r="55" spans="1:34" ht="22" customHeight="1" x14ac:dyDescent="0.3">
      <c r="A55" s="35" t="s">
        <v>139</v>
      </c>
      <c r="B55" s="34" t="s">
        <v>39</v>
      </c>
      <c r="C55" s="34" t="s">
        <v>32</v>
      </c>
      <c r="D55" s="34">
        <v>0</v>
      </c>
      <c r="E55" s="34">
        <v>0</v>
      </c>
      <c r="F55" s="34">
        <v>10</v>
      </c>
      <c r="G55" s="34">
        <v>6</v>
      </c>
      <c r="H55" s="34">
        <v>15</v>
      </c>
      <c r="I55" s="34">
        <v>8</v>
      </c>
      <c r="J55" s="31">
        <v>92</v>
      </c>
      <c r="K55" s="31">
        <v>105</v>
      </c>
      <c r="L55" s="31">
        <v>111</v>
      </c>
      <c r="M55" s="37">
        <v>0.65</v>
      </c>
      <c r="N55" s="33">
        <v>6</v>
      </c>
      <c r="O55" s="33">
        <v>165</v>
      </c>
      <c r="P55" s="33">
        <v>15.5</v>
      </c>
      <c r="Q55" s="32">
        <v>74</v>
      </c>
      <c r="R55" s="31">
        <v>330</v>
      </c>
      <c r="S55" s="31">
        <v>3</v>
      </c>
      <c r="T55" s="31">
        <v>17</v>
      </c>
      <c r="U55" s="31">
        <v>10</v>
      </c>
      <c r="V55" s="31">
        <v>9</v>
      </c>
      <c r="W55" s="31">
        <v>69</v>
      </c>
      <c r="X55" s="31">
        <v>0</v>
      </c>
      <c r="Y55" s="31">
        <v>4</v>
      </c>
      <c r="Z55" s="32">
        <v>0</v>
      </c>
      <c r="AA55" s="31">
        <v>0</v>
      </c>
      <c r="AB55" s="30">
        <v>0</v>
      </c>
      <c r="AC55" s="31">
        <v>1</v>
      </c>
      <c r="AD55" s="36">
        <v>0</v>
      </c>
      <c r="AE55" s="70">
        <f>IFERROR($Q55*$Q$1+IF($R$1=0,0,$R55/$R$1)+$S$1*$S55+$V55*$V$1+IF($W$1=0,0,$W55/$W$1)+$X55*$X$1+IF($Z$1=0,0,$Z55/$Z$1)+$AA55*$AA$1+$AB55*$AB$1+$AC55*$AC$1+$AD55*$AD$1,0)</f>
        <v>57.9</v>
      </c>
      <c r="AF55" s="70">
        <f>AE55+(0.5*V55)</f>
        <v>62.4</v>
      </c>
      <c r="AG55" s="70">
        <f>AF55/N55</f>
        <v>10.4</v>
      </c>
      <c r="AH55" s="71">
        <f>IFERROR($AE55/$N55,"-")</f>
        <v>9.65</v>
      </c>
    </row>
    <row r="56" spans="1:34" ht="22" customHeight="1" x14ac:dyDescent="0.3">
      <c r="A56" s="35" t="s">
        <v>165</v>
      </c>
      <c r="B56" s="34" t="s">
        <v>39</v>
      </c>
      <c r="C56" s="34" t="s">
        <v>21</v>
      </c>
      <c r="D56" s="34">
        <v>0</v>
      </c>
      <c r="E56" s="34">
        <v>0</v>
      </c>
      <c r="F56" s="34">
        <v>4</v>
      </c>
      <c r="G56" s="34">
        <v>12</v>
      </c>
      <c r="H56" s="34">
        <v>11</v>
      </c>
      <c r="I56" s="34">
        <v>5</v>
      </c>
      <c r="J56" s="31">
        <v>191</v>
      </c>
      <c r="K56" s="31">
        <v>212</v>
      </c>
      <c r="L56" s="31">
        <v>268</v>
      </c>
      <c r="M56" s="37">
        <v>0.02</v>
      </c>
      <c r="N56" s="33">
        <v>6</v>
      </c>
      <c r="O56" s="33">
        <v>187</v>
      </c>
      <c r="P56" s="33">
        <v>16.5</v>
      </c>
      <c r="Q56" s="32">
        <v>94</v>
      </c>
      <c r="R56" s="31">
        <v>340</v>
      </c>
      <c r="S56" s="31">
        <v>2</v>
      </c>
      <c r="T56" s="31">
        <v>16</v>
      </c>
      <c r="U56" s="31">
        <v>5</v>
      </c>
      <c r="V56" s="31">
        <v>4</v>
      </c>
      <c r="W56" s="31">
        <v>20</v>
      </c>
      <c r="X56" s="31">
        <v>0</v>
      </c>
      <c r="Y56" s="31">
        <v>0</v>
      </c>
      <c r="Z56" s="32">
        <v>0</v>
      </c>
      <c r="AA56" s="31">
        <v>0</v>
      </c>
      <c r="AB56" s="30">
        <v>0</v>
      </c>
      <c r="AC56" s="31">
        <v>0</v>
      </c>
      <c r="AD56" s="36">
        <v>0</v>
      </c>
      <c r="AE56" s="70">
        <f>IFERROR($Q56*$Q$1+IF($R$1=0,0,$R56/$R$1)+$S$1*$S56+$V56*$V$1+IF($W$1=0,0,$W56/$W$1)+$X56*$X$1+IF($Z$1=0,0,$Z56/$Z$1)+$AA56*$AA$1+$AB56*$AB$1+$AC56*$AC$1+$AD56*$AD$1,0)</f>
        <v>48</v>
      </c>
      <c r="AF56" s="70">
        <f>AE56+(0.5*V56)</f>
        <v>50</v>
      </c>
      <c r="AG56" s="70">
        <f>AF56/N56</f>
        <v>8.3333333333333339</v>
      </c>
      <c r="AH56" s="71">
        <f>IFERROR($AE56/$N56,"-")</f>
        <v>8</v>
      </c>
    </row>
    <row r="57" spans="1:34" ht="22" customHeight="1" x14ac:dyDescent="0.3">
      <c r="A57" s="35" t="s">
        <v>155</v>
      </c>
      <c r="B57" s="34" t="s">
        <v>39</v>
      </c>
      <c r="C57" s="34" t="s">
        <v>33</v>
      </c>
      <c r="D57" s="34">
        <v>0</v>
      </c>
      <c r="E57" s="34">
        <v>0</v>
      </c>
      <c r="F57" s="34">
        <v>6</v>
      </c>
      <c r="G57" s="34">
        <v>10</v>
      </c>
      <c r="H57" s="34">
        <v>5</v>
      </c>
      <c r="I57" s="34">
        <v>11</v>
      </c>
      <c r="J57" s="31">
        <v>93</v>
      </c>
      <c r="K57" s="31">
        <v>97</v>
      </c>
      <c r="L57" s="31">
        <v>67</v>
      </c>
      <c r="M57" s="37">
        <v>0.67</v>
      </c>
      <c r="N57" s="33">
        <v>16</v>
      </c>
      <c r="O57" s="33">
        <v>595</v>
      </c>
      <c r="P57" s="33">
        <v>52.6</v>
      </c>
      <c r="Q57" s="32">
        <v>96</v>
      </c>
      <c r="R57" s="31">
        <v>391</v>
      </c>
      <c r="S57" s="31">
        <v>2</v>
      </c>
      <c r="T57" s="31">
        <v>15</v>
      </c>
      <c r="U57" s="31">
        <v>77</v>
      </c>
      <c r="V57" s="31">
        <v>52</v>
      </c>
      <c r="W57" s="31">
        <v>447</v>
      </c>
      <c r="X57" s="31">
        <v>3</v>
      </c>
      <c r="Y57" s="31">
        <v>24</v>
      </c>
      <c r="Z57" s="32">
        <v>0</v>
      </c>
      <c r="AA57" s="31">
        <v>0</v>
      </c>
      <c r="AB57" s="30">
        <v>0</v>
      </c>
      <c r="AC57" s="31">
        <v>0</v>
      </c>
      <c r="AD57" s="36">
        <v>0</v>
      </c>
      <c r="AE57" s="70">
        <f>IFERROR($Q57*$Q$1+IF($R$1=0,0,$R57/$R$1)+$S$1*$S57+$V57*$V$1+IF($W$1=0,0,$W57/$W$1)+$X57*$X$1+IF($Z$1=0,0,$Z57/$Z$1)+$AA57*$AA$1+$AB57*$AB$1+$AC57*$AC$1+$AD57*$AD$1,0)</f>
        <v>113.80000000000001</v>
      </c>
      <c r="AF57" s="70">
        <f>AE57+(0.5*V57)</f>
        <v>139.80000000000001</v>
      </c>
      <c r="AG57" s="70">
        <f>AF57/N57</f>
        <v>8.7375000000000007</v>
      </c>
      <c r="AH57" s="71">
        <f>IFERROR($AE57/$N57,"-")</f>
        <v>7.1125000000000007</v>
      </c>
    </row>
    <row r="58" spans="1:34" ht="22" customHeight="1" x14ac:dyDescent="0.3">
      <c r="A58" s="35" t="s">
        <v>177</v>
      </c>
      <c r="B58" s="34" t="s">
        <v>39</v>
      </c>
      <c r="C58" s="34" t="s">
        <v>42</v>
      </c>
      <c r="D58" s="34">
        <v>0</v>
      </c>
      <c r="E58" s="34">
        <v>0</v>
      </c>
      <c r="F58" s="34">
        <v>7</v>
      </c>
      <c r="G58" s="34">
        <v>9</v>
      </c>
      <c r="H58" s="34">
        <v>27</v>
      </c>
      <c r="I58" s="34">
        <v>11</v>
      </c>
      <c r="J58" s="31">
        <v>234</v>
      </c>
      <c r="K58" s="31">
        <v>183</v>
      </c>
      <c r="L58" s="31">
        <v>165</v>
      </c>
      <c r="M58" s="37">
        <v>0.05</v>
      </c>
      <c r="N58" s="33">
        <v>14</v>
      </c>
      <c r="O58" s="33">
        <v>401</v>
      </c>
      <c r="P58" s="33">
        <v>38.200000000000003</v>
      </c>
      <c r="Q58" s="32">
        <v>171</v>
      </c>
      <c r="R58" s="31">
        <v>673</v>
      </c>
      <c r="S58" s="31">
        <v>4</v>
      </c>
      <c r="T58" s="31">
        <v>30</v>
      </c>
      <c r="U58" s="31">
        <v>13</v>
      </c>
      <c r="V58" s="31">
        <v>11</v>
      </c>
      <c r="W58" s="31">
        <v>64</v>
      </c>
      <c r="X58" s="31">
        <v>1</v>
      </c>
      <c r="Y58" s="31">
        <v>3</v>
      </c>
      <c r="Z58" s="32">
        <v>0</v>
      </c>
      <c r="AA58" s="31">
        <v>0</v>
      </c>
      <c r="AB58" s="30">
        <v>0</v>
      </c>
      <c r="AC58" s="31">
        <v>2</v>
      </c>
      <c r="AD58" s="36">
        <v>1</v>
      </c>
      <c r="AE58" s="70">
        <f>IFERROR($Q58*$Q$1+IF($R$1=0,0,$R58/$R$1)+$S$1*$S58+$V58*$V$1+IF($W$1=0,0,$W58/$W$1)+$X58*$X$1+IF($Z$1=0,0,$Z58/$Z$1)+$AA58*$AA$1+$AB58*$AB$1+$AC58*$AC$1+$AD58*$AD$1,0)</f>
        <v>101.7</v>
      </c>
      <c r="AF58" s="70">
        <f>AE58+(0.5*V58)</f>
        <v>107.2</v>
      </c>
      <c r="AG58" s="70">
        <f>AF58/N58</f>
        <v>7.6571428571428575</v>
      </c>
      <c r="AH58" s="71">
        <f>IFERROR($AE58/$N58,"-")</f>
        <v>7.2642857142857142</v>
      </c>
    </row>
    <row r="59" spans="1:34" ht="22" customHeight="1" x14ac:dyDescent="0.3">
      <c r="A59" s="20" t="s">
        <v>221</v>
      </c>
      <c r="B59" s="18" t="s">
        <v>41</v>
      </c>
      <c r="C59" s="18" t="s">
        <v>15</v>
      </c>
      <c r="D59" s="34">
        <v>0</v>
      </c>
      <c r="E59" s="34">
        <v>0</v>
      </c>
      <c r="F59" s="18">
        <v>2</v>
      </c>
      <c r="G59" s="18">
        <v>14</v>
      </c>
      <c r="H59" s="18">
        <v>1</v>
      </c>
      <c r="I59" s="18">
        <v>4</v>
      </c>
      <c r="J59" s="19">
        <v>277</v>
      </c>
      <c r="K59" s="19">
        <v>376</v>
      </c>
      <c r="L59" s="19">
        <v>407</v>
      </c>
      <c r="M59" s="25">
        <v>0</v>
      </c>
      <c r="N59" s="24">
        <v>15</v>
      </c>
      <c r="O59" s="24">
        <v>671</v>
      </c>
      <c r="P59" s="24">
        <v>66.599999999999994</v>
      </c>
      <c r="Q59" s="21">
        <v>0</v>
      </c>
      <c r="R59" s="19">
        <v>0</v>
      </c>
      <c r="S59" s="19">
        <v>0</v>
      </c>
      <c r="T59" s="19">
        <v>0</v>
      </c>
      <c r="U59" s="19">
        <v>36</v>
      </c>
      <c r="V59" s="19">
        <v>25</v>
      </c>
      <c r="W59" s="19">
        <v>226</v>
      </c>
      <c r="X59" s="19">
        <v>4</v>
      </c>
      <c r="Y59" s="19">
        <v>15</v>
      </c>
      <c r="Z59" s="21">
        <v>0</v>
      </c>
      <c r="AA59" s="19">
        <v>0</v>
      </c>
      <c r="AB59" s="22">
        <v>0</v>
      </c>
      <c r="AC59" s="19">
        <v>0</v>
      </c>
      <c r="AD59" s="23">
        <v>0</v>
      </c>
      <c r="AE59" s="70">
        <f>IFERROR($Q59*$Q$1+IF($R$1=0,0,$R59/$R$1)+$S$1*$S59+$V59*$V$1+IF($W$1=0,0,$W59/$W$1)+$X59*$X$1+IF($Z$1=0,0,$Z59/$Z$1)+$AA59*$AA$1+$AB59*$AB$1+$AC59*$AC$1+$AD59*$AD$1,0)</f>
        <v>46.6</v>
      </c>
      <c r="AF59" s="70">
        <f>AE59+(0.5*V59)</f>
        <v>59.1</v>
      </c>
      <c r="AG59" s="70">
        <f>AF59/N59</f>
        <v>3.94</v>
      </c>
      <c r="AH59" s="71">
        <f>IFERROR($AE59/$N59,"-")</f>
        <v>3.1066666666666669</v>
      </c>
    </row>
    <row r="60" spans="1:34" ht="22" customHeight="1" x14ac:dyDescent="0.3">
      <c r="A60" s="20" t="s">
        <v>213</v>
      </c>
      <c r="B60" s="18" t="s">
        <v>41</v>
      </c>
      <c r="C60" s="18" t="s">
        <v>20</v>
      </c>
      <c r="D60" s="34">
        <v>0</v>
      </c>
      <c r="E60" s="34">
        <v>0</v>
      </c>
      <c r="F60" s="18">
        <v>9</v>
      </c>
      <c r="G60" s="18">
        <v>7</v>
      </c>
      <c r="H60" s="18">
        <v>24</v>
      </c>
      <c r="I60" s="18">
        <v>10</v>
      </c>
      <c r="J60" s="19">
        <v>161</v>
      </c>
      <c r="K60" s="19">
        <v>132</v>
      </c>
      <c r="L60" s="19">
        <v>119</v>
      </c>
      <c r="M60" s="25">
        <v>0.54</v>
      </c>
      <c r="N60" s="24">
        <v>16</v>
      </c>
      <c r="O60" s="24">
        <v>770</v>
      </c>
      <c r="P60" s="24">
        <v>72.2</v>
      </c>
      <c r="Q60" s="21">
        <v>0</v>
      </c>
      <c r="R60" s="19">
        <v>0</v>
      </c>
      <c r="S60" s="19">
        <v>0</v>
      </c>
      <c r="T60" s="19">
        <v>0</v>
      </c>
      <c r="U60" s="19">
        <v>98</v>
      </c>
      <c r="V60" s="19">
        <v>69</v>
      </c>
      <c r="W60" s="19">
        <v>821</v>
      </c>
      <c r="X60" s="19">
        <v>12</v>
      </c>
      <c r="Y60" s="19">
        <v>44</v>
      </c>
      <c r="Z60" s="21">
        <v>0</v>
      </c>
      <c r="AA60" s="19">
        <v>0</v>
      </c>
      <c r="AB60" s="22">
        <v>0</v>
      </c>
      <c r="AC60" s="19">
        <v>1</v>
      </c>
      <c r="AD60" s="23">
        <v>0</v>
      </c>
      <c r="AE60" s="70">
        <f>IFERROR($Q60*$Q$1+IF($R$1=0,0,$R60/$R$1)+$S$1*$S60+$V60*$V$1+IF($W$1=0,0,$W60/$W$1)+$X60*$X$1+IF($Z$1=0,0,$Z60/$Z$1)+$AA60*$AA$1+$AB60*$AB$1+$AC60*$AC$1+$AD60*$AD$1,0)</f>
        <v>154.1</v>
      </c>
      <c r="AF60" s="70">
        <f>AE60+(0.5*V60)</f>
        <v>188.6</v>
      </c>
      <c r="AG60" s="70">
        <f>AF60/N60</f>
        <v>11.7875</v>
      </c>
      <c r="AH60" s="71">
        <f>IFERROR($AE60/$N60,"-")</f>
        <v>9.6312499999999996</v>
      </c>
    </row>
    <row r="61" spans="1:34" ht="22" customHeight="1" x14ac:dyDescent="0.3">
      <c r="A61" s="20" t="s">
        <v>251</v>
      </c>
      <c r="B61" s="18" t="s">
        <v>41</v>
      </c>
      <c r="C61" s="18" t="s">
        <v>43</v>
      </c>
      <c r="D61" s="34">
        <v>0</v>
      </c>
      <c r="E61" s="34">
        <v>0</v>
      </c>
      <c r="F61" s="18">
        <v>2</v>
      </c>
      <c r="G61" s="18">
        <v>14</v>
      </c>
      <c r="H61" s="18">
        <v>18</v>
      </c>
      <c r="I61" s="18">
        <v>6</v>
      </c>
      <c r="J61" s="19">
        <v>126</v>
      </c>
      <c r="K61" s="19">
        <v>134</v>
      </c>
      <c r="L61" s="19">
        <v>126</v>
      </c>
      <c r="M61" s="25">
        <v>0.56000000000000005</v>
      </c>
      <c r="N61" s="24">
        <v>9</v>
      </c>
      <c r="O61" s="24">
        <v>447</v>
      </c>
      <c r="P61" s="24">
        <v>45</v>
      </c>
      <c r="Q61" s="21">
        <v>0</v>
      </c>
      <c r="R61" s="19">
        <v>0</v>
      </c>
      <c r="S61" s="19">
        <v>0</v>
      </c>
      <c r="T61" s="19">
        <v>0</v>
      </c>
      <c r="U61" s="19">
        <v>38</v>
      </c>
      <c r="V61" s="19">
        <v>21</v>
      </c>
      <c r="W61" s="19">
        <v>221</v>
      </c>
      <c r="X61" s="19">
        <v>2</v>
      </c>
      <c r="Y61" s="19">
        <v>12</v>
      </c>
      <c r="Z61" s="21">
        <v>0</v>
      </c>
      <c r="AA61" s="19">
        <v>0</v>
      </c>
      <c r="AB61" s="22">
        <v>0</v>
      </c>
      <c r="AC61" s="19">
        <v>1</v>
      </c>
      <c r="AD61" s="23">
        <v>1</v>
      </c>
      <c r="AE61" s="70">
        <f>IFERROR($Q61*$Q$1+IF($R$1=0,0,$R61/$R$1)+$S$1*$S61+$V61*$V$1+IF($W$1=0,0,$W61/$W$1)+$X61*$X$1+IF($Z$1=0,0,$Z61/$Z$1)+$AA61*$AA$1+$AB61*$AB$1+$AC61*$AC$1+$AD61*$AD$1,0)</f>
        <v>32.1</v>
      </c>
      <c r="AF61" s="70">
        <f>AE61+(0.5*V61)</f>
        <v>42.6</v>
      </c>
      <c r="AG61" s="70">
        <f>AF61/N61</f>
        <v>4.7333333333333334</v>
      </c>
      <c r="AH61" s="71">
        <f>IFERROR($AE61/$N61,"-")</f>
        <v>3.5666666666666669</v>
      </c>
    </row>
    <row r="62" spans="1:34" ht="22" customHeight="1" x14ac:dyDescent="0.3">
      <c r="A62" s="20" t="s">
        <v>199</v>
      </c>
      <c r="B62" s="18" t="s">
        <v>41</v>
      </c>
      <c r="C62" s="18" t="s">
        <v>35</v>
      </c>
      <c r="D62" s="34">
        <v>0</v>
      </c>
      <c r="E62" s="34">
        <v>0</v>
      </c>
      <c r="F62" s="18">
        <v>9</v>
      </c>
      <c r="G62" s="18">
        <v>7</v>
      </c>
      <c r="H62" s="18">
        <v>4</v>
      </c>
      <c r="I62" s="18">
        <v>8</v>
      </c>
      <c r="J62" s="19">
        <v>171</v>
      </c>
      <c r="K62" s="19">
        <v>160</v>
      </c>
      <c r="L62" s="19">
        <v>122</v>
      </c>
      <c r="M62" s="25">
        <v>0.18</v>
      </c>
      <c r="N62" s="24">
        <v>14</v>
      </c>
      <c r="O62" s="24">
        <v>745</v>
      </c>
      <c r="P62" s="24">
        <v>68</v>
      </c>
      <c r="Q62" s="21">
        <v>0</v>
      </c>
      <c r="R62" s="19">
        <v>0</v>
      </c>
      <c r="S62" s="19">
        <v>0</v>
      </c>
      <c r="T62" s="19">
        <v>0</v>
      </c>
      <c r="U62" s="19">
        <v>84</v>
      </c>
      <c r="V62" s="19">
        <v>58</v>
      </c>
      <c r="W62" s="19">
        <v>605</v>
      </c>
      <c r="X62" s="19">
        <v>3</v>
      </c>
      <c r="Y62" s="19">
        <v>31</v>
      </c>
      <c r="Z62" s="21">
        <v>0</v>
      </c>
      <c r="AA62" s="19">
        <v>0</v>
      </c>
      <c r="AB62" s="22">
        <v>0</v>
      </c>
      <c r="AC62" s="19">
        <v>0</v>
      </c>
      <c r="AD62" s="23">
        <v>0</v>
      </c>
      <c r="AE62" s="70">
        <f>IFERROR($Q62*$Q$1+IF($R$1=0,0,$R62/$R$1)+$S$1*$S62+$V62*$V$1+IF($W$1=0,0,$W62/$W$1)+$X62*$X$1+IF($Z$1=0,0,$Z62/$Z$1)+$AA62*$AA$1+$AB62*$AB$1+$AC62*$AC$1+$AD62*$AD$1,0)</f>
        <v>78.5</v>
      </c>
      <c r="AF62" s="70">
        <f>AE62+(0.5*V62)</f>
        <v>107.5</v>
      </c>
      <c r="AG62" s="70">
        <f>AF62/N62</f>
        <v>7.6785714285714288</v>
      </c>
      <c r="AH62" s="71">
        <f>IFERROR($AE62/$N62,"-")</f>
        <v>5.6071428571428568</v>
      </c>
    </row>
    <row r="63" spans="1:34" ht="22" customHeight="1" x14ac:dyDescent="0.3">
      <c r="A63" s="20" t="s">
        <v>225</v>
      </c>
      <c r="B63" s="18" t="s">
        <v>41</v>
      </c>
      <c r="C63" s="18" t="s">
        <v>9</v>
      </c>
      <c r="D63" s="34">
        <v>0</v>
      </c>
      <c r="E63" s="34">
        <v>0</v>
      </c>
      <c r="F63" s="18">
        <v>11</v>
      </c>
      <c r="G63" s="18">
        <v>5</v>
      </c>
      <c r="H63" s="18">
        <v>2</v>
      </c>
      <c r="I63" s="18">
        <v>10</v>
      </c>
      <c r="J63" s="19">
        <v>174</v>
      </c>
      <c r="K63" s="19">
        <v>152</v>
      </c>
      <c r="L63" s="19">
        <v>160</v>
      </c>
      <c r="M63" s="25">
        <v>0.32</v>
      </c>
      <c r="N63" s="24">
        <v>16</v>
      </c>
      <c r="O63" s="24">
        <v>787</v>
      </c>
      <c r="P63" s="24">
        <v>68.099999999999994</v>
      </c>
      <c r="Q63" s="21">
        <v>0</v>
      </c>
      <c r="R63" s="19">
        <v>0</v>
      </c>
      <c r="S63" s="19">
        <v>0</v>
      </c>
      <c r="T63" s="19">
        <v>0</v>
      </c>
      <c r="U63" s="19">
        <v>92</v>
      </c>
      <c r="V63" s="19">
        <v>51</v>
      </c>
      <c r="W63" s="19">
        <v>774</v>
      </c>
      <c r="X63" s="19">
        <v>8</v>
      </c>
      <c r="Y63" s="19">
        <v>40</v>
      </c>
      <c r="Z63" s="21">
        <v>0</v>
      </c>
      <c r="AA63" s="19">
        <v>0</v>
      </c>
      <c r="AB63" s="22">
        <v>0</v>
      </c>
      <c r="AC63" s="19">
        <v>0</v>
      </c>
      <c r="AD63" s="23">
        <v>0</v>
      </c>
      <c r="AE63" s="70">
        <f>IFERROR($Q63*$Q$1+IF($R$1=0,0,$R63/$R$1)+$S$1*$S63+$V63*$V$1+IF($W$1=0,0,$W63/$W$1)+$X63*$X$1+IF($Z$1=0,0,$Z63/$Z$1)+$AA63*$AA$1+$AB63*$AB$1+$AC63*$AC$1+$AD63*$AD$1,0)</f>
        <v>125.4</v>
      </c>
      <c r="AF63" s="70">
        <f>AE63+(0.5*V63)</f>
        <v>150.9</v>
      </c>
      <c r="AG63" s="70">
        <f>AF63/N63</f>
        <v>9.4312500000000004</v>
      </c>
      <c r="AH63" s="71">
        <f>IFERROR($AE63/$N63,"-")</f>
        <v>7.8375000000000004</v>
      </c>
    </row>
    <row r="64" spans="1:34" ht="22" customHeight="1" x14ac:dyDescent="0.3">
      <c r="A64" s="20" t="s">
        <v>261</v>
      </c>
      <c r="B64" s="18" t="s">
        <v>41</v>
      </c>
      <c r="C64" s="18" t="s">
        <v>17</v>
      </c>
      <c r="D64" s="34">
        <v>0</v>
      </c>
      <c r="E64" s="34">
        <v>0</v>
      </c>
      <c r="F64" s="18">
        <v>3</v>
      </c>
      <c r="G64" s="18">
        <v>13</v>
      </c>
      <c r="H64" s="18">
        <v>16</v>
      </c>
      <c r="I64" s="18">
        <v>8</v>
      </c>
      <c r="J64" s="19">
        <v>263</v>
      </c>
      <c r="K64" s="19">
        <v>357</v>
      </c>
      <c r="L64" s="19">
        <v>354</v>
      </c>
      <c r="M64" s="25">
        <v>0</v>
      </c>
      <c r="N64" s="24">
        <v>13</v>
      </c>
      <c r="O64" s="24">
        <v>482</v>
      </c>
      <c r="P64" s="24">
        <v>46.5</v>
      </c>
      <c r="Q64" s="21">
        <v>0</v>
      </c>
      <c r="R64" s="19">
        <v>0</v>
      </c>
      <c r="S64" s="19">
        <v>0</v>
      </c>
      <c r="T64" s="19">
        <v>0</v>
      </c>
      <c r="U64" s="19">
        <v>35</v>
      </c>
      <c r="V64" s="19">
        <v>26</v>
      </c>
      <c r="W64" s="19">
        <v>289</v>
      </c>
      <c r="X64" s="19">
        <v>1</v>
      </c>
      <c r="Y64" s="19">
        <v>12</v>
      </c>
      <c r="Z64" s="21">
        <v>0</v>
      </c>
      <c r="AA64" s="19">
        <v>0</v>
      </c>
      <c r="AB64" s="22">
        <v>0</v>
      </c>
      <c r="AC64" s="19">
        <v>0</v>
      </c>
      <c r="AD64" s="23">
        <v>0</v>
      </c>
      <c r="AE64" s="70">
        <f>IFERROR($Q64*$Q$1+IF($R$1=0,0,$R64/$R$1)+$S$1*$S64+$V64*$V$1+IF($W$1=0,0,$W64/$W$1)+$X64*$X$1+IF($Z$1=0,0,$Z64/$Z$1)+$AA64*$AA$1+$AB64*$AB$1+$AC64*$AC$1+$AD64*$AD$1,0)</f>
        <v>34.9</v>
      </c>
      <c r="AF64" s="70">
        <f>AE64+(0.5*V64)</f>
        <v>47.9</v>
      </c>
      <c r="AG64" s="70">
        <f>AF64/N64</f>
        <v>3.6846153846153844</v>
      </c>
      <c r="AH64" s="71">
        <f>IFERROR($AE64/$N64,"-")</f>
        <v>2.6846153846153844</v>
      </c>
    </row>
    <row r="65" spans="1:34" ht="22" customHeight="1" x14ac:dyDescent="0.3">
      <c r="A65" s="20" t="s">
        <v>209</v>
      </c>
      <c r="B65" s="18" t="s">
        <v>41</v>
      </c>
      <c r="C65" s="18" t="s">
        <v>15</v>
      </c>
      <c r="D65" s="34">
        <v>0</v>
      </c>
      <c r="E65" s="34">
        <v>0</v>
      </c>
      <c r="F65" s="18">
        <v>2</v>
      </c>
      <c r="G65" s="18">
        <v>14</v>
      </c>
      <c r="H65" s="18">
        <v>1</v>
      </c>
      <c r="I65" s="18">
        <v>4</v>
      </c>
      <c r="J65" s="19">
        <v>95</v>
      </c>
      <c r="K65" s="19">
        <v>92</v>
      </c>
      <c r="L65" s="19">
        <v>85</v>
      </c>
      <c r="M65" s="25">
        <v>0.94</v>
      </c>
      <c r="N65" s="24">
        <v>15</v>
      </c>
      <c r="O65" s="24">
        <v>769</v>
      </c>
      <c r="P65" s="24">
        <v>79.599999999999994</v>
      </c>
      <c r="Q65" s="21">
        <v>0</v>
      </c>
      <c r="R65" s="19">
        <v>0</v>
      </c>
      <c r="S65" s="19">
        <v>0</v>
      </c>
      <c r="T65" s="19">
        <v>0</v>
      </c>
      <c r="U65" s="19">
        <v>106</v>
      </c>
      <c r="V65" s="19">
        <v>63</v>
      </c>
      <c r="W65" s="19">
        <v>890</v>
      </c>
      <c r="X65" s="19">
        <v>4</v>
      </c>
      <c r="Y65" s="19">
        <v>34</v>
      </c>
      <c r="Z65" s="21">
        <v>0</v>
      </c>
      <c r="AA65" s="19">
        <v>0</v>
      </c>
      <c r="AB65" s="22">
        <v>0</v>
      </c>
      <c r="AC65" s="19">
        <v>2</v>
      </c>
      <c r="AD65" s="23">
        <v>0</v>
      </c>
      <c r="AE65" s="70">
        <f>IFERROR($Q65*$Q$1+IF($R$1=0,0,$R65/$R$1)+$S$1*$S65+$V65*$V$1+IF($W$1=0,0,$W65/$W$1)+$X65*$X$1+IF($Z$1=0,0,$Z65/$Z$1)+$AA65*$AA$1+$AB65*$AB$1+$AC65*$AC$1+$AD65*$AD$1,0)</f>
        <v>113</v>
      </c>
      <c r="AF65" s="70">
        <f>AE65+(0.5*V65)</f>
        <v>144.5</v>
      </c>
      <c r="AG65" s="70">
        <f>AF65/N65</f>
        <v>9.6333333333333329</v>
      </c>
      <c r="AH65" s="71">
        <f>IFERROR($AE65/$N65,"-")</f>
        <v>7.5333333333333332</v>
      </c>
    </row>
    <row r="66" spans="1:34" ht="22" customHeight="1" x14ac:dyDescent="0.3">
      <c r="A66" s="20" t="s">
        <v>169</v>
      </c>
      <c r="B66" s="18" t="s">
        <v>41</v>
      </c>
      <c r="C66" s="18" t="s">
        <v>24</v>
      </c>
      <c r="D66" s="34">
        <v>0</v>
      </c>
      <c r="E66" s="34">
        <v>1</v>
      </c>
      <c r="F66" s="18">
        <v>7</v>
      </c>
      <c r="G66" s="18">
        <v>8</v>
      </c>
      <c r="H66" s="18">
        <v>19</v>
      </c>
      <c r="I66" s="18">
        <v>5</v>
      </c>
      <c r="J66" s="19">
        <v>48</v>
      </c>
      <c r="K66" s="19">
        <v>47</v>
      </c>
      <c r="L66" s="19">
        <v>45</v>
      </c>
      <c r="M66" s="25">
        <v>1</v>
      </c>
      <c r="N66" s="24">
        <v>16</v>
      </c>
      <c r="O66" s="24">
        <v>1067</v>
      </c>
      <c r="P66" s="24">
        <v>96.6</v>
      </c>
      <c r="Q66" s="21">
        <v>0</v>
      </c>
      <c r="R66" s="19">
        <v>0</v>
      </c>
      <c r="S66" s="19">
        <v>0</v>
      </c>
      <c r="T66" s="19">
        <v>0</v>
      </c>
      <c r="U66" s="19">
        <v>123</v>
      </c>
      <c r="V66" s="19">
        <v>84</v>
      </c>
      <c r="W66" s="19">
        <v>1008</v>
      </c>
      <c r="X66" s="19">
        <v>6</v>
      </c>
      <c r="Y66" s="19">
        <v>56</v>
      </c>
      <c r="Z66" s="21">
        <v>0</v>
      </c>
      <c r="AA66" s="19">
        <v>0</v>
      </c>
      <c r="AB66" s="22">
        <v>0</v>
      </c>
      <c r="AC66" s="19">
        <v>1</v>
      </c>
      <c r="AD66" s="23">
        <v>0</v>
      </c>
      <c r="AE66" s="70">
        <f>IFERROR($Q66*$Q$1+IF($R$1=0,0,$R66/$R$1)+$S$1*$S66+$V66*$V$1+IF($W$1=0,0,$W66/$W$1)+$X66*$X$1+IF($Z$1=0,0,$Z66/$Z$1)+$AA66*$AA$1+$AB66*$AB$1+$AC66*$AC$1+$AD66*$AD$1,0)</f>
        <v>136.80000000000001</v>
      </c>
      <c r="AF66" s="70">
        <f>AE66+(0.5*V66)</f>
        <v>178.8</v>
      </c>
      <c r="AG66" s="70">
        <f>AF66/N66</f>
        <v>11.175000000000001</v>
      </c>
      <c r="AH66" s="71">
        <f>IFERROR($AE66/$N66,"-")</f>
        <v>8.5500000000000007</v>
      </c>
    </row>
    <row r="67" spans="1:34" ht="22" customHeight="1" x14ac:dyDescent="0.3">
      <c r="A67" s="20" t="s">
        <v>162</v>
      </c>
      <c r="B67" s="18" t="s">
        <v>41</v>
      </c>
      <c r="C67" s="18" t="s">
        <v>29</v>
      </c>
      <c r="D67" s="34">
        <v>0</v>
      </c>
      <c r="E67" s="34">
        <v>0</v>
      </c>
      <c r="F67" s="18">
        <v>8</v>
      </c>
      <c r="G67" s="18">
        <v>8</v>
      </c>
      <c r="H67" s="18">
        <v>3</v>
      </c>
      <c r="I67" s="18">
        <v>5</v>
      </c>
      <c r="J67" s="19">
        <v>86</v>
      </c>
      <c r="K67" s="19">
        <v>86</v>
      </c>
      <c r="L67" s="19">
        <v>80</v>
      </c>
      <c r="M67" s="25">
        <v>0.97</v>
      </c>
      <c r="N67" s="24">
        <v>10</v>
      </c>
      <c r="O67" s="24">
        <v>475</v>
      </c>
      <c r="P67" s="24">
        <v>45.2</v>
      </c>
      <c r="Q67" s="21">
        <v>0</v>
      </c>
      <c r="R67" s="19">
        <v>0</v>
      </c>
      <c r="S67" s="19">
        <v>0</v>
      </c>
      <c r="T67" s="19">
        <v>0</v>
      </c>
      <c r="U67" s="19">
        <v>48</v>
      </c>
      <c r="V67" s="19">
        <v>24</v>
      </c>
      <c r="W67" s="19">
        <v>424</v>
      </c>
      <c r="X67" s="19">
        <v>2</v>
      </c>
      <c r="Y67" s="19">
        <v>13</v>
      </c>
      <c r="Z67" s="21">
        <v>0</v>
      </c>
      <c r="AA67" s="19">
        <v>0</v>
      </c>
      <c r="AB67" s="22">
        <v>0</v>
      </c>
      <c r="AC67" s="19">
        <v>0</v>
      </c>
      <c r="AD67" s="23">
        <v>0</v>
      </c>
      <c r="AE67" s="70">
        <f>IFERROR($Q67*$Q$1+IF($R$1=0,0,$R67/$R$1)+$S$1*$S67+$V67*$V$1+IF($W$1=0,0,$W67/$W$1)+$X67*$X$1+IF($Z$1=0,0,$Z67/$Z$1)+$AA67*$AA$1+$AB67*$AB$1+$AC67*$AC$1+$AD67*$AD$1,0)</f>
        <v>54.4</v>
      </c>
      <c r="AF67" s="70">
        <f>AE67+(0.5*V67)</f>
        <v>66.400000000000006</v>
      </c>
      <c r="AG67" s="70">
        <f>AF67/N67</f>
        <v>6.6400000000000006</v>
      </c>
      <c r="AH67" s="71">
        <f>IFERROR($AE67/$N67,"-")</f>
        <v>5.4399999999999995</v>
      </c>
    </row>
    <row r="68" spans="1:34" ht="22" customHeight="1" x14ac:dyDescent="0.3">
      <c r="A68" s="20" t="s">
        <v>214</v>
      </c>
      <c r="B68" s="18" t="s">
        <v>41</v>
      </c>
      <c r="C68" s="18" t="s">
        <v>26</v>
      </c>
      <c r="D68" s="34">
        <v>0</v>
      </c>
      <c r="E68" s="34">
        <v>0</v>
      </c>
      <c r="F68" s="18">
        <v>6</v>
      </c>
      <c r="G68" s="18">
        <v>10</v>
      </c>
      <c r="H68" s="18">
        <v>6</v>
      </c>
      <c r="I68" s="18">
        <v>6</v>
      </c>
      <c r="J68" s="19">
        <v>206</v>
      </c>
      <c r="K68" s="19">
        <v>188</v>
      </c>
      <c r="L68" s="19">
        <v>166</v>
      </c>
      <c r="M68" s="25">
        <v>7.0000000000000007E-2</v>
      </c>
      <c r="N68" s="24">
        <v>16</v>
      </c>
      <c r="O68" s="24">
        <v>682</v>
      </c>
      <c r="P68" s="24">
        <v>67.900000000000006</v>
      </c>
      <c r="Q68" s="21">
        <v>1</v>
      </c>
      <c r="R68" s="19">
        <v>0</v>
      </c>
      <c r="S68" s="19">
        <v>0</v>
      </c>
      <c r="T68" s="19">
        <v>0</v>
      </c>
      <c r="U68" s="19">
        <v>99</v>
      </c>
      <c r="V68" s="19">
        <v>52</v>
      </c>
      <c r="W68" s="19">
        <v>634</v>
      </c>
      <c r="X68" s="19">
        <v>3</v>
      </c>
      <c r="Y68" s="19">
        <v>32</v>
      </c>
      <c r="Z68" s="21">
        <v>0</v>
      </c>
      <c r="AA68" s="19">
        <v>0</v>
      </c>
      <c r="AB68" s="22">
        <v>0</v>
      </c>
      <c r="AC68" s="19">
        <v>0</v>
      </c>
      <c r="AD68" s="23">
        <v>0</v>
      </c>
      <c r="AE68" s="70">
        <f>IFERROR($Q68*$Q$1+IF($R$1=0,0,$R68/$R$1)+$S$1*$S68+$V68*$V$1+IF($W$1=0,0,$W68/$W$1)+$X68*$X$1+IF($Z$1=0,0,$Z68/$Z$1)+$AA68*$AA$1+$AB68*$AB$1+$AC68*$AC$1+$AD68*$AD$1,0)</f>
        <v>81.400000000000006</v>
      </c>
      <c r="AF68" s="70">
        <f>AE68+(0.5*V68)</f>
        <v>107.4</v>
      </c>
      <c r="AG68" s="70">
        <f>AF68/N68</f>
        <v>6.7125000000000004</v>
      </c>
      <c r="AH68" s="71">
        <f>IFERROR($AE68/$N68,"-")</f>
        <v>5.0875000000000004</v>
      </c>
    </row>
    <row r="69" spans="1:34" ht="22" customHeight="1" x14ac:dyDescent="0.3">
      <c r="A69" s="20" t="s">
        <v>125</v>
      </c>
      <c r="B69" s="18" t="s">
        <v>41</v>
      </c>
      <c r="C69" s="18" t="s">
        <v>36</v>
      </c>
      <c r="D69" s="34">
        <v>0</v>
      </c>
      <c r="E69" s="34">
        <v>1</v>
      </c>
      <c r="F69" s="18">
        <v>12</v>
      </c>
      <c r="G69" s="18">
        <v>4</v>
      </c>
      <c r="H69" s="18">
        <v>26</v>
      </c>
      <c r="I69" s="18">
        <v>9</v>
      </c>
      <c r="J69" s="19">
        <v>35</v>
      </c>
      <c r="K69" s="19">
        <v>34</v>
      </c>
      <c r="L69" s="19">
        <v>37</v>
      </c>
      <c r="M69" s="25">
        <v>1</v>
      </c>
      <c r="N69" s="24">
        <v>16</v>
      </c>
      <c r="O69" s="24">
        <v>775</v>
      </c>
      <c r="P69" s="24">
        <v>68</v>
      </c>
      <c r="Q69" s="21">
        <v>0</v>
      </c>
      <c r="R69" s="19">
        <v>0</v>
      </c>
      <c r="S69" s="19">
        <v>0</v>
      </c>
      <c r="T69" s="19">
        <v>0</v>
      </c>
      <c r="U69" s="19">
        <v>125</v>
      </c>
      <c r="V69" s="19">
        <v>85</v>
      </c>
      <c r="W69" s="19">
        <v>889</v>
      </c>
      <c r="X69" s="19">
        <v>10</v>
      </c>
      <c r="Y69" s="19">
        <v>54</v>
      </c>
      <c r="Z69" s="21">
        <v>0</v>
      </c>
      <c r="AA69" s="19">
        <v>0</v>
      </c>
      <c r="AB69" s="22">
        <v>0</v>
      </c>
      <c r="AC69" s="19">
        <v>2</v>
      </c>
      <c r="AD69" s="23">
        <v>2</v>
      </c>
      <c r="AE69" s="70">
        <f>IFERROR($Q69*$Q$1+IF($R$1=0,0,$R69/$R$1)+$S$1*$S69+$V69*$V$1+IF($W$1=0,0,$W69/$W$1)+$X69*$X$1+IF($Z$1=0,0,$Z69/$Z$1)+$AA69*$AA$1+$AB69*$AB$1+$AC69*$AC$1+$AD69*$AD$1,0)</f>
        <v>144.9</v>
      </c>
      <c r="AF69" s="70">
        <f>AE69+(0.5*V69)</f>
        <v>187.4</v>
      </c>
      <c r="AG69" s="70">
        <f>AF69/N69</f>
        <v>11.7125</v>
      </c>
      <c r="AH69" s="71">
        <f>IFERROR($AE69/$N69,"-")</f>
        <v>9.0562500000000004</v>
      </c>
    </row>
    <row r="70" spans="1:34" ht="22" customHeight="1" x14ac:dyDescent="0.3">
      <c r="A70" s="20" t="s">
        <v>219</v>
      </c>
      <c r="B70" s="18" t="s">
        <v>41</v>
      </c>
      <c r="C70" s="18" t="s">
        <v>13</v>
      </c>
      <c r="D70" s="34">
        <v>0</v>
      </c>
      <c r="E70" s="34">
        <v>0</v>
      </c>
      <c r="F70" s="18">
        <v>11</v>
      </c>
      <c r="G70" s="18">
        <v>5</v>
      </c>
      <c r="H70" s="18">
        <v>22</v>
      </c>
      <c r="I70" s="18">
        <v>9</v>
      </c>
      <c r="J70" s="19">
        <v>214</v>
      </c>
      <c r="K70" s="19">
        <v>293</v>
      </c>
      <c r="L70" s="19">
        <v>304</v>
      </c>
      <c r="M70" s="25">
        <v>0.02</v>
      </c>
      <c r="N70" s="24">
        <v>15</v>
      </c>
      <c r="O70" s="24">
        <v>875</v>
      </c>
      <c r="P70" s="24">
        <v>82.4</v>
      </c>
      <c r="Q70" s="21">
        <v>0</v>
      </c>
      <c r="R70" s="19">
        <v>0</v>
      </c>
      <c r="S70" s="19">
        <v>0</v>
      </c>
      <c r="T70" s="19">
        <v>0</v>
      </c>
      <c r="U70" s="19">
        <v>79</v>
      </c>
      <c r="V70" s="19">
        <v>62</v>
      </c>
      <c r="W70" s="19">
        <v>460</v>
      </c>
      <c r="X70" s="19">
        <v>5</v>
      </c>
      <c r="Y70" s="19">
        <v>24</v>
      </c>
      <c r="Z70" s="21">
        <v>0</v>
      </c>
      <c r="AA70" s="19">
        <v>0</v>
      </c>
      <c r="AB70" s="22">
        <v>0</v>
      </c>
      <c r="AC70" s="19">
        <v>3</v>
      </c>
      <c r="AD70" s="23">
        <v>0</v>
      </c>
      <c r="AE70" s="70">
        <f>IFERROR($Q70*$Q$1+IF($R$1=0,0,$R70/$R$1)+$S$1*$S70+$V70*$V$1+IF($W$1=0,0,$W70/$W$1)+$X70*$X$1+IF($Z$1=0,0,$Z70/$Z$1)+$AA70*$AA$1+$AB70*$AB$1+$AC70*$AC$1+$AD70*$AD$1,0)</f>
        <v>76</v>
      </c>
      <c r="AF70" s="70">
        <f>AE70+(0.5*V70)</f>
        <v>107</v>
      </c>
      <c r="AG70" s="70">
        <f>AF70/N70</f>
        <v>7.1333333333333337</v>
      </c>
      <c r="AH70" s="71">
        <f>IFERROR($AE70/$N70,"-")</f>
        <v>5.0666666666666664</v>
      </c>
    </row>
    <row r="71" spans="1:34" ht="22" customHeight="1" x14ac:dyDescent="0.3">
      <c r="A71" s="20" t="s">
        <v>187</v>
      </c>
      <c r="B71" s="18" t="s">
        <v>41</v>
      </c>
      <c r="C71" s="18" t="s">
        <v>37</v>
      </c>
      <c r="D71" s="34">
        <v>0</v>
      </c>
      <c r="E71" s="34">
        <v>0</v>
      </c>
      <c r="F71" s="18">
        <v>4</v>
      </c>
      <c r="G71" s="18">
        <v>12</v>
      </c>
      <c r="H71" s="18">
        <v>9</v>
      </c>
      <c r="I71" s="18">
        <v>8</v>
      </c>
      <c r="J71" s="19">
        <v>133</v>
      </c>
      <c r="K71" s="19">
        <v>149</v>
      </c>
      <c r="L71" s="19">
        <v>136</v>
      </c>
      <c r="M71" s="25">
        <v>0.52</v>
      </c>
      <c r="N71" s="24">
        <v>11</v>
      </c>
      <c r="O71" s="24">
        <v>364</v>
      </c>
      <c r="P71" s="24">
        <v>34.5</v>
      </c>
      <c r="Q71" s="21">
        <v>0</v>
      </c>
      <c r="R71" s="19">
        <v>0</v>
      </c>
      <c r="S71" s="19">
        <v>0</v>
      </c>
      <c r="T71" s="19">
        <v>0</v>
      </c>
      <c r="U71" s="19">
        <v>65</v>
      </c>
      <c r="V71" s="19">
        <v>50</v>
      </c>
      <c r="W71" s="19">
        <v>465</v>
      </c>
      <c r="X71" s="19">
        <v>0</v>
      </c>
      <c r="Y71" s="19">
        <v>23</v>
      </c>
      <c r="Z71" s="21">
        <v>0</v>
      </c>
      <c r="AA71" s="19">
        <v>0</v>
      </c>
      <c r="AB71" s="22">
        <v>0</v>
      </c>
      <c r="AC71" s="19">
        <v>1</v>
      </c>
      <c r="AD71" s="23">
        <v>1</v>
      </c>
      <c r="AE71" s="70">
        <f>IFERROR($Q71*$Q$1+IF($R$1=0,0,$R71/$R$1)+$S$1*$S71+$V71*$V$1+IF($W$1=0,0,$W71/$W$1)+$X71*$X$1+IF($Z$1=0,0,$Z71/$Z$1)+$AA71*$AA$1+$AB71*$AB$1+$AC71*$AC$1+$AD71*$AD$1,0)</f>
        <v>44.5</v>
      </c>
      <c r="AF71" s="70">
        <f>AE71+(0.5*V71)</f>
        <v>69.5</v>
      </c>
      <c r="AG71" s="70">
        <f>AF71/N71</f>
        <v>6.3181818181818183</v>
      </c>
      <c r="AH71" s="71">
        <f>IFERROR($AE71/$N71,"-")</f>
        <v>4.0454545454545459</v>
      </c>
    </row>
    <row r="72" spans="1:34" ht="22" customHeight="1" x14ac:dyDescent="0.3">
      <c r="A72" s="20" t="s">
        <v>145</v>
      </c>
      <c r="B72" s="18" t="s">
        <v>41</v>
      </c>
      <c r="C72" s="18" t="s">
        <v>17</v>
      </c>
      <c r="D72" s="34">
        <v>0</v>
      </c>
      <c r="E72" s="34">
        <v>1</v>
      </c>
      <c r="F72" s="18">
        <v>3</v>
      </c>
      <c r="G72" s="18">
        <v>13</v>
      </c>
      <c r="H72" s="18">
        <v>16</v>
      </c>
      <c r="I72" s="18">
        <v>8</v>
      </c>
      <c r="J72" s="19">
        <v>104</v>
      </c>
      <c r="K72" s="19">
        <v>116</v>
      </c>
      <c r="L72" s="19">
        <v>112</v>
      </c>
      <c r="M72" s="25">
        <v>0.89</v>
      </c>
      <c r="N72" s="24">
        <v>13</v>
      </c>
      <c r="O72" s="24">
        <v>691</v>
      </c>
      <c r="P72" s="24">
        <v>61.3</v>
      </c>
      <c r="Q72" s="21">
        <v>0</v>
      </c>
      <c r="R72" s="19">
        <v>0</v>
      </c>
      <c r="S72" s="19">
        <v>0</v>
      </c>
      <c r="T72" s="19">
        <v>0</v>
      </c>
      <c r="U72" s="19">
        <v>62</v>
      </c>
      <c r="V72" s="19">
        <v>43</v>
      </c>
      <c r="W72" s="19">
        <v>489</v>
      </c>
      <c r="X72" s="19">
        <v>12</v>
      </c>
      <c r="Y72" s="19">
        <v>30</v>
      </c>
      <c r="Z72" s="21">
        <v>0</v>
      </c>
      <c r="AA72" s="19">
        <v>0</v>
      </c>
      <c r="AB72" s="22">
        <v>0</v>
      </c>
      <c r="AC72" s="19">
        <v>1</v>
      </c>
      <c r="AD72" s="23">
        <v>0</v>
      </c>
      <c r="AE72" s="70">
        <f>IFERROR($Q72*$Q$1+IF($R$1=0,0,$R72/$R$1)+$S$1*$S72+$V72*$V$1+IF($W$1=0,0,$W72/$W$1)+$X72*$X$1+IF($Z$1=0,0,$Z72/$Z$1)+$AA72*$AA$1+$AB72*$AB$1+$AC72*$AC$1+$AD72*$AD$1,0)</f>
        <v>120.9</v>
      </c>
      <c r="AF72" s="70">
        <f>AE72+(0.5*V72)</f>
        <v>142.4</v>
      </c>
      <c r="AG72" s="70">
        <f>AF72/N72</f>
        <v>10.953846153846154</v>
      </c>
      <c r="AH72" s="71">
        <f>IFERROR($AE72/$N72,"-")</f>
        <v>9.3000000000000007</v>
      </c>
    </row>
    <row r="73" spans="1:34" ht="22" customHeight="1" x14ac:dyDescent="0.3">
      <c r="A73" s="20" t="s">
        <v>168</v>
      </c>
      <c r="B73" s="18" t="s">
        <v>41</v>
      </c>
      <c r="C73" s="18" t="s">
        <v>30</v>
      </c>
      <c r="D73" s="34">
        <v>0</v>
      </c>
      <c r="E73" s="34">
        <v>0</v>
      </c>
      <c r="F73" s="18">
        <v>12</v>
      </c>
      <c r="G73" s="18">
        <v>4</v>
      </c>
      <c r="H73" s="18">
        <v>30</v>
      </c>
      <c r="I73" s="18">
        <v>6</v>
      </c>
      <c r="J73" s="19">
        <v>84</v>
      </c>
      <c r="K73" s="19">
        <v>89</v>
      </c>
      <c r="L73" s="19">
        <v>75</v>
      </c>
      <c r="M73" s="25">
        <v>0.99</v>
      </c>
      <c r="N73" s="24">
        <v>16</v>
      </c>
      <c r="O73" s="24">
        <v>1047</v>
      </c>
      <c r="P73" s="24">
        <v>98.9</v>
      </c>
      <c r="Q73" s="21">
        <v>0</v>
      </c>
      <c r="R73" s="19">
        <v>0</v>
      </c>
      <c r="S73" s="19">
        <v>0</v>
      </c>
      <c r="T73" s="19">
        <v>0</v>
      </c>
      <c r="U73" s="19">
        <v>90</v>
      </c>
      <c r="V73" s="19">
        <v>64</v>
      </c>
      <c r="W73" s="19">
        <v>703</v>
      </c>
      <c r="X73" s="19">
        <v>5</v>
      </c>
      <c r="Y73" s="19">
        <v>48</v>
      </c>
      <c r="Z73" s="21">
        <v>0</v>
      </c>
      <c r="AA73" s="19">
        <v>0</v>
      </c>
      <c r="AB73" s="22">
        <v>0</v>
      </c>
      <c r="AC73" s="19">
        <v>0</v>
      </c>
      <c r="AD73" s="23">
        <v>0</v>
      </c>
      <c r="AE73" s="70">
        <f>IFERROR($Q73*$Q$1+IF($R$1=0,0,$R73/$R$1)+$S$1*$S73+$V73*$V$1+IF($W$1=0,0,$W73/$W$1)+$X73*$X$1+IF($Z$1=0,0,$Z73/$Z$1)+$AA73*$AA$1+$AB73*$AB$1+$AC73*$AC$1+$AD73*$AD$1,0)</f>
        <v>100.3</v>
      </c>
      <c r="AF73" s="70">
        <f>AE73+(0.5*V73)</f>
        <v>132.30000000000001</v>
      </c>
      <c r="AG73" s="70">
        <f>AF73/N73</f>
        <v>8.2687500000000007</v>
      </c>
      <c r="AH73" s="71">
        <f>IFERROR($AE73/$N73,"-")</f>
        <v>6.2687499999999998</v>
      </c>
    </row>
    <row r="74" spans="1:34" ht="22" customHeight="1" x14ac:dyDescent="0.3">
      <c r="A74" s="20" t="s">
        <v>182</v>
      </c>
      <c r="B74" s="18" t="s">
        <v>41</v>
      </c>
      <c r="C74" s="18" t="s">
        <v>14</v>
      </c>
      <c r="D74" s="34">
        <v>0</v>
      </c>
      <c r="E74" s="34">
        <v>0</v>
      </c>
      <c r="F74" s="18">
        <v>7</v>
      </c>
      <c r="G74" s="18">
        <v>9</v>
      </c>
      <c r="H74" s="18">
        <v>23</v>
      </c>
      <c r="I74" s="18">
        <v>5</v>
      </c>
      <c r="J74" s="19">
        <v>118</v>
      </c>
      <c r="K74" s="19">
        <v>114</v>
      </c>
      <c r="L74" s="19">
        <v>113</v>
      </c>
      <c r="M74" s="25">
        <v>0.78</v>
      </c>
      <c r="N74" s="24">
        <v>9</v>
      </c>
      <c r="O74" s="24">
        <v>434</v>
      </c>
      <c r="P74" s="24">
        <v>42.4</v>
      </c>
      <c r="Q74" s="21">
        <v>0</v>
      </c>
      <c r="R74" s="19">
        <v>0</v>
      </c>
      <c r="S74" s="19">
        <v>0</v>
      </c>
      <c r="T74" s="19">
        <v>0</v>
      </c>
      <c r="U74" s="19">
        <v>34</v>
      </c>
      <c r="V74" s="19">
        <v>24</v>
      </c>
      <c r="W74" s="19">
        <v>231</v>
      </c>
      <c r="X74" s="19">
        <v>2</v>
      </c>
      <c r="Y74" s="19">
        <v>13</v>
      </c>
      <c r="Z74" s="21">
        <v>0</v>
      </c>
      <c r="AA74" s="19">
        <v>0</v>
      </c>
      <c r="AB74" s="22">
        <v>0</v>
      </c>
      <c r="AC74" s="19">
        <v>1</v>
      </c>
      <c r="AD74" s="23">
        <v>0</v>
      </c>
      <c r="AE74" s="70">
        <f>IFERROR($Q74*$Q$1+IF($R$1=0,0,$R74/$R$1)+$S$1*$S74+$V74*$V$1+IF($W$1=0,0,$W74/$W$1)+$X74*$X$1+IF($Z$1=0,0,$Z74/$Z$1)+$AA74*$AA$1+$AB74*$AB$1+$AC74*$AC$1+$AD74*$AD$1,0)</f>
        <v>35.1</v>
      </c>
      <c r="AF74" s="70">
        <f>AE74+(0.5*V74)</f>
        <v>47.1</v>
      </c>
      <c r="AG74" s="70">
        <f>AF74/N74</f>
        <v>5.2333333333333334</v>
      </c>
      <c r="AH74" s="71">
        <f>IFERROR($AE74/$N74,"-")</f>
        <v>3.9000000000000004</v>
      </c>
    </row>
    <row r="75" spans="1:34" ht="22" customHeight="1" x14ac:dyDescent="0.3">
      <c r="A75" s="20" t="s">
        <v>253</v>
      </c>
      <c r="B75" s="18" t="s">
        <v>41</v>
      </c>
      <c r="C75" s="18" t="s">
        <v>33</v>
      </c>
      <c r="D75" s="34">
        <v>0</v>
      </c>
      <c r="E75" s="34">
        <v>0</v>
      </c>
      <c r="F75" s="18">
        <v>6</v>
      </c>
      <c r="G75" s="18">
        <v>10</v>
      </c>
      <c r="H75" s="18">
        <v>5</v>
      </c>
      <c r="I75" s="18">
        <v>11</v>
      </c>
      <c r="J75" s="19">
        <v>153</v>
      </c>
      <c r="K75" s="19">
        <v>138</v>
      </c>
      <c r="L75" s="19">
        <v>114</v>
      </c>
      <c r="M75" s="25">
        <v>0.51</v>
      </c>
      <c r="N75" s="24">
        <v>16</v>
      </c>
      <c r="O75" s="24">
        <v>866</v>
      </c>
      <c r="P75" s="24">
        <v>76.8</v>
      </c>
      <c r="Q75" s="21">
        <v>0</v>
      </c>
      <c r="R75" s="19">
        <v>0</v>
      </c>
      <c r="S75" s="19">
        <v>0</v>
      </c>
      <c r="T75" s="19">
        <v>0</v>
      </c>
      <c r="U75" s="19">
        <v>92</v>
      </c>
      <c r="V75" s="19">
        <v>63</v>
      </c>
      <c r="W75" s="19">
        <v>623</v>
      </c>
      <c r="X75" s="19">
        <v>6</v>
      </c>
      <c r="Y75" s="19">
        <v>36</v>
      </c>
      <c r="Z75" s="21">
        <v>0</v>
      </c>
      <c r="AA75" s="19">
        <v>0</v>
      </c>
      <c r="AB75" s="22">
        <v>0</v>
      </c>
      <c r="AC75" s="19">
        <v>4</v>
      </c>
      <c r="AD75" s="23">
        <v>4</v>
      </c>
      <c r="AE75" s="70">
        <f>IFERROR($Q75*$Q$1+IF($R$1=0,0,$R75/$R$1)+$S$1*$S75+$V75*$V$1+IF($W$1=0,0,$W75/$W$1)+$X75*$X$1+IF($Z$1=0,0,$Z75/$Z$1)+$AA75*$AA$1+$AB75*$AB$1+$AC75*$AC$1+$AD75*$AD$1,0)</f>
        <v>90.3</v>
      </c>
      <c r="AF75" s="70">
        <f>AE75+(0.5*V75)</f>
        <v>121.8</v>
      </c>
      <c r="AG75" s="70">
        <f>AF75/N75</f>
        <v>7.6124999999999998</v>
      </c>
      <c r="AH75" s="71">
        <f>IFERROR($AE75/$N75,"-")</f>
        <v>5.6437499999999998</v>
      </c>
    </row>
    <row r="76" spans="1:34" ht="22" customHeight="1" x14ac:dyDescent="0.3">
      <c r="A76" s="20" t="s">
        <v>196</v>
      </c>
      <c r="B76" s="18" t="s">
        <v>41</v>
      </c>
      <c r="C76" s="18" t="s">
        <v>20</v>
      </c>
      <c r="D76" s="34">
        <v>0</v>
      </c>
      <c r="E76" s="34">
        <v>0</v>
      </c>
      <c r="F76" s="18">
        <v>9</v>
      </c>
      <c r="G76" s="18">
        <v>7</v>
      </c>
      <c r="H76" s="18">
        <v>24</v>
      </c>
      <c r="I76" s="18">
        <v>10</v>
      </c>
      <c r="J76" s="19">
        <v>150</v>
      </c>
      <c r="K76" s="19">
        <v>165</v>
      </c>
      <c r="L76" s="19">
        <v>147</v>
      </c>
      <c r="M76" s="25">
        <v>0.2</v>
      </c>
      <c r="N76" s="24">
        <v>14</v>
      </c>
      <c r="O76" s="24">
        <v>289</v>
      </c>
      <c r="P76" s="24">
        <v>27.1</v>
      </c>
      <c r="Q76" s="21">
        <v>0</v>
      </c>
      <c r="R76" s="19">
        <v>0</v>
      </c>
      <c r="S76" s="19">
        <v>0</v>
      </c>
      <c r="T76" s="19">
        <v>0</v>
      </c>
      <c r="U76" s="19">
        <v>25</v>
      </c>
      <c r="V76" s="19">
        <v>19</v>
      </c>
      <c r="W76" s="19">
        <v>226</v>
      </c>
      <c r="X76" s="19">
        <v>0</v>
      </c>
      <c r="Y76" s="19">
        <v>12</v>
      </c>
      <c r="Z76" s="21">
        <v>0</v>
      </c>
      <c r="AA76" s="19">
        <v>0</v>
      </c>
      <c r="AB76" s="22">
        <v>0</v>
      </c>
      <c r="AC76" s="19">
        <v>0</v>
      </c>
      <c r="AD76" s="23">
        <v>0</v>
      </c>
      <c r="AE76" s="70">
        <f>IFERROR($Q76*$Q$1+IF($R$1=0,0,$R76/$R$1)+$S$1*$S76+$V76*$V$1+IF($W$1=0,0,$W76/$W$1)+$X76*$X$1+IF($Z$1=0,0,$Z76/$Z$1)+$AA76*$AA$1+$AB76*$AB$1+$AC76*$AC$1+$AD76*$AD$1,0)</f>
        <v>22.6</v>
      </c>
      <c r="AF76" s="70">
        <f>AE76+(0.5*V76)</f>
        <v>32.1</v>
      </c>
      <c r="AG76" s="70">
        <f>AF76/N76</f>
        <v>2.2928571428571431</v>
      </c>
      <c r="AH76" s="71">
        <f>IFERROR($AE76/$N76,"-")</f>
        <v>1.6142857142857143</v>
      </c>
    </row>
    <row r="77" spans="1:34" ht="22" customHeight="1" x14ac:dyDescent="0.3">
      <c r="A77" s="20" t="s">
        <v>222</v>
      </c>
      <c r="B77" s="18" t="s">
        <v>41</v>
      </c>
      <c r="C77" s="18" t="s">
        <v>26</v>
      </c>
      <c r="D77" s="34">
        <v>0</v>
      </c>
      <c r="E77" s="34">
        <v>0</v>
      </c>
      <c r="F77" s="18">
        <v>6</v>
      </c>
      <c r="G77" s="18">
        <v>10</v>
      </c>
      <c r="H77" s="18">
        <v>6</v>
      </c>
      <c r="I77" s="18">
        <v>6</v>
      </c>
      <c r="J77" s="19">
        <v>278</v>
      </c>
      <c r="K77" s="19">
        <v>306</v>
      </c>
      <c r="L77" s="19">
        <v>320</v>
      </c>
      <c r="M77" s="25">
        <v>0</v>
      </c>
      <c r="N77" s="24">
        <v>16</v>
      </c>
      <c r="O77" s="24">
        <v>594</v>
      </c>
      <c r="P77" s="24">
        <v>59.2</v>
      </c>
      <c r="Q77" s="21">
        <v>0</v>
      </c>
      <c r="R77" s="19">
        <v>0</v>
      </c>
      <c r="S77" s="19">
        <v>0</v>
      </c>
      <c r="T77" s="19">
        <v>0</v>
      </c>
      <c r="U77" s="19">
        <v>38</v>
      </c>
      <c r="V77" s="19">
        <v>27</v>
      </c>
      <c r="W77" s="19">
        <v>259</v>
      </c>
      <c r="X77" s="19">
        <v>5</v>
      </c>
      <c r="Y77" s="19">
        <v>17</v>
      </c>
      <c r="Z77" s="21">
        <v>0</v>
      </c>
      <c r="AA77" s="19">
        <v>0</v>
      </c>
      <c r="AB77" s="22">
        <v>0</v>
      </c>
      <c r="AC77" s="19">
        <v>0</v>
      </c>
      <c r="AD77" s="23">
        <v>0</v>
      </c>
      <c r="AE77" s="70">
        <f>IFERROR($Q77*$Q$1+IF($R$1=0,0,$R77/$R$1)+$S$1*$S77+$V77*$V$1+IF($W$1=0,0,$W77/$W$1)+$X77*$X$1+IF($Z$1=0,0,$Z77/$Z$1)+$AA77*$AA$1+$AB77*$AB$1+$AC77*$AC$1+$AD77*$AD$1,0)</f>
        <v>55.9</v>
      </c>
      <c r="AF77" s="70">
        <f>AE77+(0.5*V77)</f>
        <v>69.400000000000006</v>
      </c>
      <c r="AG77" s="70">
        <f>AF77/N77</f>
        <v>4.3375000000000004</v>
      </c>
      <c r="AH77" s="71">
        <f>IFERROR($AE77/$N77,"-")</f>
        <v>3.4937499999999999</v>
      </c>
    </row>
    <row r="78" spans="1:34" ht="22" customHeight="1" x14ac:dyDescent="0.3">
      <c r="A78" s="20" t="s">
        <v>259</v>
      </c>
      <c r="B78" s="18" t="s">
        <v>41</v>
      </c>
      <c r="C78" s="18" t="s">
        <v>36</v>
      </c>
      <c r="D78" s="34">
        <v>0</v>
      </c>
      <c r="E78" s="34">
        <v>0</v>
      </c>
      <c r="F78" s="18">
        <v>12</v>
      </c>
      <c r="G78" s="18">
        <v>4</v>
      </c>
      <c r="H78" s="18">
        <v>26</v>
      </c>
      <c r="I78" s="18">
        <v>9</v>
      </c>
      <c r="J78" s="19">
        <v>256</v>
      </c>
      <c r="K78" s="19">
        <v>334</v>
      </c>
      <c r="L78" s="19">
        <v>340</v>
      </c>
      <c r="M78" s="25">
        <v>0.01</v>
      </c>
      <c r="N78" s="24">
        <v>15</v>
      </c>
      <c r="O78" s="24">
        <v>556</v>
      </c>
      <c r="P78" s="24">
        <v>52.6</v>
      </c>
      <c r="Q78" s="21">
        <v>0</v>
      </c>
      <c r="R78" s="19">
        <v>0</v>
      </c>
      <c r="S78" s="19">
        <v>0</v>
      </c>
      <c r="T78" s="19">
        <v>0</v>
      </c>
      <c r="U78" s="19">
        <v>40</v>
      </c>
      <c r="V78" s="19">
        <v>22</v>
      </c>
      <c r="W78" s="19">
        <v>362</v>
      </c>
      <c r="X78" s="19">
        <v>3</v>
      </c>
      <c r="Y78" s="19">
        <v>14</v>
      </c>
      <c r="Z78" s="21">
        <v>37</v>
      </c>
      <c r="AA78" s="19">
        <v>0</v>
      </c>
      <c r="AB78" s="22">
        <v>0</v>
      </c>
      <c r="AC78" s="19">
        <v>0</v>
      </c>
      <c r="AD78" s="23">
        <v>0</v>
      </c>
      <c r="AE78" s="70">
        <f>IFERROR($Q78*$Q$1+IF($R$1=0,0,$R78/$R$1)+$S$1*$S78+$V78*$V$1+IF($W$1=0,0,$W78/$W$1)+$X78*$X$1+IF($Z$1=0,0,$Z78/$Z$1)+$AA78*$AA$1+$AB78*$AB$1+$AC78*$AC$1+$AD78*$AD$1,0)</f>
        <v>54.2</v>
      </c>
      <c r="AF78" s="70">
        <f>AE78+(0.5*V78)</f>
        <v>65.2</v>
      </c>
      <c r="AG78" s="70">
        <f>AF78/N78</f>
        <v>4.3466666666666667</v>
      </c>
      <c r="AH78" s="71">
        <f>IFERROR($AE78/$N78,"-")</f>
        <v>3.6133333333333337</v>
      </c>
    </row>
    <row r="79" spans="1:34" ht="22" customHeight="1" x14ac:dyDescent="0.3">
      <c r="A79" s="20" t="s">
        <v>189</v>
      </c>
      <c r="B79" s="18" t="s">
        <v>41</v>
      </c>
      <c r="C79" s="18" t="s">
        <v>34</v>
      </c>
      <c r="D79" s="34">
        <v>0</v>
      </c>
      <c r="E79" s="34">
        <v>1</v>
      </c>
      <c r="F79" s="18">
        <v>5</v>
      </c>
      <c r="G79" s="18">
        <v>11</v>
      </c>
      <c r="H79" s="18">
        <v>10</v>
      </c>
      <c r="I79" s="18">
        <v>7</v>
      </c>
      <c r="J79" s="19">
        <v>65</v>
      </c>
      <c r="K79" s="19">
        <v>68</v>
      </c>
      <c r="L79" s="19">
        <v>57</v>
      </c>
      <c r="M79" s="25">
        <v>0.99</v>
      </c>
      <c r="N79" s="24">
        <v>16</v>
      </c>
      <c r="O79" s="24">
        <v>954</v>
      </c>
      <c r="P79" s="24">
        <v>90.1</v>
      </c>
      <c r="Q79" s="21">
        <v>0</v>
      </c>
      <c r="R79" s="19">
        <v>0</v>
      </c>
      <c r="S79" s="19">
        <v>0</v>
      </c>
      <c r="T79" s="19">
        <v>0</v>
      </c>
      <c r="U79" s="19">
        <v>128</v>
      </c>
      <c r="V79" s="19">
        <v>90</v>
      </c>
      <c r="W79" s="19">
        <v>916</v>
      </c>
      <c r="X79" s="19">
        <v>6</v>
      </c>
      <c r="Y79" s="19">
        <v>43</v>
      </c>
      <c r="Z79" s="21">
        <v>0</v>
      </c>
      <c r="AA79" s="19">
        <v>0</v>
      </c>
      <c r="AB79" s="22">
        <v>2</v>
      </c>
      <c r="AC79" s="19">
        <v>0</v>
      </c>
      <c r="AD79" s="23">
        <v>0</v>
      </c>
      <c r="AE79" s="70">
        <f>IFERROR($Q79*$Q$1+IF($R$1=0,0,$R79/$R$1)+$S$1*$S79+$V79*$V$1+IF($W$1=0,0,$W79/$W$1)+$X79*$X$1+IF($Z$1=0,0,$Z79/$Z$1)+$AA79*$AA$1+$AB79*$AB$1+$AC79*$AC$1+$AD79*$AD$1,0)</f>
        <v>131.6</v>
      </c>
      <c r="AF79" s="70">
        <f>AE79+(0.5*V79)</f>
        <v>176.6</v>
      </c>
      <c r="AG79" s="70">
        <f>AF79/N79</f>
        <v>11.0375</v>
      </c>
      <c r="AH79" s="71">
        <f>IFERROR($AE79/$N79,"-")</f>
        <v>8.2249999999999996</v>
      </c>
    </row>
    <row r="80" spans="1:34" ht="22" customHeight="1" x14ac:dyDescent="0.3">
      <c r="A80" s="20" t="s">
        <v>258</v>
      </c>
      <c r="B80" s="18" t="s">
        <v>41</v>
      </c>
      <c r="C80" s="18" t="s">
        <v>7</v>
      </c>
      <c r="D80" s="34">
        <v>0</v>
      </c>
      <c r="E80" s="34">
        <v>0</v>
      </c>
      <c r="F80" s="18">
        <v>3</v>
      </c>
      <c r="G80" s="18">
        <v>13</v>
      </c>
      <c r="H80" s="18">
        <v>31</v>
      </c>
      <c r="I80" s="18">
        <v>6</v>
      </c>
      <c r="J80" s="19">
        <v>229</v>
      </c>
      <c r="K80" s="19">
        <v>224</v>
      </c>
      <c r="L80" s="19">
        <v>183</v>
      </c>
      <c r="M80" s="25">
        <v>0.05</v>
      </c>
      <c r="N80" s="24">
        <v>16</v>
      </c>
      <c r="O80" s="24">
        <v>818</v>
      </c>
      <c r="P80" s="24">
        <v>79.400000000000006</v>
      </c>
      <c r="Q80" s="21">
        <v>0</v>
      </c>
      <c r="R80" s="19">
        <v>0</v>
      </c>
      <c r="S80" s="19">
        <v>0</v>
      </c>
      <c r="T80" s="19">
        <v>0</v>
      </c>
      <c r="U80" s="19">
        <v>99</v>
      </c>
      <c r="V80" s="19">
        <v>58</v>
      </c>
      <c r="W80" s="19">
        <v>534</v>
      </c>
      <c r="X80" s="19">
        <v>4</v>
      </c>
      <c r="Y80" s="19">
        <v>29</v>
      </c>
      <c r="Z80" s="21">
        <v>0</v>
      </c>
      <c r="AA80" s="19">
        <v>0</v>
      </c>
      <c r="AB80" s="22">
        <v>0</v>
      </c>
      <c r="AC80" s="19">
        <v>3</v>
      </c>
      <c r="AD80" s="23">
        <v>1</v>
      </c>
      <c r="AE80" s="70">
        <f>IFERROR($Q80*$Q$1+IF($R$1=0,0,$R80/$R$1)+$S$1*$S80+$V80*$V$1+IF($W$1=0,0,$W80/$W$1)+$X80*$X$1+IF($Z$1=0,0,$Z80/$Z$1)+$AA80*$AA$1+$AB80*$AB$1+$AC80*$AC$1+$AD80*$AD$1,0)</f>
        <v>75.400000000000006</v>
      </c>
      <c r="AF80" s="70">
        <f>AE80+(0.5*V80)</f>
        <v>104.4</v>
      </c>
      <c r="AG80" s="70">
        <f>AF80/N80</f>
        <v>6.5250000000000004</v>
      </c>
      <c r="AH80" s="71">
        <f>IFERROR($AE80/$N80,"-")</f>
        <v>4.7125000000000004</v>
      </c>
    </row>
    <row r="81" spans="1:34" ht="22" customHeight="1" x14ac:dyDescent="0.3">
      <c r="A81" s="20" t="s">
        <v>212</v>
      </c>
      <c r="B81" s="18" t="s">
        <v>41</v>
      </c>
      <c r="C81" s="18" t="s">
        <v>8</v>
      </c>
      <c r="D81" s="34">
        <v>0</v>
      </c>
      <c r="E81" s="34">
        <v>0</v>
      </c>
      <c r="F81" s="18">
        <v>12</v>
      </c>
      <c r="G81" s="18">
        <v>4</v>
      </c>
      <c r="H81" s="18">
        <v>32</v>
      </c>
      <c r="I81" s="18">
        <v>7</v>
      </c>
      <c r="J81" s="19">
        <v>122</v>
      </c>
      <c r="K81" s="19">
        <v>126</v>
      </c>
      <c r="L81" s="19">
        <v>125</v>
      </c>
      <c r="M81" s="25">
        <v>0.87</v>
      </c>
      <c r="N81" s="24">
        <v>15</v>
      </c>
      <c r="O81" s="24">
        <v>818</v>
      </c>
      <c r="P81" s="24">
        <v>76</v>
      </c>
      <c r="Q81" s="21">
        <v>0</v>
      </c>
      <c r="R81" s="19">
        <v>0</v>
      </c>
      <c r="S81" s="19">
        <v>0</v>
      </c>
      <c r="T81" s="19">
        <v>0</v>
      </c>
      <c r="U81" s="19">
        <v>79</v>
      </c>
      <c r="V81" s="19">
        <v>48</v>
      </c>
      <c r="W81" s="19">
        <v>527</v>
      </c>
      <c r="X81" s="19">
        <v>4</v>
      </c>
      <c r="Y81" s="19">
        <v>32</v>
      </c>
      <c r="Z81" s="21">
        <v>0</v>
      </c>
      <c r="AA81" s="19">
        <v>0</v>
      </c>
      <c r="AB81" s="22">
        <v>0</v>
      </c>
      <c r="AC81" s="19">
        <v>0</v>
      </c>
      <c r="AD81" s="23">
        <v>0</v>
      </c>
      <c r="AE81" s="70">
        <f>IFERROR($Q81*$Q$1+IF($R$1=0,0,$R81/$R$1)+$S$1*$S81+$V81*$V$1+IF($W$1=0,0,$W81/$W$1)+$X81*$X$1+IF($Z$1=0,0,$Z81/$Z$1)+$AA81*$AA$1+$AB81*$AB$1+$AC81*$AC$1+$AD81*$AD$1,0)</f>
        <v>76.7</v>
      </c>
      <c r="AF81" s="70">
        <f>AE81+(0.5*V81)</f>
        <v>100.7</v>
      </c>
      <c r="AG81" s="70">
        <f>AF81/N81</f>
        <v>6.7133333333333338</v>
      </c>
      <c r="AH81" s="71">
        <f>IFERROR($AE81/$N81,"-")</f>
        <v>5.1133333333333333</v>
      </c>
    </row>
    <row r="82" spans="1:34" ht="22" customHeight="1" x14ac:dyDescent="0.3">
      <c r="A82" s="20" t="s">
        <v>217</v>
      </c>
      <c r="B82" s="18" t="s">
        <v>41</v>
      </c>
      <c r="C82" s="18" t="s">
        <v>22</v>
      </c>
      <c r="D82" s="34">
        <v>0</v>
      </c>
      <c r="E82" s="34">
        <v>0</v>
      </c>
      <c r="F82" s="18">
        <v>12</v>
      </c>
      <c r="G82" s="18">
        <v>4</v>
      </c>
      <c r="H82" s="18">
        <v>12</v>
      </c>
      <c r="I82" s="18">
        <v>4</v>
      </c>
      <c r="J82" s="19">
        <v>237</v>
      </c>
      <c r="K82" s="19">
        <v>302</v>
      </c>
      <c r="L82" s="19">
        <v>321</v>
      </c>
      <c r="M82" s="25">
        <v>0.03</v>
      </c>
      <c r="N82" s="24">
        <v>16</v>
      </c>
      <c r="O82" s="24">
        <v>749</v>
      </c>
      <c r="P82" s="24">
        <v>70.5</v>
      </c>
      <c r="Q82" s="21">
        <v>0</v>
      </c>
      <c r="R82" s="19">
        <v>0</v>
      </c>
      <c r="S82" s="19">
        <v>0</v>
      </c>
      <c r="T82" s="19">
        <v>0</v>
      </c>
      <c r="U82" s="19">
        <v>70</v>
      </c>
      <c r="V82" s="19">
        <v>47</v>
      </c>
      <c r="W82" s="19">
        <v>497</v>
      </c>
      <c r="X82" s="19">
        <v>3</v>
      </c>
      <c r="Y82" s="19">
        <v>28</v>
      </c>
      <c r="Z82" s="21">
        <v>0</v>
      </c>
      <c r="AA82" s="19">
        <v>0</v>
      </c>
      <c r="AB82" s="22">
        <v>0</v>
      </c>
      <c r="AC82" s="19">
        <v>0</v>
      </c>
      <c r="AD82" s="23">
        <v>0</v>
      </c>
      <c r="AE82" s="70">
        <f>IFERROR($Q82*$Q$1+IF($R$1=0,0,$R82/$R$1)+$S$1*$S82+$V82*$V$1+IF($W$1=0,0,$W82/$W$1)+$X82*$X$1+IF($Z$1=0,0,$Z82/$Z$1)+$AA82*$AA$1+$AB82*$AB$1+$AC82*$AC$1+$AD82*$AD$1,0)</f>
        <v>67.7</v>
      </c>
      <c r="AF82" s="70">
        <f>AE82+(0.5*V82)</f>
        <v>91.2</v>
      </c>
      <c r="AG82" s="70">
        <f>AF82/N82</f>
        <v>5.7</v>
      </c>
      <c r="AH82" s="71">
        <f>IFERROR($AE82/$N82,"-")</f>
        <v>4.2312500000000002</v>
      </c>
    </row>
    <row r="83" spans="1:34" ht="22" customHeight="1" x14ac:dyDescent="0.3">
      <c r="A83" s="20" t="s">
        <v>205</v>
      </c>
      <c r="B83" s="18" t="s">
        <v>41</v>
      </c>
      <c r="C83" s="18" t="s">
        <v>11</v>
      </c>
      <c r="D83" s="34">
        <v>0</v>
      </c>
      <c r="E83" s="34">
        <v>0</v>
      </c>
      <c r="F83" s="18">
        <v>10</v>
      </c>
      <c r="G83" s="18">
        <v>5</v>
      </c>
      <c r="H83" s="18">
        <v>17</v>
      </c>
      <c r="I83" s="18">
        <v>7</v>
      </c>
      <c r="J83" s="19">
        <v>105</v>
      </c>
      <c r="K83" s="19">
        <v>108</v>
      </c>
      <c r="L83" s="19">
        <v>99</v>
      </c>
      <c r="M83" s="25">
        <v>0.8</v>
      </c>
      <c r="N83" s="24">
        <v>1</v>
      </c>
      <c r="O83" s="24">
        <v>8</v>
      </c>
      <c r="P83" s="24">
        <v>0.8</v>
      </c>
      <c r="Q83" s="21">
        <v>0</v>
      </c>
      <c r="R83" s="19">
        <v>0</v>
      </c>
      <c r="S83" s="19">
        <v>0</v>
      </c>
      <c r="T83" s="19">
        <v>0</v>
      </c>
      <c r="U83" s="19">
        <v>3</v>
      </c>
      <c r="V83" s="19">
        <v>3</v>
      </c>
      <c r="W83" s="19">
        <v>37</v>
      </c>
      <c r="X83" s="19">
        <v>0</v>
      </c>
      <c r="Y83" s="19">
        <v>2</v>
      </c>
      <c r="Z83" s="21">
        <v>0</v>
      </c>
      <c r="AA83" s="19">
        <v>0</v>
      </c>
      <c r="AB83" s="22">
        <v>0</v>
      </c>
      <c r="AC83" s="19">
        <v>0</v>
      </c>
      <c r="AD83" s="23">
        <v>0</v>
      </c>
      <c r="AE83" s="70">
        <f>IFERROR($Q83*$Q$1+IF($R$1=0,0,$R83/$R$1)+$S$1*$S83+$V83*$V$1+IF($W$1=0,0,$W83/$W$1)+$X83*$X$1+IF($Z$1=0,0,$Z83/$Z$1)+$AA83*$AA$1+$AB83*$AB$1+$AC83*$AC$1+$AD83*$AD$1,0)</f>
        <v>3.7</v>
      </c>
      <c r="AF83" s="70">
        <f>AE83+(0.5*V83)</f>
        <v>5.2</v>
      </c>
      <c r="AG83" s="70">
        <f>AF83/N83</f>
        <v>5.2</v>
      </c>
      <c r="AH83" s="71">
        <f>IFERROR($AE83/$N83,"-")</f>
        <v>3.7</v>
      </c>
    </row>
    <row r="84" spans="1:34" ht="22" customHeight="1" x14ac:dyDescent="0.3">
      <c r="A84" s="20" t="s">
        <v>244</v>
      </c>
      <c r="B84" s="18" t="s">
        <v>41</v>
      </c>
      <c r="C84" s="18" t="s">
        <v>31</v>
      </c>
      <c r="D84" s="34">
        <v>0</v>
      </c>
      <c r="E84" s="34">
        <v>0</v>
      </c>
      <c r="F84" s="18">
        <v>9</v>
      </c>
      <c r="G84" s="18">
        <v>7</v>
      </c>
      <c r="H84" s="18">
        <v>29</v>
      </c>
      <c r="I84" s="18">
        <v>9</v>
      </c>
      <c r="J84" s="19">
        <v>49</v>
      </c>
      <c r="K84" s="19">
        <v>48</v>
      </c>
      <c r="L84" s="19">
        <v>54</v>
      </c>
      <c r="M84" s="25">
        <v>0.99</v>
      </c>
      <c r="N84" s="24">
        <v>16</v>
      </c>
      <c r="O84" s="24">
        <v>668</v>
      </c>
      <c r="P84" s="24">
        <v>66.3</v>
      </c>
      <c r="Q84" s="21">
        <v>0</v>
      </c>
      <c r="R84" s="19">
        <v>0</v>
      </c>
      <c r="S84" s="19">
        <v>0</v>
      </c>
      <c r="T84" s="19">
        <v>0</v>
      </c>
      <c r="U84" s="19">
        <v>87</v>
      </c>
      <c r="V84" s="19">
        <v>67</v>
      </c>
      <c r="W84" s="19">
        <v>862</v>
      </c>
      <c r="X84" s="19">
        <v>5</v>
      </c>
      <c r="Y84" s="19">
        <v>45</v>
      </c>
      <c r="Z84" s="21">
        <v>0</v>
      </c>
      <c r="AA84" s="19">
        <v>0</v>
      </c>
      <c r="AB84" s="22">
        <v>0</v>
      </c>
      <c r="AC84" s="19">
        <v>4</v>
      </c>
      <c r="AD84" s="23">
        <v>3</v>
      </c>
      <c r="AE84" s="70">
        <f>IFERROR($Q84*$Q$1+IF($R$1=0,0,$R84/$R$1)+$S$1*$S84+$V84*$V$1+IF($W$1=0,0,$W84/$W$1)+$X84*$X$1+IF($Z$1=0,0,$Z84/$Z$1)+$AA84*$AA$1+$AB84*$AB$1+$AC84*$AC$1+$AD84*$AD$1,0)</f>
        <v>110.2</v>
      </c>
      <c r="AF84" s="70">
        <f>AE84+(0.5*V84)</f>
        <v>143.69999999999999</v>
      </c>
      <c r="AG84" s="70">
        <f>AF84/N84</f>
        <v>8.9812499999999993</v>
      </c>
      <c r="AH84" s="71">
        <f>IFERROR($AE84/$N84,"-")</f>
        <v>6.8875000000000002</v>
      </c>
    </row>
    <row r="85" spans="1:34" ht="22" customHeight="1" x14ac:dyDescent="0.3">
      <c r="A85" s="20" t="s">
        <v>230</v>
      </c>
      <c r="B85" s="18" t="s">
        <v>41</v>
      </c>
      <c r="C85" s="18" t="s">
        <v>43</v>
      </c>
      <c r="D85" s="34">
        <v>0</v>
      </c>
      <c r="E85" s="34">
        <v>0</v>
      </c>
      <c r="F85" s="18">
        <v>2</v>
      </c>
      <c r="G85" s="18">
        <v>14</v>
      </c>
      <c r="H85" s="18">
        <v>18</v>
      </c>
      <c r="I85" s="18">
        <v>9</v>
      </c>
      <c r="J85" s="19">
        <v>201</v>
      </c>
      <c r="K85" s="19">
        <v>356</v>
      </c>
      <c r="L85" s="19">
        <v>367</v>
      </c>
      <c r="M85" s="25">
        <v>0.02</v>
      </c>
      <c r="N85" s="24">
        <v>16</v>
      </c>
      <c r="O85" s="24">
        <v>351</v>
      </c>
      <c r="P85" s="24">
        <v>31</v>
      </c>
      <c r="Q85" s="21">
        <v>1</v>
      </c>
      <c r="R85" s="19">
        <v>-2</v>
      </c>
      <c r="S85" s="19">
        <v>0</v>
      </c>
      <c r="T85" s="19">
        <v>0</v>
      </c>
      <c r="U85" s="19">
        <v>33</v>
      </c>
      <c r="V85" s="19">
        <v>26</v>
      </c>
      <c r="W85" s="19">
        <v>259</v>
      </c>
      <c r="X85" s="19">
        <v>6</v>
      </c>
      <c r="Y85" s="19">
        <v>18</v>
      </c>
      <c r="Z85" s="21">
        <v>0</v>
      </c>
      <c r="AA85" s="19">
        <v>0</v>
      </c>
      <c r="AB85" s="22">
        <v>0</v>
      </c>
      <c r="AC85" s="19">
        <v>0</v>
      </c>
      <c r="AD85" s="23">
        <v>0</v>
      </c>
      <c r="AE85" s="70">
        <f>IFERROR($Q85*$Q$1+IF($R$1=0,0,$R85/$R$1)+$S$1*$S85+$V85*$V$1+IF($W$1=0,0,$W85/$W$1)+$X85*$X$1+IF($Z$1=0,0,$Z85/$Z$1)+$AA85*$AA$1+$AB85*$AB$1+$AC85*$AC$1+$AD85*$AD$1,0)</f>
        <v>61.7</v>
      </c>
      <c r="AF85" s="70">
        <f>AE85+(0.5*V85)</f>
        <v>74.7</v>
      </c>
      <c r="AG85" s="70">
        <f>AF85/N85</f>
        <v>4.6687500000000002</v>
      </c>
      <c r="AH85" s="71">
        <f>IFERROR($AE85/$N85,"-")</f>
        <v>3.8562500000000002</v>
      </c>
    </row>
    <row r="86" spans="1:34" ht="22" customHeight="1" x14ac:dyDescent="0.3">
      <c r="A86" s="20" t="s">
        <v>152</v>
      </c>
      <c r="B86" s="18" t="s">
        <v>41</v>
      </c>
      <c r="C86" s="18" t="s">
        <v>18</v>
      </c>
      <c r="D86" s="34">
        <v>0</v>
      </c>
      <c r="E86" s="34">
        <v>0</v>
      </c>
      <c r="F86" s="18">
        <v>8</v>
      </c>
      <c r="G86" s="18">
        <v>8</v>
      </c>
      <c r="H86" s="18">
        <v>14</v>
      </c>
      <c r="I86" s="18">
        <v>10</v>
      </c>
      <c r="J86" s="19">
        <v>132</v>
      </c>
      <c r="K86" s="19">
        <v>147</v>
      </c>
      <c r="L86" s="19">
        <v>142</v>
      </c>
      <c r="M86" s="25">
        <v>0.66</v>
      </c>
      <c r="N86" s="24">
        <v>14</v>
      </c>
      <c r="O86" s="24">
        <v>830</v>
      </c>
      <c r="P86" s="24">
        <v>78.400000000000006</v>
      </c>
      <c r="Q86" s="21">
        <v>1</v>
      </c>
      <c r="R86" s="19">
        <v>4</v>
      </c>
      <c r="S86" s="19">
        <v>0</v>
      </c>
      <c r="T86" s="19">
        <v>0</v>
      </c>
      <c r="U86" s="19">
        <v>50</v>
      </c>
      <c r="V86" s="19">
        <v>26</v>
      </c>
      <c r="W86" s="19">
        <v>245</v>
      </c>
      <c r="X86" s="19">
        <v>2</v>
      </c>
      <c r="Y86" s="19">
        <v>11</v>
      </c>
      <c r="Z86" s="21">
        <v>0</v>
      </c>
      <c r="AA86" s="19">
        <v>0</v>
      </c>
      <c r="AB86" s="22">
        <v>0</v>
      </c>
      <c r="AC86" s="19">
        <v>0</v>
      </c>
      <c r="AD86" s="23">
        <v>0</v>
      </c>
      <c r="AE86" s="70">
        <f>IFERROR($Q86*$Q$1+IF($R$1=0,0,$R86/$R$1)+$S$1*$S86+$V86*$V$1+IF($W$1=0,0,$W86/$W$1)+$X86*$X$1+IF($Z$1=0,0,$Z86/$Z$1)+$AA86*$AA$1+$AB86*$AB$1+$AC86*$AC$1+$AD86*$AD$1,0)</f>
        <v>36.9</v>
      </c>
      <c r="AF86" s="70">
        <f>AE86+(0.5*V86)</f>
        <v>49.9</v>
      </c>
      <c r="AG86" s="70">
        <f>AF86/N86</f>
        <v>3.5642857142857141</v>
      </c>
      <c r="AH86" s="71">
        <f>IFERROR($AE86/$N86,"-")</f>
        <v>2.6357142857142857</v>
      </c>
    </row>
    <row r="87" spans="1:34" ht="22" customHeight="1" x14ac:dyDescent="0.3">
      <c r="A87" s="20" t="s">
        <v>184</v>
      </c>
      <c r="B87" s="18" t="s">
        <v>41</v>
      </c>
      <c r="C87" s="18" t="s">
        <v>32</v>
      </c>
      <c r="D87" s="34">
        <v>0</v>
      </c>
      <c r="E87" s="34">
        <v>0</v>
      </c>
      <c r="F87" s="18">
        <v>10</v>
      </c>
      <c r="G87" s="18">
        <v>6</v>
      </c>
      <c r="H87" s="18">
        <v>15</v>
      </c>
      <c r="I87" s="18">
        <v>8</v>
      </c>
      <c r="J87" s="19">
        <v>107</v>
      </c>
      <c r="K87" s="19">
        <v>102</v>
      </c>
      <c r="L87" s="19">
        <v>101</v>
      </c>
      <c r="M87" s="25">
        <v>0.88</v>
      </c>
      <c r="N87" s="24">
        <v>16</v>
      </c>
      <c r="O87" s="24">
        <v>587</v>
      </c>
      <c r="P87" s="24">
        <v>49.9</v>
      </c>
      <c r="Q87" s="21">
        <v>0</v>
      </c>
      <c r="R87" s="19">
        <v>0</v>
      </c>
      <c r="S87" s="19">
        <v>0</v>
      </c>
      <c r="T87" s="19">
        <v>0</v>
      </c>
      <c r="U87" s="19">
        <v>89</v>
      </c>
      <c r="V87" s="19">
        <v>58</v>
      </c>
      <c r="W87" s="19">
        <v>702</v>
      </c>
      <c r="X87" s="19">
        <v>3</v>
      </c>
      <c r="Y87" s="19">
        <v>42</v>
      </c>
      <c r="Z87" s="21">
        <v>0</v>
      </c>
      <c r="AA87" s="19">
        <v>0</v>
      </c>
      <c r="AB87" s="22">
        <v>0</v>
      </c>
      <c r="AC87" s="19">
        <v>1</v>
      </c>
      <c r="AD87" s="23">
        <v>1</v>
      </c>
      <c r="AE87" s="70">
        <f>IFERROR($Q87*$Q$1+IF($R$1=0,0,$R87/$R$1)+$S$1*$S87+$V87*$V$1+IF($W$1=0,0,$W87/$W$1)+$X87*$X$1+IF($Z$1=0,0,$Z87/$Z$1)+$AA87*$AA$1+$AB87*$AB$1+$AC87*$AC$1+$AD87*$AD$1,0)</f>
        <v>86.2</v>
      </c>
      <c r="AF87" s="70">
        <f>AE87+(0.5*V87)</f>
        <v>115.2</v>
      </c>
      <c r="AG87" s="70">
        <f>AF87/N87</f>
        <v>7.2</v>
      </c>
      <c r="AH87" s="71">
        <f>IFERROR($AE87/$N87,"-")</f>
        <v>5.3875000000000002</v>
      </c>
    </row>
    <row r="88" spans="1:34" ht="22" customHeight="1" x14ac:dyDescent="0.3">
      <c r="A88" s="35" t="s">
        <v>186</v>
      </c>
      <c r="B88" s="34" t="s">
        <v>40</v>
      </c>
      <c r="C88" s="34" t="s">
        <v>18</v>
      </c>
      <c r="D88" s="34">
        <v>0</v>
      </c>
      <c r="E88" s="34">
        <v>0</v>
      </c>
      <c r="F88" s="34">
        <v>8</v>
      </c>
      <c r="G88" s="34">
        <v>8</v>
      </c>
      <c r="H88" s="34">
        <v>14</v>
      </c>
      <c r="I88" s="34">
        <v>10</v>
      </c>
      <c r="J88" s="31">
        <v>76</v>
      </c>
      <c r="K88" s="31">
        <v>84</v>
      </c>
      <c r="L88" s="31">
        <v>92</v>
      </c>
      <c r="M88" s="37">
        <v>0.91</v>
      </c>
      <c r="N88" s="33">
        <v>16</v>
      </c>
      <c r="O88" s="33">
        <v>952</v>
      </c>
      <c r="P88" s="33">
        <v>90</v>
      </c>
      <c r="Q88" s="32">
        <v>1</v>
      </c>
      <c r="R88" s="31">
        <v>4</v>
      </c>
      <c r="S88" s="31">
        <v>0</v>
      </c>
      <c r="T88" s="31">
        <v>0</v>
      </c>
      <c r="U88" s="31">
        <v>131</v>
      </c>
      <c r="V88" s="31">
        <v>83</v>
      </c>
      <c r="W88" s="31">
        <v>1062</v>
      </c>
      <c r="X88" s="31">
        <v>5</v>
      </c>
      <c r="Y88" s="31">
        <v>56</v>
      </c>
      <c r="Z88" s="32">
        <v>0</v>
      </c>
      <c r="AA88" s="31">
        <v>0</v>
      </c>
      <c r="AB88" s="30">
        <v>0</v>
      </c>
      <c r="AC88" s="31">
        <v>0</v>
      </c>
      <c r="AD88" s="36">
        <v>0</v>
      </c>
      <c r="AE88" s="70">
        <f>IFERROR($Q88*$Q$1+IF($R$1=0,0,$R88/$R$1)+$S$1*$S88+$V88*$V$1+IF($W$1=0,0,$W88/$W$1)+$X88*$X$1+IF($Z$1=0,0,$Z88/$Z$1)+$AA88*$AA$1+$AB88*$AB$1+$AC88*$AC$1+$AD88*$AD$1,0)</f>
        <v>136.60000000000002</v>
      </c>
      <c r="AF88" s="70">
        <f>AE88+(0.5*V88)</f>
        <v>178.10000000000002</v>
      </c>
      <c r="AG88" s="70">
        <f>AF88/N88</f>
        <v>11.131250000000001</v>
      </c>
      <c r="AH88" s="71">
        <f>IFERROR($AE88/$N88,"-")</f>
        <v>8.5375000000000014</v>
      </c>
    </row>
    <row r="89" spans="1:34" ht="22" customHeight="1" x14ac:dyDescent="0.3">
      <c r="A89" s="35" t="s">
        <v>127</v>
      </c>
      <c r="B89" s="34" t="s">
        <v>40</v>
      </c>
      <c r="C89" s="34" t="s">
        <v>11</v>
      </c>
      <c r="D89" s="34">
        <v>0</v>
      </c>
      <c r="E89" s="34">
        <v>1</v>
      </c>
      <c r="F89" s="34">
        <v>10</v>
      </c>
      <c r="G89" s="34">
        <v>5</v>
      </c>
      <c r="H89" s="34">
        <v>17</v>
      </c>
      <c r="I89" s="34">
        <v>7</v>
      </c>
      <c r="J89" s="31">
        <v>18</v>
      </c>
      <c r="K89" s="31">
        <v>17</v>
      </c>
      <c r="L89" s="31">
        <v>14</v>
      </c>
      <c r="M89" s="37">
        <v>1</v>
      </c>
      <c r="N89" s="33">
        <v>13</v>
      </c>
      <c r="O89" s="33">
        <v>648</v>
      </c>
      <c r="P89" s="33">
        <v>61</v>
      </c>
      <c r="Q89" s="32">
        <v>2</v>
      </c>
      <c r="R89" s="31">
        <v>2</v>
      </c>
      <c r="S89" s="31">
        <v>0</v>
      </c>
      <c r="T89" s="31">
        <v>0</v>
      </c>
      <c r="U89" s="31">
        <v>116</v>
      </c>
      <c r="V89" s="31">
        <v>69</v>
      </c>
      <c r="W89" s="31">
        <v>1041</v>
      </c>
      <c r="X89" s="31">
        <v>6</v>
      </c>
      <c r="Y89" s="31">
        <v>46</v>
      </c>
      <c r="Z89" s="32">
        <v>0</v>
      </c>
      <c r="AA89" s="31">
        <v>0</v>
      </c>
      <c r="AB89" s="30">
        <v>0</v>
      </c>
      <c r="AC89" s="31">
        <v>3</v>
      </c>
      <c r="AD89" s="36">
        <v>2</v>
      </c>
      <c r="AE89" s="70">
        <f>IFERROR($Q89*$Q$1+IF($R$1=0,0,$R89/$R$1)+$S$1*$S89+$V89*$V$1+IF($W$1=0,0,$W89/$W$1)+$X89*$X$1+IF($Z$1=0,0,$Z89/$Z$1)+$AA89*$AA$1+$AB89*$AB$1+$AC89*$AC$1+$AD89*$AD$1,0)</f>
        <v>136.30000000000001</v>
      </c>
      <c r="AF89" s="70">
        <f>AE89+(0.5*V89)</f>
        <v>170.8</v>
      </c>
      <c r="AG89" s="70">
        <f>AF89/N89</f>
        <v>13.13846153846154</v>
      </c>
      <c r="AH89" s="71">
        <f>IFERROR($AE89/$N89,"-")</f>
        <v>10.484615384615385</v>
      </c>
    </row>
    <row r="90" spans="1:34" ht="22" customHeight="1" x14ac:dyDescent="0.3">
      <c r="A90" s="35" t="s">
        <v>234</v>
      </c>
      <c r="B90" s="34" t="s">
        <v>40</v>
      </c>
      <c r="C90" s="34" t="s">
        <v>42</v>
      </c>
      <c r="D90" s="34">
        <v>0</v>
      </c>
      <c r="E90" s="34">
        <v>0</v>
      </c>
      <c r="F90" s="34">
        <v>7</v>
      </c>
      <c r="G90" s="34">
        <v>9</v>
      </c>
      <c r="H90" s="34">
        <v>27</v>
      </c>
      <c r="I90" s="34">
        <v>11</v>
      </c>
      <c r="J90" s="31">
        <v>178</v>
      </c>
      <c r="K90" s="31">
        <v>200</v>
      </c>
      <c r="L90" s="31">
        <v>243</v>
      </c>
      <c r="M90" s="37">
        <v>0.03</v>
      </c>
      <c r="N90" s="33">
        <v>15</v>
      </c>
      <c r="O90" s="33">
        <v>647</v>
      </c>
      <c r="P90" s="33">
        <v>61.6</v>
      </c>
      <c r="Q90" s="32">
        <v>3</v>
      </c>
      <c r="R90" s="31">
        <v>15</v>
      </c>
      <c r="S90" s="31">
        <v>0</v>
      </c>
      <c r="T90" s="31">
        <v>0</v>
      </c>
      <c r="U90" s="31">
        <v>112</v>
      </c>
      <c r="V90" s="31">
        <v>63</v>
      </c>
      <c r="W90" s="31">
        <v>824</v>
      </c>
      <c r="X90" s="31">
        <v>2</v>
      </c>
      <c r="Y90" s="31">
        <v>44</v>
      </c>
      <c r="Z90" s="32">
        <v>0</v>
      </c>
      <c r="AA90" s="31">
        <v>0</v>
      </c>
      <c r="AB90" s="30">
        <v>0</v>
      </c>
      <c r="AC90" s="31">
        <v>0</v>
      </c>
      <c r="AD90" s="36">
        <v>0</v>
      </c>
      <c r="AE90" s="70">
        <f>IFERROR($Q90*$Q$1+IF($R$1=0,0,$R90/$R$1)+$S$1*$S90+$V90*$V$1+IF($W$1=0,0,$W90/$W$1)+$X90*$X$1+IF($Z$1=0,0,$Z90/$Z$1)+$AA90*$AA$1+$AB90*$AB$1+$AC90*$AC$1+$AD90*$AD$1,0)</f>
        <v>95.9</v>
      </c>
      <c r="AF90" s="70">
        <f>AE90+(0.5*V90)</f>
        <v>127.4</v>
      </c>
      <c r="AG90" s="70">
        <f>AF90/N90</f>
        <v>8.4933333333333341</v>
      </c>
      <c r="AH90" s="71">
        <f>IFERROR($AE90/$N90,"-")</f>
        <v>6.3933333333333335</v>
      </c>
    </row>
    <row r="91" spans="1:34" ht="22" customHeight="1" x14ac:dyDescent="0.3">
      <c r="A91" s="35" t="s">
        <v>255</v>
      </c>
      <c r="B91" s="34" t="s">
        <v>40</v>
      </c>
      <c r="C91" s="34" t="s">
        <v>17</v>
      </c>
      <c r="D91" s="34">
        <v>0</v>
      </c>
      <c r="E91" s="34">
        <v>0</v>
      </c>
      <c r="F91" s="34">
        <v>3</v>
      </c>
      <c r="G91" s="34">
        <v>13</v>
      </c>
      <c r="H91" s="34">
        <v>16</v>
      </c>
      <c r="I91" s="34">
        <v>8</v>
      </c>
      <c r="J91" s="31">
        <v>166</v>
      </c>
      <c r="K91" s="31">
        <v>171</v>
      </c>
      <c r="L91" s="31">
        <v>215</v>
      </c>
      <c r="M91" s="37">
        <v>0.12</v>
      </c>
      <c r="N91" s="33">
        <v>16</v>
      </c>
      <c r="O91" s="33">
        <v>788</v>
      </c>
      <c r="P91" s="33">
        <v>76</v>
      </c>
      <c r="Q91" s="32">
        <v>0</v>
      </c>
      <c r="R91" s="31">
        <v>0</v>
      </c>
      <c r="S91" s="31">
        <v>0</v>
      </c>
      <c r="T91" s="31">
        <v>0</v>
      </c>
      <c r="U91" s="31">
        <v>97</v>
      </c>
      <c r="V91" s="31">
        <v>51</v>
      </c>
      <c r="W91" s="31">
        <v>677</v>
      </c>
      <c r="X91" s="31">
        <v>6</v>
      </c>
      <c r="Y91" s="31">
        <v>26</v>
      </c>
      <c r="Z91" s="32">
        <v>0</v>
      </c>
      <c r="AA91" s="31">
        <v>0</v>
      </c>
      <c r="AB91" s="30">
        <v>0</v>
      </c>
      <c r="AC91" s="31">
        <v>0</v>
      </c>
      <c r="AD91" s="36">
        <v>0</v>
      </c>
      <c r="AE91" s="70">
        <f>IFERROR($Q91*$Q$1+IF($R$1=0,0,$R91/$R$1)+$S$1*$S91+$V91*$V$1+IF($W$1=0,0,$W91/$W$1)+$X91*$X$1+IF($Z$1=0,0,$Z91/$Z$1)+$AA91*$AA$1+$AB91*$AB$1+$AC91*$AC$1+$AD91*$AD$1,0)</f>
        <v>103.7</v>
      </c>
      <c r="AF91" s="70">
        <f>AE91+(0.5*V91)</f>
        <v>129.19999999999999</v>
      </c>
      <c r="AG91" s="70">
        <f>AF91/N91</f>
        <v>8.0749999999999993</v>
      </c>
      <c r="AH91" s="71">
        <f>IFERROR($AE91/$N91,"-")</f>
        <v>6.4812500000000002</v>
      </c>
    </row>
    <row r="92" spans="1:34" ht="22" customHeight="1" x14ac:dyDescent="0.3">
      <c r="A92" s="35" t="s">
        <v>135</v>
      </c>
      <c r="B92" s="34" t="s">
        <v>40</v>
      </c>
      <c r="C92" s="34" t="s">
        <v>34</v>
      </c>
      <c r="D92" s="34">
        <v>0</v>
      </c>
      <c r="E92" s="34">
        <v>0</v>
      </c>
      <c r="F92" s="34">
        <v>5</v>
      </c>
      <c r="G92" s="34">
        <v>11</v>
      </c>
      <c r="H92" s="34">
        <v>10</v>
      </c>
      <c r="I92" s="34">
        <v>7</v>
      </c>
      <c r="J92" s="31">
        <v>22</v>
      </c>
      <c r="K92" s="31">
        <v>21</v>
      </c>
      <c r="L92" s="31">
        <v>21</v>
      </c>
      <c r="M92" s="37">
        <v>1</v>
      </c>
      <c r="N92" s="33">
        <v>16</v>
      </c>
      <c r="O92" s="33">
        <v>956</v>
      </c>
      <c r="P92" s="33">
        <v>90.3</v>
      </c>
      <c r="Q92" s="32">
        <v>6</v>
      </c>
      <c r="R92" s="31">
        <v>33</v>
      </c>
      <c r="S92" s="31">
        <v>0</v>
      </c>
      <c r="T92" s="31">
        <v>1</v>
      </c>
      <c r="U92" s="31">
        <v>145</v>
      </c>
      <c r="V92" s="31">
        <v>85</v>
      </c>
      <c r="W92" s="31">
        <v>1133</v>
      </c>
      <c r="X92" s="31">
        <v>10</v>
      </c>
      <c r="Y92" s="31">
        <v>60</v>
      </c>
      <c r="Z92" s="32">
        <v>0</v>
      </c>
      <c r="AA92" s="31">
        <v>0</v>
      </c>
      <c r="AB92" s="30">
        <v>0</v>
      </c>
      <c r="AC92" s="31">
        <v>1</v>
      </c>
      <c r="AD92" s="36">
        <v>0</v>
      </c>
      <c r="AE92" s="70">
        <f>IFERROR($Q92*$Q$1+IF($R$1=0,0,$R92/$R$1)+$S$1*$S92+$V92*$V$1+IF($W$1=0,0,$W92/$W$1)+$X92*$X$1+IF($Z$1=0,0,$Z92/$Z$1)+$AA92*$AA$1+$AB92*$AB$1+$AC92*$AC$1+$AD92*$AD$1,0)</f>
        <v>176.6</v>
      </c>
      <c r="AF92" s="70">
        <f>AE92+(0.5*V92)</f>
        <v>219.1</v>
      </c>
      <c r="AG92" s="70">
        <f>AF92/N92</f>
        <v>13.69375</v>
      </c>
      <c r="AH92" s="71">
        <f>IFERROR($AE92/$N92,"-")</f>
        <v>11.0375</v>
      </c>
    </row>
    <row r="93" spans="1:34" ht="22" customHeight="1" x14ac:dyDescent="0.3">
      <c r="A93" s="35" t="s">
        <v>147</v>
      </c>
      <c r="B93" s="34" t="s">
        <v>40</v>
      </c>
      <c r="C93" s="34" t="s">
        <v>9</v>
      </c>
      <c r="D93" s="34">
        <v>0</v>
      </c>
      <c r="E93" s="34">
        <v>0</v>
      </c>
      <c r="F93" s="34">
        <v>11</v>
      </c>
      <c r="G93" s="34">
        <v>5</v>
      </c>
      <c r="H93" s="34">
        <v>2</v>
      </c>
      <c r="I93" s="34">
        <v>10</v>
      </c>
      <c r="J93" s="31">
        <v>38</v>
      </c>
      <c r="K93" s="31">
        <v>38</v>
      </c>
      <c r="L93" s="31">
        <v>35</v>
      </c>
      <c r="M93" s="37">
        <v>0.99</v>
      </c>
      <c r="N93" s="33">
        <v>15</v>
      </c>
      <c r="O93" s="33">
        <v>926</v>
      </c>
      <c r="P93" s="33">
        <v>83.5</v>
      </c>
      <c r="Q93" s="32">
        <v>0</v>
      </c>
      <c r="R93" s="31">
        <v>0</v>
      </c>
      <c r="S93" s="31">
        <v>0</v>
      </c>
      <c r="T93" s="31">
        <v>0</v>
      </c>
      <c r="U93" s="31">
        <v>147</v>
      </c>
      <c r="V93" s="31">
        <v>85</v>
      </c>
      <c r="W93" s="31">
        <v>936</v>
      </c>
      <c r="X93" s="31">
        <v>3</v>
      </c>
      <c r="Y93" s="31">
        <v>49</v>
      </c>
      <c r="Z93" s="32">
        <v>0</v>
      </c>
      <c r="AA93" s="31">
        <v>0</v>
      </c>
      <c r="AB93" s="30">
        <v>0</v>
      </c>
      <c r="AC93" s="31">
        <v>3</v>
      </c>
      <c r="AD93" s="36">
        <v>3</v>
      </c>
      <c r="AE93" s="70">
        <f>IFERROR($Q93*$Q$1+IF($R$1=0,0,$R93/$R$1)+$S$1*$S93+$V93*$V$1+IF($W$1=0,0,$W93/$W$1)+$X93*$X$1+IF($Z$1=0,0,$Z93/$Z$1)+$AA93*$AA$1+$AB93*$AB$1+$AC93*$AC$1+$AD93*$AD$1,0)</f>
        <v>105.6</v>
      </c>
      <c r="AF93" s="70">
        <f>AE93+(0.5*V93)</f>
        <v>148.1</v>
      </c>
      <c r="AG93" s="70">
        <f>AF93/N93</f>
        <v>9.8733333333333331</v>
      </c>
      <c r="AH93" s="71">
        <f>IFERROR($AE93/$N93,"-")</f>
        <v>7.04</v>
      </c>
    </row>
    <row r="94" spans="1:34" ht="22" customHeight="1" x14ac:dyDescent="0.3">
      <c r="A94" s="35" t="s">
        <v>245</v>
      </c>
      <c r="B94" s="34" t="s">
        <v>40</v>
      </c>
      <c r="C94" s="34" t="s">
        <v>17</v>
      </c>
      <c r="D94" s="34">
        <v>0</v>
      </c>
      <c r="E94" s="34">
        <v>0</v>
      </c>
      <c r="F94" s="34">
        <v>3</v>
      </c>
      <c r="G94" s="34">
        <v>13</v>
      </c>
      <c r="H94" s="34">
        <v>16</v>
      </c>
      <c r="I94" s="34">
        <v>8</v>
      </c>
      <c r="J94" s="31">
        <v>64</v>
      </c>
      <c r="K94" s="31">
        <v>64</v>
      </c>
      <c r="L94" s="31">
        <v>49</v>
      </c>
      <c r="M94" s="37">
        <v>0.95</v>
      </c>
      <c r="N94" s="33">
        <v>10</v>
      </c>
      <c r="O94" s="33">
        <v>516</v>
      </c>
      <c r="P94" s="33">
        <v>49.8</v>
      </c>
      <c r="Q94" s="32">
        <v>0</v>
      </c>
      <c r="R94" s="31">
        <v>0</v>
      </c>
      <c r="S94" s="31">
        <v>0</v>
      </c>
      <c r="T94" s="31">
        <v>0</v>
      </c>
      <c r="U94" s="31">
        <v>81</v>
      </c>
      <c r="V94" s="31">
        <v>48</v>
      </c>
      <c r="W94" s="31">
        <v>548</v>
      </c>
      <c r="X94" s="31">
        <v>2</v>
      </c>
      <c r="Y94" s="31">
        <v>26</v>
      </c>
      <c r="Z94" s="32">
        <v>0</v>
      </c>
      <c r="AA94" s="31">
        <v>0</v>
      </c>
      <c r="AB94" s="30">
        <v>1</v>
      </c>
      <c r="AC94" s="31">
        <v>0</v>
      </c>
      <c r="AD94" s="36">
        <v>0</v>
      </c>
      <c r="AE94" s="70">
        <f>IFERROR($Q94*$Q$1+IF($R$1=0,0,$R94/$R$1)+$S$1*$S94+$V94*$V$1+IF($W$1=0,0,$W94/$W$1)+$X94*$X$1+IF($Z$1=0,0,$Z94/$Z$1)+$AA94*$AA$1+$AB94*$AB$1+$AC94*$AC$1+$AD94*$AD$1,0)</f>
        <v>68.8</v>
      </c>
      <c r="AF94" s="70">
        <f>AE94+(0.5*V94)</f>
        <v>92.8</v>
      </c>
      <c r="AG94" s="70">
        <f>AF94/N94</f>
        <v>9.2799999999999994</v>
      </c>
      <c r="AH94" s="71">
        <f>IFERROR($AE94/$N94,"-")</f>
        <v>6.88</v>
      </c>
    </row>
    <row r="95" spans="1:34" ht="22" customHeight="1" x14ac:dyDescent="0.3">
      <c r="A95" s="35" t="s">
        <v>180</v>
      </c>
      <c r="B95" s="34" t="s">
        <v>40</v>
      </c>
      <c r="C95" s="34" t="s">
        <v>27</v>
      </c>
      <c r="D95" s="34">
        <v>0</v>
      </c>
      <c r="E95" s="34">
        <v>0</v>
      </c>
      <c r="F95" s="34">
        <v>7</v>
      </c>
      <c r="G95" s="34">
        <v>9</v>
      </c>
      <c r="H95" s="34">
        <v>13</v>
      </c>
      <c r="I95" s="34">
        <v>11</v>
      </c>
      <c r="J95" s="31">
        <v>30</v>
      </c>
      <c r="K95" s="31">
        <v>30</v>
      </c>
      <c r="L95" s="31">
        <v>22</v>
      </c>
      <c r="M95" s="37">
        <v>1</v>
      </c>
      <c r="N95" s="33">
        <v>10</v>
      </c>
      <c r="O95" s="33">
        <v>534</v>
      </c>
      <c r="P95" s="33">
        <v>46.8</v>
      </c>
      <c r="Q95" s="32">
        <v>7</v>
      </c>
      <c r="R95" s="31">
        <v>73</v>
      </c>
      <c r="S95" s="31">
        <v>1</v>
      </c>
      <c r="T95" s="31">
        <v>4</v>
      </c>
      <c r="U95" s="31">
        <v>69</v>
      </c>
      <c r="V95" s="31">
        <v>53</v>
      </c>
      <c r="W95" s="31">
        <v>550</v>
      </c>
      <c r="X95" s="31">
        <v>3</v>
      </c>
      <c r="Y95" s="31">
        <v>25</v>
      </c>
      <c r="Z95" s="32">
        <v>47</v>
      </c>
      <c r="AA95" s="31">
        <v>0</v>
      </c>
      <c r="AB95" s="30">
        <v>0</v>
      </c>
      <c r="AC95" s="31">
        <v>0</v>
      </c>
      <c r="AD95" s="36">
        <v>0</v>
      </c>
      <c r="AE95" s="70">
        <f>IFERROR($Q95*$Q$1+IF($R$1=0,0,$R95/$R$1)+$S$1*$S95+$V95*$V$1+IF($W$1=0,0,$W95/$W$1)+$X95*$X$1+IF($Z$1=0,0,$Z95/$Z$1)+$AA95*$AA$1+$AB95*$AB$1+$AC95*$AC$1+$AD95*$AD$1,0)</f>
        <v>86.3</v>
      </c>
      <c r="AF95" s="70">
        <f>AE95+(0.5*V95)</f>
        <v>112.8</v>
      </c>
      <c r="AG95" s="70">
        <f>AF95/N95</f>
        <v>11.28</v>
      </c>
      <c r="AH95" s="71">
        <f>IFERROR($AE95/$N95,"-")</f>
        <v>8.629999999999999</v>
      </c>
    </row>
    <row r="96" spans="1:34" ht="22" customHeight="1" x14ac:dyDescent="0.3">
      <c r="A96" s="35" t="s">
        <v>229</v>
      </c>
      <c r="B96" s="34" t="s">
        <v>40</v>
      </c>
      <c r="C96" s="34" t="s">
        <v>22</v>
      </c>
      <c r="D96" s="34">
        <v>0</v>
      </c>
      <c r="E96" s="34">
        <v>0</v>
      </c>
      <c r="F96" s="34">
        <v>12</v>
      </c>
      <c r="G96" s="34">
        <v>4</v>
      </c>
      <c r="H96" s="34">
        <v>12</v>
      </c>
      <c r="I96" s="34">
        <v>4</v>
      </c>
      <c r="J96" s="31">
        <v>109</v>
      </c>
      <c r="K96" s="31">
        <v>107</v>
      </c>
      <c r="L96" s="31">
        <v>104</v>
      </c>
      <c r="M96" s="37">
        <v>0.69</v>
      </c>
      <c r="N96" s="33">
        <v>16</v>
      </c>
      <c r="O96" s="33">
        <v>913</v>
      </c>
      <c r="P96" s="33">
        <v>80.7</v>
      </c>
      <c r="Q96" s="32">
        <v>2</v>
      </c>
      <c r="R96" s="31">
        <v>13</v>
      </c>
      <c r="S96" s="31">
        <v>0</v>
      </c>
      <c r="T96" s="31">
        <v>0</v>
      </c>
      <c r="U96" s="31">
        <v>119</v>
      </c>
      <c r="V96" s="31">
        <v>74</v>
      </c>
      <c r="W96" s="31">
        <v>953</v>
      </c>
      <c r="X96" s="31">
        <v>7</v>
      </c>
      <c r="Y96" s="31">
        <v>50</v>
      </c>
      <c r="Z96" s="32">
        <v>0</v>
      </c>
      <c r="AA96" s="31">
        <v>0</v>
      </c>
      <c r="AB96" s="30">
        <v>0</v>
      </c>
      <c r="AC96" s="31">
        <v>1</v>
      </c>
      <c r="AD96" s="36">
        <v>1</v>
      </c>
      <c r="AE96" s="70">
        <f>IFERROR($Q96*$Q$1+IF($R$1=0,0,$R96/$R$1)+$S$1*$S96+$V96*$V$1+IF($W$1=0,0,$W96/$W$1)+$X96*$X$1+IF($Z$1=0,0,$Z96/$Z$1)+$AA96*$AA$1+$AB96*$AB$1+$AC96*$AC$1+$AD96*$AD$1,0)</f>
        <v>136.6</v>
      </c>
      <c r="AF96" s="70">
        <f>AE96+(0.5*V96)</f>
        <v>173.6</v>
      </c>
      <c r="AG96" s="70">
        <f>AF96/N96</f>
        <v>10.85</v>
      </c>
      <c r="AH96" s="71">
        <f>IFERROR($AE96/$N96,"-")</f>
        <v>8.5374999999999996</v>
      </c>
    </row>
    <row r="97" spans="1:34" ht="22" customHeight="1" x14ac:dyDescent="0.3">
      <c r="A97" s="35" t="s">
        <v>130</v>
      </c>
      <c r="B97" s="34" t="s">
        <v>40</v>
      </c>
      <c r="C97" s="34" t="s">
        <v>21</v>
      </c>
      <c r="D97" s="34">
        <v>0</v>
      </c>
      <c r="E97" s="34">
        <v>0</v>
      </c>
      <c r="F97" s="34">
        <v>4</v>
      </c>
      <c r="G97" s="34">
        <v>12</v>
      </c>
      <c r="H97" s="34">
        <v>11</v>
      </c>
      <c r="I97" s="34">
        <v>5</v>
      </c>
      <c r="J97" s="31">
        <v>50</v>
      </c>
      <c r="K97" s="31">
        <v>46</v>
      </c>
      <c r="L97" s="31">
        <v>44</v>
      </c>
      <c r="M97" s="37">
        <v>0.98</v>
      </c>
      <c r="N97" s="33">
        <v>13</v>
      </c>
      <c r="O97" s="33">
        <v>753</v>
      </c>
      <c r="P97" s="33">
        <v>71.099999999999994</v>
      </c>
      <c r="Q97" s="32">
        <v>0</v>
      </c>
      <c r="R97" s="31">
        <v>0</v>
      </c>
      <c r="S97" s="31">
        <v>0</v>
      </c>
      <c r="T97" s="31">
        <v>0</v>
      </c>
      <c r="U97" s="31">
        <v>106</v>
      </c>
      <c r="V97" s="31">
        <v>61</v>
      </c>
      <c r="W97" s="31">
        <v>721</v>
      </c>
      <c r="X97" s="31">
        <v>8</v>
      </c>
      <c r="Y97" s="31">
        <v>41</v>
      </c>
      <c r="Z97" s="32">
        <v>0</v>
      </c>
      <c r="AA97" s="31">
        <v>0</v>
      </c>
      <c r="AB97" s="30">
        <v>0</v>
      </c>
      <c r="AC97" s="31">
        <v>1</v>
      </c>
      <c r="AD97" s="36">
        <v>1</v>
      </c>
      <c r="AE97" s="70">
        <f>IFERROR($Q97*$Q$1+IF($R$1=0,0,$R97/$R$1)+$S$1*$S97+$V97*$V$1+IF($W$1=0,0,$W97/$W$1)+$X97*$X$1+IF($Z$1=0,0,$Z97/$Z$1)+$AA97*$AA$1+$AB97*$AB$1+$AC97*$AC$1+$AD97*$AD$1,0)</f>
        <v>118.1</v>
      </c>
      <c r="AF97" s="70">
        <f>AE97+(0.5*V97)</f>
        <v>148.6</v>
      </c>
      <c r="AG97" s="70">
        <f>AF97/N97</f>
        <v>11.430769230769231</v>
      </c>
      <c r="AH97" s="71">
        <f>IFERROR($AE97/$N97,"-")</f>
        <v>9.0846153846153843</v>
      </c>
    </row>
    <row r="98" spans="1:34" ht="22" customHeight="1" x14ac:dyDescent="0.3">
      <c r="A98" s="35" t="s">
        <v>124</v>
      </c>
      <c r="B98" s="34" t="s">
        <v>40</v>
      </c>
      <c r="C98" s="34" t="s">
        <v>14</v>
      </c>
      <c r="D98" s="34">
        <v>0</v>
      </c>
      <c r="E98" s="34">
        <v>1</v>
      </c>
      <c r="F98" s="34">
        <v>7</v>
      </c>
      <c r="G98" s="34">
        <v>9</v>
      </c>
      <c r="H98" s="34">
        <v>23</v>
      </c>
      <c r="I98" s="34">
        <v>5</v>
      </c>
      <c r="J98" s="31">
        <v>83</v>
      </c>
      <c r="K98" s="31">
        <v>76</v>
      </c>
      <c r="L98" s="31">
        <v>83</v>
      </c>
      <c r="M98" s="37">
        <v>0.88</v>
      </c>
      <c r="N98" s="33">
        <v>12</v>
      </c>
      <c r="O98" s="33">
        <v>440</v>
      </c>
      <c r="P98" s="33">
        <v>43</v>
      </c>
      <c r="Q98" s="32">
        <v>1</v>
      </c>
      <c r="R98" s="31">
        <v>-11</v>
      </c>
      <c r="S98" s="31">
        <v>0</v>
      </c>
      <c r="T98" s="31">
        <v>0</v>
      </c>
      <c r="U98" s="31">
        <v>59</v>
      </c>
      <c r="V98" s="31">
        <v>31</v>
      </c>
      <c r="W98" s="31">
        <v>475</v>
      </c>
      <c r="X98" s="31">
        <v>2</v>
      </c>
      <c r="Y98" s="31">
        <v>19</v>
      </c>
      <c r="Z98" s="32">
        <v>0</v>
      </c>
      <c r="AA98" s="31">
        <v>0</v>
      </c>
      <c r="AB98" s="30">
        <v>1</v>
      </c>
      <c r="AC98" s="31">
        <v>1</v>
      </c>
      <c r="AD98" s="36">
        <v>0</v>
      </c>
      <c r="AE98" s="70">
        <f>IFERROR($Q98*$Q$1+IF($R$1=0,0,$R98/$R$1)+$S$1*$S98+$V98*$V$1+IF($W$1=0,0,$W98/$W$1)+$X98*$X$1+IF($Z$1=0,0,$Z98/$Z$1)+$AA98*$AA$1+$AB98*$AB$1+$AC98*$AC$1+$AD98*$AD$1,0)</f>
        <v>60.4</v>
      </c>
      <c r="AF98" s="70">
        <f>AE98+(0.5*V98)</f>
        <v>75.900000000000006</v>
      </c>
      <c r="AG98" s="70">
        <f>AF98/N98</f>
        <v>6.3250000000000002</v>
      </c>
      <c r="AH98" s="71">
        <f>IFERROR($AE98/$N98,"-")</f>
        <v>5.0333333333333332</v>
      </c>
    </row>
    <row r="99" spans="1:34" ht="22" customHeight="1" x14ac:dyDescent="0.3">
      <c r="A99" s="35" t="s">
        <v>174</v>
      </c>
      <c r="B99" s="34" t="s">
        <v>40</v>
      </c>
      <c r="C99" s="34" t="s">
        <v>19</v>
      </c>
      <c r="D99" s="34">
        <v>0</v>
      </c>
      <c r="E99" s="34">
        <v>0</v>
      </c>
      <c r="F99" s="34">
        <v>9</v>
      </c>
      <c r="G99" s="34">
        <v>7</v>
      </c>
      <c r="H99" s="34">
        <v>7</v>
      </c>
      <c r="I99" s="34">
        <v>9</v>
      </c>
      <c r="J99" s="31">
        <v>164</v>
      </c>
      <c r="K99" s="31">
        <v>181</v>
      </c>
      <c r="L99" s="31">
        <v>179</v>
      </c>
      <c r="M99" s="37">
        <v>0.13</v>
      </c>
      <c r="N99" s="33">
        <v>13</v>
      </c>
      <c r="O99" s="33">
        <v>741</v>
      </c>
      <c r="P99" s="33">
        <v>71.5</v>
      </c>
      <c r="Q99" s="32">
        <v>0</v>
      </c>
      <c r="R99" s="31">
        <v>0</v>
      </c>
      <c r="S99" s="31">
        <v>0</v>
      </c>
      <c r="T99" s="31">
        <v>0</v>
      </c>
      <c r="U99" s="31">
        <v>110</v>
      </c>
      <c r="V99" s="31">
        <v>53</v>
      </c>
      <c r="W99" s="31">
        <v>557</v>
      </c>
      <c r="X99" s="31">
        <v>1</v>
      </c>
      <c r="Y99" s="31">
        <v>26</v>
      </c>
      <c r="Z99" s="32">
        <v>0</v>
      </c>
      <c r="AA99" s="31">
        <v>0</v>
      </c>
      <c r="AB99" s="30">
        <v>0</v>
      </c>
      <c r="AC99" s="31">
        <v>1</v>
      </c>
      <c r="AD99" s="36">
        <v>1</v>
      </c>
      <c r="AE99" s="70">
        <f>IFERROR($Q99*$Q$1+IF($R$1=0,0,$R99/$R$1)+$S$1*$S99+$V99*$V$1+IF($W$1=0,0,$W99/$W$1)+$X99*$X$1+IF($Z$1=0,0,$Z99/$Z$1)+$AA99*$AA$1+$AB99*$AB$1+$AC99*$AC$1+$AD99*$AD$1,0)</f>
        <v>59.7</v>
      </c>
      <c r="AF99" s="70">
        <f>AE99+(0.5*V99)</f>
        <v>86.2</v>
      </c>
      <c r="AG99" s="70">
        <f>AF99/N99</f>
        <v>6.6307692307692312</v>
      </c>
      <c r="AH99" s="71">
        <f>IFERROR($AE99/$N99,"-")</f>
        <v>4.5923076923076929</v>
      </c>
    </row>
    <row r="100" spans="1:34" ht="22" customHeight="1" x14ac:dyDescent="0.3">
      <c r="A100" s="35" t="s">
        <v>249</v>
      </c>
      <c r="B100" s="34" t="s">
        <v>40</v>
      </c>
      <c r="C100" s="34" t="s">
        <v>28</v>
      </c>
      <c r="D100" s="34">
        <v>0</v>
      </c>
      <c r="E100" s="34">
        <v>0</v>
      </c>
      <c r="F100" s="34">
        <v>12</v>
      </c>
      <c r="G100" s="34">
        <v>4</v>
      </c>
      <c r="H100" s="34">
        <v>20</v>
      </c>
      <c r="I100" s="34">
        <v>7</v>
      </c>
      <c r="J100" s="31">
        <v>41</v>
      </c>
      <c r="K100" s="31">
        <v>52</v>
      </c>
      <c r="L100" s="31">
        <v>52</v>
      </c>
      <c r="M100" s="37">
        <v>0.96</v>
      </c>
      <c r="N100" s="33">
        <v>16</v>
      </c>
      <c r="O100" s="33">
        <v>738</v>
      </c>
      <c r="P100" s="33">
        <v>70.3</v>
      </c>
      <c r="Q100" s="32">
        <v>0</v>
      </c>
      <c r="R100" s="31">
        <v>0</v>
      </c>
      <c r="S100" s="31">
        <v>0</v>
      </c>
      <c r="T100" s="31">
        <v>0</v>
      </c>
      <c r="U100" s="31">
        <v>66</v>
      </c>
      <c r="V100" s="31">
        <v>38</v>
      </c>
      <c r="W100" s="31">
        <v>446</v>
      </c>
      <c r="X100" s="31">
        <v>3</v>
      </c>
      <c r="Y100" s="31">
        <v>23</v>
      </c>
      <c r="Z100" s="32">
        <v>0</v>
      </c>
      <c r="AA100" s="31">
        <v>0</v>
      </c>
      <c r="AB100" s="30">
        <v>0</v>
      </c>
      <c r="AC100" s="31">
        <v>0</v>
      </c>
      <c r="AD100" s="36">
        <v>0</v>
      </c>
      <c r="AE100" s="70">
        <f>IFERROR($Q100*$Q$1+IF($R$1=0,0,$R100/$R$1)+$S$1*$S100+$V100*$V$1+IF($W$1=0,0,$W100/$W$1)+$X100*$X$1+IF($Z$1=0,0,$Z100/$Z$1)+$AA100*$AA$1+$AB100*$AB$1+$AC100*$AC$1+$AD100*$AD$1,0)</f>
        <v>62.6</v>
      </c>
      <c r="AF100" s="70">
        <f>AE100+(0.5*V100)</f>
        <v>81.599999999999994</v>
      </c>
      <c r="AG100" s="70">
        <f>AF100/N100</f>
        <v>5.0999999999999996</v>
      </c>
      <c r="AH100" s="71">
        <f>IFERROR($AE100/$N100,"-")</f>
        <v>3.9125000000000001</v>
      </c>
    </row>
    <row r="101" spans="1:34" ht="22" customHeight="1" x14ac:dyDescent="0.3">
      <c r="A101" s="35" t="s">
        <v>223</v>
      </c>
      <c r="B101" s="34" t="s">
        <v>40</v>
      </c>
      <c r="C101" s="34" t="s">
        <v>36</v>
      </c>
      <c r="D101" s="34">
        <v>0</v>
      </c>
      <c r="E101" s="34">
        <v>0</v>
      </c>
      <c r="F101" s="34">
        <v>12</v>
      </c>
      <c r="G101" s="34">
        <v>4</v>
      </c>
      <c r="H101" s="34">
        <v>26</v>
      </c>
      <c r="I101" s="34">
        <v>9</v>
      </c>
      <c r="J101" s="31">
        <v>144</v>
      </c>
      <c r="K101" s="31">
        <v>145</v>
      </c>
      <c r="L101" s="31">
        <v>159</v>
      </c>
      <c r="M101" s="37">
        <v>0.34</v>
      </c>
      <c r="N101" s="33">
        <v>16</v>
      </c>
      <c r="O101" s="33">
        <v>879</v>
      </c>
      <c r="P101" s="33">
        <v>83.1</v>
      </c>
      <c r="Q101" s="32">
        <v>1</v>
      </c>
      <c r="R101" s="31">
        <v>8</v>
      </c>
      <c r="S101" s="31">
        <v>0</v>
      </c>
      <c r="T101" s="31">
        <v>0</v>
      </c>
      <c r="U101" s="31">
        <v>98</v>
      </c>
      <c r="V101" s="31">
        <v>66</v>
      </c>
      <c r="W101" s="31">
        <v>825</v>
      </c>
      <c r="X101" s="31">
        <v>3</v>
      </c>
      <c r="Y101" s="31">
        <v>42</v>
      </c>
      <c r="Z101" s="32">
        <v>123</v>
      </c>
      <c r="AA101" s="31">
        <v>0</v>
      </c>
      <c r="AB101" s="30">
        <v>0</v>
      </c>
      <c r="AC101" s="31">
        <v>0</v>
      </c>
      <c r="AD101" s="36">
        <v>0</v>
      </c>
      <c r="AE101" s="70">
        <f>IFERROR($Q101*$Q$1+IF($R$1=0,0,$R101/$R$1)+$S$1*$S101+$V101*$V$1+IF($W$1=0,0,$W101/$W$1)+$X101*$X$1+IF($Z$1=0,0,$Z101/$Z$1)+$AA101*$AA$1+$AB101*$AB$1+$AC101*$AC$1+$AD101*$AD$1,0)</f>
        <v>101.3</v>
      </c>
      <c r="AF101" s="70">
        <f>AE101+(0.5*V101)</f>
        <v>134.30000000000001</v>
      </c>
      <c r="AG101" s="70">
        <f>AF101/N101</f>
        <v>8.3937500000000007</v>
      </c>
      <c r="AH101" s="71">
        <f>IFERROR($AE101/$N101,"-")</f>
        <v>6.3312499999999998</v>
      </c>
    </row>
    <row r="102" spans="1:34" ht="22" customHeight="1" x14ac:dyDescent="0.3">
      <c r="A102" s="35" t="s">
        <v>192</v>
      </c>
      <c r="B102" s="34" t="s">
        <v>40</v>
      </c>
      <c r="C102" s="34" t="s">
        <v>19</v>
      </c>
      <c r="D102" s="34">
        <v>0</v>
      </c>
      <c r="E102" s="34">
        <v>0</v>
      </c>
      <c r="F102" s="34">
        <v>9</v>
      </c>
      <c r="G102" s="34">
        <v>7</v>
      </c>
      <c r="H102" s="34">
        <v>7</v>
      </c>
      <c r="I102" s="34">
        <v>9</v>
      </c>
      <c r="J102" s="31">
        <v>28</v>
      </c>
      <c r="K102" s="31">
        <v>29</v>
      </c>
      <c r="L102" s="31">
        <v>26</v>
      </c>
      <c r="M102" s="37">
        <v>1</v>
      </c>
      <c r="N102" s="33">
        <v>16</v>
      </c>
      <c r="O102" s="33">
        <v>1053</v>
      </c>
      <c r="P102" s="33">
        <v>95</v>
      </c>
      <c r="Q102" s="32">
        <v>0</v>
      </c>
      <c r="R102" s="31">
        <v>0</v>
      </c>
      <c r="S102" s="31">
        <v>0</v>
      </c>
      <c r="T102" s="31">
        <v>0</v>
      </c>
      <c r="U102" s="31">
        <v>127</v>
      </c>
      <c r="V102" s="31">
        <v>76</v>
      </c>
      <c r="W102" s="31">
        <v>1210</v>
      </c>
      <c r="X102" s="31">
        <v>6</v>
      </c>
      <c r="Y102" s="31">
        <v>57</v>
      </c>
      <c r="Z102" s="32">
        <v>0</v>
      </c>
      <c r="AA102" s="31">
        <v>0</v>
      </c>
      <c r="AB102" s="30">
        <v>0</v>
      </c>
      <c r="AC102" s="31">
        <v>2</v>
      </c>
      <c r="AD102" s="36">
        <v>1</v>
      </c>
      <c r="AE102" s="70">
        <f>IFERROR($Q102*$Q$1+IF($R$1=0,0,$R102/$R$1)+$S$1*$S102+$V102*$V$1+IF($W$1=0,0,$W102/$W$1)+$X102*$X$1+IF($Z$1=0,0,$Z102/$Z$1)+$AA102*$AA$1+$AB102*$AB$1+$AC102*$AC$1+$AD102*$AD$1,0)</f>
        <v>155</v>
      </c>
      <c r="AF102" s="70">
        <f>AE102+(0.5*V102)</f>
        <v>193</v>
      </c>
      <c r="AG102" s="70">
        <f>AF102/N102</f>
        <v>12.0625</v>
      </c>
      <c r="AH102" s="71">
        <f>IFERROR($AE102/$N102,"-")</f>
        <v>9.6875</v>
      </c>
    </row>
    <row r="103" spans="1:34" ht="22" customHeight="1" x14ac:dyDescent="0.3">
      <c r="A103" s="35" t="s">
        <v>154</v>
      </c>
      <c r="B103" s="34" t="s">
        <v>40</v>
      </c>
      <c r="C103" s="34" t="s">
        <v>37</v>
      </c>
      <c r="D103" s="34">
        <v>0</v>
      </c>
      <c r="E103" s="34">
        <v>0</v>
      </c>
      <c r="F103" s="34">
        <v>4</v>
      </c>
      <c r="G103" s="34">
        <v>12</v>
      </c>
      <c r="H103" s="34">
        <v>9</v>
      </c>
      <c r="I103" s="34">
        <v>8</v>
      </c>
      <c r="J103" s="31">
        <v>51</v>
      </c>
      <c r="K103" s="31">
        <v>53</v>
      </c>
      <c r="L103" s="31">
        <v>69</v>
      </c>
      <c r="M103" s="37">
        <v>0.98</v>
      </c>
      <c r="N103" s="33">
        <v>15</v>
      </c>
      <c r="O103" s="33">
        <v>755</v>
      </c>
      <c r="P103" s="33">
        <v>71.599999999999994</v>
      </c>
      <c r="Q103" s="32">
        <v>4</v>
      </c>
      <c r="R103" s="31">
        <v>7</v>
      </c>
      <c r="S103" s="31">
        <v>0</v>
      </c>
      <c r="T103" s="31">
        <v>1</v>
      </c>
      <c r="U103" s="31">
        <v>95</v>
      </c>
      <c r="V103" s="31">
        <v>56</v>
      </c>
      <c r="W103" s="31">
        <v>1169</v>
      </c>
      <c r="X103" s="31">
        <v>6</v>
      </c>
      <c r="Y103" s="31">
        <v>35</v>
      </c>
      <c r="Z103" s="32">
        <v>0</v>
      </c>
      <c r="AA103" s="31">
        <v>0</v>
      </c>
      <c r="AB103" s="30">
        <v>0</v>
      </c>
      <c r="AC103" s="31">
        <v>0</v>
      </c>
      <c r="AD103" s="36">
        <v>0</v>
      </c>
      <c r="AE103" s="70">
        <f>IFERROR($Q103*$Q$1+IF($R$1=0,0,$R103/$R$1)+$S$1*$S103+$V103*$V$1+IF($W$1=0,0,$W103/$W$1)+$X103*$X$1+IF($Z$1=0,0,$Z103/$Z$1)+$AA103*$AA$1+$AB103*$AB$1+$AC103*$AC$1+$AD103*$AD$1,0)</f>
        <v>153.60000000000002</v>
      </c>
      <c r="AF103" s="70">
        <f>AE103+(0.5*V103)</f>
        <v>181.60000000000002</v>
      </c>
      <c r="AG103" s="70">
        <f>AF103/N103</f>
        <v>12.106666666666667</v>
      </c>
      <c r="AH103" s="71">
        <f>IFERROR($AE103/$N103,"-")</f>
        <v>10.240000000000002</v>
      </c>
    </row>
    <row r="104" spans="1:34" ht="22" customHeight="1" x14ac:dyDescent="0.3">
      <c r="A104" s="35" t="s">
        <v>254</v>
      </c>
      <c r="B104" s="34" t="s">
        <v>40</v>
      </c>
      <c r="C104" s="34" t="s">
        <v>9</v>
      </c>
      <c r="D104" s="34">
        <v>0</v>
      </c>
      <c r="E104" s="34">
        <v>0</v>
      </c>
      <c r="F104" s="34">
        <v>11</v>
      </c>
      <c r="G104" s="34">
        <v>5</v>
      </c>
      <c r="H104" s="34">
        <v>2</v>
      </c>
      <c r="I104" s="34">
        <v>10</v>
      </c>
      <c r="J104" s="31">
        <v>175</v>
      </c>
      <c r="K104" s="31">
        <v>184</v>
      </c>
      <c r="L104" s="31">
        <v>210</v>
      </c>
      <c r="M104" s="37">
        <v>0.09</v>
      </c>
      <c r="N104" s="33">
        <v>16</v>
      </c>
      <c r="O104" s="33">
        <v>411</v>
      </c>
      <c r="P104" s="33">
        <v>35.6</v>
      </c>
      <c r="Q104" s="32">
        <v>4</v>
      </c>
      <c r="R104" s="31">
        <v>17</v>
      </c>
      <c r="S104" s="31">
        <v>0</v>
      </c>
      <c r="T104" s="31">
        <v>0</v>
      </c>
      <c r="U104" s="31">
        <v>49</v>
      </c>
      <c r="V104" s="31">
        <v>32</v>
      </c>
      <c r="W104" s="31">
        <v>444</v>
      </c>
      <c r="X104" s="31">
        <v>3</v>
      </c>
      <c r="Y104" s="31">
        <v>15</v>
      </c>
      <c r="Z104" s="32">
        <v>0</v>
      </c>
      <c r="AA104" s="31">
        <v>0</v>
      </c>
      <c r="AB104" s="30">
        <v>0</v>
      </c>
      <c r="AC104" s="31">
        <v>0</v>
      </c>
      <c r="AD104" s="36">
        <v>0</v>
      </c>
      <c r="AE104" s="70">
        <f>IFERROR($Q104*$Q$1+IF($R$1=0,0,$R104/$R$1)+$S$1*$S104+$V104*$V$1+IF($W$1=0,0,$W104/$W$1)+$X104*$X$1+IF($Z$1=0,0,$Z104/$Z$1)+$AA104*$AA$1+$AB104*$AB$1+$AC104*$AC$1+$AD104*$AD$1,0)</f>
        <v>64.099999999999994</v>
      </c>
      <c r="AF104" s="70">
        <f>AE104+(0.5*V104)</f>
        <v>80.099999999999994</v>
      </c>
      <c r="AG104" s="70">
        <f>AF104/N104</f>
        <v>5.0062499999999996</v>
      </c>
      <c r="AH104" s="71">
        <f>IFERROR($AE104/$N104,"-")</f>
        <v>4.0062499999999996</v>
      </c>
    </row>
    <row r="105" spans="1:34" ht="22" customHeight="1" x14ac:dyDescent="0.3">
      <c r="A105" s="35" t="s">
        <v>172</v>
      </c>
      <c r="B105" s="34" t="s">
        <v>40</v>
      </c>
      <c r="C105" s="34" t="s">
        <v>21</v>
      </c>
      <c r="D105" s="34">
        <v>0</v>
      </c>
      <c r="E105" s="34">
        <v>0</v>
      </c>
      <c r="F105" s="34">
        <v>4</v>
      </c>
      <c r="G105" s="34">
        <v>12</v>
      </c>
      <c r="H105" s="34">
        <v>11</v>
      </c>
      <c r="I105" s="34">
        <v>5</v>
      </c>
      <c r="J105" s="31">
        <v>72</v>
      </c>
      <c r="K105" s="31">
        <v>81</v>
      </c>
      <c r="L105" s="31">
        <v>74</v>
      </c>
      <c r="M105" s="37">
        <v>0.93</v>
      </c>
      <c r="N105" s="33">
        <v>15</v>
      </c>
      <c r="O105" s="33">
        <v>812</v>
      </c>
      <c r="P105" s="33">
        <v>74.599999999999994</v>
      </c>
      <c r="Q105" s="32">
        <v>0</v>
      </c>
      <c r="R105" s="31">
        <v>0</v>
      </c>
      <c r="S105" s="31">
        <v>0</v>
      </c>
      <c r="T105" s="31">
        <v>0</v>
      </c>
      <c r="U105" s="31">
        <v>113</v>
      </c>
      <c r="V105" s="31">
        <v>74</v>
      </c>
      <c r="W105" s="31">
        <v>962</v>
      </c>
      <c r="X105" s="31">
        <v>5</v>
      </c>
      <c r="Y105" s="31">
        <v>47</v>
      </c>
      <c r="Z105" s="32">
        <v>0</v>
      </c>
      <c r="AA105" s="31">
        <v>0</v>
      </c>
      <c r="AB105" s="30">
        <v>0</v>
      </c>
      <c r="AC105" s="31">
        <v>0</v>
      </c>
      <c r="AD105" s="36">
        <v>0</v>
      </c>
      <c r="AE105" s="70">
        <f>IFERROR($Q105*$Q$1+IF($R$1=0,0,$R105/$R$1)+$S$1*$S105+$V105*$V$1+IF($W$1=0,0,$W105/$W$1)+$X105*$X$1+IF($Z$1=0,0,$Z105/$Z$1)+$AA105*$AA$1+$AB105*$AB$1+$AC105*$AC$1+$AD105*$AD$1,0)</f>
        <v>126.2</v>
      </c>
      <c r="AF105" s="70">
        <f>AE105+(0.5*V105)</f>
        <v>163.19999999999999</v>
      </c>
      <c r="AG105" s="70">
        <f>AF105/N105</f>
        <v>10.879999999999999</v>
      </c>
      <c r="AH105" s="71">
        <f>IFERROR($AE105/$N105,"-")</f>
        <v>8.413333333333334</v>
      </c>
    </row>
    <row r="106" spans="1:34" ht="22" customHeight="1" x14ac:dyDescent="0.3">
      <c r="A106" s="35" t="s">
        <v>218</v>
      </c>
      <c r="B106" s="34" t="s">
        <v>40</v>
      </c>
      <c r="C106" s="34" t="s">
        <v>34</v>
      </c>
      <c r="D106" s="34">
        <v>0</v>
      </c>
      <c r="E106" s="34">
        <v>0</v>
      </c>
      <c r="F106" s="34">
        <v>5</v>
      </c>
      <c r="G106" s="34">
        <v>11</v>
      </c>
      <c r="H106" s="34">
        <v>10</v>
      </c>
      <c r="I106" s="34">
        <v>7</v>
      </c>
      <c r="J106" s="31">
        <v>90</v>
      </c>
      <c r="K106" s="31">
        <v>117</v>
      </c>
      <c r="L106" s="31">
        <v>106</v>
      </c>
      <c r="M106" s="37">
        <v>0.75</v>
      </c>
      <c r="N106" s="33">
        <v>16</v>
      </c>
      <c r="O106" s="33">
        <v>760</v>
      </c>
      <c r="P106" s="33">
        <v>71.2</v>
      </c>
      <c r="Q106" s="32">
        <v>3</v>
      </c>
      <c r="R106" s="31">
        <v>14</v>
      </c>
      <c r="S106" s="31">
        <v>0</v>
      </c>
      <c r="T106" s="31">
        <v>1</v>
      </c>
      <c r="U106" s="31">
        <v>91</v>
      </c>
      <c r="V106" s="31">
        <v>62</v>
      </c>
      <c r="W106" s="31">
        <v>778</v>
      </c>
      <c r="X106" s="31">
        <v>7</v>
      </c>
      <c r="Y106" s="31">
        <v>39</v>
      </c>
      <c r="Z106" s="32">
        <v>100</v>
      </c>
      <c r="AA106" s="31">
        <v>0</v>
      </c>
      <c r="AB106" s="30">
        <v>0</v>
      </c>
      <c r="AC106" s="31">
        <v>1</v>
      </c>
      <c r="AD106" s="36">
        <v>1</v>
      </c>
      <c r="AE106" s="70">
        <f>IFERROR($Q106*$Q$1+IF($R$1=0,0,$R106/$R$1)+$S$1*$S106+$V106*$V$1+IF($W$1=0,0,$W106/$W$1)+$X106*$X$1+IF($Z$1=0,0,$Z106/$Z$1)+$AA106*$AA$1+$AB106*$AB$1+$AC106*$AC$1+$AD106*$AD$1,0)</f>
        <v>119.2</v>
      </c>
      <c r="AF106" s="70">
        <f>AE106+(0.5*V106)</f>
        <v>150.19999999999999</v>
      </c>
      <c r="AG106" s="70">
        <f>AF106/N106</f>
        <v>9.3874999999999993</v>
      </c>
      <c r="AH106" s="71">
        <f>IFERROR($AE106/$N106,"-")</f>
        <v>7.45</v>
      </c>
    </row>
    <row r="107" spans="1:34" ht="22" customHeight="1" x14ac:dyDescent="0.3">
      <c r="A107" s="35" t="s">
        <v>175</v>
      </c>
      <c r="B107" s="34" t="s">
        <v>40</v>
      </c>
      <c r="C107" s="34" t="s">
        <v>8</v>
      </c>
      <c r="D107" s="34">
        <v>0</v>
      </c>
      <c r="E107" s="34">
        <v>1</v>
      </c>
      <c r="F107" s="34">
        <v>12</v>
      </c>
      <c r="G107" s="34">
        <v>4</v>
      </c>
      <c r="H107" s="34">
        <v>32</v>
      </c>
      <c r="I107" s="34">
        <v>7</v>
      </c>
      <c r="J107" s="31">
        <v>39</v>
      </c>
      <c r="K107" s="31">
        <v>33</v>
      </c>
      <c r="L107" s="31">
        <v>34</v>
      </c>
      <c r="M107" s="37">
        <v>1</v>
      </c>
      <c r="N107" s="33">
        <v>16</v>
      </c>
      <c r="O107" s="33">
        <v>1000</v>
      </c>
      <c r="P107" s="33">
        <v>88.7</v>
      </c>
      <c r="Q107" s="32">
        <v>8</v>
      </c>
      <c r="R107" s="31">
        <v>44</v>
      </c>
      <c r="S107" s="31">
        <v>0</v>
      </c>
      <c r="T107" s="31">
        <v>3</v>
      </c>
      <c r="U107" s="31">
        <v>141</v>
      </c>
      <c r="V107" s="31">
        <v>101</v>
      </c>
      <c r="W107" s="31">
        <v>1404</v>
      </c>
      <c r="X107" s="31">
        <v>9</v>
      </c>
      <c r="Y107" s="31">
        <v>69</v>
      </c>
      <c r="Z107" s="32">
        <v>65</v>
      </c>
      <c r="AA107" s="31">
        <v>0</v>
      </c>
      <c r="AB107" s="30">
        <v>1</v>
      </c>
      <c r="AC107" s="31">
        <v>1</v>
      </c>
      <c r="AD107" s="36">
        <v>0</v>
      </c>
      <c r="AE107" s="70">
        <f>IFERROR($Q107*$Q$1+IF($R$1=0,0,$R107/$R$1)+$S$1*$S107+$V107*$V$1+IF($W$1=0,0,$W107/$W$1)+$X107*$X$1+IF($Z$1=0,0,$Z107/$Z$1)+$AA107*$AA$1+$AB107*$AB$1+$AC107*$AC$1+$AD107*$AD$1,0)</f>
        <v>200.8</v>
      </c>
      <c r="AF107" s="70">
        <f>AE107+(0.5*V107)</f>
        <v>251.3</v>
      </c>
      <c r="AG107" s="70">
        <f>AF107/N107</f>
        <v>15.706250000000001</v>
      </c>
      <c r="AH107" s="71">
        <f>IFERROR($AE107/$N107,"-")</f>
        <v>12.55</v>
      </c>
    </row>
    <row r="108" spans="1:34" ht="22" customHeight="1" x14ac:dyDescent="0.3">
      <c r="A108" s="35" t="s">
        <v>167</v>
      </c>
      <c r="B108" s="34" t="s">
        <v>40</v>
      </c>
      <c r="C108" s="34" t="s">
        <v>25</v>
      </c>
      <c r="D108" s="34">
        <v>0</v>
      </c>
      <c r="E108" s="34">
        <v>1</v>
      </c>
      <c r="F108" s="34">
        <v>11</v>
      </c>
      <c r="G108" s="34">
        <v>5</v>
      </c>
      <c r="H108" s="34">
        <v>8</v>
      </c>
      <c r="I108" s="34">
        <v>9</v>
      </c>
      <c r="J108" s="31">
        <v>53</v>
      </c>
      <c r="K108" s="31">
        <v>49</v>
      </c>
      <c r="L108" s="31">
        <v>46</v>
      </c>
      <c r="M108" s="37">
        <v>0.99</v>
      </c>
      <c r="N108" s="33">
        <v>16</v>
      </c>
      <c r="O108" s="33">
        <v>924</v>
      </c>
      <c r="P108" s="33">
        <v>84.5</v>
      </c>
      <c r="Q108" s="32">
        <v>5</v>
      </c>
      <c r="R108" s="31">
        <v>30</v>
      </c>
      <c r="S108" s="31">
        <v>0</v>
      </c>
      <c r="T108" s="31">
        <v>1</v>
      </c>
      <c r="U108" s="31">
        <v>144</v>
      </c>
      <c r="V108" s="31">
        <v>99</v>
      </c>
      <c r="W108" s="31">
        <v>1331</v>
      </c>
      <c r="X108" s="31">
        <v>4</v>
      </c>
      <c r="Y108" s="31">
        <v>58</v>
      </c>
      <c r="Z108" s="32">
        <v>0</v>
      </c>
      <c r="AA108" s="31">
        <v>0</v>
      </c>
      <c r="AB108" s="30">
        <v>0</v>
      </c>
      <c r="AC108" s="31">
        <v>1</v>
      </c>
      <c r="AD108" s="36">
        <v>0</v>
      </c>
      <c r="AE108" s="70">
        <f>IFERROR($Q108*$Q$1+IF($R$1=0,0,$R108/$R$1)+$S$1*$S108+$V108*$V$1+IF($W$1=0,0,$W108/$W$1)+$X108*$X$1+IF($Z$1=0,0,$Z108/$Z$1)+$AA108*$AA$1+$AB108*$AB$1+$AC108*$AC$1+$AD108*$AD$1,0)</f>
        <v>160.1</v>
      </c>
      <c r="AF108" s="70">
        <f>AE108+(0.5*V108)</f>
        <v>209.6</v>
      </c>
      <c r="AG108" s="70">
        <f>AF108/N108</f>
        <v>13.1</v>
      </c>
      <c r="AH108" s="71">
        <f>IFERROR($AE108/$N108,"-")</f>
        <v>10.00625</v>
      </c>
    </row>
    <row r="109" spans="1:34" ht="22" customHeight="1" x14ac:dyDescent="0.3">
      <c r="A109" s="35" t="s">
        <v>216</v>
      </c>
      <c r="B109" s="34" t="s">
        <v>40</v>
      </c>
      <c r="C109" s="34" t="s">
        <v>15</v>
      </c>
      <c r="D109" s="34">
        <v>0</v>
      </c>
      <c r="E109" s="34">
        <v>0</v>
      </c>
      <c r="F109" s="34">
        <v>2</v>
      </c>
      <c r="G109" s="34">
        <v>14</v>
      </c>
      <c r="H109" s="34">
        <v>1</v>
      </c>
      <c r="I109" s="34">
        <v>4</v>
      </c>
      <c r="J109" s="31">
        <v>226</v>
      </c>
      <c r="K109" s="31">
        <v>251</v>
      </c>
      <c r="L109" s="31">
        <v>344</v>
      </c>
      <c r="M109" s="37">
        <v>0.02</v>
      </c>
      <c r="N109" s="33">
        <v>12</v>
      </c>
      <c r="O109" s="33">
        <v>557</v>
      </c>
      <c r="P109" s="33">
        <v>51.5</v>
      </c>
      <c r="Q109" s="32">
        <v>0</v>
      </c>
      <c r="R109" s="31">
        <v>0</v>
      </c>
      <c r="S109" s="31">
        <v>0</v>
      </c>
      <c r="T109" s="31">
        <v>0</v>
      </c>
      <c r="U109" s="31">
        <v>74</v>
      </c>
      <c r="V109" s="31">
        <v>51</v>
      </c>
      <c r="W109" s="31">
        <v>556</v>
      </c>
      <c r="X109" s="31">
        <v>2</v>
      </c>
      <c r="Y109" s="31">
        <v>28</v>
      </c>
      <c r="Z109" s="32">
        <v>0</v>
      </c>
      <c r="AA109" s="31">
        <v>0</v>
      </c>
      <c r="AB109" s="30">
        <v>1</v>
      </c>
      <c r="AC109" s="31">
        <v>0</v>
      </c>
      <c r="AD109" s="36">
        <v>0</v>
      </c>
      <c r="AE109" s="70">
        <f>IFERROR($Q109*$Q$1+IF($R$1=0,0,$R109/$R$1)+$S$1*$S109+$V109*$V$1+IF($W$1=0,0,$W109/$W$1)+$X109*$X$1+IF($Z$1=0,0,$Z109/$Z$1)+$AA109*$AA$1+$AB109*$AB$1+$AC109*$AC$1+$AD109*$AD$1,0)</f>
        <v>69.599999999999994</v>
      </c>
      <c r="AF109" s="70">
        <f>AE109+(0.5*V109)</f>
        <v>95.1</v>
      </c>
      <c r="AG109" s="70">
        <f>AF109/N109</f>
        <v>7.9249999999999998</v>
      </c>
      <c r="AH109" s="71">
        <f>IFERROR($AE109/$N109,"-")</f>
        <v>5.8</v>
      </c>
    </row>
    <row r="110" spans="1:34" ht="22" customHeight="1" x14ac:dyDescent="0.3">
      <c r="A110" s="35" t="s">
        <v>247</v>
      </c>
      <c r="B110" s="34" t="s">
        <v>40</v>
      </c>
      <c r="C110" s="34" t="s">
        <v>13</v>
      </c>
      <c r="D110" s="34">
        <v>0</v>
      </c>
      <c r="E110" s="34">
        <v>0</v>
      </c>
      <c r="F110" s="34">
        <v>11</v>
      </c>
      <c r="G110" s="34">
        <v>5</v>
      </c>
      <c r="H110" s="34">
        <v>22</v>
      </c>
      <c r="I110" s="34">
        <v>9</v>
      </c>
      <c r="J110" s="31">
        <v>82</v>
      </c>
      <c r="K110" s="31">
        <v>83</v>
      </c>
      <c r="L110" s="31">
        <v>77</v>
      </c>
      <c r="M110" s="37">
        <v>0.89</v>
      </c>
      <c r="N110" s="33">
        <v>16</v>
      </c>
      <c r="O110" s="33">
        <v>633</v>
      </c>
      <c r="P110" s="33">
        <v>59.8</v>
      </c>
      <c r="Q110" s="32">
        <v>3</v>
      </c>
      <c r="R110" s="31">
        <v>-6</v>
      </c>
      <c r="S110" s="31">
        <v>0</v>
      </c>
      <c r="T110" s="31">
        <v>0</v>
      </c>
      <c r="U110" s="31">
        <v>103</v>
      </c>
      <c r="V110" s="31">
        <v>48</v>
      </c>
      <c r="W110" s="31">
        <v>696</v>
      </c>
      <c r="X110" s="31">
        <v>5</v>
      </c>
      <c r="Y110" s="31">
        <v>31</v>
      </c>
      <c r="Z110" s="32">
        <v>0</v>
      </c>
      <c r="AA110" s="31">
        <v>0</v>
      </c>
      <c r="AB110" s="30">
        <v>0</v>
      </c>
      <c r="AC110" s="31">
        <v>0</v>
      </c>
      <c r="AD110" s="36">
        <v>0</v>
      </c>
      <c r="AE110" s="70">
        <f>IFERROR($Q110*$Q$1+IF($R$1=0,0,$R110/$R$1)+$S$1*$S110+$V110*$V$1+IF($W$1=0,0,$W110/$W$1)+$X110*$X$1+IF($Z$1=0,0,$Z110/$Z$1)+$AA110*$AA$1+$AB110*$AB$1+$AC110*$AC$1+$AD110*$AD$1,0)</f>
        <v>99</v>
      </c>
      <c r="AF110" s="70">
        <f>AE110+(0.5*V110)</f>
        <v>123</v>
      </c>
      <c r="AG110" s="70">
        <f>AF110/N110</f>
        <v>7.6875</v>
      </c>
      <c r="AH110" s="71">
        <f>IFERROR($AE110/$N110,"-")</f>
        <v>6.1875</v>
      </c>
    </row>
    <row r="111" spans="1:34" ht="22" customHeight="1" x14ac:dyDescent="0.3">
      <c r="A111" s="35" t="s">
        <v>159</v>
      </c>
      <c r="B111" s="34" t="s">
        <v>40</v>
      </c>
      <c r="C111" s="34" t="s">
        <v>22</v>
      </c>
      <c r="D111" s="34">
        <v>0</v>
      </c>
      <c r="E111" s="34">
        <v>0</v>
      </c>
      <c r="F111" s="34">
        <v>12</v>
      </c>
      <c r="G111" s="34">
        <v>4</v>
      </c>
      <c r="H111" s="34">
        <v>12</v>
      </c>
      <c r="I111" s="34">
        <v>4</v>
      </c>
      <c r="J111" s="31">
        <v>57</v>
      </c>
      <c r="K111" s="31">
        <v>50</v>
      </c>
      <c r="L111" s="31">
        <v>33</v>
      </c>
      <c r="M111" s="37">
        <v>0.97</v>
      </c>
      <c r="N111" s="33">
        <v>14</v>
      </c>
      <c r="O111" s="33">
        <v>805</v>
      </c>
      <c r="P111" s="33">
        <v>71.2</v>
      </c>
      <c r="Q111" s="32">
        <v>10</v>
      </c>
      <c r="R111" s="31">
        <v>94</v>
      </c>
      <c r="S111" s="31">
        <v>0</v>
      </c>
      <c r="T111" s="31">
        <v>7</v>
      </c>
      <c r="U111" s="31">
        <v>134</v>
      </c>
      <c r="V111" s="31">
        <v>92</v>
      </c>
      <c r="W111" s="31">
        <v>972</v>
      </c>
      <c r="X111" s="31">
        <v>4</v>
      </c>
      <c r="Y111" s="31">
        <v>49</v>
      </c>
      <c r="Z111" s="32">
        <v>299</v>
      </c>
      <c r="AA111" s="31">
        <v>1</v>
      </c>
      <c r="AB111" s="30">
        <v>0</v>
      </c>
      <c r="AC111" s="31">
        <v>2</v>
      </c>
      <c r="AD111" s="36">
        <v>0</v>
      </c>
      <c r="AE111" s="70">
        <f>IFERROR($Q111*$Q$1+IF($R$1=0,0,$R111/$R$1)+$S$1*$S111+$V111*$V$1+IF($W$1=0,0,$W111/$W$1)+$X111*$X$1+IF($Z$1=0,0,$Z111/$Z$1)+$AA111*$AA$1+$AB111*$AB$1+$AC111*$AC$1+$AD111*$AD$1,0)</f>
        <v>136.60000000000002</v>
      </c>
      <c r="AF111" s="70">
        <f>AE111+(0.5*V111)</f>
        <v>182.60000000000002</v>
      </c>
      <c r="AG111" s="70">
        <f>AF111/N111</f>
        <v>13.042857142857144</v>
      </c>
      <c r="AH111" s="71">
        <f>IFERROR($AE111/$N111,"-")</f>
        <v>9.757142857142858</v>
      </c>
    </row>
    <row r="112" spans="1:34" ht="22" customHeight="1" x14ac:dyDescent="0.3">
      <c r="A112" s="35" t="s">
        <v>208</v>
      </c>
      <c r="B112" s="34" t="s">
        <v>40</v>
      </c>
      <c r="C112" s="34" t="s">
        <v>15</v>
      </c>
      <c r="D112" s="34">
        <v>0</v>
      </c>
      <c r="E112" s="34">
        <v>0</v>
      </c>
      <c r="F112" s="34">
        <v>2</v>
      </c>
      <c r="G112" s="34">
        <v>14</v>
      </c>
      <c r="H112" s="34">
        <v>1</v>
      </c>
      <c r="I112" s="34">
        <v>4</v>
      </c>
      <c r="J112" s="31">
        <v>250</v>
      </c>
      <c r="K112" s="31">
        <v>216</v>
      </c>
      <c r="L112" s="31">
        <v>251</v>
      </c>
      <c r="M112" s="37">
        <v>0.01</v>
      </c>
      <c r="N112" s="33">
        <v>12</v>
      </c>
      <c r="O112" s="33">
        <v>593</v>
      </c>
      <c r="P112" s="33">
        <v>61.4</v>
      </c>
      <c r="Q112" s="32">
        <v>0</v>
      </c>
      <c r="R112" s="31">
        <v>0</v>
      </c>
      <c r="S112" s="31">
        <v>0</v>
      </c>
      <c r="T112" s="31">
        <v>0</v>
      </c>
      <c r="U112" s="31">
        <v>67</v>
      </c>
      <c r="V112" s="31">
        <v>28</v>
      </c>
      <c r="W112" s="31">
        <v>498</v>
      </c>
      <c r="X112" s="31">
        <v>3</v>
      </c>
      <c r="Y112" s="31">
        <v>20</v>
      </c>
      <c r="Z112" s="32">
        <v>0</v>
      </c>
      <c r="AA112" s="31">
        <v>0</v>
      </c>
      <c r="AB112" s="30">
        <v>0</v>
      </c>
      <c r="AC112" s="31">
        <v>0</v>
      </c>
      <c r="AD112" s="36">
        <v>0</v>
      </c>
      <c r="AE112" s="70">
        <f>IFERROR($Q112*$Q$1+IF($R$1=0,0,$R112/$R$1)+$S$1*$S112+$V112*$V$1+IF($W$1=0,0,$W112/$W$1)+$X112*$X$1+IF($Z$1=0,0,$Z112/$Z$1)+$AA112*$AA$1+$AB112*$AB$1+$AC112*$AC$1+$AD112*$AD$1,0)</f>
        <v>67.8</v>
      </c>
      <c r="AF112" s="70">
        <f>AE112+(0.5*V112)</f>
        <v>81.8</v>
      </c>
      <c r="AG112" s="70">
        <f>AF112/N112</f>
        <v>6.8166666666666664</v>
      </c>
      <c r="AH112" s="71">
        <f>IFERROR($AE112/$N112,"-")</f>
        <v>5.6499999999999995</v>
      </c>
    </row>
    <row r="113" spans="1:34" ht="22" customHeight="1" x14ac:dyDescent="0.3">
      <c r="A113" s="35" t="s">
        <v>132</v>
      </c>
      <c r="B113" s="34" t="s">
        <v>40</v>
      </c>
      <c r="C113" s="34" t="s">
        <v>33</v>
      </c>
      <c r="D113" s="34">
        <v>0</v>
      </c>
      <c r="E113" s="34">
        <v>0</v>
      </c>
      <c r="F113" s="34">
        <v>6</v>
      </c>
      <c r="G113" s="34">
        <v>10</v>
      </c>
      <c r="H113" s="34">
        <v>5</v>
      </c>
      <c r="I113" s="34">
        <v>11</v>
      </c>
      <c r="J113" s="31">
        <v>213</v>
      </c>
      <c r="K113" s="38">
        <v>300</v>
      </c>
      <c r="L113" s="31">
        <v>300</v>
      </c>
      <c r="M113" s="37">
        <v>0.01</v>
      </c>
      <c r="N113" s="33">
        <v>16</v>
      </c>
      <c r="O113" s="33">
        <v>717</v>
      </c>
      <c r="P113" s="33">
        <v>69.599999999999994</v>
      </c>
      <c r="Q113" s="32">
        <v>0</v>
      </c>
      <c r="R113" s="31">
        <v>0</v>
      </c>
      <c r="S113" s="31">
        <v>0</v>
      </c>
      <c r="T113" s="31">
        <v>0</v>
      </c>
      <c r="U113" s="31">
        <v>111</v>
      </c>
      <c r="V113" s="31">
        <v>73</v>
      </c>
      <c r="W113" s="31">
        <v>666</v>
      </c>
      <c r="X113" s="31">
        <v>6</v>
      </c>
      <c r="Y113" s="31">
        <v>40</v>
      </c>
      <c r="Z113" s="32">
        <v>0</v>
      </c>
      <c r="AA113" s="31">
        <v>0</v>
      </c>
      <c r="AB113" s="30">
        <v>0</v>
      </c>
      <c r="AC113" s="31">
        <v>3</v>
      </c>
      <c r="AD113" s="36">
        <v>1</v>
      </c>
      <c r="AE113" s="70">
        <f>IFERROR($Q113*$Q$1+IF($R$1=0,0,$R113/$R$1)+$S$1*$S113+$V113*$V$1+IF($W$1=0,0,$W113/$W$1)+$X113*$X$1+IF($Z$1=0,0,$Z113/$Z$1)+$AA113*$AA$1+$AB113*$AB$1+$AC113*$AC$1+$AD113*$AD$1,0)</f>
        <v>100.6</v>
      </c>
      <c r="AF113" s="70">
        <f>AE113+(0.5*V113)</f>
        <v>137.1</v>
      </c>
      <c r="AG113" s="70">
        <f>AF113/N113</f>
        <v>8.5687499999999996</v>
      </c>
      <c r="AH113" s="71">
        <f>IFERROR($AE113/$N113,"-")</f>
        <v>6.2874999999999996</v>
      </c>
    </row>
    <row r="114" spans="1:34" s="17" customFormat="1" ht="22" customHeight="1" x14ac:dyDescent="0.3">
      <c r="A114" s="35" t="s">
        <v>246</v>
      </c>
      <c r="B114" s="34" t="s">
        <v>40</v>
      </c>
      <c r="C114" s="34" t="s">
        <v>29</v>
      </c>
      <c r="D114" s="34">
        <v>0</v>
      </c>
      <c r="E114" s="34">
        <v>0</v>
      </c>
      <c r="F114" s="34">
        <v>8</v>
      </c>
      <c r="G114" s="34">
        <v>8</v>
      </c>
      <c r="H114" s="34">
        <v>3</v>
      </c>
      <c r="I114" s="34">
        <v>5</v>
      </c>
      <c r="J114" s="31">
        <v>71</v>
      </c>
      <c r="K114" s="31">
        <v>71</v>
      </c>
      <c r="L114" s="31">
        <v>47</v>
      </c>
      <c r="M114" s="37">
        <v>0.96</v>
      </c>
      <c r="N114" s="33">
        <v>16</v>
      </c>
      <c r="O114" s="33">
        <v>683</v>
      </c>
      <c r="P114" s="33">
        <v>62.4</v>
      </c>
      <c r="Q114" s="32">
        <v>2</v>
      </c>
      <c r="R114" s="31">
        <v>-4</v>
      </c>
      <c r="S114" s="31">
        <v>0</v>
      </c>
      <c r="T114" s="31">
        <v>0</v>
      </c>
      <c r="U114" s="31">
        <v>112</v>
      </c>
      <c r="V114" s="31">
        <v>84</v>
      </c>
      <c r="W114" s="31">
        <v>758</v>
      </c>
      <c r="X114" s="31">
        <v>5</v>
      </c>
      <c r="Y114" s="31">
        <v>48</v>
      </c>
      <c r="Z114" s="32">
        <v>1158</v>
      </c>
      <c r="AA114" s="31">
        <v>0</v>
      </c>
      <c r="AB114" s="30">
        <v>0</v>
      </c>
      <c r="AC114" s="31">
        <v>1</v>
      </c>
      <c r="AD114" s="36">
        <v>4</v>
      </c>
      <c r="AE114" s="70">
        <f>IFERROR($Q114*$Q$1+IF($R$1=0,0,$R114/$R$1)+$S$1*$S114+$V114*$V$1+IF($W$1=0,0,$W114/$W$1)+$X114*$X$1+IF($Z$1=0,0,$Z114/$Z$1)+$AA114*$AA$1+$AB114*$AB$1+$AC114*$AC$1+$AD114*$AD$1,0)</f>
        <v>97.399999999999991</v>
      </c>
      <c r="AF114" s="70">
        <f>AE114+(0.5*V114)</f>
        <v>139.39999999999998</v>
      </c>
      <c r="AG114" s="70">
        <f>AF114/N114</f>
        <v>8.7124999999999986</v>
      </c>
      <c r="AH114" s="71">
        <f>IFERROR($AE114/$N114,"-")</f>
        <v>6.0874999999999995</v>
      </c>
    </row>
    <row r="115" spans="1:34" s="17" customFormat="1" ht="22" customHeight="1" x14ac:dyDescent="0.3">
      <c r="A115" s="35" t="s">
        <v>164</v>
      </c>
      <c r="B115" s="34" t="s">
        <v>40</v>
      </c>
      <c r="C115" s="34" t="s">
        <v>31</v>
      </c>
      <c r="D115" s="34">
        <v>0</v>
      </c>
      <c r="E115" s="34">
        <v>0</v>
      </c>
      <c r="F115" s="34">
        <v>9</v>
      </c>
      <c r="G115" s="34">
        <v>7</v>
      </c>
      <c r="H115" s="34">
        <v>29</v>
      </c>
      <c r="I115" s="34">
        <v>9</v>
      </c>
      <c r="J115" s="31">
        <v>67</v>
      </c>
      <c r="K115" s="31">
        <v>56</v>
      </c>
      <c r="L115" s="31">
        <v>50</v>
      </c>
      <c r="M115" s="37">
        <v>0.97</v>
      </c>
      <c r="N115" s="33">
        <v>16</v>
      </c>
      <c r="O115" s="33">
        <v>1022</v>
      </c>
      <c r="P115" s="33">
        <v>86.9</v>
      </c>
      <c r="Q115" s="32">
        <v>0</v>
      </c>
      <c r="R115" s="31">
        <v>0</v>
      </c>
      <c r="S115" s="31">
        <v>0</v>
      </c>
      <c r="T115" s="31">
        <v>0</v>
      </c>
      <c r="U115" s="31">
        <v>143</v>
      </c>
      <c r="V115" s="31">
        <v>85</v>
      </c>
      <c r="W115" s="31">
        <v>1318</v>
      </c>
      <c r="X115" s="31">
        <v>10</v>
      </c>
      <c r="Y115" s="31">
        <v>56</v>
      </c>
      <c r="Z115" s="32">
        <v>25</v>
      </c>
      <c r="AA115" s="31">
        <v>0</v>
      </c>
      <c r="AB115" s="30">
        <v>0</v>
      </c>
      <c r="AC115" s="31">
        <v>0</v>
      </c>
      <c r="AD115" s="36">
        <v>0</v>
      </c>
      <c r="AE115" s="70">
        <f>IFERROR($Q115*$Q$1+IF($R$1=0,0,$R115/$R$1)+$S$1*$S115+$V115*$V$1+IF($W$1=0,0,$W115/$W$1)+$X115*$X$1+IF($Z$1=0,0,$Z115/$Z$1)+$AA115*$AA$1+$AB115*$AB$1+$AC115*$AC$1+$AD115*$AD$1,0)</f>
        <v>191.8</v>
      </c>
      <c r="AF115" s="70">
        <f>AE115+(0.5*V115)</f>
        <v>234.3</v>
      </c>
      <c r="AG115" s="70">
        <f>AF115/N115</f>
        <v>14.643750000000001</v>
      </c>
      <c r="AH115" s="71">
        <f>IFERROR($AE115/$N115,"-")</f>
        <v>11.987500000000001</v>
      </c>
    </row>
    <row r="116" spans="1:34" s="17" customFormat="1" ht="22" customHeight="1" x14ac:dyDescent="0.3">
      <c r="A116" s="35" t="s">
        <v>226</v>
      </c>
      <c r="B116" s="34" t="s">
        <v>40</v>
      </c>
      <c r="C116" s="34" t="s">
        <v>32</v>
      </c>
      <c r="D116" s="34">
        <v>0</v>
      </c>
      <c r="E116" s="34">
        <v>0</v>
      </c>
      <c r="F116" s="34">
        <v>10</v>
      </c>
      <c r="G116" s="34">
        <v>6</v>
      </c>
      <c r="H116" s="34">
        <v>15</v>
      </c>
      <c r="I116" s="34">
        <v>8</v>
      </c>
      <c r="J116" s="31">
        <v>24</v>
      </c>
      <c r="K116" s="31">
        <v>31</v>
      </c>
      <c r="L116" s="31">
        <v>31</v>
      </c>
      <c r="M116" s="37">
        <v>0.99</v>
      </c>
      <c r="N116" s="33">
        <v>16</v>
      </c>
      <c r="O116" s="33">
        <v>764</v>
      </c>
      <c r="P116" s="33">
        <v>65</v>
      </c>
      <c r="Q116" s="32">
        <v>0</v>
      </c>
      <c r="R116" s="31">
        <v>0</v>
      </c>
      <c r="S116" s="31">
        <v>0</v>
      </c>
      <c r="T116" s="31">
        <v>0</v>
      </c>
      <c r="U116" s="31">
        <v>103</v>
      </c>
      <c r="V116" s="31">
        <v>67</v>
      </c>
      <c r="W116" s="31">
        <v>872</v>
      </c>
      <c r="X116" s="31">
        <v>8</v>
      </c>
      <c r="Y116" s="31">
        <v>42</v>
      </c>
      <c r="Z116" s="32">
        <v>0</v>
      </c>
      <c r="AA116" s="31">
        <v>0</v>
      </c>
      <c r="AB116" s="30">
        <v>0</v>
      </c>
      <c r="AC116" s="31">
        <v>0</v>
      </c>
      <c r="AD116" s="36">
        <v>0</v>
      </c>
      <c r="AE116" s="70">
        <f>IFERROR($Q116*$Q$1+IF($R$1=0,0,$R116/$R$1)+$S$1*$S116+$V116*$V$1+IF($W$1=0,0,$W116/$W$1)+$X116*$X$1+IF($Z$1=0,0,$Z116/$Z$1)+$AA116*$AA$1+$AB116*$AB$1+$AC116*$AC$1+$AD116*$AD$1,0)</f>
        <v>135.19999999999999</v>
      </c>
      <c r="AF116" s="70">
        <f>AE116+(0.5*V116)</f>
        <v>168.7</v>
      </c>
      <c r="AG116" s="70">
        <f>AF116/N116</f>
        <v>10.543749999999999</v>
      </c>
      <c r="AH116" s="71">
        <f>IFERROR($AE116/$N116,"-")</f>
        <v>8.4499999999999993</v>
      </c>
    </row>
    <row r="117" spans="1:34" s="17" customFormat="1" ht="22" customHeight="1" x14ac:dyDescent="0.3">
      <c r="A117" s="35" t="s">
        <v>140</v>
      </c>
      <c r="B117" s="34" t="s">
        <v>40</v>
      </c>
      <c r="C117" s="34" t="s">
        <v>20</v>
      </c>
      <c r="D117" s="34">
        <v>0</v>
      </c>
      <c r="E117" s="34">
        <v>0</v>
      </c>
      <c r="F117" s="34">
        <v>9</v>
      </c>
      <c r="G117" s="34">
        <v>7</v>
      </c>
      <c r="H117" s="34">
        <v>24</v>
      </c>
      <c r="I117" s="34">
        <v>10</v>
      </c>
      <c r="J117" s="31">
        <v>59</v>
      </c>
      <c r="K117" s="31">
        <v>41</v>
      </c>
      <c r="L117" s="31">
        <v>43</v>
      </c>
      <c r="M117" s="37">
        <v>0.98</v>
      </c>
      <c r="N117" s="33">
        <v>14</v>
      </c>
      <c r="O117" s="33">
        <v>837</v>
      </c>
      <c r="P117" s="33">
        <v>78.400000000000006</v>
      </c>
      <c r="Q117" s="32">
        <v>0</v>
      </c>
      <c r="R117" s="31">
        <v>0</v>
      </c>
      <c r="S117" s="31">
        <v>0</v>
      </c>
      <c r="T117" s="31">
        <v>0</v>
      </c>
      <c r="U117" s="31">
        <v>122</v>
      </c>
      <c r="V117" s="31">
        <v>77</v>
      </c>
      <c r="W117" s="31">
        <v>783</v>
      </c>
      <c r="X117" s="31">
        <v>4</v>
      </c>
      <c r="Y117" s="31">
        <v>41</v>
      </c>
      <c r="Z117" s="32">
        <v>99</v>
      </c>
      <c r="AA117" s="31">
        <v>0</v>
      </c>
      <c r="AB117" s="30">
        <v>0</v>
      </c>
      <c r="AC117" s="31">
        <v>1</v>
      </c>
      <c r="AD117" s="36">
        <v>2</v>
      </c>
      <c r="AE117" s="70">
        <f>IFERROR($Q117*$Q$1+IF($R$1=0,0,$R117/$R$1)+$S$1*$S117+$V117*$V$1+IF($W$1=0,0,$W117/$W$1)+$X117*$X$1+IF($Z$1=0,0,$Z117/$Z$1)+$AA117*$AA$1+$AB117*$AB$1+$AC117*$AC$1+$AD117*$AD$1,0)</f>
        <v>98.3</v>
      </c>
      <c r="AF117" s="70">
        <f>AE117+(0.5*V117)</f>
        <v>136.80000000000001</v>
      </c>
      <c r="AG117" s="70">
        <f>AF117/N117</f>
        <v>9.7714285714285722</v>
      </c>
      <c r="AH117" s="71">
        <f>IFERROR($AE117/$N117,"-")</f>
        <v>7.0214285714285714</v>
      </c>
    </row>
    <row r="118" spans="1:34" s="17" customFormat="1" ht="22" customHeight="1" x14ac:dyDescent="0.3">
      <c r="A118" s="35" t="s">
        <v>233</v>
      </c>
      <c r="B118" s="34" t="s">
        <v>40</v>
      </c>
      <c r="C118" s="34" t="s">
        <v>26</v>
      </c>
      <c r="D118" s="34">
        <v>0</v>
      </c>
      <c r="E118" s="34">
        <v>0</v>
      </c>
      <c r="F118" s="34">
        <v>6</v>
      </c>
      <c r="G118" s="34">
        <v>10</v>
      </c>
      <c r="H118" s="34">
        <v>6</v>
      </c>
      <c r="I118" s="34">
        <v>6</v>
      </c>
      <c r="J118" s="31">
        <v>162</v>
      </c>
      <c r="K118" s="31">
        <v>164</v>
      </c>
      <c r="L118" s="31">
        <v>193</v>
      </c>
      <c r="M118" s="37">
        <v>0.09</v>
      </c>
      <c r="N118" s="33">
        <v>16</v>
      </c>
      <c r="O118" s="33">
        <v>783</v>
      </c>
      <c r="P118" s="33">
        <v>78</v>
      </c>
      <c r="Q118" s="32">
        <v>2</v>
      </c>
      <c r="R118" s="31">
        <v>14</v>
      </c>
      <c r="S118" s="31">
        <v>0</v>
      </c>
      <c r="T118" s="31">
        <v>1</v>
      </c>
      <c r="U118" s="31">
        <v>84</v>
      </c>
      <c r="V118" s="31">
        <v>48</v>
      </c>
      <c r="W118" s="31">
        <v>748</v>
      </c>
      <c r="X118" s="31">
        <v>3</v>
      </c>
      <c r="Y118" s="31">
        <v>33</v>
      </c>
      <c r="Z118" s="32">
        <v>0</v>
      </c>
      <c r="AA118" s="31">
        <v>0</v>
      </c>
      <c r="AB118" s="30">
        <v>0</v>
      </c>
      <c r="AC118" s="31">
        <v>0</v>
      </c>
      <c r="AD118" s="36">
        <v>0</v>
      </c>
      <c r="AE118" s="70">
        <f>IFERROR($Q118*$Q$1+IF($R$1=0,0,$R118/$R$1)+$S$1*$S118+$V118*$V$1+IF($W$1=0,0,$W118/$W$1)+$X118*$X$1+IF($Z$1=0,0,$Z118/$Z$1)+$AA118*$AA$1+$AB118*$AB$1+$AC118*$AC$1+$AD118*$AD$1,0)</f>
        <v>94.2</v>
      </c>
      <c r="AF118" s="70">
        <f>AE118+(0.5*V118)</f>
        <v>118.2</v>
      </c>
      <c r="AG118" s="70">
        <f>AF118/N118</f>
        <v>7.3875000000000002</v>
      </c>
      <c r="AH118" s="71">
        <f>IFERROR($AE118/$N118,"-")</f>
        <v>5.8875000000000002</v>
      </c>
    </row>
    <row r="119" spans="1:34" s="17" customFormat="1" ht="22" customHeight="1" x14ac:dyDescent="0.3">
      <c r="A119" s="35" t="s">
        <v>202</v>
      </c>
      <c r="B119" s="34" t="s">
        <v>40</v>
      </c>
      <c r="C119" s="34" t="s">
        <v>29</v>
      </c>
      <c r="D119" s="34">
        <v>0</v>
      </c>
      <c r="E119" s="34">
        <v>0</v>
      </c>
      <c r="F119" s="34">
        <v>8</v>
      </c>
      <c r="G119" s="34">
        <v>8</v>
      </c>
      <c r="H119" s="34">
        <v>3</v>
      </c>
      <c r="I119" s="34">
        <v>5</v>
      </c>
      <c r="J119" s="31">
        <v>123</v>
      </c>
      <c r="K119" s="31">
        <v>136</v>
      </c>
      <c r="L119" s="31">
        <v>148</v>
      </c>
      <c r="M119" s="37">
        <v>0.49</v>
      </c>
      <c r="N119" s="33">
        <v>15</v>
      </c>
      <c r="O119" s="33">
        <v>617</v>
      </c>
      <c r="P119" s="33">
        <v>54.1</v>
      </c>
      <c r="Q119" s="32">
        <v>1</v>
      </c>
      <c r="R119" s="31">
        <v>-2</v>
      </c>
      <c r="S119" s="31">
        <v>0</v>
      </c>
      <c r="T119" s="31">
        <v>0</v>
      </c>
      <c r="U119" s="31">
        <v>83</v>
      </c>
      <c r="V119" s="31">
        <v>63</v>
      </c>
      <c r="W119" s="31">
        <v>931</v>
      </c>
      <c r="X119" s="31">
        <v>3</v>
      </c>
      <c r="Y119" s="31">
        <v>47</v>
      </c>
      <c r="Z119" s="32">
        <v>0</v>
      </c>
      <c r="AA119" s="31">
        <v>0</v>
      </c>
      <c r="AB119" s="30">
        <v>0</v>
      </c>
      <c r="AC119" s="31">
        <v>1</v>
      </c>
      <c r="AD119" s="36">
        <v>0</v>
      </c>
      <c r="AE119" s="70">
        <f>IFERROR($Q119*$Q$1+IF($R$1=0,0,$R119/$R$1)+$S$1*$S119+$V119*$V$1+IF($W$1=0,0,$W119/$W$1)+$X119*$X$1+IF($Z$1=0,0,$Z119/$Z$1)+$AA119*$AA$1+$AB119*$AB$1+$AC119*$AC$1+$AD119*$AD$1,0)</f>
        <v>110.89999999999999</v>
      </c>
      <c r="AF119" s="70">
        <f>AE119+(0.5*V119)</f>
        <v>142.39999999999998</v>
      </c>
      <c r="AG119" s="70">
        <f>AF119/N119</f>
        <v>9.4933333333333323</v>
      </c>
      <c r="AH119" s="71">
        <f>IFERROR($AE119/$N119,"-")</f>
        <v>7.3933333333333326</v>
      </c>
    </row>
    <row r="120" spans="1:34" s="17" customFormat="1" ht="22" customHeight="1" x14ac:dyDescent="0.3">
      <c r="A120" s="35" t="s">
        <v>166</v>
      </c>
      <c r="B120" s="34" t="s">
        <v>40</v>
      </c>
      <c r="C120" s="34" t="s">
        <v>15</v>
      </c>
      <c r="D120" s="34">
        <v>0</v>
      </c>
      <c r="E120" s="34">
        <v>0</v>
      </c>
      <c r="F120" s="34">
        <v>2</v>
      </c>
      <c r="G120" s="34">
        <v>14</v>
      </c>
      <c r="H120" s="34">
        <v>1</v>
      </c>
      <c r="I120" s="34">
        <v>4</v>
      </c>
      <c r="J120" s="31">
        <v>111</v>
      </c>
      <c r="K120" s="31">
        <v>104</v>
      </c>
      <c r="L120" s="31">
        <v>84</v>
      </c>
      <c r="M120" s="37">
        <v>0.74</v>
      </c>
      <c r="N120" s="33">
        <v>14</v>
      </c>
      <c r="O120" s="33">
        <v>662</v>
      </c>
      <c r="P120" s="33">
        <v>68.5</v>
      </c>
      <c r="Q120" s="32">
        <v>4</v>
      </c>
      <c r="R120" s="31">
        <v>54</v>
      </c>
      <c r="S120" s="31">
        <v>0</v>
      </c>
      <c r="T120" s="31">
        <v>2</v>
      </c>
      <c r="U120" s="31">
        <v>93</v>
      </c>
      <c r="V120" s="31">
        <v>57</v>
      </c>
      <c r="W120" s="31">
        <v>715</v>
      </c>
      <c r="X120" s="31">
        <v>6</v>
      </c>
      <c r="Y120" s="31">
        <v>33</v>
      </c>
      <c r="Z120" s="32">
        <v>0</v>
      </c>
      <c r="AA120" s="31">
        <v>0</v>
      </c>
      <c r="AB120" s="30">
        <v>0</v>
      </c>
      <c r="AC120" s="31">
        <v>1</v>
      </c>
      <c r="AD120" s="36">
        <v>1</v>
      </c>
      <c r="AE120" s="70">
        <f>IFERROR($Q120*$Q$1+IF($R$1=0,0,$R120/$R$1)+$S$1*$S120+$V120*$V$1+IF($W$1=0,0,$W120/$W$1)+$X120*$X$1+IF($Z$1=0,0,$Z120/$Z$1)+$AA120*$AA$1+$AB120*$AB$1+$AC120*$AC$1+$AD120*$AD$1,0)</f>
        <v>110.9</v>
      </c>
      <c r="AF120" s="70">
        <f>AE120+(0.5*V120)</f>
        <v>139.4</v>
      </c>
      <c r="AG120" s="70">
        <f>AF120/N120</f>
        <v>9.9571428571428573</v>
      </c>
      <c r="AH120" s="71">
        <f>IFERROR($AE120/$N120,"-")</f>
        <v>7.9214285714285717</v>
      </c>
    </row>
    <row r="121" spans="1:34" s="17" customFormat="1" ht="22" customHeight="1" x14ac:dyDescent="0.3">
      <c r="A121" s="35" t="s">
        <v>142</v>
      </c>
      <c r="B121" s="34" t="s">
        <v>40</v>
      </c>
      <c r="C121" s="34" t="s">
        <v>13</v>
      </c>
      <c r="D121" s="34">
        <v>0</v>
      </c>
      <c r="E121" s="34">
        <v>0</v>
      </c>
      <c r="F121" s="34">
        <v>11</v>
      </c>
      <c r="G121" s="34">
        <v>5</v>
      </c>
      <c r="H121" s="34">
        <v>22</v>
      </c>
      <c r="I121" s="34">
        <v>9</v>
      </c>
      <c r="J121" s="31">
        <v>79</v>
      </c>
      <c r="K121" s="31">
        <v>75</v>
      </c>
      <c r="L121" s="31">
        <v>64</v>
      </c>
      <c r="M121" s="37">
        <v>0.94</v>
      </c>
      <c r="N121" s="33">
        <v>14</v>
      </c>
      <c r="O121" s="33">
        <v>857</v>
      </c>
      <c r="P121" s="33">
        <v>80.900000000000006</v>
      </c>
      <c r="Q121" s="32">
        <v>0</v>
      </c>
      <c r="R121" s="31">
        <v>0</v>
      </c>
      <c r="S121" s="31">
        <v>0</v>
      </c>
      <c r="T121" s="31">
        <v>0</v>
      </c>
      <c r="U121" s="31">
        <v>103</v>
      </c>
      <c r="V121" s="31">
        <v>63</v>
      </c>
      <c r="W121" s="31">
        <v>784</v>
      </c>
      <c r="X121" s="31">
        <v>2</v>
      </c>
      <c r="Y121" s="31">
        <v>39</v>
      </c>
      <c r="Z121" s="32">
        <v>0</v>
      </c>
      <c r="AA121" s="31">
        <v>0</v>
      </c>
      <c r="AB121" s="30">
        <v>0</v>
      </c>
      <c r="AC121" s="31">
        <v>1</v>
      </c>
      <c r="AD121" s="36">
        <v>1</v>
      </c>
      <c r="AE121" s="70">
        <f>IFERROR($Q121*$Q$1+IF($R$1=0,0,$R121/$R$1)+$S$1*$S121+$V121*$V$1+IF($W$1=0,0,$W121/$W$1)+$X121*$X$1+IF($Z$1=0,0,$Z121/$Z$1)+$AA121*$AA$1+$AB121*$AB$1+$AC121*$AC$1+$AD121*$AD$1,0)</f>
        <v>88.4</v>
      </c>
      <c r="AF121" s="70">
        <f>AE121+(0.5*V121)</f>
        <v>119.9</v>
      </c>
      <c r="AG121" s="70">
        <f>AF121/N121</f>
        <v>8.5642857142857149</v>
      </c>
      <c r="AH121" s="71">
        <f>IFERROR($AE121/$N121,"-")</f>
        <v>6.3142857142857149</v>
      </c>
    </row>
    <row r="122" spans="1:34" s="17" customFormat="1" ht="22" customHeight="1" x14ac:dyDescent="0.3">
      <c r="A122" s="35" t="s">
        <v>171</v>
      </c>
      <c r="B122" s="34" t="s">
        <v>40</v>
      </c>
      <c r="C122" s="34" t="s">
        <v>27</v>
      </c>
      <c r="D122" s="34">
        <v>0</v>
      </c>
      <c r="E122" s="34">
        <v>0</v>
      </c>
      <c r="F122" s="34">
        <v>7</v>
      </c>
      <c r="G122" s="34">
        <v>9</v>
      </c>
      <c r="H122" s="34">
        <v>13</v>
      </c>
      <c r="I122" s="34">
        <v>11</v>
      </c>
      <c r="J122" s="31">
        <v>89</v>
      </c>
      <c r="K122" s="31">
        <v>96</v>
      </c>
      <c r="L122" s="31">
        <v>102</v>
      </c>
      <c r="M122" s="37">
        <v>0.85</v>
      </c>
      <c r="N122" s="33">
        <v>16</v>
      </c>
      <c r="O122" s="33">
        <v>876</v>
      </c>
      <c r="P122" s="33">
        <v>76.8</v>
      </c>
      <c r="Q122" s="32">
        <v>0</v>
      </c>
      <c r="R122" s="31">
        <v>0</v>
      </c>
      <c r="S122" s="31">
        <v>0</v>
      </c>
      <c r="T122" s="31">
        <v>0</v>
      </c>
      <c r="U122" s="31">
        <v>99</v>
      </c>
      <c r="V122" s="31">
        <v>59</v>
      </c>
      <c r="W122" s="31">
        <v>902</v>
      </c>
      <c r="X122" s="31">
        <v>5</v>
      </c>
      <c r="Y122" s="31">
        <v>45</v>
      </c>
      <c r="Z122" s="32">
        <v>0</v>
      </c>
      <c r="AA122" s="31">
        <v>0</v>
      </c>
      <c r="AB122" s="30">
        <v>0</v>
      </c>
      <c r="AC122" s="31">
        <v>1</v>
      </c>
      <c r="AD122" s="36">
        <v>1</v>
      </c>
      <c r="AE122" s="70">
        <f>IFERROR($Q122*$Q$1+IF($R$1=0,0,$R122/$R$1)+$S$1*$S122+$V122*$V$1+IF($W$1=0,0,$W122/$W$1)+$X122*$X$1+IF($Z$1=0,0,$Z122/$Z$1)+$AA122*$AA$1+$AB122*$AB$1+$AC122*$AC$1+$AD122*$AD$1,0)</f>
        <v>118.2</v>
      </c>
      <c r="AF122" s="70">
        <f>AE122+(0.5*V122)</f>
        <v>147.69999999999999</v>
      </c>
      <c r="AG122" s="70">
        <f>AF122/N122</f>
        <v>9.2312499999999993</v>
      </c>
      <c r="AH122" s="71">
        <f>IFERROR($AE122/$N122,"-")</f>
        <v>7.3875000000000002</v>
      </c>
    </row>
    <row r="123" spans="1:34" s="17" customFormat="1" ht="22" customHeight="1" x14ac:dyDescent="0.3">
      <c r="A123" s="35" t="s">
        <v>150</v>
      </c>
      <c r="B123" s="34" t="s">
        <v>40</v>
      </c>
      <c r="C123" s="34" t="s">
        <v>7</v>
      </c>
      <c r="D123" s="34">
        <v>0</v>
      </c>
      <c r="E123" s="34">
        <v>0</v>
      </c>
      <c r="F123" s="34">
        <v>3</v>
      </c>
      <c r="G123" s="34">
        <v>13</v>
      </c>
      <c r="H123" s="34">
        <v>31</v>
      </c>
      <c r="I123" s="34">
        <v>6</v>
      </c>
      <c r="J123" s="31">
        <v>159</v>
      </c>
      <c r="K123" s="31">
        <v>142</v>
      </c>
      <c r="L123" s="31">
        <v>155</v>
      </c>
      <c r="M123" s="37">
        <v>0.3</v>
      </c>
      <c r="N123" s="33">
        <v>16</v>
      </c>
      <c r="O123" s="33">
        <v>722</v>
      </c>
      <c r="P123" s="33">
        <v>68.2</v>
      </c>
      <c r="Q123" s="32">
        <v>1</v>
      </c>
      <c r="R123" s="31">
        <v>4</v>
      </c>
      <c r="S123" s="31">
        <v>0</v>
      </c>
      <c r="T123" s="31">
        <v>0</v>
      </c>
      <c r="U123" s="31">
        <v>108</v>
      </c>
      <c r="V123" s="31">
        <v>68</v>
      </c>
      <c r="W123" s="31">
        <v>698</v>
      </c>
      <c r="X123" s="31">
        <v>4</v>
      </c>
      <c r="Y123" s="31">
        <v>35</v>
      </c>
      <c r="Z123" s="32">
        <v>0</v>
      </c>
      <c r="AA123" s="31">
        <v>0</v>
      </c>
      <c r="AB123" s="30">
        <v>0</v>
      </c>
      <c r="AC123" s="31">
        <v>0</v>
      </c>
      <c r="AD123" s="36">
        <v>0</v>
      </c>
      <c r="AE123" s="70">
        <f>IFERROR($Q123*$Q$1+IF($R$1=0,0,$R123/$R$1)+$S$1*$S123+$V123*$V$1+IF($W$1=0,0,$W123/$W$1)+$X123*$X$1+IF($Z$1=0,0,$Z123/$Z$1)+$AA123*$AA$1+$AB123*$AB$1+$AC123*$AC$1+$AD123*$AD$1,0)</f>
        <v>94.2</v>
      </c>
      <c r="AF123" s="70">
        <f>AE123+(0.5*V123)</f>
        <v>128.19999999999999</v>
      </c>
      <c r="AG123" s="70">
        <f>AF123/N123</f>
        <v>8.0124999999999993</v>
      </c>
      <c r="AH123" s="71">
        <f>IFERROR($AE123/$N123,"-")</f>
        <v>5.8875000000000002</v>
      </c>
    </row>
    <row r="124" spans="1:34" s="17" customFormat="1" ht="22" customHeight="1" x14ac:dyDescent="0.3">
      <c r="A124" s="35" t="s">
        <v>178</v>
      </c>
      <c r="B124" s="34" t="s">
        <v>40</v>
      </c>
      <c r="C124" s="34" t="s">
        <v>43</v>
      </c>
      <c r="D124" s="34">
        <v>0</v>
      </c>
      <c r="E124" s="34">
        <v>0</v>
      </c>
      <c r="F124" s="34">
        <v>2</v>
      </c>
      <c r="G124" s="34">
        <v>14</v>
      </c>
      <c r="H124" s="34">
        <v>18</v>
      </c>
      <c r="I124" s="34">
        <v>6</v>
      </c>
      <c r="J124" s="31">
        <v>25</v>
      </c>
      <c r="K124" s="31">
        <v>23</v>
      </c>
      <c r="L124" s="31">
        <v>20</v>
      </c>
      <c r="M124" s="37">
        <v>1</v>
      </c>
      <c r="N124" s="33">
        <v>15</v>
      </c>
      <c r="O124" s="33">
        <v>768</v>
      </c>
      <c r="P124" s="33">
        <v>77.3</v>
      </c>
      <c r="Q124" s="32">
        <v>0</v>
      </c>
      <c r="R124" s="31">
        <v>0</v>
      </c>
      <c r="S124" s="31">
        <v>0</v>
      </c>
      <c r="T124" s="31">
        <v>0</v>
      </c>
      <c r="U124" s="31">
        <v>123</v>
      </c>
      <c r="V124" s="31">
        <v>68</v>
      </c>
      <c r="W124" s="31">
        <v>1051</v>
      </c>
      <c r="X124" s="31">
        <v>12</v>
      </c>
      <c r="Y124" s="31">
        <v>46</v>
      </c>
      <c r="Z124" s="32">
        <v>0</v>
      </c>
      <c r="AA124" s="31">
        <v>0</v>
      </c>
      <c r="AB124" s="30">
        <v>0</v>
      </c>
      <c r="AC124" s="31">
        <v>0</v>
      </c>
      <c r="AD124" s="36">
        <v>0</v>
      </c>
      <c r="AE124" s="70">
        <f>IFERROR($Q124*$Q$1+IF($R$1=0,0,$R124/$R$1)+$S$1*$S124+$V124*$V$1+IF($W$1=0,0,$W124/$W$1)+$X124*$X$1+IF($Z$1=0,0,$Z124/$Z$1)+$AA124*$AA$1+$AB124*$AB$1+$AC124*$AC$1+$AD124*$AD$1,0)</f>
        <v>177.1</v>
      </c>
      <c r="AF124" s="70">
        <f>AE124+(0.5*V124)</f>
        <v>211.1</v>
      </c>
      <c r="AG124" s="70">
        <f>AF124/N124</f>
        <v>14.073333333333332</v>
      </c>
      <c r="AH124" s="71">
        <f>IFERROR($AE124/$N124,"-")</f>
        <v>11.806666666666667</v>
      </c>
    </row>
    <row r="125" spans="1:34" s="17" customFormat="1" ht="22" customHeight="1" x14ac:dyDescent="0.3">
      <c r="A125" s="35" t="s">
        <v>161</v>
      </c>
      <c r="B125" s="34" t="s">
        <v>40</v>
      </c>
      <c r="C125" s="34" t="s">
        <v>13</v>
      </c>
      <c r="D125" s="34">
        <v>0</v>
      </c>
      <c r="E125" s="34">
        <v>0</v>
      </c>
      <c r="F125" s="34">
        <v>11</v>
      </c>
      <c r="G125" s="34">
        <v>5</v>
      </c>
      <c r="H125" s="34">
        <v>22</v>
      </c>
      <c r="I125" s="34">
        <v>9</v>
      </c>
      <c r="J125" s="31">
        <v>117</v>
      </c>
      <c r="K125" s="31">
        <v>101</v>
      </c>
      <c r="L125" s="31">
        <v>116</v>
      </c>
      <c r="M125" s="37">
        <v>0.68</v>
      </c>
      <c r="N125" s="33">
        <v>16</v>
      </c>
      <c r="O125" s="33">
        <v>944</v>
      </c>
      <c r="P125" s="33">
        <v>89.1</v>
      </c>
      <c r="Q125" s="32">
        <v>1</v>
      </c>
      <c r="R125" s="31">
        <v>2</v>
      </c>
      <c r="S125" s="31">
        <v>0</v>
      </c>
      <c r="T125" s="31">
        <v>0</v>
      </c>
      <c r="U125" s="31">
        <v>99</v>
      </c>
      <c r="V125" s="31">
        <v>47</v>
      </c>
      <c r="W125" s="31">
        <v>841</v>
      </c>
      <c r="X125" s="31">
        <v>6</v>
      </c>
      <c r="Y125" s="31">
        <v>34</v>
      </c>
      <c r="Z125" s="32">
        <v>0</v>
      </c>
      <c r="AA125" s="31">
        <v>0</v>
      </c>
      <c r="AB125" s="30">
        <v>0</v>
      </c>
      <c r="AC125" s="31">
        <v>3</v>
      </c>
      <c r="AD125" s="36">
        <v>1</v>
      </c>
      <c r="AE125" s="70">
        <f>IFERROR($Q125*$Q$1+IF($R$1=0,0,$R125/$R$1)+$S$1*$S125+$V125*$V$1+IF($W$1=0,0,$W125/$W$1)+$X125*$X$1+IF($Z$1=0,0,$Z125/$Z$1)+$AA125*$AA$1+$AB125*$AB$1+$AC125*$AC$1+$AD125*$AD$1,0)</f>
        <v>118.3</v>
      </c>
      <c r="AF125" s="70">
        <f>AE125+(0.5*V125)</f>
        <v>141.80000000000001</v>
      </c>
      <c r="AG125" s="70">
        <f>AF125/N125</f>
        <v>8.8625000000000007</v>
      </c>
      <c r="AH125" s="71">
        <f>IFERROR($AE125/$N125,"-")</f>
        <v>7.3937499999999998</v>
      </c>
    </row>
    <row r="126" spans="1:34" s="17" customFormat="1" ht="22" customHeight="1" x14ac:dyDescent="0.3">
      <c r="A126" s="35" t="s">
        <v>257</v>
      </c>
      <c r="B126" s="34" t="s">
        <v>40</v>
      </c>
      <c r="C126" s="34" t="s">
        <v>11</v>
      </c>
      <c r="D126" s="34">
        <v>0</v>
      </c>
      <c r="E126" s="34">
        <v>0</v>
      </c>
      <c r="F126" s="34">
        <v>10</v>
      </c>
      <c r="G126" s="34">
        <v>5</v>
      </c>
      <c r="H126" s="34">
        <v>17</v>
      </c>
      <c r="I126" s="34">
        <v>7</v>
      </c>
      <c r="J126" s="31">
        <v>197</v>
      </c>
      <c r="K126" s="31">
        <v>239</v>
      </c>
      <c r="L126" s="31">
        <v>241</v>
      </c>
      <c r="M126" s="37">
        <v>0.08</v>
      </c>
      <c r="N126" s="33">
        <v>16</v>
      </c>
      <c r="O126" s="33">
        <v>986</v>
      </c>
      <c r="P126" s="33">
        <v>92.8</v>
      </c>
      <c r="Q126" s="32">
        <v>7</v>
      </c>
      <c r="R126" s="31">
        <v>51</v>
      </c>
      <c r="S126" s="31">
        <v>0</v>
      </c>
      <c r="T126" s="31">
        <v>2</v>
      </c>
      <c r="U126" s="31">
        <v>98</v>
      </c>
      <c r="V126" s="31">
        <v>56</v>
      </c>
      <c r="W126" s="31">
        <v>790</v>
      </c>
      <c r="X126" s="31">
        <v>5</v>
      </c>
      <c r="Y126" s="31">
        <v>37</v>
      </c>
      <c r="Z126" s="32">
        <v>0</v>
      </c>
      <c r="AA126" s="31">
        <v>0</v>
      </c>
      <c r="AB126" s="30">
        <v>1</v>
      </c>
      <c r="AC126" s="31">
        <v>0</v>
      </c>
      <c r="AD126" s="36">
        <v>0</v>
      </c>
      <c r="AE126" s="70">
        <f>IFERROR($Q126*$Q$1+IF($R$1=0,0,$R126/$R$1)+$S$1*$S126+$V126*$V$1+IF($W$1=0,0,$W126/$W$1)+$X126*$X$1+IF($Z$1=0,0,$Z126/$Z$1)+$AA126*$AA$1+$AB126*$AB$1+$AC126*$AC$1+$AD126*$AD$1,0)</f>
        <v>116.1</v>
      </c>
      <c r="AF126" s="70">
        <f>AE126+(0.5*V126)</f>
        <v>144.1</v>
      </c>
      <c r="AG126" s="70">
        <f>AF126/N126</f>
        <v>9.0062499999999996</v>
      </c>
      <c r="AH126" s="71">
        <f>IFERROR($AE126/$N126,"-")</f>
        <v>7.2562499999999996</v>
      </c>
    </row>
    <row r="127" spans="1:34" s="17" customFormat="1" ht="22" customHeight="1" x14ac:dyDescent="0.3">
      <c r="A127" s="35" t="s">
        <v>176</v>
      </c>
      <c r="B127" s="34" t="s">
        <v>40</v>
      </c>
      <c r="C127" s="34" t="s">
        <v>14</v>
      </c>
      <c r="D127" s="34">
        <v>0</v>
      </c>
      <c r="E127" s="34">
        <v>0</v>
      </c>
      <c r="F127" s="34">
        <v>7</v>
      </c>
      <c r="G127" s="34">
        <v>9</v>
      </c>
      <c r="H127" s="34">
        <v>23</v>
      </c>
      <c r="I127" s="34">
        <v>5</v>
      </c>
      <c r="J127" s="31">
        <v>75</v>
      </c>
      <c r="K127" s="31">
        <v>87</v>
      </c>
      <c r="L127" s="31">
        <v>88</v>
      </c>
      <c r="M127" s="37">
        <v>0.94</v>
      </c>
      <c r="N127" s="33">
        <v>16</v>
      </c>
      <c r="O127" s="33">
        <v>819</v>
      </c>
      <c r="P127" s="33">
        <v>74.8</v>
      </c>
      <c r="Q127" s="32">
        <v>4</v>
      </c>
      <c r="R127" s="31">
        <v>16</v>
      </c>
      <c r="S127" s="31">
        <v>0</v>
      </c>
      <c r="T127" s="31">
        <v>1</v>
      </c>
      <c r="U127" s="31">
        <v>115</v>
      </c>
      <c r="V127" s="31">
        <v>67</v>
      </c>
      <c r="W127" s="31">
        <v>862</v>
      </c>
      <c r="X127" s="31">
        <v>10</v>
      </c>
      <c r="Y127" s="31">
        <v>47</v>
      </c>
      <c r="Z127" s="32">
        <v>0</v>
      </c>
      <c r="AA127" s="31">
        <v>0</v>
      </c>
      <c r="AB127" s="30">
        <v>0</v>
      </c>
      <c r="AC127" s="31">
        <v>2</v>
      </c>
      <c r="AD127" s="36">
        <v>1</v>
      </c>
      <c r="AE127" s="70">
        <f>IFERROR($Q127*$Q$1+IF($R$1=0,0,$R127/$R$1)+$S$1*$S127+$V127*$V$1+IF($W$1=0,0,$W127/$W$1)+$X127*$X$1+IF($Z$1=0,0,$Z127/$Z$1)+$AA127*$AA$1+$AB127*$AB$1+$AC127*$AC$1+$AD127*$AD$1,0)</f>
        <v>145.80000000000001</v>
      </c>
      <c r="AF127" s="70">
        <f>AE127+(0.5*V127)</f>
        <v>179.3</v>
      </c>
      <c r="AG127" s="70">
        <f>AF127/N127</f>
        <v>11.206250000000001</v>
      </c>
      <c r="AH127" s="71">
        <f>IFERROR($AE127/$N127,"-")</f>
        <v>9.1125000000000007</v>
      </c>
    </row>
    <row r="128" spans="1:34" s="17" customFormat="1" ht="22" customHeight="1" x14ac:dyDescent="0.3">
      <c r="A128" s="35" t="s">
        <v>215</v>
      </c>
      <c r="B128" s="34" t="s">
        <v>40</v>
      </c>
      <c r="C128" s="34" t="s">
        <v>19</v>
      </c>
      <c r="D128" s="34">
        <v>0</v>
      </c>
      <c r="E128" s="34">
        <v>0</v>
      </c>
      <c r="F128" s="34">
        <v>9</v>
      </c>
      <c r="G128" s="34">
        <v>7</v>
      </c>
      <c r="H128" s="34">
        <v>7</v>
      </c>
      <c r="I128" s="34">
        <v>9</v>
      </c>
      <c r="J128" s="31">
        <v>259</v>
      </c>
      <c r="K128" s="31">
        <v>262</v>
      </c>
      <c r="L128" s="31">
        <v>335</v>
      </c>
      <c r="M128" s="37">
        <v>0.02</v>
      </c>
      <c r="N128" s="33">
        <v>16</v>
      </c>
      <c r="O128" s="33">
        <v>765</v>
      </c>
      <c r="P128" s="33">
        <v>79.2</v>
      </c>
      <c r="Q128" s="32">
        <v>0</v>
      </c>
      <c r="R128" s="31">
        <v>0</v>
      </c>
      <c r="S128" s="31">
        <v>0</v>
      </c>
      <c r="T128" s="31">
        <v>0</v>
      </c>
      <c r="U128" s="31">
        <v>72</v>
      </c>
      <c r="V128" s="31">
        <v>40</v>
      </c>
      <c r="W128" s="31">
        <v>647</v>
      </c>
      <c r="X128" s="31">
        <v>2</v>
      </c>
      <c r="Y128" s="31">
        <v>26</v>
      </c>
      <c r="Z128" s="32">
        <v>0</v>
      </c>
      <c r="AA128" s="31">
        <v>0</v>
      </c>
      <c r="AB128" s="30">
        <v>0</v>
      </c>
      <c r="AC128" s="31">
        <v>0</v>
      </c>
      <c r="AD128" s="36">
        <v>0</v>
      </c>
      <c r="AE128" s="70">
        <f>IFERROR($Q128*$Q$1+IF($R$1=0,0,$R128/$R$1)+$S$1*$S128+$V128*$V$1+IF($W$1=0,0,$W128/$W$1)+$X128*$X$1+IF($Z$1=0,0,$Z128/$Z$1)+$AA128*$AA$1+$AB128*$AB$1+$AC128*$AC$1+$AD128*$AD$1,0)</f>
        <v>76.7</v>
      </c>
      <c r="AF128" s="70">
        <f>AE128+(0.5*V128)</f>
        <v>96.7</v>
      </c>
      <c r="AG128" s="70">
        <f>AF128/N128</f>
        <v>6.0437500000000002</v>
      </c>
      <c r="AH128" s="71">
        <f>IFERROR($AE128/$N128,"-")</f>
        <v>4.7937500000000002</v>
      </c>
    </row>
    <row r="129" spans="1:34" s="17" customFormat="1" ht="22" customHeight="1" x14ac:dyDescent="0.3">
      <c r="A129" s="35" t="s">
        <v>206</v>
      </c>
      <c r="B129" s="34" t="s">
        <v>40</v>
      </c>
      <c r="C129" s="34" t="s">
        <v>33</v>
      </c>
      <c r="D129" s="34">
        <v>0</v>
      </c>
      <c r="E129" s="34">
        <v>1</v>
      </c>
      <c r="F129" s="34">
        <v>6</v>
      </c>
      <c r="G129" s="34">
        <v>10</v>
      </c>
      <c r="H129" s="34">
        <v>5</v>
      </c>
      <c r="I129" s="34">
        <v>11</v>
      </c>
      <c r="J129" s="31">
        <v>9</v>
      </c>
      <c r="K129" s="31">
        <v>12</v>
      </c>
      <c r="L129" s="31">
        <v>11</v>
      </c>
      <c r="M129" s="37">
        <v>1</v>
      </c>
      <c r="N129" s="33">
        <v>12</v>
      </c>
      <c r="O129" s="33">
        <v>771</v>
      </c>
      <c r="P129" s="33">
        <v>68.400000000000006</v>
      </c>
      <c r="Q129" s="32">
        <v>7</v>
      </c>
      <c r="R129" s="31">
        <v>35</v>
      </c>
      <c r="S129" s="31">
        <v>0</v>
      </c>
      <c r="T129" s="31">
        <v>2</v>
      </c>
      <c r="U129" s="31">
        <v>130</v>
      </c>
      <c r="V129" s="31">
        <v>91</v>
      </c>
      <c r="W129" s="31">
        <v>1305</v>
      </c>
      <c r="X129" s="31">
        <v>12</v>
      </c>
      <c r="Y129" s="31">
        <v>57</v>
      </c>
      <c r="Z129" s="32">
        <v>171</v>
      </c>
      <c r="AA129" s="31">
        <v>0</v>
      </c>
      <c r="AB129" s="30">
        <v>0</v>
      </c>
      <c r="AC129" s="31">
        <v>0</v>
      </c>
      <c r="AD129" s="36">
        <v>1</v>
      </c>
      <c r="AE129" s="70">
        <f>IFERROR($Q129*$Q$1+IF($R$1=0,0,$R129/$R$1)+$S$1*$S129+$V129*$V$1+IF($W$1=0,0,$W129/$W$1)+$X129*$X$1+IF($Z$1=0,0,$Z129/$Z$1)+$AA129*$AA$1+$AB129*$AB$1+$AC129*$AC$1+$AD129*$AD$1,0)</f>
        <v>204</v>
      </c>
      <c r="AF129" s="70">
        <f>AE129+(0.5*V129)</f>
        <v>249.5</v>
      </c>
      <c r="AG129" s="70">
        <f>AF129/N129</f>
        <v>20.791666666666668</v>
      </c>
      <c r="AH129" s="71">
        <f>IFERROR($AE129/$N129,"-")</f>
        <v>17</v>
      </c>
    </row>
    <row r="130" spans="1:34" s="17" customFormat="1" ht="22" customHeight="1" x14ac:dyDescent="0.3">
      <c r="A130" s="35" t="s">
        <v>148</v>
      </c>
      <c r="B130" s="34" t="s">
        <v>40</v>
      </c>
      <c r="C130" s="34" t="s">
        <v>37</v>
      </c>
      <c r="D130" s="34">
        <v>0</v>
      </c>
      <c r="E130" s="34">
        <v>0</v>
      </c>
      <c r="F130" s="34">
        <v>4</v>
      </c>
      <c r="G130" s="34">
        <v>12</v>
      </c>
      <c r="H130" s="34">
        <v>9</v>
      </c>
      <c r="I130" s="34">
        <v>8</v>
      </c>
      <c r="J130" s="31">
        <v>87</v>
      </c>
      <c r="K130" s="31">
        <v>106</v>
      </c>
      <c r="L130" s="31">
        <v>103</v>
      </c>
      <c r="M130" s="37">
        <v>0.84</v>
      </c>
      <c r="N130" s="33">
        <v>16</v>
      </c>
      <c r="O130" s="33">
        <v>872</v>
      </c>
      <c r="P130" s="33">
        <v>82.7</v>
      </c>
      <c r="Q130" s="32">
        <v>0</v>
      </c>
      <c r="R130" s="31">
        <v>0</v>
      </c>
      <c r="S130" s="31">
        <v>0</v>
      </c>
      <c r="T130" s="31">
        <v>0</v>
      </c>
      <c r="U130" s="31">
        <v>105</v>
      </c>
      <c r="V130" s="31">
        <v>68</v>
      </c>
      <c r="W130" s="31">
        <v>752</v>
      </c>
      <c r="X130" s="31">
        <v>3</v>
      </c>
      <c r="Y130" s="31">
        <v>32</v>
      </c>
      <c r="Z130" s="32">
        <v>0</v>
      </c>
      <c r="AA130" s="31">
        <v>0</v>
      </c>
      <c r="AB130" s="30">
        <v>0</v>
      </c>
      <c r="AC130" s="31">
        <v>0</v>
      </c>
      <c r="AD130" s="36">
        <v>0</v>
      </c>
      <c r="AE130" s="70">
        <f>IFERROR($Q130*$Q$1+IF($R$1=0,0,$R130/$R$1)+$S$1*$S130+$V130*$V$1+IF($W$1=0,0,$W130/$W$1)+$X130*$X$1+IF($Z$1=0,0,$Z130/$Z$1)+$AA130*$AA$1+$AB130*$AB$1+$AC130*$AC$1+$AD130*$AD$1,0)</f>
        <v>93.2</v>
      </c>
      <c r="AF130" s="70">
        <f>AE130+(0.5*V130)</f>
        <v>127.2</v>
      </c>
      <c r="AG130" s="70">
        <f>AF130/N130</f>
        <v>7.95</v>
      </c>
      <c r="AH130" s="71">
        <f>IFERROR($AE130/$N130,"-")</f>
        <v>5.8250000000000002</v>
      </c>
    </row>
    <row r="131" spans="1:34" s="17" customFormat="1" ht="22" customHeight="1" x14ac:dyDescent="0.3">
      <c r="A131" s="35" t="s">
        <v>153</v>
      </c>
      <c r="B131" s="34" t="s">
        <v>40</v>
      </c>
      <c r="C131" s="34" t="s">
        <v>35</v>
      </c>
      <c r="D131" s="34">
        <v>0</v>
      </c>
      <c r="E131" s="34">
        <v>0</v>
      </c>
      <c r="F131" s="34">
        <v>9</v>
      </c>
      <c r="G131" s="34">
        <v>7</v>
      </c>
      <c r="H131" s="34">
        <v>4</v>
      </c>
      <c r="I131" s="34">
        <v>8</v>
      </c>
      <c r="J131" s="31">
        <v>145</v>
      </c>
      <c r="K131" s="31">
        <v>159</v>
      </c>
      <c r="L131" s="31">
        <v>169</v>
      </c>
      <c r="M131" s="37">
        <v>0.47</v>
      </c>
      <c r="N131" s="33">
        <v>13</v>
      </c>
      <c r="O131" s="33">
        <v>360</v>
      </c>
      <c r="P131" s="33">
        <v>33.1</v>
      </c>
      <c r="Q131" s="32">
        <v>33</v>
      </c>
      <c r="R131" s="31">
        <v>202</v>
      </c>
      <c r="S131" s="31">
        <v>1</v>
      </c>
      <c r="T131" s="31">
        <v>11</v>
      </c>
      <c r="U131" s="31">
        <v>78</v>
      </c>
      <c r="V131" s="31">
        <v>51</v>
      </c>
      <c r="W131" s="31">
        <v>483</v>
      </c>
      <c r="X131" s="31">
        <v>1</v>
      </c>
      <c r="Y131" s="31">
        <v>23</v>
      </c>
      <c r="Z131" s="32">
        <v>778</v>
      </c>
      <c r="AA131" s="31">
        <v>0</v>
      </c>
      <c r="AB131" s="30">
        <v>0</v>
      </c>
      <c r="AC131" s="31">
        <v>1</v>
      </c>
      <c r="AD131" s="36">
        <v>1</v>
      </c>
      <c r="AE131" s="70">
        <f>IFERROR($Q131*$Q$1+IF($R$1=0,0,$R131/$R$1)+$S$1*$S131+$V131*$V$1+IF($W$1=0,0,$W131/$W$1)+$X131*$X$1+IF($Z$1=0,0,$Z131/$Z$1)+$AA131*$AA$1+$AB131*$AB$1+$AC131*$AC$1+$AD131*$AD$1,0)</f>
        <v>78.5</v>
      </c>
      <c r="AF131" s="70">
        <f>AE131+(0.5*V131)</f>
        <v>104</v>
      </c>
      <c r="AG131" s="70">
        <f>AF131/N131</f>
        <v>8</v>
      </c>
      <c r="AH131" s="71">
        <f>IFERROR($AE131/$N131,"-")</f>
        <v>6.0384615384615383</v>
      </c>
    </row>
    <row r="132" spans="1:34" s="17" customFormat="1" ht="22" customHeight="1" x14ac:dyDescent="0.3">
      <c r="A132" s="35" t="s">
        <v>141</v>
      </c>
      <c r="B132" s="34" t="s">
        <v>40</v>
      </c>
      <c r="C132" s="34" t="s">
        <v>28</v>
      </c>
      <c r="D132" s="34">
        <v>0</v>
      </c>
      <c r="E132" s="34">
        <v>0</v>
      </c>
      <c r="F132" s="34">
        <v>12</v>
      </c>
      <c r="G132" s="34">
        <v>4</v>
      </c>
      <c r="H132" s="34">
        <v>20</v>
      </c>
      <c r="I132" s="34">
        <v>7</v>
      </c>
      <c r="J132" s="31">
        <v>20</v>
      </c>
      <c r="K132" s="31">
        <v>19</v>
      </c>
      <c r="L132" s="31">
        <v>16</v>
      </c>
      <c r="M132" s="37">
        <v>1</v>
      </c>
      <c r="N132" s="33">
        <v>16</v>
      </c>
      <c r="O132" s="33">
        <v>922</v>
      </c>
      <c r="P132" s="33">
        <v>87.8</v>
      </c>
      <c r="Q132" s="32">
        <v>11</v>
      </c>
      <c r="R132" s="31">
        <v>37</v>
      </c>
      <c r="S132" s="31">
        <v>0</v>
      </c>
      <c r="T132" s="31">
        <v>1</v>
      </c>
      <c r="U132" s="31">
        <v>127</v>
      </c>
      <c r="V132" s="31">
        <v>91</v>
      </c>
      <c r="W132" s="31">
        <v>1287</v>
      </c>
      <c r="X132" s="31">
        <v>12</v>
      </c>
      <c r="Y132" s="31">
        <v>71</v>
      </c>
      <c r="Z132" s="32">
        <v>112</v>
      </c>
      <c r="AA132" s="31">
        <v>0</v>
      </c>
      <c r="AB132" s="30">
        <v>1</v>
      </c>
      <c r="AC132" s="31">
        <v>1</v>
      </c>
      <c r="AD132" s="36">
        <v>2</v>
      </c>
      <c r="AE132" s="70">
        <f>IFERROR($Q132*$Q$1+IF($R$1=0,0,$R132/$R$1)+$S$1*$S132+$V132*$V$1+IF($W$1=0,0,$W132/$W$1)+$X132*$X$1+IF($Z$1=0,0,$Z132/$Z$1)+$AA132*$AA$1+$AB132*$AB$1+$AC132*$AC$1+$AD132*$AD$1,0)</f>
        <v>202.39999999999998</v>
      </c>
      <c r="AF132" s="70">
        <f>AE132+(0.5*V132)</f>
        <v>247.89999999999998</v>
      </c>
      <c r="AG132" s="70">
        <f>AF132/N132</f>
        <v>15.493749999999999</v>
      </c>
      <c r="AH132" s="71">
        <f>IFERROR($AE132/$N132,"-")</f>
        <v>12.649999999999999</v>
      </c>
    </row>
    <row r="133" spans="1:34" s="17" customFormat="1" ht="22" customHeight="1" x14ac:dyDescent="0.3">
      <c r="A133" s="35" t="s">
        <v>181</v>
      </c>
      <c r="B133" s="34" t="s">
        <v>40</v>
      </c>
      <c r="C133" s="34" t="s">
        <v>32</v>
      </c>
      <c r="D133" s="34">
        <v>0</v>
      </c>
      <c r="E133" s="34">
        <v>0</v>
      </c>
      <c r="F133" s="34">
        <v>10</v>
      </c>
      <c r="G133" s="34">
        <v>6</v>
      </c>
      <c r="H133" s="34">
        <v>15</v>
      </c>
      <c r="I133" s="34">
        <v>8</v>
      </c>
      <c r="J133" s="31">
        <v>253</v>
      </c>
      <c r="K133" s="31">
        <v>291</v>
      </c>
      <c r="L133" s="31">
        <v>350</v>
      </c>
      <c r="M133" s="37">
        <v>0.02</v>
      </c>
      <c r="N133" s="33">
        <v>16</v>
      </c>
      <c r="O133" s="33">
        <v>956</v>
      </c>
      <c r="P133" s="33">
        <v>81.3</v>
      </c>
      <c r="Q133" s="32">
        <v>0</v>
      </c>
      <c r="R133" s="31">
        <v>0</v>
      </c>
      <c r="S133" s="31">
        <v>0</v>
      </c>
      <c r="T133" s="31">
        <v>0</v>
      </c>
      <c r="U133" s="31">
        <v>94</v>
      </c>
      <c r="V133" s="31">
        <v>55</v>
      </c>
      <c r="W133" s="31">
        <v>577</v>
      </c>
      <c r="X133" s="31">
        <v>3</v>
      </c>
      <c r="Y133" s="31">
        <v>25</v>
      </c>
      <c r="Z133" s="32">
        <v>0</v>
      </c>
      <c r="AA133" s="31">
        <v>0</v>
      </c>
      <c r="AB133" s="30">
        <v>0</v>
      </c>
      <c r="AC133" s="31">
        <v>1</v>
      </c>
      <c r="AD133" s="36">
        <v>1</v>
      </c>
      <c r="AE133" s="70">
        <f>IFERROR($Q133*$Q$1+IF($R$1=0,0,$R133/$R$1)+$S$1*$S133+$V133*$V$1+IF($W$1=0,0,$W133/$W$1)+$X133*$X$1+IF($Z$1=0,0,$Z133/$Z$1)+$AA133*$AA$1+$AB133*$AB$1+$AC133*$AC$1+$AD133*$AD$1,0)</f>
        <v>73.7</v>
      </c>
      <c r="AF133" s="70">
        <f>AE133+(0.5*V133)</f>
        <v>101.2</v>
      </c>
      <c r="AG133" s="70">
        <f>AF133/N133</f>
        <v>6.3250000000000002</v>
      </c>
      <c r="AH133" s="71">
        <f>IFERROR($AE133/$N133,"-")</f>
        <v>4.6062500000000002</v>
      </c>
    </row>
    <row r="134" spans="1:34" s="17" customFormat="1" ht="22" customHeight="1" x14ac:dyDescent="0.3">
      <c r="A134" s="35" t="s">
        <v>193</v>
      </c>
      <c r="B134" s="34" t="s">
        <v>40</v>
      </c>
      <c r="C134" s="34" t="s">
        <v>33</v>
      </c>
      <c r="D134" s="34">
        <v>0</v>
      </c>
      <c r="E134" s="34">
        <v>0</v>
      </c>
      <c r="F134" s="34">
        <v>6</v>
      </c>
      <c r="G134" s="34">
        <v>10</v>
      </c>
      <c r="H134" s="34">
        <v>5</v>
      </c>
      <c r="I134" s="34">
        <v>11</v>
      </c>
      <c r="J134" s="31">
        <v>138</v>
      </c>
      <c r="K134" s="31">
        <v>129</v>
      </c>
      <c r="L134" s="31">
        <v>140</v>
      </c>
      <c r="M134" s="37">
        <v>0.31</v>
      </c>
      <c r="N134" s="33">
        <v>16</v>
      </c>
      <c r="O134" s="33">
        <v>961</v>
      </c>
      <c r="P134" s="33">
        <v>85.2</v>
      </c>
      <c r="Q134" s="32">
        <v>0</v>
      </c>
      <c r="R134" s="31">
        <v>0</v>
      </c>
      <c r="S134" s="31">
        <v>0</v>
      </c>
      <c r="T134" s="31">
        <v>0</v>
      </c>
      <c r="U134" s="31">
        <v>127</v>
      </c>
      <c r="V134" s="31">
        <v>71</v>
      </c>
      <c r="W134" s="31">
        <v>938</v>
      </c>
      <c r="X134" s="31">
        <v>3</v>
      </c>
      <c r="Y134" s="31">
        <v>48</v>
      </c>
      <c r="Z134" s="32">
        <v>0</v>
      </c>
      <c r="AA134" s="31">
        <v>0</v>
      </c>
      <c r="AB134" s="30">
        <v>0</v>
      </c>
      <c r="AC134" s="31">
        <v>0</v>
      </c>
      <c r="AD134" s="36">
        <v>0</v>
      </c>
      <c r="AE134" s="70">
        <f>IFERROR($Q134*$Q$1+IF($R$1=0,0,$R134/$R$1)+$S$1*$S134+$V134*$V$1+IF($W$1=0,0,$W134/$W$1)+$X134*$X$1+IF($Z$1=0,0,$Z134/$Z$1)+$AA134*$AA$1+$AB134*$AB$1+$AC134*$AC$1+$AD134*$AD$1,0)</f>
        <v>111.8</v>
      </c>
      <c r="AF134" s="70">
        <f>AE134+(0.5*V134)</f>
        <v>147.30000000000001</v>
      </c>
      <c r="AG134" s="70">
        <f>AF134/N134</f>
        <v>9.2062500000000007</v>
      </c>
      <c r="AH134" s="71">
        <f>IFERROR($AE134/$N134,"-")</f>
        <v>6.9874999999999998</v>
      </c>
    </row>
    <row r="135" spans="1:34" s="17" customFormat="1" ht="22" customHeight="1" x14ac:dyDescent="0.3">
      <c r="A135" s="35" t="s">
        <v>157</v>
      </c>
      <c r="B135" s="34" t="s">
        <v>40</v>
      </c>
      <c r="C135" s="34" t="s">
        <v>12</v>
      </c>
      <c r="D135" s="34">
        <v>0</v>
      </c>
      <c r="E135" s="34">
        <v>0</v>
      </c>
      <c r="F135" s="34">
        <v>6</v>
      </c>
      <c r="G135" s="34">
        <v>10</v>
      </c>
      <c r="H135" s="34">
        <v>25</v>
      </c>
      <c r="I135" s="34">
        <v>10</v>
      </c>
      <c r="J135" s="31">
        <v>88</v>
      </c>
      <c r="K135" s="31">
        <v>77</v>
      </c>
      <c r="L135" s="31">
        <v>72</v>
      </c>
      <c r="M135" s="37">
        <v>0.89</v>
      </c>
      <c r="N135" s="33">
        <v>14</v>
      </c>
      <c r="O135" s="33">
        <v>870</v>
      </c>
      <c r="P135" s="33">
        <v>80.5</v>
      </c>
      <c r="Q135" s="32">
        <v>0</v>
      </c>
      <c r="R135" s="31">
        <v>0</v>
      </c>
      <c r="S135" s="31">
        <v>0</v>
      </c>
      <c r="T135" s="31">
        <v>0</v>
      </c>
      <c r="U135" s="31">
        <v>125</v>
      </c>
      <c r="V135" s="31">
        <v>80</v>
      </c>
      <c r="W135" s="31">
        <v>921</v>
      </c>
      <c r="X135" s="31">
        <v>7</v>
      </c>
      <c r="Y135" s="31">
        <v>54</v>
      </c>
      <c r="Z135" s="32">
        <v>0</v>
      </c>
      <c r="AA135" s="31">
        <v>0</v>
      </c>
      <c r="AB135" s="30">
        <v>0</v>
      </c>
      <c r="AC135" s="31">
        <v>3</v>
      </c>
      <c r="AD135" s="36">
        <v>1</v>
      </c>
      <c r="AE135" s="70">
        <f>IFERROR($Q135*$Q$1+IF($R$1=0,0,$R135/$R$1)+$S$1*$S135+$V135*$V$1+IF($W$1=0,0,$W135/$W$1)+$X135*$X$1+IF($Z$1=0,0,$Z135/$Z$1)+$AA135*$AA$1+$AB135*$AB$1+$AC135*$AC$1+$AD135*$AD$1,0)</f>
        <v>132.1</v>
      </c>
      <c r="AF135" s="70">
        <f>AE135+(0.5*V135)</f>
        <v>172.1</v>
      </c>
      <c r="AG135" s="70">
        <f>AF135/N135</f>
        <v>12.292857142857143</v>
      </c>
      <c r="AH135" s="71">
        <f>IFERROR($AE135/$N135,"-")</f>
        <v>9.4357142857142851</v>
      </c>
    </row>
    <row r="136" spans="1:34" s="17" customFormat="1" ht="22" customHeight="1" x14ac:dyDescent="0.3">
      <c r="A136" s="35" t="s">
        <v>210</v>
      </c>
      <c r="B136" s="34" t="s">
        <v>40</v>
      </c>
      <c r="C136" s="34" t="s">
        <v>35</v>
      </c>
      <c r="D136" s="34">
        <v>0</v>
      </c>
      <c r="E136" s="34">
        <v>0</v>
      </c>
      <c r="F136" s="34">
        <v>9</v>
      </c>
      <c r="G136" s="34">
        <v>7</v>
      </c>
      <c r="H136" s="34">
        <v>4</v>
      </c>
      <c r="I136" s="34">
        <v>8</v>
      </c>
      <c r="J136" s="31">
        <v>224</v>
      </c>
      <c r="K136" s="31">
        <v>228</v>
      </c>
      <c r="L136" s="31">
        <v>270</v>
      </c>
      <c r="M136" s="37">
        <v>0.02</v>
      </c>
      <c r="N136" s="33">
        <v>16</v>
      </c>
      <c r="O136" s="33">
        <v>899</v>
      </c>
      <c r="P136" s="33">
        <v>84.7</v>
      </c>
      <c r="Q136" s="32">
        <v>0</v>
      </c>
      <c r="R136" s="31">
        <v>0</v>
      </c>
      <c r="S136" s="31">
        <v>0</v>
      </c>
      <c r="T136" s="31">
        <v>0</v>
      </c>
      <c r="U136" s="31">
        <v>104</v>
      </c>
      <c r="V136" s="31">
        <v>65</v>
      </c>
      <c r="W136" s="31">
        <v>699</v>
      </c>
      <c r="X136" s="31">
        <v>5</v>
      </c>
      <c r="Y136" s="31">
        <v>35</v>
      </c>
      <c r="Z136" s="32">
        <v>11</v>
      </c>
      <c r="AA136" s="31">
        <v>0</v>
      </c>
      <c r="AB136" s="30">
        <v>1</v>
      </c>
      <c r="AC136" s="31">
        <v>1</v>
      </c>
      <c r="AD136" s="36">
        <v>1</v>
      </c>
      <c r="AE136" s="70">
        <f>IFERROR($Q136*$Q$1+IF($R$1=0,0,$R136/$R$1)+$S$1*$S136+$V136*$V$1+IF($W$1=0,0,$W136/$W$1)+$X136*$X$1+IF($Z$1=0,0,$Z136/$Z$1)+$AA136*$AA$1+$AB136*$AB$1+$AC136*$AC$1+$AD136*$AD$1,0)</f>
        <v>99.9</v>
      </c>
      <c r="AF136" s="70">
        <f>AE136+(0.5*V136)</f>
        <v>132.4</v>
      </c>
      <c r="AG136" s="70">
        <f>AF136/N136</f>
        <v>8.2750000000000004</v>
      </c>
      <c r="AH136" s="71">
        <f>IFERROR($AE136/$N136,"-")</f>
        <v>6.2437500000000004</v>
      </c>
    </row>
    <row r="137" spans="1:34" s="17" customFormat="1" ht="22" customHeight="1" x14ac:dyDescent="0.3">
      <c r="A137" s="35" t="s">
        <v>207</v>
      </c>
      <c r="B137" s="34" t="s">
        <v>40</v>
      </c>
      <c r="C137" s="34" t="s">
        <v>20</v>
      </c>
      <c r="D137" s="34">
        <v>0</v>
      </c>
      <c r="E137" s="34">
        <v>0</v>
      </c>
      <c r="F137" s="34">
        <v>9</v>
      </c>
      <c r="G137" s="34">
        <v>7</v>
      </c>
      <c r="H137" s="34">
        <v>24</v>
      </c>
      <c r="I137" s="34">
        <v>10</v>
      </c>
      <c r="J137" s="31">
        <v>112</v>
      </c>
      <c r="K137" s="31">
        <v>122</v>
      </c>
      <c r="L137" s="31">
        <v>127</v>
      </c>
      <c r="M137" s="37">
        <v>0.6</v>
      </c>
      <c r="N137" s="33">
        <v>13</v>
      </c>
      <c r="O137" s="33">
        <v>292</v>
      </c>
      <c r="P137" s="33">
        <v>27.6</v>
      </c>
      <c r="Q137" s="32">
        <v>0</v>
      </c>
      <c r="R137" s="31">
        <v>0</v>
      </c>
      <c r="S137" s="31">
        <v>0</v>
      </c>
      <c r="T137" s="31">
        <v>0</v>
      </c>
      <c r="U137" s="31">
        <v>50</v>
      </c>
      <c r="V137" s="31">
        <v>35</v>
      </c>
      <c r="W137" s="31">
        <v>435</v>
      </c>
      <c r="X137" s="31">
        <v>3</v>
      </c>
      <c r="Y137" s="31">
        <v>24</v>
      </c>
      <c r="Z137" s="32">
        <v>0</v>
      </c>
      <c r="AA137" s="31">
        <v>0</v>
      </c>
      <c r="AB137" s="30">
        <v>0</v>
      </c>
      <c r="AC137" s="31">
        <v>0</v>
      </c>
      <c r="AD137" s="36">
        <v>0</v>
      </c>
      <c r="AE137" s="70">
        <f>IFERROR($Q137*$Q$1+IF($R$1=0,0,$R137/$R$1)+$S$1*$S137+$V137*$V$1+IF($W$1=0,0,$W137/$W$1)+$X137*$X$1+IF($Z$1=0,0,$Z137/$Z$1)+$AA137*$AA$1+$AB137*$AB$1+$AC137*$AC$1+$AD137*$AD$1,0)</f>
        <v>61.5</v>
      </c>
      <c r="AF137" s="70">
        <f>AE137+(0.5*V137)</f>
        <v>79</v>
      </c>
      <c r="AG137" s="70">
        <f>AF137/N137</f>
        <v>6.0769230769230766</v>
      </c>
      <c r="AH137" s="71">
        <f>IFERROR($AE137/$N137,"-")</f>
        <v>4.7307692307692308</v>
      </c>
    </row>
    <row r="138" spans="1:34" s="17" customFormat="1" ht="22" customHeight="1" x14ac:dyDescent="0.3">
      <c r="A138" s="35" t="s">
        <v>200</v>
      </c>
      <c r="B138" s="34" t="s">
        <v>40</v>
      </c>
      <c r="C138" s="34" t="s">
        <v>10</v>
      </c>
      <c r="D138" s="34">
        <v>0</v>
      </c>
      <c r="E138" s="34">
        <v>0</v>
      </c>
      <c r="F138" s="34">
        <v>10</v>
      </c>
      <c r="G138" s="34">
        <v>6</v>
      </c>
      <c r="H138" s="34">
        <v>28</v>
      </c>
      <c r="I138" s="34">
        <v>9</v>
      </c>
      <c r="J138" s="31">
        <v>80</v>
      </c>
      <c r="K138" s="31">
        <v>82</v>
      </c>
      <c r="L138" s="31">
        <v>71</v>
      </c>
      <c r="M138" s="37">
        <v>0.94</v>
      </c>
      <c r="N138" s="33">
        <v>16</v>
      </c>
      <c r="O138" s="33">
        <v>822</v>
      </c>
      <c r="P138" s="33">
        <v>76.400000000000006</v>
      </c>
      <c r="Q138" s="32">
        <v>0</v>
      </c>
      <c r="R138" s="31">
        <v>0</v>
      </c>
      <c r="S138" s="31">
        <v>0</v>
      </c>
      <c r="T138" s="31">
        <v>0</v>
      </c>
      <c r="U138" s="31">
        <v>134</v>
      </c>
      <c r="V138" s="31">
        <v>79</v>
      </c>
      <c r="W138" s="31">
        <v>1065</v>
      </c>
      <c r="X138" s="31">
        <v>6</v>
      </c>
      <c r="Y138" s="31">
        <v>45</v>
      </c>
      <c r="Z138" s="32">
        <v>0</v>
      </c>
      <c r="AA138" s="31">
        <v>0</v>
      </c>
      <c r="AB138" s="30">
        <v>0</v>
      </c>
      <c r="AC138" s="31">
        <v>1</v>
      </c>
      <c r="AD138" s="36">
        <v>1</v>
      </c>
      <c r="AE138" s="70">
        <f>IFERROR($Q138*$Q$1+IF($R$1=0,0,$R138/$R$1)+$S$1*$S138+$V138*$V$1+IF($W$1=0,0,$W138/$W$1)+$X138*$X$1+IF($Z$1=0,0,$Z138/$Z$1)+$AA138*$AA$1+$AB138*$AB$1+$AC138*$AC$1+$AD138*$AD$1,0)</f>
        <v>140.5</v>
      </c>
      <c r="AF138" s="70">
        <f>AE138+(0.5*V138)</f>
        <v>180</v>
      </c>
      <c r="AG138" s="70">
        <f>AF138/N138</f>
        <v>11.25</v>
      </c>
      <c r="AH138" s="71">
        <f>IFERROR($AE138/$N138,"-")</f>
        <v>8.78125</v>
      </c>
    </row>
    <row r="139" spans="1:34" s="17" customFormat="1" ht="22" customHeight="1" x14ac:dyDescent="0.3">
      <c r="A139" s="35" t="s">
        <v>190</v>
      </c>
      <c r="B139" s="34" t="s">
        <v>40</v>
      </c>
      <c r="C139" s="34" t="s">
        <v>35</v>
      </c>
      <c r="D139" s="34">
        <v>0</v>
      </c>
      <c r="E139" s="34">
        <v>0</v>
      </c>
      <c r="F139" s="34">
        <v>9</v>
      </c>
      <c r="G139" s="34">
        <v>7</v>
      </c>
      <c r="H139" s="34">
        <v>4</v>
      </c>
      <c r="I139" s="34">
        <v>8</v>
      </c>
      <c r="J139" s="31">
        <v>70</v>
      </c>
      <c r="K139" s="31">
        <v>54</v>
      </c>
      <c r="L139" s="31">
        <v>63</v>
      </c>
      <c r="M139" s="37">
        <v>0.97</v>
      </c>
      <c r="N139" s="33">
        <v>16</v>
      </c>
      <c r="O139" s="33">
        <v>1027</v>
      </c>
      <c r="P139" s="33">
        <v>96.7</v>
      </c>
      <c r="Q139" s="32">
        <v>2</v>
      </c>
      <c r="R139" s="31">
        <v>8</v>
      </c>
      <c r="S139" s="31">
        <v>0</v>
      </c>
      <c r="T139" s="31">
        <v>1</v>
      </c>
      <c r="U139" s="31">
        <v>128</v>
      </c>
      <c r="V139" s="31">
        <v>65</v>
      </c>
      <c r="W139" s="31">
        <v>982</v>
      </c>
      <c r="X139" s="31">
        <v>6</v>
      </c>
      <c r="Y139" s="31">
        <v>47</v>
      </c>
      <c r="Z139" s="32">
        <v>0</v>
      </c>
      <c r="AA139" s="31">
        <v>0</v>
      </c>
      <c r="AB139" s="30">
        <v>0</v>
      </c>
      <c r="AC139" s="31">
        <v>1</v>
      </c>
      <c r="AD139" s="36">
        <v>1</v>
      </c>
      <c r="AE139" s="70">
        <f>IFERROR($Q139*$Q$1+IF($R$1=0,0,$R139/$R$1)+$S$1*$S139+$V139*$V$1+IF($W$1=0,0,$W139/$W$1)+$X139*$X$1+IF($Z$1=0,0,$Z139/$Z$1)+$AA139*$AA$1+$AB139*$AB$1+$AC139*$AC$1+$AD139*$AD$1,0)</f>
        <v>133</v>
      </c>
      <c r="AF139" s="70">
        <f>AE139+(0.5*V139)</f>
        <v>165.5</v>
      </c>
      <c r="AG139" s="70">
        <f>AF139/N139</f>
        <v>10.34375</v>
      </c>
      <c r="AH139" s="71">
        <f>IFERROR($AE139/$N139,"-")</f>
        <v>8.3125</v>
      </c>
    </row>
    <row r="140" spans="1:34" s="17" customFormat="1" ht="22" customHeight="1" x14ac:dyDescent="0.3">
      <c r="A140" s="35" t="s">
        <v>195</v>
      </c>
      <c r="B140" s="34" t="s">
        <v>40</v>
      </c>
      <c r="C140" s="34" t="s">
        <v>26</v>
      </c>
      <c r="D140" s="34">
        <v>0</v>
      </c>
      <c r="E140" s="34">
        <v>0</v>
      </c>
      <c r="F140" s="34">
        <v>6</v>
      </c>
      <c r="G140" s="34">
        <v>10</v>
      </c>
      <c r="H140" s="34">
        <v>6</v>
      </c>
      <c r="I140" s="34">
        <v>6</v>
      </c>
      <c r="J140" s="31">
        <v>289</v>
      </c>
      <c r="K140" s="31">
        <v>307</v>
      </c>
      <c r="L140" s="31">
        <v>318</v>
      </c>
      <c r="M140" s="37">
        <v>0.05</v>
      </c>
      <c r="N140" s="33">
        <v>15</v>
      </c>
      <c r="O140" s="33">
        <v>534</v>
      </c>
      <c r="P140" s="33">
        <v>53.2</v>
      </c>
      <c r="Q140" s="32">
        <v>36</v>
      </c>
      <c r="R140" s="31">
        <v>224</v>
      </c>
      <c r="S140" s="31">
        <v>2</v>
      </c>
      <c r="T140" s="31">
        <v>11</v>
      </c>
      <c r="U140" s="31">
        <v>44</v>
      </c>
      <c r="V140" s="31">
        <v>31</v>
      </c>
      <c r="W140" s="31">
        <v>242</v>
      </c>
      <c r="X140" s="31">
        <v>0</v>
      </c>
      <c r="Y140" s="31">
        <v>12</v>
      </c>
      <c r="Z140" s="32">
        <v>410</v>
      </c>
      <c r="AA140" s="31">
        <v>1</v>
      </c>
      <c r="AB140" s="30">
        <v>0</v>
      </c>
      <c r="AC140" s="31">
        <v>0</v>
      </c>
      <c r="AD140" s="36">
        <v>0</v>
      </c>
      <c r="AE140" s="70">
        <f>IFERROR($Q140*$Q$1+IF($R$1=0,0,$R140/$R$1)+$S$1*$S140+$V140*$V$1+IF($W$1=0,0,$W140/$W$1)+$X140*$X$1+IF($Z$1=0,0,$Z140/$Z$1)+$AA140*$AA$1+$AB140*$AB$1+$AC140*$AC$1+$AD140*$AD$1,0)</f>
        <v>64.599999999999994</v>
      </c>
      <c r="AF140" s="70">
        <f>AE140+(0.5*V140)</f>
        <v>80.099999999999994</v>
      </c>
      <c r="AG140" s="70">
        <f>AF140/N140</f>
        <v>5.34</v>
      </c>
      <c r="AH140" s="71">
        <f>IFERROR($AE140/$N140,"-")</f>
        <v>4.3066666666666666</v>
      </c>
    </row>
    <row r="141" spans="1:34" s="17" customFormat="1" ht="22" customHeight="1" x14ac:dyDescent="0.3">
      <c r="A141" s="35" t="s">
        <v>158</v>
      </c>
      <c r="B141" s="34" t="s">
        <v>40</v>
      </c>
      <c r="C141" s="34" t="s">
        <v>9</v>
      </c>
      <c r="D141" s="34">
        <v>0</v>
      </c>
      <c r="E141" s="34">
        <v>1</v>
      </c>
      <c r="F141" s="34">
        <v>11</v>
      </c>
      <c r="G141" s="34">
        <v>5</v>
      </c>
      <c r="H141" s="34">
        <v>2</v>
      </c>
      <c r="I141" s="34">
        <v>10</v>
      </c>
      <c r="J141" s="31">
        <v>26</v>
      </c>
      <c r="K141" s="31">
        <v>26</v>
      </c>
      <c r="L141" s="31">
        <v>23</v>
      </c>
      <c r="M141" s="37">
        <v>1</v>
      </c>
      <c r="N141" s="33">
        <v>15</v>
      </c>
      <c r="O141" s="33">
        <v>831</v>
      </c>
      <c r="P141" s="33">
        <v>71.900000000000006</v>
      </c>
      <c r="Q141" s="32">
        <v>2</v>
      </c>
      <c r="R141" s="31">
        <v>20</v>
      </c>
      <c r="S141" s="31">
        <v>0</v>
      </c>
      <c r="T141" s="31">
        <v>1</v>
      </c>
      <c r="U141" s="31">
        <v>131</v>
      </c>
      <c r="V141" s="31">
        <v>82</v>
      </c>
      <c r="W141" s="31">
        <v>1345</v>
      </c>
      <c r="X141" s="31">
        <v>7</v>
      </c>
      <c r="Y141" s="31">
        <v>63</v>
      </c>
      <c r="Z141" s="32">
        <v>0</v>
      </c>
      <c r="AA141" s="31">
        <v>0</v>
      </c>
      <c r="AB141" s="30">
        <v>0</v>
      </c>
      <c r="AC141" s="31">
        <v>3</v>
      </c>
      <c r="AD141" s="36">
        <v>1</v>
      </c>
      <c r="AE141" s="70">
        <f>IFERROR($Q141*$Q$1+IF($R$1=0,0,$R141/$R$1)+$S$1*$S141+$V141*$V$1+IF($W$1=0,0,$W141/$W$1)+$X141*$X$1+IF($Z$1=0,0,$Z141/$Z$1)+$AA141*$AA$1+$AB141*$AB$1+$AC141*$AC$1+$AD141*$AD$1,0)</f>
        <v>176.5</v>
      </c>
      <c r="AF141" s="70">
        <f>AE141+(0.5*V141)</f>
        <v>217.5</v>
      </c>
      <c r="AG141" s="70">
        <f>AF141/N141</f>
        <v>14.5</v>
      </c>
      <c r="AH141" s="71">
        <f>IFERROR($AE141/$N141,"-")</f>
        <v>11.766666666666667</v>
      </c>
    </row>
    <row r="142" spans="1:34" s="17" customFormat="1" ht="22" customHeight="1" x14ac:dyDescent="0.3">
      <c r="A142" s="35" t="s">
        <v>163</v>
      </c>
      <c r="B142" s="34" t="s">
        <v>40</v>
      </c>
      <c r="C142" s="34" t="s">
        <v>18</v>
      </c>
      <c r="D142" s="34">
        <v>0</v>
      </c>
      <c r="E142" s="34">
        <v>0</v>
      </c>
      <c r="F142" s="34">
        <v>8</v>
      </c>
      <c r="G142" s="34">
        <v>8</v>
      </c>
      <c r="H142" s="34">
        <v>14</v>
      </c>
      <c r="I142" s="34">
        <v>10</v>
      </c>
      <c r="J142" s="31">
        <v>91</v>
      </c>
      <c r="K142" s="31">
        <v>93</v>
      </c>
      <c r="L142" s="31">
        <v>105</v>
      </c>
      <c r="M142" s="37">
        <v>0.85</v>
      </c>
      <c r="N142" s="33">
        <v>16</v>
      </c>
      <c r="O142" s="33">
        <v>788</v>
      </c>
      <c r="P142" s="33">
        <v>73.2</v>
      </c>
      <c r="Q142" s="32">
        <v>0</v>
      </c>
      <c r="R142" s="31">
        <v>0</v>
      </c>
      <c r="S142" s="31">
        <v>0</v>
      </c>
      <c r="T142" s="31">
        <v>0</v>
      </c>
      <c r="U142" s="31">
        <v>92</v>
      </c>
      <c r="V142" s="31">
        <v>49</v>
      </c>
      <c r="W142" s="31">
        <v>767</v>
      </c>
      <c r="X142" s="31">
        <v>11</v>
      </c>
      <c r="Y142" s="31">
        <v>38</v>
      </c>
      <c r="Z142" s="32">
        <v>0</v>
      </c>
      <c r="AA142" s="31">
        <v>0</v>
      </c>
      <c r="AB142" s="30">
        <v>0</v>
      </c>
      <c r="AC142" s="31">
        <v>0</v>
      </c>
      <c r="AD142" s="36">
        <v>0</v>
      </c>
      <c r="AE142" s="70">
        <f>IFERROR($Q142*$Q$1+IF($R$1=0,0,$R142/$R$1)+$S$1*$S142+$V142*$V$1+IF($W$1=0,0,$W142/$W$1)+$X142*$X$1+IF($Z$1=0,0,$Z142/$Z$1)+$AA142*$AA$1+$AB142*$AB$1+$AC142*$AC$1+$AD142*$AD$1,0)</f>
        <v>142.69999999999999</v>
      </c>
      <c r="AF142" s="70">
        <f>AE142+(0.5*V142)</f>
        <v>167.2</v>
      </c>
      <c r="AG142" s="70">
        <f>AF142/N142</f>
        <v>10.45</v>
      </c>
      <c r="AH142" s="71">
        <f>IFERROR($AE142/$N142,"-")</f>
        <v>8.9187499999999993</v>
      </c>
    </row>
    <row r="143" spans="1:34" s="17" customFormat="1" ht="22" customHeight="1" x14ac:dyDescent="0.3">
      <c r="A143" s="35" t="s">
        <v>170</v>
      </c>
      <c r="B143" s="34" t="s">
        <v>40</v>
      </c>
      <c r="C143" s="34" t="s">
        <v>30</v>
      </c>
      <c r="D143" s="34">
        <v>0</v>
      </c>
      <c r="E143" s="34">
        <v>0</v>
      </c>
      <c r="F143" s="34">
        <v>12</v>
      </c>
      <c r="G143" s="34">
        <v>4</v>
      </c>
      <c r="H143" s="34">
        <v>30</v>
      </c>
      <c r="I143" s="34">
        <v>6</v>
      </c>
      <c r="J143" s="31">
        <v>125</v>
      </c>
      <c r="K143" s="31">
        <v>121</v>
      </c>
      <c r="L143" s="31">
        <v>151</v>
      </c>
      <c r="M143" s="37">
        <v>0.56999999999999995</v>
      </c>
      <c r="N143" s="33">
        <v>16</v>
      </c>
      <c r="O143" s="33">
        <v>811</v>
      </c>
      <c r="P143" s="33">
        <v>76.599999999999994</v>
      </c>
      <c r="Q143" s="32">
        <v>0</v>
      </c>
      <c r="R143" s="31">
        <v>0</v>
      </c>
      <c r="S143" s="31">
        <v>0</v>
      </c>
      <c r="T143" s="31">
        <v>0</v>
      </c>
      <c r="U143" s="31">
        <v>65</v>
      </c>
      <c r="V143" s="31">
        <v>37</v>
      </c>
      <c r="W143" s="31">
        <v>621</v>
      </c>
      <c r="X143" s="31">
        <v>8</v>
      </c>
      <c r="Y143" s="31">
        <v>30</v>
      </c>
      <c r="Z143" s="32">
        <v>0</v>
      </c>
      <c r="AA143" s="31">
        <v>0</v>
      </c>
      <c r="AB143" s="30">
        <v>0</v>
      </c>
      <c r="AC143" s="31">
        <v>0</v>
      </c>
      <c r="AD143" s="36">
        <v>0</v>
      </c>
      <c r="AE143" s="70">
        <f>IFERROR($Q143*$Q$1+IF($R$1=0,0,$R143/$R$1)+$S$1*$S143+$V143*$V$1+IF($W$1=0,0,$W143/$W$1)+$X143*$X$1+IF($Z$1=0,0,$Z143/$Z$1)+$AA143*$AA$1+$AB143*$AB$1+$AC143*$AC$1+$AD143*$AD$1,0)</f>
        <v>110.1</v>
      </c>
      <c r="AF143" s="70">
        <f>AE143+(0.5*V143)</f>
        <v>128.6</v>
      </c>
      <c r="AG143" s="70">
        <f>AF143/N143</f>
        <v>8.0374999999999996</v>
      </c>
      <c r="AH143" s="71">
        <f>IFERROR($AE143/$N143,"-")</f>
        <v>6.8812499999999996</v>
      </c>
    </row>
    <row r="144" spans="1:34" s="17" customFormat="1" ht="22" customHeight="1" x14ac:dyDescent="0.3">
      <c r="A144" s="35" t="s">
        <v>144</v>
      </c>
      <c r="B144" s="34" t="s">
        <v>40</v>
      </c>
      <c r="C144" s="34" t="s">
        <v>43</v>
      </c>
      <c r="D144" s="34">
        <v>0</v>
      </c>
      <c r="E144" s="34">
        <v>0</v>
      </c>
      <c r="F144" s="34">
        <v>2</v>
      </c>
      <c r="G144" s="34">
        <v>14</v>
      </c>
      <c r="H144" s="34">
        <v>18</v>
      </c>
      <c r="I144" s="34">
        <v>6</v>
      </c>
      <c r="J144" s="31">
        <v>68</v>
      </c>
      <c r="K144" s="38">
        <v>63</v>
      </c>
      <c r="L144" s="31">
        <v>70</v>
      </c>
      <c r="M144" s="37">
        <v>0.96</v>
      </c>
      <c r="N144" s="33">
        <v>16</v>
      </c>
      <c r="O144" s="33">
        <v>903</v>
      </c>
      <c r="P144" s="33">
        <v>90.9</v>
      </c>
      <c r="Q144" s="32">
        <v>0</v>
      </c>
      <c r="R144" s="31">
        <v>0</v>
      </c>
      <c r="S144" s="31">
        <v>0</v>
      </c>
      <c r="T144" s="31">
        <v>0</v>
      </c>
      <c r="U144" s="31">
        <v>142</v>
      </c>
      <c r="V144" s="31">
        <v>70</v>
      </c>
      <c r="W144" s="31">
        <v>1002</v>
      </c>
      <c r="X144" s="31">
        <v>2</v>
      </c>
      <c r="Y144" s="31">
        <v>50</v>
      </c>
      <c r="Z144" s="32">
        <v>0</v>
      </c>
      <c r="AA144" s="31">
        <v>0</v>
      </c>
      <c r="AB144" s="30">
        <v>0</v>
      </c>
      <c r="AC144" s="31">
        <v>1</v>
      </c>
      <c r="AD144" s="36">
        <v>1</v>
      </c>
      <c r="AE144" s="70">
        <f>IFERROR($Q144*$Q$1+IF($R$1=0,0,$R144/$R$1)+$S$1*$S144+$V144*$V$1+IF($W$1=0,0,$W144/$W$1)+$X144*$X$1+IF($Z$1=0,0,$Z144/$Z$1)+$AA144*$AA$1+$AB144*$AB$1+$AC144*$AC$1+$AD144*$AD$1,0)</f>
        <v>110.2</v>
      </c>
      <c r="AF144" s="70">
        <f>AE144+(0.5*V144)</f>
        <v>145.19999999999999</v>
      </c>
      <c r="AG144" s="70">
        <f>AF144/N144</f>
        <v>9.0749999999999993</v>
      </c>
      <c r="AH144" s="71">
        <f>IFERROR($AE144/$N144,"-")</f>
        <v>6.8875000000000002</v>
      </c>
    </row>
    <row r="145" spans="13:13" x14ac:dyDescent="0.3">
      <c r="M145" s="29"/>
    </row>
    <row r="146" spans="13:13" x14ac:dyDescent="0.3">
      <c r="M146" s="29"/>
    </row>
    <row r="147" spans="13:13" x14ac:dyDescent="0.3">
      <c r="M147" s="29"/>
    </row>
    <row r="148" spans="13:13" x14ac:dyDescent="0.3">
      <c r="M148" s="29"/>
    </row>
    <row r="149" spans="13:13" x14ac:dyDescent="0.3">
      <c r="M149" s="29"/>
    </row>
    <row r="150" spans="13:13" x14ac:dyDescent="0.3">
      <c r="M150" s="29"/>
    </row>
    <row r="151" spans="13:13" x14ac:dyDescent="0.3">
      <c r="M151" s="29"/>
    </row>
    <row r="152" spans="13:13" x14ac:dyDescent="0.3">
      <c r="M152" s="29"/>
    </row>
    <row r="153" spans="13:13" x14ac:dyDescent="0.3">
      <c r="M153" s="29"/>
    </row>
    <row r="154" spans="13:13" x14ac:dyDescent="0.3">
      <c r="M154" s="29"/>
    </row>
    <row r="155" spans="13:13" x14ac:dyDescent="0.3">
      <c r="M155" s="29"/>
    </row>
    <row r="156" spans="13:13" x14ac:dyDescent="0.3">
      <c r="M156" s="29"/>
    </row>
    <row r="157" spans="13:13" x14ac:dyDescent="0.3">
      <c r="M157" s="29"/>
    </row>
    <row r="158" spans="13:13" x14ac:dyDescent="0.3">
      <c r="M158" s="29"/>
    </row>
    <row r="159" spans="13:13" x14ac:dyDescent="0.3">
      <c r="M159" s="29"/>
    </row>
    <row r="160" spans="13:13" x14ac:dyDescent="0.3">
      <c r="M160" s="29"/>
    </row>
    <row r="161" spans="13:13" x14ac:dyDescent="0.3">
      <c r="M161" s="29"/>
    </row>
    <row r="162" spans="13:13" x14ac:dyDescent="0.3">
      <c r="M162" s="29"/>
    </row>
    <row r="163" spans="13:13" x14ac:dyDescent="0.3">
      <c r="M163" s="29"/>
    </row>
    <row r="164" spans="13:13" x14ac:dyDescent="0.3">
      <c r="M164" s="29"/>
    </row>
    <row r="165" spans="13:13" x14ac:dyDescent="0.3">
      <c r="M165" s="29"/>
    </row>
    <row r="166" spans="13:13" x14ac:dyDescent="0.3">
      <c r="M166" s="29"/>
    </row>
    <row r="167" spans="13:13" x14ac:dyDescent="0.3">
      <c r="M167" s="29"/>
    </row>
    <row r="168" spans="13:13" x14ac:dyDescent="0.3">
      <c r="M168" s="29"/>
    </row>
    <row r="169" spans="13:13" x14ac:dyDescent="0.3">
      <c r="M169" s="29"/>
    </row>
    <row r="170" spans="13:13" x14ac:dyDescent="0.3">
      <c r="M170" s="29"/>
    </row>
    <row r="171" spans="13:13" x14ac:dyDescent="0.3">
      <c r="M171" s="29"/>
    </row>
    <row r="172" spans="13:13" x14ac:dyDescent="0.3">
      <c r="M172" s="29"/>
    </row>
    <row r="173" spans="13:13" x14ac:dyDescent="0.3">
      <c r="M173" s="29"/>
    </row>
    <row r="174" spans="13:13" x14ac:dyDescent="0.3">
      <c r="M174" s="29"/>
    </row>
    <row r="175" spans="13:13" x14ac:dyDescent="0.3">
      <c r="M175" s="29"/>
    </row>
    <row r="176" spans="13:13" x14ac:dyDescent="0.3">
      <c r="M176" s="29"/>
    </row>
    <row r="177" spans="13:13" x14ac:dyDescent="0.3">
      <c r="M177" s="29"/>
    </row>
    <row r="178" spans="13:13" x14ac:dyDescent="0.3">
      <c r="M178" s="29"/>
    </row>
    <row r="179" spans="13:13" x14ac:dyDescent="0.3">
      <c r="M179" s="29"/>
    </row>
    <row r="180" spans="13:13" x14ac:dyDescent="0.3">
      <c r="M180" s="29"/>
    </row>
    <row r="181" spans="13:13" x14ac:dyDescent="0.3">
      <c r="M181" s="29"/>
    </row>
    <row r="182" spans="13:13" x14ac:dyDescent="0.3">
      <c r="M182" s="29"/>
    </row>
    <row r="183" spans="13:13" x14ac:dyDescent="0.3">
      <c r="M183" s="29"/>
    </row>
    <row r="184" spans="13:13" x14ac:dyDescent="0.3">
      <c r="M184" s="29"/>
    </row>
    <row r="185" spans="13:13" x14ac:dyDescent="0.3">
      <c r="M185" s="29"/>
    </row>
    <row r="186" spans="13:13" x14ac:dyDescent="0.3">
      <c r="M186" s="29"/>
    </row>
  </sheetData>
  <autoFilter ref="A3:AH144">
    <sortState ref="A4:AH144">
      <sortCondition descending="1" ref="D3:D144"/>
    </sortState>
  </autoFilter>
  <mergeCells count="2">
    <mergeCell ref="M2:N2"/>
    <mergeCell ref="B2:L2"/>
  </mergeCells>
  <conditionalFormatting sqref="A4:A5 A12 A15:A16 A20 A22 A64:A65 A69:A70 A102:A103 A109 A113:I113 M83 K83 J84:K113 J114:J132 I114:I136 B114:H143 Q114:AD141 K114:K144 M84:P109 M114:P135 M110:AD113 M142:AD144 M137:P141 Q4:AD109 B4:I112 J4:K82 AE5:AH144 M4:P82 AE4 AG4:AH4 AG4:AG144 D4:E144">
    <cfRule type="expression" dxfId="22" priority="23">
      <formula>MOD(ROW()+1,2)=1</formula>
    </cfRule>
  </conditionalFormatting>
  <conditionalFormatting sqref="B4:B144">
    <cfRule type="cellIs" dxfId="21" priority="20" operator="equal">
      <formula>"TE"</formula>
    </cfRule>
    <cfRule type="cellIs" dxfId="20" priority="21" operator="equal">
      <formula>"RB"</formula>
    </cfRule>
    <cfRule type="cellIs" dxfId="19" priority="22" operator="equal">
      <formula>"QB"</formula>
    </cfRule>
  </conditionalFormatting>
  <conditionalFormatting sqref="L84:L132 L4:L82">
    <cfRule type="expression" dxfId="18" priority="19" stopIfTrue="1">
      <formula>MOD(ROW()+1,2)=1</formula>
    </cfRule>
  </conditionalFormatting>
  <conditionalFormatting sqref="L83">
    <cfRule type="expression" dxfId="17" priority="18" stopIfTrue="1">
      <formula>MOD(ROW()+1,2)=1</formula>
    </cfRule>
  </conditionalFormatting>
  <conditionalFormatting sqref="J83">
    <cfRule type="expression" dxfId="16" priority="17">
      <formula>MOD(ROW()+1,2)=1</formula>
    </cfRule>
  </conditionalFormatting>
  <conditionalFormatting sqref="N83:P83">
    <cfRule type="expression" dxfId="15" priority="16">
      <formula>MOD(ROW()+1,2)=1</formula>
    </cfRule>
  </conditionalFormatting>
  <conditionalFormatting sqref="A7:A8 A11 A13:A14 A18 A24 A26:A27 A30 A34 A37 A39 A41:A43 A45:A48 A50 A52:A56 A59 A61 A72 A74 A76 A78 A81:A82 A85 A87:A89 A91 A93 A95 A99:A101 A104 A108 A110 A112">
    <cfRule type="expression" dxfId="14" priority="15">
      <formula>MOD(ROW()+1,2)=1</formula>
    </cfRule>
  </conditionalFormatting>
  <conditionalFormatting sqref="A6 A9:A10 A17 A19 A21 A23 A25 A28:A29 A31:A33 A35:A36 A38 A40 A44 A49 A51 A57:A58 A60 A62:A63 A66:A68 A71 A73 A75 A77 A79:A80 A83:A84 A86 A90 A92 A94 A96:A98 A105:A107 A111">
    <cfRule type="expression" dxfId="13" priority="14">
      <formula>MOD(ROW()+1,2)=1</formula>
    </cfRule>
  </conditionalFormatting>
  <conditionalFormatting sqref="J136">
    <cfRule type="expression" dxfId="12" priority="7">
      <formula>MOD(ROW()+1,2)=1</formula>
    </cfRule>
  </conditionalFormatting>
  <conditionalFormatting sqref="A142 J134:J135 A144:J144 I137:J143 M136 A130:A131 AH114:AH115">
    <cfRule type="expression" dxfId="11" priority="12">
      <formula>MOD(ROW()+1,2)=1</formula>
    </cfRule>
  </conditionalFormatting>
  <conditionalFormatting sqref="L134:L135 L137:L144">
    <cfRule type="expression" dxfId="10" priority="11" stopIfTrue="1">
      <formula>MOD(ROW()+1,2)=1</formula>
    </cfRule>
  </conditionalFormatting>
  <conditionalFormatting sqref="L133">
    <cfRule type="expression" dxfId="9" priority="10" stopIfTrue="1">
      <formula>MOD(ROW()+1,2)=1</formula>
    </cfRule>
  </conditionalFormatting>
  <conditionalFormatting sqref="L136">
    <cfRule type="expression" dxfId="8" priority="9" stopIfTrue="1">
      <formula>MOD(ROW()+1,2)=1</formula>
    </cfRule>
  </conditionalFormatting>
  <conditionalFormatting sqref="J133">
    <cfRule type="expression" dxfId="7" priority="8">
      <formula>MOD(ROW()+1,2)=1</formula>
    </cfRule>
  </conditionalFormatting>
  <conditionalFormatting sqref="N136:P136">
    <cfRule type="expression" dxfId="6" priority="6">
      <formula>MOD(ROW()+1,2)=1</formula>
    </cfRule>
  </conditionalFormatting>
  <conditionalFormatting sqref="A115:A116 A122 A125:A126 A132 A135 A137:A140">
    <cfRule type="expression" dxfId="5" priority="5">
      <formula>MOD(ROW()+1,2)=1</formula>
    </cfRule>
  </conditionalFormatting>
  <conditionalFormatting sqref="A114 A117:A121 A123:A124 A127:A129 A133:A134 A136 A141 A143">
    <cfRule type="expression" dxfId="4" priority="4">
      <formula>MOD(ROW()+1,2)=1</formula>
    </cfRule>
  </conditionalFormatting>
  <conditionalFormatting sqref="AE114:AG114">
    <cfRule type="expression" dxfId="3" priority="3">
      <formula>MOD(ROW()+1,2)=1</formula>
    </cfRule>
  </conditionalFormatting>
  <conditionalFormatting sqref="AE115:AG115">
    <cfRule type="expression" dxfId="2" priority="2">
      <formula>MOD(ROW()+1,2)=1</formula>
    </cfRule>
  </conditionalFormatting>
  <conditionalFormatting sqref="AF4:AF144">
    <cfRule type="expression" dxfId="1" priority="1">
      <formula>MOD(ROW()+1,2)=1</formula>
    </cfRule>
  </conditionalFormatting>
  <hyperlinks>
    <hyperlink ref="A30" r:id="rId1"/>
    <hyperlink ref="A36" r:id="rId2"/>
    <hyperlink ref="A6" r:id="rId3"/>
    <hyperlink ref="A5" r:id="rId4"/>
    <hyperlink ref="A17" r:id="rId5"/>
    <hyperlink ref="A8" r:id="rId6"/>
    <hyperlink ref="A9" r:id="rId7"/>
    <hyperlink ref="A129" r:id="rId8"/>
    <hyperlink ref="A10" r:id="rId9"/>
    <hyperlink ref="A39" r:id="rId10"/>
    <hyperlink ref="A4" r:id="rId11"/>
    <hyperlink ref="A18" r:id="rId12"/>
    <hyperlink ref="A11" r:id="rId13"/>
    <hyperlink ref="A49" r:id="rId14"/>
    <hyperlink ref="A46" r:id="rId15"/>
    <hyperlink ref="A89" r:id="rId16"/>
    <hyperlink ref="A37" r:id="rId17"/>
    <hyperlink ref="A92" r:id="rId18"/>
    <hyperlink ref="A132" r:id="rId19"/>
    <hyperlink ref="A124" r:id="rId20"/>
    <hyperlink ref="A141" r:id="rId21"/>
    <hyperlink ref="A31" r:id="rId22"/>
    <hyperlink ref="A47" r:id="rId23"/>
    <hyperlink ref="A48" r:id="rId24"/>
    <hyperlink ref="A102" r:id="rId25"/>
    <hyperlink ref="A95" r:id="rId26"/>
    <hyperlink ref="A50" r:id="rId27"/>
    <hyperlink ref="A116" r:id="rId28"/>
    <hyperlink ref="A93" r:id="rId29"/>
    <hyperlink ref="A107" r:id="rId30"/>
    <hyperlink ref="A19" r:id="rId31"/>
    <hyperlink ref="A14" r:id="rId32"/>
    <hyperlink ref="A16" r:id="rId33"/>
    <hyperlink ref="A41" r:id="rId34"/>
    <hyperlink ref="A103" r:id="rId35"/>
    <hyperlink ref="A97" r:id="rId36"/>
    <hyperlink ref="A108" r:id="rId37"/>
    <hyperlink ref="A111" r:id="rId38"/>
    <hyperlink ref="A117" r:id="rId39"/>
    <hyperlink ref="A45" r:id="rId40"/>
    <hyperlink ref="A20" r:id="rId41"/>
    <hyperlink ref="A54" r:id="rId42"/>
    <hyperlink ref="A94" r:id="rId43"/>
    <hyperlink ref="A139" r:id="rId44"/>
    <hyperlink ref="A24" r:id="rId45"/>
    <hyperlink ref="A127" r:id="rId46"/>
    <hyperlink ref="A144" r:id="rId47"/>
    <hyperlink ref="A105" r:id="rId48"/>
    <hyperlink ref="A135" r:id="rId49"/>
    <hyperlink ref="A115" r:id="rId50"/>
    <hyperlink ref="A33" r:id="rId51"/>
    <hyperlink ref="A88" r:id="rId52"/>
    <hyperlink ref="A96" r:id="rId53"/>
    <hyperlink ref="A138" r:id="rId54"/>
    <hyperlink ref="A114" r:id="rId55"/>
    <hyperlink ref="A35" r:id="rId56"/>
    <hyperlink ref="A122" r:id="rId57"/>
    <hyperlink ref="A110" r:id="rId58"/>
    <hyperlink ref="A121" r:id="rId59"/>
    <hyperlink ref="A57" r:id="rId60"/>
    <hyperlink ref="A98" r:id="rId61"/>
    <hyperlink ref="A130" r:id="rId62"/>
    <hyperlink ref="A23" r:id="rId63"/>
    <hyperlink ref="A142" r:id="rId64"/>
    <hyperlink ref="A34" r:id="rId65"/>
    <hyperlink ref="A119" r:id="rId66"/>
    <hyperlink ref="A125" r:id="rId67"/>
    <hyperlink ref="A120" r:id="rId68"/>
    <hyperlink ref="A55" r:id="rId69"/>
    <hyperlink ref="A100" r:id="rId70"/>
    <hyperlink ref="A12" r:id="rId71"/>
    <hyperlink ref="A15" r:id="rId72"/>
    <hyperlink ref="A106" r:id="rId73"/>
    <hyperlink ref="A137" r:id="rId74"/>
    <hyperlink ref="A131" r:id="rId75"/>
    <hyperlink ref="A143" r:id="rId76"/>
    <hyperlink ref="A52" r:id="rId77"/>
    <hyperlink ref="A134" r:id="rId78"/>
    <hyperlink ref="A22" r:id="rId79"/>
    <hyperlink ref="A29" r:id="rId80"/>
    <hyperlink ref="A101" r:id="rId81"/>
    <hyperlink ref="A25" r:id="rId82"/>
    <hyperlink ref="A123" r:id="rId83"/>
    <hyperlink ref="A104" r:id="rId84"/>
    <hyperlink ref="A118" r:id="rId85"/>
    <hyperlink ref="A91" r:id="rId86"/>
    <hyperlink ref="A27" r:id="rId87"/>
    <hyperlink ref="A42" r:id="rId88"/>
    <hyperlink ref="A28" r:id="rId89"/>
    <hyperlink ref="A99" r:id="rId90"/>
    <hyperlink ref="A32" r:id="rId91"/>
    <hyperlink ref="A13" r:id="rId92"/>
    <hyperlink ref="A53" r:id="rId93"/>
    <hyperlink ref="A56" r:id="rId94"/>
    <hyperlink ref="A38" r:id="rId95"/>
    <hyperlink ref="A126" r:id="rId96"/>
    <hyperlink ref="A51" r:id="rId97"/>
    <hyperlink ref="A21" r:id="rId98"/>
    <hyperlink ref="A113" r:id="rId99"/>
    <hyperlink ref="A136" r:id="rId100"/>
    <hyperlink ref="A109" r:id="rId101"/>
    <hyperlink ref="A58" r:id="rId102"/>
    <hyperlink ref="A90" r:id="rId103"/>
    <hyperlink ref="A112" r:id="rId104"/>
    <hyperlink ref="A133" r:id="rId105"/>
    <hyperlink ref="A44" r:id="rId106"/>
    <hyperlink ref="A128" r:id="rId107"/>
    <hyperlink ref="A26" r:id="rId108"/>
    <hyperlink ref="A43" r:id="rId109"/>
    <hyperlink ref="A40" r:id="rId110"/>
    <hyperlink ref="A140" r:id="rId111"/>
    <hyperlink ref="A7" r:id="rId112"/>
    <hyperlink ref="A69" r:id="rId113"/>
    <hyperlink ref="A84" r:id="rId114"/>
    <hyperlink ref="A66" r:id="rId115"/>
    <hyperlink ref="A79" r:id="rId116"/>
    <hyperlink ref="A87" r:id="rId117"/>
    <hyperlink ref="A73" r:id="rId118"/>
    <hyperlink ref="A67" r:id="rId119"/>
    <hyperlink ref="A72" r:id="rId120"/>
    <hyperlink ref="A65" r:id="rId121"/>
    <hyperlink ref="A81" r:id="rId122"/>
    <hyperlink ref="A61" r:id="rId123"/>
    <hyperlink ref="A83" r:id="rId124"/>
    <hyperlink ref="A74" r:id="rId125"/>
    <hyperlink ref="A75" r:id="rId126"/>
    <hyperlink ref="A71" r:id="rId127"/>
    <hyperlink ref="A60" r:id="rId128"/>
    <hyperlink ref="A86" r:id="rId129"/>
    <hyperlink ref="A76" r:id="rId130"/>
    <hyperlink ref="A63" r:id="rId131"/>
    <hyperlink ref="A62" r:id="rId132"/>
    <hyperlink ref="A85" r:id="rId133"/>
    <hyperlink ref="A68" r:id="rId134"/>
    <hyperlink ref="A70" r:id="rId135"/>
    <hyperlink ref="A80" r:id="rId136"/>
    <hyperlink ref="A82" r:id="rId137"/>
    <hyperlink ref="A78" r:id="rId138"/>
    <hyperlink ref="A64" r:id="rId139"/>
    <hyperlink ref="A59" r:id="rId140"/>
    <hyperlink ref="A77" r:id="rId141"/>
  </hyperlinks>
  <pageMargins left="0.75" right="0.75" top="1" bottom="1" header="0.5" footer="0.5"/>
  <pageSetup scale="43" fitToHeight="0" orientation="portrait" r:id="rId142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76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73</v>
      </c>
    </row>
    <row r="4" spans="1:10" ht="13.5" thickBot="1" x14ac:dyDescent="0.35">
      <c r="B4" s="5" t="s">
        <v>72</v>
      </c>
      <c r="C4" s="6" t="s">
        <v>71</v>
      </c>
      <c r="F4" s="11" t="s">
        <v>74</v>
      </c>
      <c r="G4" s="12">
        <v>2015</v>
      </c>
      <c r="I4" s="11" t="s">
        <v>75</v>
      </c>
      <c r="J4" s="13" t="s">
        <v>77</v>
      </c>
    </row>
    <row r="5" spans="1:10" x14ac:dyDescent="0.3">
      <c r="B5" s="7" t="s">
        <v>31</v>
      </c>
      <c r="C5" s="8" t="s">
        <v>114</v>
      </c>
    </row>
    <row r="6" spans="1:10" x14ac:dyDescent="0.3">
      <c r="B6" s="7" t="s">
        <v>68</v>
      </c>
      <c r="C6" s="8" t="s">
        <v>108</v>
      </c>
    </row>
    <row r="7" spans="1:10" x14ac:dyDescent="0.3">
      <c r="B7" s="7" t="s">
        <v>69</v>
      </c>
      <c r="C7" s="8" t="s">
        <v>100</v>
      </c>
    </row>
    <row r="8" spans="1:10" x14ac:dyDescent="0.3">
      <c r="B8" s="7" t="s">
        <v>51</v>
      </c>
      <c r="C8" s="8" t="s">
        <v>92</v>
      </c>
    </row>
    <row r="9" spans="1:10" x14ac:dyDescent="0.3">
      <c r="B9" s="7" t="s">
        <v>55</v>
      </c>
      <c r="C9" s="8" t="s">
        <v>111</v>
      </c>
    </row>
    <row r="10" spans="1:10" x14ac:dyDescent="0.3">
      <c r="B10" s="7" t="s">
        <v>33</v>
      </c>
      <c r="C10" s="8" t="s">
        <v>90</v>
      </c>
    </row>
    <row r="11" spans="1:10" x14ac:dyDescent="0.3">
      <c r="B11" s="7" t="s">
        <v>52</v>
      </c>
      <c r="C11" s="8" t="s">
        <v>89</v>
      </c>
    </row>
    <row r="12" spans="1:10" x14ac:dyDescent="0.3">
      <c r="B12" s="7" t="s">
        <v>62</v>
      </c>
      <c r="C12" s="8" t="s">
        <v>112</v>
      </c>
    </row>
    <row r="13" spans="1:10" x14ac:dyDescent="0.3">
      <c r="B13" s="7" t="s">
        <v>67</v>
      </c>
      <c r="C13" s="8" t="s">
        <v>94</v>
      </c>
    </row>
    <row r="14" spans="1:10" x14ac:dyDescent="0.3">
      <c r="B14" s="7" t="s">
        <v>28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66</v>
      </c>
      <c r="C16" s="8" t="s">
        <v>93</v>
      </c>
    </row>
    <row r="17" spans="2:3" x14ac:dyDescent="0.3">
      <c r="B17" s="7" t="s">
        <v>65</v>
      </c>
      <c r="C17" s="8" t="s">
        <v>95</v>
      </c>
    </row>
    <row r="18" spans="2:3" x14ac:dyDescent="0.3">
      <c r="B18" s="7" t="s">
        <v>60</v>
      </c>
      <c r="C18" s="8" t="s">
        <v>113</v>
      </c>
    </row>
    <row r="19" spans="2:3" x14ac:dyDescent="0.3">
      <c r="B19" s="7" t="s">
        <v>70</v>
      </c>
      <c r="C19" s="8" t="s">
        <v>87</v>
      </c>
    </row>
    <row r="20" spans="2:3" x14ac:dyDescent="0.3">
      <c r="B20" s="7" t="s">
        <v>54</v>
      </c>
      <c r="C20" s="8" t="s">
        <v>116</v>
      </c>
    </row>
    <row r="21" spans="2:3" x14ac:dyDescent="0.3">
      <c r="B21" s="7" t="s">
        <v>27</v>
      </c>
      <c r="C21" s="8" t="s">
        <v>98</v>
      </c>
    </row>
    <row r="22" spans="2:3" x14ac:dyDescent="0.3">
      <c r="B22" s="7" t="s">
        <v>79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53</v>
      </c>
      <c r="C24" s="8" t="s">
        <v>107</v>
      </c>
    </row>
    <row r="25" spans="2:3" x14ac:dyDescent="0.3">
      <c r="B25" s="7" t="s">
        <v>50</v>
      </c>
      <c r="C25" s="8" t="s">
        <v>86</v>
      </c>
    </row>
    <row r="26" spans="2:3" x14ac:dyDescent="0.3">
      <c r="B26" s="7" t="s">
        <v>56</v>
      </c>
      <c r="C26" s="8" t="s">
        <v>91</v>
      </c>
    </row>
    <row r="27" spans="2:3" x14ac:dyDescent="0.3">
      <c r="B27" s="7" t="s">
        <v>59</v>
      </c>
      <c r="C27" s="8" t="s">
        <v>102</v>
      </c>
    </row>
    <row r="28" spans="2:3" x14ac:dyDescent="0.3">
      <c r="B28" s="7" t="s">
        <v>57</v>
      </c>
      <c r="C28" s="8" t="s">
        <v>117</v>
      </c>
    </row>
    <row r="29" spans="2:3" x14ac:dyDescent="0.3">
      <c r="B29" s="7" t="s">
        <v>58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49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61</v>
      </c>
      <c r="C33" s="8" t="s">
        <v>104</v>
      </c>
    </row>
    <row r="34" spans="2:3" x14ac:dyDescent="0.3">
      <c r="B34" s="7" t="s">
        <v>64</v>
      </c>
      <c r="C34" s="8" t="s">
        <v>106</v>
      </c>
    </row>
    <row r="35" spans="2:3" x14ac:dyDescent="0.3">
      <c r="B35" s="7" t="s">
        <v>43</v>
      </c>
      <c r="C35" s="8" t="s">
        <v>103</v>
      </c>
    </row>
    <row r="36" spans="2:3" ht="13.5" thickBot="1" x14ac:dyDescent="0.35">
      <c r="B36" s="9" t="s">
        <v>63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Offense_2014</vt:lpstr>
      <vt:lpstr>lkpTables</vt:lpstr>
      <vt:lpstr>Offense_2014!lkpCopyright</vt:lpstr>
      <vt:lpstr>lkpCopyright</vt:lpstr>
      <vt:lpstr>lkpTeam</vt:lpstr>
      <vt:lpstr>lkpTeamName</vt:lpstr>
      <vt:lpstr>Offense_2014!lkpYear</vt:lpstr>
      <vt:lpstr>lkpYear</vt:lpstr>
      <vt:lpstr>Offense_2014!Print_Titles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2018-01-09T16:52:16Z</dcterms:modified>
  <cp:version>2012-08-26</cp:version>
</cp:coreProperties>
</file>