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3" l="1"/>
  <c r="J16" i="3"/>
  <c r="I21" i="3"/>
  <c r="G21" i="3"/>
  <c r="I19" i="3"/>
  <c r="M11" i="3"/>
  <c r="F12" i="3"/>
  <c r="H12" i="3" s="1"/>
  <c r="F8" i="3"/>
  <c r="F7" i="3"/>
  <c r="F6" i="3" s="1"/>
  <c r="I7" i="3" l="1"/>
  <c r="K7" i="3" s="1"/>
  <c r="I8" i="3"/>
  <c r="K8" i="3" s="1"/>
  <c r="I12" i="2"/>
  <c r="I11" i="2" s="1"/>
  <c r="I6" i="2"/>
  <c r="I5" i="2"/>
  <c r="E12" i="1" l="1"/>
  <c r="E13" i="1"/>
  <c r="E22" i="1"/>
  <c r="E15" i="1"/>
  <c r="E18" i="1"/>
  <c r="E17" i="1"/>
  <c r="E16" i="1"/>
  <c r="E14" i="1"/>
  <c r="E4" i="1"/>
  <c r="F4" i="1" s="1"/>
  <c r="H12" i="1" s="1"/>
</calcChain>
</file>

<file path=xl/sharedStrings.xml><?xml version="1.0" encoding="utf-8"?>
<sst xmlns="http://schemas.openxmlformats.org/spreadsheetml/2006/main" count="42" uniqueCount="37">
  <si>
    <t>分成</t>
    <phoneticPr fontId="1" type="noConversion"/>
  </si>
  <si>
    <t>php</t>
    <phoneticPr fontId="1" type="noConversion"/>
  </si>
  <si>
    <t>js</t>
    <phoneticPr fontId="1" type="noConversion"/>
  </si>
  <si>
    <t>art</t>
    <phoneticPr fontId="1" type="noConversion"/>
  </si>
  <si>
    <t>年</t>
    <phoneticPr fontId="1" type="noConversion"/>
  </si>
  <si>
    <t>月</t>
    <phoneticPr fontId="1" type="noConversion"/>
  </si>
  <si>
    <t>server</t>
    <phoneticPr fontId="1" type="noConversion"/>
  </si>
  <si>
    <t>艾维</t>
    <phoneticPr fontId="1" type="noConversion"/>
  </si>
  <si>
    <t>七号</t>
    <phoneticPr fontId="1" type="noConversion"/>
  </si>
  <si>
    <t>爱宠乐</t>
    <phoneticPr fontId="1" type="noConversion"/>
  </si>
  <si>
    <t>铃铛</t>
    <phoneticPr fontId="1" type="noConversion"/>
  </si>
  <si>
    <t>服务器</t>
    <phoneticPr fontId="1" type="noConversion"/>
  </si>
  <si>
    <t>年</t>
    <phoneticPr fontId="1" type="noConversion"/>
  </si>
  <si>
    <t>开发机</t>
    <phoneticPr fontId="1" type="noConversion"/>
  </si>
  <si>
    <t>房租</t>
    <phoneticPr fontId="1" type="noConversion"/>
  </si>
  <si>
    <t>年</t>
    <phoneticPr fontId="1" type="noConversion"/>
  </si>
  <si>
    <t>亏损</t>
    <phoneticPr fontId="1" type="noConversion"/>
  </si>
  <si>
    <t>域名</t>
    <phoneticPr fontId="1" type="noConversion"/>
  </si>
  <si>
    <t>短信服务</t>
    <phoneticPr fontId="1" type="noConversion"/>
  </si>
  <si>
    <t>公司注册</t>
    <phoneticPr fontId="1" type="noConversion"/>
  </si>
  <si>
    <t>会计</t>
    <phoneticPr fontId="1" type="noConversion"/>
  </si>
  <si>
    <t>水电</t>
    <phoneticPr fontId="1" type="noConversion"/>
  </si>
  <si>
    <t>php</t>
    <phoneticPr fontId="1" type="noConversion"/>
  </si>
  <si>
    <t>前端</t>
    <phoneticPr fontId="1" type="noConversion"/>
  </si>
  <si>
    <t>美工</t>
    <phoneticPr fontId="1" type="noConversion"/>
  </si>
  <si>
    <t>合计</t>
    <phoneticPr fontId="1" type="noConversion"/>
  </si>
  <si>
    <t>国内</t>
    <phoneticPr fontId="1" type="noConversion"/>
  </si>
  <si>
    <t>国际</t>
    <phoneticPr fontId="1" type="noConversion"/>
  </si>
  <si>
    <t>每场比赛</t>
    <phoneticPr fontId="1" type="noConversion"/>
  </si>
  <si>
    <t>场次</t>
    <phoneticPr fontId="1" type="noConversion"/>
  </si>
  <si>
    <t>犬只</t>
    <phoneticPr fontId="1" type="noConversion"/>
  </si>
  <si>
    <t>场次</t>
    <phoneticPr fontId="1" type="noConversion"/>
  </si>
  <si>
    <t>会员</t>
    <phoneticPr fontId="1" type="noConversion"/>
  </si>
  <si>
    <t>繁殖</t>
    <phoneticPr fontId="1" type="noConversion"/>
  </si>
  <si>
    <t>配种证明</t>
    <phoneticPr fontId="1" type="noConversion"/>
  </si>
  <si>
    <t>出生纸</t>
    <phoneticPr fontId="1" type="noConversion"/>
  </si>
  <si>
    <t>芯片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</si>
</sst>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opLeftCell="A7" workbookViewId="0">
      <selection activeCell="I20" sqref="I20"/>
    </sheetView>
  </sheetViews>
  <sheetFormatPr defaultRowHeight="13.5" x14ac:dyDescent="0.15"/>
  <cols>
    <col min="3" max="3" width="9" style="2"/>
  </cols>
  <sheetData>
    <row r="3" spans="2:8" x14ac:dyDescent="0.15">
      <c r="D3" s="1" t="s">
        <v>0</v>
      </c>
    </row>
    <row r="4" spans="2:8" x14ac:dyDescent="0.15">
      <c r="B4">
        <v>25000</v>
      </c>
      <c r="C4" s="2">
        <v>50</v>
      </c>
      <c r="D4" s="1">
        <v>0.1</v>
      </c>
      <c r="E4">
        <f>B4*D4</f>
        <v>2500</v>
      </c>
      <c r="F4">
        <f>E4*C4</f>
        <v>125000</v>
      </c>
    </row>
    <row r="6" spans="2:8" x14ac:dyDescent="0.15">
      <c r="B6" t="s">
        <v>7</v>
      </c>
      <c r="C6" s="2">
        <v>10</v>
      </c>
    </row>
    <row r="7" spans="2:8" x14ac:dyDescent="0.15">
      <c r="B7" t="s">
        <v>8</v>
      </c>
      <c r="C7" s="2">
        <v>10</v>
      </c>
    </row>
    <row r="8" spans="2:8" x14ac:dyDescent="0.15">
      <c r="B8" t="s">
        <v>9</v>
      </c>
      <c r="C8" s="2">
        <v>10</v>
      </c>
    </row>
    <row r="9" spans="2:8" x14ac:dyDescent="0.15">
      <c r="B9" t="s">
        <v>10</v>
      </c>
      <c r="C9" s="2">
        <v>10</v>
      </c>
    </row>
    <row r="12" spans="2:8" x14ac:dyDescent="0.15">
      <c r="B12" s="3" t="s">
        <v>4</v>
      </c>
      <c r="C12" s="3"/>
      <c r="D12" s="3"/>
      <c r="E12">
        <f>E13*12+SUM(E21:E23)</f>
        <v>409000</v>
      </c>
      <c r="G12" t="s">
        <v>16</v>
      </c>
      <c r="H12">
        <f>F4-E12</f>
        <v>-284000</v>
      </c>
    </row>
    <row r="13" spans="2:8" x14ac:dyDescent="0.15">
      <c r="B13" s="3" t="s">
        <v>5</v>
      </c>
      <c r="C13" s="3"/>
      <c r="D13" s="3"/>
      <c r="E13">
        <f>SUM(E14:E18)</f>
        <v>30000</v>
      </c>
    </row>
    <row r="14" spans="2:8" x14ac:dyDescent="0.15">
      <c r="B14" t="s">
        <v>1</v>
      </c>
      <c r="C14" s="2">
        <v>1</v>
      </c>
      <c r="D14">
        <v>8000</v>
      </c>
      <c r="E14">
        <f>D14*C14</f>
        <v>8000</v>
      </c>
    </row>
    <row r="15" spans="2:8" x14ac:dyDescent="0.15">
      <c r="B15" t="s">
        <v>1</v>
      </c>
      <c r="C15" s="2">
        <v>1</v>
      </c>
      <c r="D15">
        <v>6000</v>
      </c>
      <c r="E15">
        <f>D15*C15</f>
        <v>6000</v>
      </c>
    </row>
    <row r="16" spans="2:8" x14ac:dyDescent="0.15">
      <c r="B16" t="s">
        <v>2</v>
      </c>
      <c r="C16" s="2">
        <v>1</v>
      </c>
      <c r="D16">
        <v>6000</v>
      </c>
      <c r="E16">
        <f>D16*C16</f>
        <v>6000</v>
      </c>
    </row>
    <row r="17" spans="2:5" x14ac:dyDescent="0.15">
      <c r="B17" t="s">
        <v>3</v>
      </c>
      <c r="C17" s="2">
        <v>1</v>
      </c>
      <c r="D17">
        <v>5000</v>
      </c>
      <c r="E17">
        <f>D17*C17</f>
        <v>5000</v>
      </c>
    </row>
    <row r="18" spans="2:5" x14ac:dyDescent="0.15">
      <c r="B18" t="s">
        <v>6</v>
      </c>
      <c r="C18" s="2">
        <v>1</v>
      </c>
      <c r="D18">
        <v>5000</v>
      </c>
      <c r="E18">
        <f>D18*C18</f>
        <v>5000</v>
      </c>
    </row>
    <row r="21" spans="2:5" x14ac:dyDescent="0.15">
      <c r="B21" t="s">
        <v>11</v>
      </c>
      <c r="C21" s="2">
        <v>5000</v>
      </c>
      <c r="D21" t="s">
        <v>12</v>
      </c>
      <c r="E21">
        <v>5000</v>
      </c>
    </row>
    <row r="22" spans="2:5" x14ac:dyDescent="0.15">
      <c r="B22" t="s">
        <v>13</v>
      </c>
      <c r="C22" s="2">
        <v>4000</v>
      </c>
      <c r="D22">
        <v>6</v>
      </c>
      <c r="E22">
        <f>C22*D22</f>
        <v>24000</v>
      </c>
    </row>
    <row r="23" spans="2:5" x14ac:dyDescent="0.15">
      <c r="B23" t="s">
        <v>14</v>
      </c>
      <c r="C23" s="2">
        <v>20000</v>
      </c>
      <c r="D23" t="s">
        <v>15</v>
      </c>
      <c r="E23">
        <v>20000</v>
      </c>
    </row>
  </sheetData>
  <mergeCells count="2">
    <mergeCell ref="B12:D12"/>
    <mergeCell ref="B13:D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5"/>
  <sheetViews>
    <sheetView workbookViewId="0">
      <selection activeCell="I19" sqref="I19"/>
    </sheetView>
  </sheetViews>
  <sheetFormatPr defaultRowHeight="13.5" x14ac:dyDescent="0.15"/>
  <sheetData>
    <row r="5" spans="3:9" x14ac:dyDescent="0.15">
      <c r="C5" t="s">
        <v>17</v>
      </c>
      <c r="D5">
        <v>100</v>
      </c>
      <c r="H5" t="s">
        <v>14</v>
      </c>
      <c r="I5">
        <f>2000*12</f>
        <v>24000</v>
      </c>
    </row>
    <row r="6" spans="3:9" x14ac:dyDescent="0.15">
      <c r="C6" t="s">
        <v>11</v>
      </c>
      <c r="D6">
        <v>3000</v>
      </c>
      <c r="H6" t="s">
        <v>21</v>
      </c>
      <c r="I6">
        <f>100*12</f>
        <v>1200</v>
      </c>
    </row>
    <row r="7" spans="3:9" x14ac:dyDescent="0.15">
      <c r="C7" t="s">
        <v>18</v>
      </c>
      <c r="D7">
        <v>1500</v>
      </c>
    </row>
    <row r="9" spans="3:9" x14ac:dyDescent="0.15">
      <c r="C9" t="s">
        <v>19</v>
      </c>
      <c r="D9">
        <v>1000</v>
      </c>
    </row>
    <row r="10" spans="3:9" x14ac:dyDescent="0.15">
      <c r="C10" t="s">
        <v>20</v>
      </c>
      <c r="D10">
        <v>3000</v>
      </c>
    </row>
    <row r="11" spans="3:9" x14ac:dyDescent="0.15">
      <c r="H11" t="s">
        <v>4</v>
      </c>
      <c r="I11">
        <f>I12*12</f>
        <v>192000</v>
      </c>
    </row>
    <row r="12" spans="3:9" x14ac:dyDescent="0.15">
      <c r="H12" t="s">
        <v>25</v>
      </c>
      <c r="I12">
        <f>SUM(I13:I15)</f>
        <v>16000</v>
      </c>
    </row>
    <row r="13" spans="3:9" x14ac:dyDescent="0.15">
      <c r="H13" t="s">
        <v>22</v>
      </c>
      <c r="I13">
        <v>6000</v>
      </c>
    </row>
    <row r="14" spans="3:9" x14ac:dyDescent="0.15">
      <c r="H14" t="s">
        <v>23</v>
      </c>
      <c r="I14">
        <v>6000</v>
      </c>
    </row>
    <row r="15" spans="3:9" x14ac:dyDescent="0.15">
      <c r="H15" t="s">
        <v>24</v>
      </c>
      <c r="I15"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1"/>
  <sheetViews>
    <sheetView tabSelected="1" workbookViewId="0">
      <selection activeCell="J12" sqref="J12"/>
    </sheetView>
  </sheetViews>
  <sheetFormatPr defaultRowHeight="13.5" x14ac:dyDescent="0.15"/>
  <cols>
    <col min="8" max="8" width="9.5" bestFit="1" customWidth="1"/>
    <col min="9" max="9" width="10.5" bestFit="1" customWidth="1"/>
    <col min="10" max="10" width="20.875" customWidth="1"/>
    <col min="11" max="11" width="9.5" bestFit="1" customWidth="1"/>
  </cols>
  <sheetData>
    <row r="5" spans="3:13" x14ac:dyDescent="0.15">
      <c r="F5" t="s">
        <v>25</v>
      </c>
    </row>
    <row r="6" spans="3:13" x14ac:dyDescent="0.15">
      <c r="D6" t="s">
        <v>28</v>
      </c>
      <c r="E6" t="s">
        <v>29</v>
      </c>
      <c r="F6">
        <f>SUM(F7:F8)</f>
        <v>1320</v>
      </c>
      <c r="H6" t="s">
        <v>30</v>
      </c>
      <c r="J6" t="s">
        <v>31</v>
      </c>
    </row>
    <row r="7" spans="3:13" x14ac:dyDescent="0.15">
      <c r="C7" t="s">
        <v>26</v>
      </c>
      <c r="D7">
        <v>280</v>
      </c>
      <c r="E7">
        <v>2</v>
      </c>
      <c r="F7">
        <f>E7*D7</f>
        <v>560</v>
      </c>
      <c r="H7">
        <v>120</v>
      </c>
      <c r="I7">
        <f>H7*F6</f>
        <v>158400</v>
      </c>
      <c r="J7">
        <v>55</v>
      </c>
      <c r="K7">
        <f>I7*J7</f>
        <v>8712000</v>
      </c>
    </row>
    <row r="8" spans="3:13" x14ac:dyDescent="0.15">
      <c r="C8" t="s">
        <v>27</v>
      </c>
      <c r="D8">
        <v>380</v>
      </c>
      <c r="E8">
        <v>2</v>
      </c>
      <c r="F8">
        <f>E8*D8</f>
        <v>760</v>
      </c>
      <c r="H8">
        <v>550</v>
      </c>
      <c r="I8">
        <f>H8*F6</f>
        <v>726000</v>
      </c>
      <c r="K8">
        <f>I8*J7</f>
        <v>39930000</v>
      </c>
    </row>
    <row r="11" spans="3:13" x14ac:dyDescent="0.15">
      <c r="D11" t="s">
        <v>32</v>
      </c>
      <c r="E11" t="s">
        <v>33</v>
      </c>
      <c r="K11">
        <v>300</v>
      </c>
      <c r="L11">
        <v>100</v>
      </c>
      <c r="M11">
        <f>L11*K11</f>
        <v>30000</v>
      </c>
    </row>
    <row r="12" spans="3:13" x14ac:dyDescent="0.15">
      <c r="D12">
        <v>500</v>
      </c>
      <c r="E12">
        <v>500</v>
      </c>
      <c r="F12">
        <f>D12+E12</f>
        <v>1000</v>
      </c>
      <c r="G12">
        <v>30000</v>
      </c>
      <c r="H12">
        <f>F12*G12</f>
        <v>30000000</v>
      </c>
    </row>
    <row r="15" spans="3:13" x14ac:dyDescent="0.15">
      <c r="D15" t="s">
        <v>34</v>
      </c>
      <c r="E15" t="s">
        <v>35</v>
      </c>
      <c r="F15" t="s">
        <v>36</v>
      </c>
    </row>
    <row r="16" spans="3:13" x14ac:dyDescent="0.15">
      <c r="D16">
        <v>200</v>
      </c>
      <c r="E16">
        <v>50</v>
      </c>
      <c r="F16">
        <v>350</v>
      </c>
      <c r="H16">
        <v>440</v>
      </c>
      <c r="I16">
        <f>I21</f>
        <v>157500</v>
      </c>
      <c r="J16">
        <f>H16*I16/100000000</f>
        <v>0.69299999999999995</v>
      </c>
    </row>
    <row r="18" spans="7:9" x14ac:dyDescent="0.15">
      <c r="I18">
        <v>10000000</v>
      </c>
    </row>
    <row r="19" spans="7:9" x14ac:dyDescent="0.15">
      <c r="I19">
        <f>I18/0.05</f>
        <v>200000000</v>
      </c>
    </row>
    <row r="21" spans="7:9" x14ac:dyDescent="0.15">
      <c r="G21">
        <f>63*5</f>
        <v>315</v>
      </c>
      <c r="H21">
        <v>500</v>
      </c>
      <c r="I21">
        <f>G21*H21</f>
        <v>157500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2015-07-09T13:20:49Z</dcterms:modified>
</cp:coreProperties>
</file>