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4"/>
  </bookViews>
  <sheets>
    <sheet name="封面" sheetId="1" r:id="rId1"/>
    <sheet name="使用手册" sheetId="8" r:id="rId2"/>
    <sheet name="冲刺统计" sheetId="6" r:id="rId3"/>
    <sheet name="发布计划" sheetId="12" r:id="rId4"/>
    <sheet name="产品订单 " sheetId="10" r:id="rId5"/>
    <sheet name="Q&amp;A List" sheetId="7" r:id="rId6"/>
    <sheet name="Bug List" sheetId="5" r:id="rId7"/>
  </sheets>
  <calcPr calcId="152511"/>
</workbook>
</file>

<file path=xl/calcChain.xml><?xml version="1.0" encoding="utf-8"?>
<calcChain xmlns="http://schemas.openxmlformats.org/spreadsheetml/2006/main">
  <c r="C7" i="12" l="1"/>
  <c r="C8" i="12" s="1"/>
  <c r="C9" i="12" s="1"/>
  <c r="D2" i="12"/>
  <c r="F7" i="12" l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D3" i="12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I2" i="10"/>
  <c r="J2" i="10" s="1"/>
  <c r="K2" i="10" l="1"/>
  <c r="B8" i="10"/>
  <c r="B9" i="10" s="1"/>
  <c r="D3" i="10"/>
  <c r="B10" i="10" l="1"/>
  <c r="J3" i="6"/>
  <c r="M3" i="6"/>
  <c r="L3" i="6"/>
  <c r="K3" i="6"/>
  <c r="B13" i="10" l="1"/>
  <c r="B14" i="10" s="1"/>
  <c r="B15" i="10" s="1"/>
  <c r="B16" i="10" s="1"/>
  <c r="B17" i="10" s="1"/>
  <c r="B18" i="10" s="1"/>
  <c r="M4" i="6"/>
  <c r="M5" i="6"/>
  <c r="M6" i="6"/>
  <c r="M7" i="6"/>
  <c r="M8" i="6"/>
  <c r="L4" i="6"/>
  <c r="L5" i="6"/>
  <c r="L6" i="6"/>
  <c r="L7" i="6"/>
  <c r="L8" i="6"/>
  <c r="K4" i="6"/>
  <c r="K5" i="6"/>
  <c r="K6" i="6"/>
  <c r="K7" i="6"/>
  <c r="K8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9" i="10" l="1"/>
  <c r="B20" i="10" s="1"/>
  <c r="B21" i="10" s="1"/>
  <c r="B22" i="10" l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6" i="10" l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34" i="10"/>
  <c r="B35" i="10" s="1"/>
  <c r="B66" i="10"/>
  <c r="B67" i="10" s="1"/>
  <c r="B68" i="10" s="1"/>
  <c r="B69" i="10" s="1"/>
  <c r="B70" i="10" s="1"/>
  <c r="B71" i="10" l="1"/>
  <c r="B72" i="10" l="1"/>
  <c r="B74" i="10" l="1"/>
  <c r="B75" i="10" s="1"/>
  <c r="D2" i="10" s="1"/>
  <c r="D4" i="10" s="1"/>
  <c r="B73" i="10"/>
</calcChain>
</file>

<file path=xl/comments1.xml><?xml version="1.0" encoding="utf-8"?>
<comments xmlns="http://schemas.openxmlformats.org/spreadsheetml/2006/main">
  <authors>
    <author>作者</author>
  </authors>
  <commentLis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人日/任务
平均工作效率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本次周期一共完成了多少任务</t>
        </r>
      </text>
    </commen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该冲刺周期中，新增的任务。产生新增的原因主要是需求变更和初期需求分析不够细致以及BUG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项目中唯一的标识</t>
        </r>
      </text>
    </comment>
    <comment ref="C6" authorId="0" shapeId="0">
      <text>
        <r>
          <rPr>
            <sz val="9"/>
            <color indexed="81"/>
            <rFont val="宋体"/>
            <family val="3"/>
            <charset val="134"/>
          </rPr>
          <t>关于需求点的概括性描述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改需求约需要多少人日完成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功能完成后，如何演示</t>
        </r>
      </text>
    </comment>
    <comment ref="O6" authorId="0" shapeId="0">
      <text>
        <r>
          <rPr>
            <b/>
            <sz val="9"/>
            <color indexed="81"/>
            <rFont val="宋体"/>
            <family val="3"/>
            <charset val="134"/>
          </rPr>
          <t>优先级介于</t>
        </r>
        <r>
          <rPr>
            <b/>
            <sz val="9"/>
            <color indexed="81"/>
            <rFont val="Tahoma"/>
            <family val="2"/>
          </rPr>
          <t>1--10</t>
        </r>
        <r>
          <rPr>
            <b/>
            <sz val="9"/>
            <color indexed="81"/>
            <rFont val="宋体"/>
            <family val="3"/>
            <charset val="134"/>
          </rPr>
          <t>之间
大数优先</t>
        </r>
      </text>
    </commen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数据及资源中心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与该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相关联的需求或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。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优先级介于</t>
        </r>
        <r>
          <rPr>
            <b/>
            <sz val="9"/>
            <color indexed="81"/>
            <rFont val="Tahoma"/>
            <family val="2"/>
          </rPr>
          <t>1--10</t>
        </r>
        <r>
          <rPr>
            <b/>
            <sz val="9"/>
            <color indexed="81"/>
            <rFont val="宋体"/>
            <family val="3"/>
            <charset val="134"/>
          </rPr>
          <t>之间
大数优先</t>
        </r>
      </text>
    </comment>
  </commentList>
</comments>
</file>

<file path=xl/sharedStrings.xml><?xml version="1.0" encoding="utf-8"?>
<sst xmlns="http://schemas.openxmlformats.org/spreadsheetml/2006/main" count="260" uniqueCount="183">
  <si>
    <t>冲刺</t>
    <phoneticPr fontId="1" type="noConversion"/>
  </si>
  <si>
    <t>需求</t>
    <phoneticPr fontId="1" type="noConversion"/>
  </si>
  <si>
    <t>优先级</t>
    <phoneticPr fontId="1" type="noConversion"/>
  </si>
  <si>
    <t>ID</t>
    <phoneticPr fontId="1" type="noConversion"/>
  </si>
  <si>
    <t>名称</t>
    <phoneticPr fontId="1" type="noConversion"/>
  </si>
  <si>
    <t>详述</t>
    <phoneticPr fontId="1" type="noConversion"/>
  </si>
  <si>
    <t>发现者</t>
    <phoneticPr fontId="1" type="noConversion"/>
  </si>
  <si>
    <t>发现时间</t>
    <phoneticPr fontId="1" type="noConversion"/>
  </si>
  <si>
    <t>状态</t>
    <phoneticPr fontId="1" type="noConversion"/>
  </si>
  <si>
    <t>结束时间</t>
    <phoneticPr fontId="1" type="noConversion"/>
  </si>
  <si>
    <t>工作量</t>
    <phoneticPr fontId="1" type="noConversion"/>
  </si>
  <si>
    <t>修正人</t>
    <phoneticPr fontId="1" type="noConversion"/>
  </si>
  <si>
    <t>确认人</t>
    <phoneticPr fontId="1" type="noConversion"/>
  </si>
  <si>
    <t>确认时间</t>
    <phoneticPr fontId="1" type="noConversion"/>
  </si>
  <si>
    <t>处理方案</t>
    <phoneticPr fontId="1" type="noConversion"/>
  </si>
  <si>
    <t>备注</t>
    <phoneticPr fontId="1" type="noConversion"/>
  </si>
  <si>
    <t>提出人</t>
    <phoneticPr fontId="1" type="noConversion"/>
  </si>
  <si>
    <t>提出时间</t>
    <phoneticPr fontId="1" type="noConversion"/>
  </si>
  <si>
    <t>关联需求</t>
    <phoneticPr fontId="1" type="noConversion"/>
  </si>
  <si>
    <t>完成任务量</t>
    <phoneticPr fontId="1" type="noConversion"/>
  </si>
  <si>
    <t>新增任务量</t>
    <phoneticPr fontId="1" type="noConversion"/>
  </si>
  <si>
    <t>修正bug量</t>
    <phoneticPr fontId="1" type="noConversion"/>
  </si>
  <si>
    <t>新增bug量</t>
    <phoneticPr fontId="1" type="noConversion"/>
  </si>
  <si>
    <t>日平均速度</t>
    <phoneticPr fontId="1" type="noConversion"/>
  </si>
  <si>
    <t>日人均速度</t>
    <phoneticPr fontId="1" type="noConversion"/>
  </si>
  <si>
    <t>人均bug量</t>
    <phoneticPr fontId="1" type="noConversion"/>
  </si>
  <si>
    <t>Team人数</t>
    <phoneticPr fontId="1" type="noConversion"/>
  </si>
  <si>
    <t>周期长度</t>
    <phoneticPr fontId="1" type="noConversion"/>
  </si>
  <si>
    <t>问题</t>
    <phoneticPr fontId="1" type="noConversion"/>
  </si>
  <si>
    <t>内容</t>
    <phoneticPr fontId="1" type="noConversion"/>
  </si>
  <si>
    <t>注释</t>
    <phoneticPr fontId="1" type="noConversion"/>
  </si>
  <si>
    <t>回复</t>
    <phoneticPr fontId="1" type="noConversion"/>
  </si>
  <si>
    <t>回复时间</t>
    <phoneticPr fontId="1" type="noConversion"/>
  </si>
  <si>
    <t>回复人</t>
    <phoneticPr fontId="1" type="noConversion"/>
  </si>
  <si>
    <t>需求变更量</t>
    <phoneticPr fontId="1" type="noConversion"/>
  </si>
  <si>
    <t>附件</t>
    <phoneticPr fontId="1" type="noConversion"/>
  </si>
  <si>
    <t>冲刺统计</t>
    <phoneticPr fontId="1" type="noConversion"/>
  </si>
  <si>
    <t>冲刺</t>
  </si>
  <si>
    <t>Team人数</t>
  </si>
  <si>
    <t>周期长度</t>
  </si>
  <si>
    <t>完成任务量</t>
  </si>
  <si>
    <t>需求变更量</t>
  </si>
  <si>
    <t>新增任务量</t>
  </si>
  <si>
    <t>新增bug量</t>
  </si>
  <si>
    <t>日平均速度</t>
  </si>
  <si>
    <t>日人均速度</t>
  </si>
  <si>
    <t>人均bug量</t>
  </si>
  <si>
    <t>冲刺周期</t>
    <phoneticPr fontId="1" type="noConversion"/>
  </si>
  <si>
    <t>只是Team的人数，不包括SM和PO</t>
    <phoneticPr fontId="1" type="noConversion"/>
  </si>
  <si>
    <t>单次冲刺的周期</t>
    <phoneticPr fontId="1" type="noConversion"/>
  </si>
  <si>
    <t>单次冲刺的任务完成个数，不按工作小时计算，只按照个数计算。</t>
    <phoneticPr fontId="1" type="noConversion"/>
  </si>
  <si>
    <t>单次冲刺中发生的需求变更个数。需求变更的统计按照处理时间统计。比如之前就产生了需求变更的需求，但只有这个变更被列入冲刺列表时，才对该变更进行统计。</t>
    <phoneticPr fontId="1" type="noConversion"/>
  </si>
  <si>
    <t>单次冲刺中，在需求分析和设计时没有考虑到的任务。在冲刺过程中，会逐渐产生。</t>
    <phoneticPr fontId="1" type="noConversion"/>
  </si>
  <si>
    <t>单次冲刺中，测试出来的bug。</t>
    <phoneticPr fontId="1" type="noConversion"/>
  </si>
  <si>
    <t>单次冲刺中，平均每日处理任务数量。</t>
    <phoneticPr fontId="1" type="noConversion"/>
  </si>
  <si>
    <t>单次冲刺中，平均每人处理任务数量。</t>
    <phoneticPr fontId="1" type="noConversion"/>
  </si>
  <si>
    <t>单次冲刺中，平均每人产生的bug数量。这里的人均包括全部的Team人员。无论是开发还是美工。</t>
    <phoneticPr fontId="1" type="noConversion"/>
  </si>
  <si>
    <t>分类</t>
    <phoneticPr fontId="1" type="noConversion"/>
  </si>
  <si>
    <t>初始估算</t>
    <phoneticPr fontId="1" type="noConversion"/>
  </si>
  <si>
    <t>如何演示</t>
    <phoneticPr fontId="1" type="noConversion"/>
  </si>
  <si>
    <t>标签</t>
    <phoneticPr fontId="1" type="noConversion"/>
  </si>
  <si>
    <t>子需求</t>
    <phoneticPr fontId="1" type="noConversion"/>
  </si>
  <si>
    <t>细节需求</t>
    <phoneticPr fontId="1" type="noConversion"/>
  </si>
  <si>
    <t>工作效率</t>
    <phoneticPr fontId="1" type="noConversion"/>
  </si>
  <si>
    <t>需求数量</t>
    <phoneticPr fontId="1" type="noConversion"/>
  </si>
  <si>
    <t>完成需求量</t>
    <phoneticPr fontId="1" type="noConversion"/>
  </si>
  <si>
    <t>剩余需求数量</t>
    <phoneticPr fontId="1" type="noConversion"/>
  </si>
  <si>
    <t>基础框架</t>
    <phoneticPr fontId="1" type="noConversion"/>
  </si>
  <si>
    <t>分配周期</t>
    <phoneticPr fontId="1" type="noConversion"/>
  </si>
  <si>
    <t>PHP框架</t>
    <phoneticPr fontId="1" type="noConversion"/>
  </si>
  <si>
    <t>前端框架</t>
    <phoneticPr fontId="1" type="noConversion"/>
  </si>
  <si>
    <t>bootstrap模板</t>
    <phoneticPr fontId="1" type="noConversion"/>
  </si>
  <si>
    <t>CI3</t>
    <phoneticPr fontId="1" type="noConversion"/>
  </si>
  <si>
    <t>描述</t>
    <phoneticPr fontId="1" type="noConversion"/>
  </si>
  <si>
    <t>剩余工作量</t>
    <phoneticPr fontId="1" type="noConversion"/>
  </si>
  <si>
    <t>需求增长线</t>
    <phoneticPr fontId="1" type="noConversion"/>
  </si>
  <si>
    <t>完成线</t>
    <phoneticPr fontId="1" type="noConversion"/>
  </si>
  <si>
    <t>新增任务</t>
    <phoneticPr fontId="1" type="noConversion"/>
  </si>
  <si>
    <t>任务完成量</t>
    <phoneticPr fontId="1" type="noConversion"/>
  </si>
  <si>
    <t>计划任务剩余</t>
    <phoneticPr fontId="1" type="noConversion"/>
  </si>
  <si>
    <t>冲刺</t>
    <phoneticPr fontId="1" type="noConversion"/>
  </si>
  <si>
    <t>起始任务量</t>
    <phoneticPr fontId="1" type="noConversion"/>
  </si>
  <si>
    <t>平均增长</t>
    <phoneticPr fontId="1" type="noConversion"/>
  </si>
  <si>
    <t>平均速度</t>
    <phoneticPr fontId="1" type="noConversion"/>
  </si>
  <si>
    <t>李兰非</t>
    <phoneticPr fontId="1" type="noConversion"/>
  </si>
  <si>
    <t>李兰非</t>
    <phoneticPr fontId="1" type="noConversion"/>
  </si>
  <si>
    <t>模板版本 0.6</t>
    <phoneticPr fontId="1" type="noConversion"/>
  </si>
  <si>
    <t>Scrum Master：李兰非</t>
    <phoneticPr fontId="1" type="noConversion"/>
  </si>
  <si>
    <t>Product Owner：李兰非</t>
    <phoneticPr fontId="1" type="noConversion"/>
  </si>
  <si>
    <t>项目管理编号：20150001</t>
    <phoneticPr fontId="1" type="noConversion"/>
  </si>
  <si>
    <t>版本代号：音符</t>
    <phoneticPr fontId="1" type="noConversion"/>
  </si>
  <si>
    <t>企业微站平台项目</t>
    <phoneticPr fontId="1" type="noConversion"/>
  </si>
  <si>
    <t>完成</t>
  </si>
  <si>
    <t>用户中心</t>
    <phoneticPr fontId="1" type="noConversion"/>
  </si>
  <si>
    <t>注册</t>
    <phoneticPr fontId="1" type="noConversion"/>
  </si>
  <si>
    <t>登陆</t>
    <phoneticPr fontId="1" type="noConversion"/>
  </si>
  <si>
    <t>密码修改</t>
    <phoneticPr fontId="1" type="noConversion"/>
  </si>
  <si>
    <t>角色管理</t>
    <phoneticPr fontId="1" type="noConversion"/>
  </si>
  <si>
    <t>角色分配</t>
    <phoneticPr fontId="1" type="noConversion"/>
  </si>
  <si>
    <t>权限管理</t>
    <phoneticPr fontId="1" type="noConversion"/>
  </si>
  <si>
    <t>权限注册接口</t>
    <phoneticPr fontId="1" type="noConversion"/>
  </si>
  <si>
    <t>资料修改</t>
    <phoneticPr fontId="1" type="noConversion"/>
  </si>
  <si>
    <t>用户</t>
    <phoneticPr fontId="1" type="noConversion"/>
  </si>
  <si>
    <t>角色</t>
    <phoneticPr fontId="1" type="noConversion"/>
  </si>
  <si>
    <t>积分</t>
    <phoneticPr fontId="1" type="noConversion"/>
  </si>
  <si>
    <t>加积分</t>
    <phoneticPr fontId="1" type="noConversion"/>
  </si>
  <si>
    <t>减积分</t>
    <phoneticPr fontId="1" type="noConversion"/>
  </si>
  <si>
    <t>资源中心</t>
    <phoneticPr fontId="1" type="noConversion"/>
  </si>
  <si>
    <t>上传</t>
    <phoneticPr fontId="1" type="noConversion"/>
  </si>
  <si>
    <t>替换</t>
    <phoneticPr fontId="1" type="noConversion"/>
  </si>
  <si>
    <t>文件</t>
    <phoneticPr fontId="1" type="noConversion"/>
  </si>
  <si>
    <t>删除</t>
    <phoneticPr fontId="1" type="noConversion"/>
  </si>
  <si>
    <t>文章中心</t>
    <phoneticPr fontId="1" type="noConversion"/>
  </si>
  <si>
    <t>发布</t>
    <phoneticPr fontId="1" type="noConversion"/>
  </si>
  <si>
    <t>修改</t>
    <phoneticPr fontId="1" type="noConversion"/>
  </si>
  <si>
    <t>删除</t>
    <phoneticPr fontId="1" type="noConversion"/>
  </si>
  <si>
    <t>隐藏</t>
    <phoneticPr fontId="1" type="noConversion"/>
  </si>
  <si>
    <t>草稿</t>
    <phoneticPr fontId="1" type="noConversion"/>
  </si>
  <si>
    <t>日志中心</t>
    <phoneticPr fontId="1" type="noConversion"/>
  </si>
  <si>
    <t>添加日志</t>
    <phoneticPr fontId="1" type="noConversion"/>
  </si>
  <si>
    <t>导出日志</t>
    <phoneticPr fontId="1" type="noConversion"/>
  </si>
  <si>
    <t>图片</t>
    <phoneticPr fontId="1" type="noConversion"/>
  </si>
  <si>
    <t>resize</t>
    <phoneticPr fontId="1" type="noConversion"/>
  </si>
  <si>
    <t>水印</t>
    <phoneticPr fontId="1" type="noConversion"/>
  </si>
  <si>
    <t>关键字过滤</t>
    <phoneticPr fontId="1" type="noConversion"/>
  </si>
  <si>
    <t>审查</t>
    <phoneticPr fontId="1" type="noConversion"/>
  </si>
  <si>
    <t>关键字关联</t>
    <phoneticPr fontId="1" type="noConversion"/>
  </si>
  <si>
    <t>数据库</t>
    <phoneticPr fontId="1" type="noConversion"/>
  </si>
  <si>
    <t>CDN</t>
    <phoneticPr fontId="1" type="noConversion"/>
  </si>
  <si>
    <t>高速缓存</t>
    <phoneticPr fontId="1" type="noConversion"/>
  </si>
  <si>
    <t>归档数据</t>
    <phoneticPr fontId="1" type="noConversion"/>
  </si>
  <si>
    <t>游戏中心</t>
    <phoneticPr fontId="1" type="noConversion"/>
  </si>
  <si>
    <t>统计中心</t>
    <phoneticPr fontId="1" type="noConversion"/>
  </si>
  <si>
    <t>Interactive</t>
    <phoneticPr fontId="1" type="noConversion"/>
  </si>
  <si>
    <t>身份验证</t>
    <phoneticPr fontId="1" type="noConversion"/>
  </si>
  <si>
    <t>数据加密</t>
    <phoneticPr fontId="1" type="noConversion"/>
  </si>
  <si>
    <t>App</t>
    <phoneticPr fontId="1" type="noConversion"/>
  </si>
  <si>
    <t>后台</t>
    <phoneticPr fontId="1" type="noConversion"/>
  </si>
  <si>
    <t>移动端</t>
    <phoneticPr fontId="1" type="noConversion"/>
  </si>
  <si>
    <t>Web</t>
    <phoneticPr fontId="1" type="noConversion"/>
  </si>
  <si>
    <t>接口</t>
    <phoneticPr fontId="1" type="noConversion"/>
  </si>
  <si>
    <t>IP过滤</t>
    <phoneticPr fontId="1" type="noConversion"/>
  </si>
  <si>
    <t>CDN接口</t>
    <phoneticPr fontId="1" type="noConversion"/>
  </si>
  <si>
    <t>归档数据接口</t>
    <phoneticPr fontId="1" type="noConversion"/>
  </si>
  <si>
    <t>数据请求接口</t>
    <phoneticPr fontId="1" type="noConversion"/>
  </si>
  <si>
    <t>防止伪造ip</t>
    <phoneticPr fontId="1" type="noConversion"/>
  </si>
  <si>
    <t>页面缓存</t>
    <phoneticPr fontId="1" type="noConversion"/>
  </si>
  <si>
    <t>Business</t>
    <phoneticPr fontId="1" type="noConversion"/>
  </si>
  <si>
    <t>归档功能</t>
    <phoneticPr fontId="1" type="noConversion"/>
  </si>
  <si>
    <t>关系数据库接口</t>
    <phoneticPr fontId="1" type="noConversion"/>
  </si>
  <si>
    <t>NoSQL接口</t>
    <phoneticPr fontId="1" type="noConversion"/>
  </si>
  <si>
    <t>数据编码</t>
    <phoneticPr fontId="1" type="noConversion"/>
  </si>
  <si>
    <t>加密、编码</t>
    <phoneticPr fontId="1" type="noConversion"/>
  </si>
  <si>
    <t>数据</t>
    <phoneticPr fontId="1" type="noConversion"/>
  </si>
  <si>
    <t>缓存</t>
    <phoneticPr fontId="1" type="noConversion"/>
  </si>
  <si>
    <t>接口</t>
    <phoneticPr fontId="1" type="noConversion"/>
  </si>
  <si>
    <t>序列化</t>
    <phoneticPr fontId="1" type="noConversion"/>
  </si>
  <si>
    <t>资源列表</t>
    <phoneticPr fontId="1" type="noConversion"/>
  </si>
  <si>
    <t>负载均衡</t>
    <phoneticPr fontId="1" type="noConversion"/>
  </si>
  <si>
    <t>MongoDB接口</t>
    <phoneticPr fontId="1" type="noConversion"/>
  </si>
  <si>
    <t>Resource Center</t>
    <phoneticPr fontId="1" type="noConversion"/>
  </si>
  <si>
    <t>积分中心</t>
    <phoneticPr fontId="1" type="noConversion"/>
  </si>
  <si>
    <t>session</t>
    <phoneticPr fontId="1" type="noConversion"/>
  </si>
  <si>
    <t>openid</t>
    <phoneticPr fontId="1" type="noConversion"/>
  </si>
  <si>
    <t>配置</t>
    <phoneticPr fontId="1" type="noConversion"/>
  </si>
  <si>
    <t>配置</t>
    <phoneticPr fontId="1" type="noConversion"/>
  </si>
  <si>
    <t>可以考虑 protobuf</t>
    <phoneticPr fontId="1" type="noConversion"/>
  </si>
  <si>
    <t>文章</t>
    <phoneticPr fontId="1" type="noConversion"/>
  </si>
  <si>
    <t>审查</t>
    <phoneticPr fontId="1" type="noConversion"/>
  </si>
  <si>
    <t>File</t>
    <phoneticPr fontId="1" type="noConversion"/>
  </si>
  <si>
    <t>上传</t>
    <phoneticPr fontId="1" type="noConversion"/>
  </si>
  <si>
    <t>替换</t>
    <phoneticPr fontId="1" type="noConversion"/>
  </si>
  <si>
    <t>删除</t>
    <phoneticPr fontId="1" type="noConversion"/>
  </si>
  <si>
    <t>静态列表</t>
  </si>
  <si>
    <t>添加、修改、删除</t>
    <phoneticPr fontId="1" type="noConversion"/>
  </si>
  <si>
    <t>服务器列表</t>
    <phoneticPr fontId="1" type="noConversion"/>
  </si>
  <si>
    <t>配置</t>
    <phoneticPr fontId="1" type="noConversion"/>
  </si>
  <si>
    <t>负载均衡</t>
    <phoneticPr fontId="1" type="noConversion"/>
  </si>
  <si>
    <t>增删改查</t>
    <phoneticPr fontId="1" type="noConversion"/>
  </si>
  <si>
    <t>工具(备份、导出、导入)</t>
    <phoneticPr fontId="1" type="noConversion"/>
  </si>
  <si>
    <t>性能(分析、优化)</t>
    <phoneticPr fontId="1" type="noConversion"/>
  </si>
  <si>
    <t>REST 接口</t>
    <phoneticPr fontId="1" type="noConversion"/>
  </si>
  <si>
    <t>REST 接口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</si>
</sst>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0.0\ &quot;天&quot;"/>
    <numFmt numFmtId="178" formatCode="0.0\ &quot;周&quot;"/>
    <numFmt numFmtId="179" formatCode="0.0\ &quot;月&quot;"/>
    <numFmt numFmtId="180" formatCode="0.0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6"/>
      <color theme="1"/>
      <name val="微软雅黑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176" fontId="3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>
      <alignment vertical="center"/>
    </xf>
    <xf numFmtId="176" fontId="3" fillId="6" borderId="1" xfId="0" applyNumberFormat="1" applyFont="1" applyFill="1" applyBorder="1">
      <alignment vertical="center"/>
    </xf>
    <xf numFmtId="176" fontId="2" fillId="6" borderId="1" xfId="0" applyNumberFormat="1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177" fontId="2" fillId="6" borderId="1" xfId="0" applyNumberFormat="1" applyFont="1" applyFill="1" applyBorder="1">
      <alignment vertical="center"/>
    </xf>
    <xf numFmtId="178" fontId="2" fillId="6" borderId="1" xfId="0" applyNumberFormat="1" applyFont="1" applyFill="1" applyBorder="1">
      <alignment vertical="center"/>
    </xf>
    <xf numFmtId="179" fontId="2" fillId="6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14" fontId="2" fillId="0" borderId="1" xfId="0" applyNumberFormat="1" applyFont="1" applyBorder="1">
      <alignment vertical="center"/>
    </xf>
    <xf numFmtId="180" fontId="2" fillId="6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</cellXfs>
  <cellStyles count="1">
    <cellStyle name="常规" xfId="0" builtinId="0"/>
  </cellStyles>
  <dxfs count="4"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冲刺统计!$K$2</c:f>
              <c:strCache>
                <c:ptCount val="1"/>
                <c:pt idx="0">
                  <c:v>日平均速度</c:v>
                </c:pt>
              </c:strCache>
            </c:strRef>
          </c:tx>
          <c:marker>
            <c:symbol val="none"/>
          </c:marker>
          <c:trendline>
            <c:name>线性趋势</c:name>
            <c:trendlineType val="linear"/>
            <c:dispRSqr val="0"/>
            <c:dispEq val="0"/>
          </c:trendline>
          <c:val>
            <c:numRef>
              <c:f>冲刺统计!$K$3:$K$17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1920"/>
        <c:axId val="109972480"/>
      </c:lineChart>
      <c:catAx>
        <c:axId val="1099719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109972480"/>
        <c:crosses val="autoZero"/>
        <c:auto val="1"/>
        <c:lblAlgn val="ctr"/>
        <c:lblOffset val="100"/>
        <c:noMultiLvlLbl val="0"/>
      </c:catAx>
      <c:valAx>
        <c:axId val="1099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7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冲刺统计!$M$2</c:f>
              <c:strCache>
                <c:ptCount val="1"/>
                <c:pt idx="0">
                  <c:v>人均bug量</c:v>
                </c:pt>
              </c:strCache>
            </c:strRef>
          </c:tx>
          <c:trendline>
            <c:name>线性趋势</c:name>
            <c:trendlineType val="linear"/>
            <c:dispRSqr val="0"/>
            <c:dispEq val="0"/>
          </c:trendline>
          <c:val>
            <c:numRef>
              <c:f>冲刺统计!$M$3:$M$17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80608"/>
        <c:axId val="125881168"/>
      </c:lineChart>
      <c:catAx>
        <c:axId val="12588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81168"/>
        <c:crosses val="autoZero"/>
        <c:auto val="1"/>
        <c:lblAlgn val="ctr"/>
        <c:lblOffset val="100"/>
        <c:noMultiLvlLbl val="0"/>
      </c:catAx>
      <c:valAx>
        <c:axId val="12588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8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冲刺统计!$E$2</c:f>
              <c:strCache>
                <c:ptCount val="1"/>
                <c:pt idx="0">
                  <c:v>完成任务量</c:v>
                </c:pt>
              </c:strCache>
            </c:strRef>
          </c:tx>
          <c:invertIfNegative val="0"/>
          <c:trendline>
            <c:name>冲刺效率线性趋势</c:name>
            <c:trendlineType val="linear"/>
            <c:dispRSqr val="0"/>
            <c:dispEq val="0"/>
          </c:trendline>
          <c:val>
            <c:numRef>
              <c:f>冲刺统计!$E$3:$E$17</c:f>
              <c:numCache>
                <c:formatCode>General</c:formatCode>
                <c:ptCount val="15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冲刺统计!$G$2</c:f>
              <c:strCache>
                <c:ptCount val="1"/>
                <c:pt idx="0">
                  <c:v>新增任务量</c:v>
                </c:pt>
              </c:strCache>
            </c:strRef>
          </c:tx>
          <c:invertIfNegative val="0"/>
          <c:val>
            <c:numRef>
              <c:f>冲刺统计!$G$3:$G$17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冲刺统计!$I$2</c:f>
              <c:strCache>
                <c:ptCount val="1"/>
                <c:pt idx="0">
                  <c:v>新增bug量</c:v>
                </c:pt>
              </c:strCache>
            </c:strRef>
          </c:tx>
          <c:invertIfNegative val="0"/>
          <c:val>
            <c:numRef>
              <c:f>冲刺统计!$I$3:$I$17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84528"/>
        <c:axId val="125885088"/>
      </c:barChart>
      <c:catAx>
        <c:axId val="12588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85088"/>
        <c:crosses val="autoZero"/>
        <c:auto val="1"/>
        <c:lblAlgn val="ctr"/>
        <c:lblOffset val="100"/>
        <c:noMultiLvlLbl val="0"/>
      </c:catAx>
      <c:valAx>
        <c:axId val="1258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8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冲刺统计!$F$2</c:f>
              <c:strCache>
                <c:ptCount val="1"/>
                <c:pt idx="0">
                  <c:v>需求变更量</c:v>
                </c:pt>
              </c:strCache>
            </c:strRef>
          </c:tx>
          <c:trendline>
            <c:name>线性趋势</c:name>
            <c:trendlineType val="linear"/>
            <c:dispRSqr val="0"/>
            <c:dispEq val="0"/>
          </c:trendline>
          <c:val>
            <c:numRef>
              <c:f>冲刺统计!$F$3:$F$17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14752"/>
        <c:axId val="126015312"/>
      </c:lineChart>
      <c:catAx>
        <c:axId val="12601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015312"/>
        <c:crosses val="autoZero"/>
        <c:auto val="1"/>
        <c:lblAlgn val="ctr"/>
        <c:lblOffset val="100"/>
        <c:noMultiLvlLbl val="0"/>
      </c:catAx>
      <c:valAx>
        <c:axId val="12601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1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2"/>
          <c:tx>
            <c:v>计划任务剩余</c:v>
          </c:tx>
          <c:invertIfNegative val="0"/>
          <c:val>
            <c:numRef>
              <c:f>发布计划!$C$7:$C$21</c:f>
              <c:numCache>
                <c:formatCode>0_ </c:formatCode>
                <c:ptCount val="15"/>
                <c:pt idx="0">
                  <c:v>70</c:v>
                </c:pt>
                <c:pt idx="1">
                  <c:v>47</c:v>
                </c:pt>
                <c:pt idx="2">
                  <c:v>29</c:v>
                </c:pt>
              </c:numCache>
            </c:numRef>
          </c:val>
        </c:ser>
        <c:ser>
          <c:idx val="3"/>
          <c:order val="3"/>
          <c:tx>
            <c:v>新增任务</c:v>
          </c:tx>
          <c:invertIfNegative val="0"/>
          <c:val>
            <c:numRef>
              <c:f>发布计划!$E$7:$E$21</c:f>
              <c:numCache>
                <c:formatCode>0_ 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19232"/>
        <c:axId val="126019792"/>
      </c:barChart>
      <c:lineChart>
        <c:grouping val="standard"/>
        <c:varyColors val="0"/>
        <c:ser>
          <c:idx val="1"/>
          <c:order val="0"/>
          <c:tx>
            <c:v>完成线</c:v>
          </c:tx>
          <c:marker>
            <c:symbol val="none"/>
          </c:marker>
          <c:val>
            <c:numRef>
              <c:f>发布计划!$F$7:$F$21</c:f>
              <c:numCache>
                <c:formatCode>0_ </c:formatCode>
                <c:ptCount val="15"/>
                <c:pt idx="0">
                  <c:v>69</c:v>
                </c:pt>
                <c:pt idx="1">
                  <c:v>40</c:v>
                </c:pt>
                <c:pt idx="2">
                  <c:v>11</c:v>
                </c:pt>
                <c:pt idx="3">
                  <c:v>-18</c:v>
                </c:pt>
                <c:pt idx="4">
                  <c:v>-47</c:v>
                </c:pt>
                <c:pt idx="5">
                  <c:v>-76</c:v>
                </c:pt>
                <c:pt idx="6">
                  <c:v>-105</c:v>
                </c:pt>
                <c:pt idx="7">
                  <c:v>-134</c:v>
                </c:pt>
                <c:pt idx="8">
                  <c:v>-163</c:v>
                </c:pt>
                <c:pt idx="9">
                  <c:v>-192</c:v>
                </c:pt>
                <c:pt idx="10">
                  <c:v>-221</c:v>
                </c:pt>
                <c:pt idx="11">
                  <c:v>-250</c:v>
                </c:pt>
                <c:pt idx="12">
                  <c:v>-279</c:v>
                </c:pt>
                <c:pt idx="13">
                  <c:v>-308</c:v>
                </c:pt>
                <c:pt idx="14">
                  <c:v>-337</c:v>
                </c:pt>
              </c:numCache>
            </c:numRef>
          </c:val>
          <c:smooth val="0"/>
        </c:ser>
        <c:ser>
          <c:idx val="2"/>
          <c:order val="1"/>
          <c:tx>
            <c:v>需求增长线</c:v>
          </c:tx>
          <c:marker>
            <c:symbol val="none"/>
          </c:marker>
          <c:val>
            <c:numRef>
              <c:f>发布计划!$G$7:$G$21</c:f>
              <c:numCache>
                <c:formatCode>0_ </c:formatCode>
                <c:ptCount val="15"/>
                <c:pt idx="0">
                  <c:v>0</c:v>
                </c:pt>
                <c:pt idx="1">
                  <c:v>-6</c:v>
                </c:pt>
                <c:pt idx="2">
                  <c:v>-12</c:v>
                </c:pt>
                <c:pt idx="3">
                  <c:v>-18</c:v>
                </c:pt>
                <c:pt idx="4">
                  <c:v>-24</c:v>
                </c:pt>
                <c:pt idx="5">
                  <c:v>-30</c:v>
                </c:pt>
                <c:pt idx="6">
                  <c:v>-36</c:v>
                </c:pt>
                <c:pt idx="7">
                  <c:v>-42</c:v>
                </c:pt>
                <c:pt idx="8">
                  <c:v>-48</c:v>
                </c:pt>
                <c:pt idx="9">
                  <c:v>-54</c:v>
                </c:pt>
                <c:pt idx="10">
                  <c:v>-60</c:v>
                </c:pt>
                <c:pt idx="11">
                  <c:v>-66</c:v>
                </c:pt>
                <c:pt idx="12">
                  <c:v>-72</c:v>
                </c:pt>
                <c:pt idx="13">
                  <c:v>-78</c:v>
                </c:pt>
                <c:pt idx="14">
                  <c:v>-84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19232"/>
        <c:axId val="126019792"/>
      </c:lineChart>
      <c:catAx>
        <c:axId val="126019232"/>
        <c:scaling>
          <c:orientation val="minMax"/>
        </c:scaling>
        <c:delete val="0"/>
        <c:axPos val="b"/>
        <c:majorGridlines>
          <c:spPr>
            <a:ln>
              <a:solidFill>
                <a:schemeClr val="bg1"/>
              </a:solidFill>
              <a:prstDash val="sysDot"/>
            </a:ln>
          </c:spPr>
        </c:majorGridlines>
        <c:minorGridlines/>
        <c:numFmt formatCode="General" sourceLinked="0"/>
        <c:majorTickMark val="none"/>
        <c:minorTickMark val="none"/>
        <c:tickLblPos val="nextTo"/>
        <c:spPr>
          <a:noFill/>
          <a:effectLst/>
        </c:spPr>
        <c:crossAx val="126019792"/>
        <c:crossesAt val="0"/>
        <c:auto val="1"/>
        <c:lblAlgn val="ctr"/>
        <c:lblOffset val="100"/>
        <c:noMultiLvlLbl val="0"/>
      </c:catAx>
      <c:valAx>
        <c:axId val="126019792"/>
        <c:scaling>
          <c:orientation val="minMax"/>
        </c:scaling>
        <c:delete val="0"/>
        <c:axPos val="l"/>
        <c:majorGridlines/>
        <c:numFmt formatCode="0_ " sourceLinked="1"/>
        <c:majorTickMark val="none"/>
        <c:minorTickMark val="none"/>
        <c:tickLblPos val="nextTo"/>
        <c:crossAx val="126019232"/>
        <c:crosses val="autoZero"/>
        <c:crossBetween val="between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104775</xdr:rowOff>
    </xdr:from>
    <xdr:to>
      <xdr:col>6</xdr:col>
      <xdr:colOff>771525</xdr:colOff>
      <xdr:row>35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17</xdr:row>
      <xdr:rowOff>95250</xdr:rowOff>
    </xdr:from>
    <xdr:to>
      <xdr:col>13</xdr:col>
      <xdr:colOff>0</xdr:colOff>
      <xdr:row>35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</xdr:row>
      <xdr:rowOff>0</xdr:rowOff>
    </xdr:from>
    <xdr:to>
      <xdr:col>19</xdr:col>
      <xdr:colOff>647700</xdr:colOff>
      <xdr:row>17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200025</xdr:colOff>
      <xdr:row>17</xdr:row>
      <xdr:rowOff>95250</xdr:rowOff>
    </xdr:from>
    <xdr:to>
      <xdr:col>19</xdr:col>
      <xdr:colOff>657225</xdr:colOff>
      <xdr:row>35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123825</xdr:rowOff>
    </xdr:from>
    <xdr:to>
      <xdr:col>17</xdr:col>
      <xdr:colOff>352425</xdr:colOff>
      <xdr:row>29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4" workbookViewId="0">
      <selection activeCell="D27" sqref="D27"/>
    </sheetView>
  </sheetViews>
  <sheetFormatPr defaultRowHeight="13.5" x14ac:dyDescent="0.15"/>
  <cols>
    <col min="1" max="16384" width="9" style="10"/>
  </cols>
  <sheetData>
    <row r="1" spans="1:9" x14ac:dyDescent="0.15">
      <c r="A1" s="9"/>
      <c r="B1" s="9"/>
      <c r="C1" s="9"/>
      <c r="D1" s="9"/>
      <c r="E1" s="9"/>
      <c r="F1" s="9"/>
      <c r="G1" s="9"/>
      <c r="H1" s="9"/>
      <c r="I1" s="9"/>
    </row>
    <row r="2" spans="1:9" x14ac:dyDescent="0.15">
      <c r="A2" s="9"/>
      <c r="B2" s="9"/>
      <c r="C2" s="9"/>
      <c r="D2" s="9"/>
      <c r="E2" s="9"/>
      <c r="F2" s="9"/>
      <c r="G2" s="9"/>
      <c r="H2" s="9"/>
      <c r="I2" s="9"/>
    </row>
    <row r="3" spans="1:9" x14ac:dyDescent="0.15">
      <c r="A3" s="9"/>
      <c r="B3" s="9"/>
      <c r="C3" s="9"/>
      <c r="D3" s="9"/>
      <c r="E3" s="9"/>
      <c r="F3" s="9"/>
      <c r="G3" s="9"/>
      <c r="H3" s="9"/>
      <c r="I3" s="9"/>
    </row>
    <row r="4" spans="1:9" x14ac:dyDescent="0.15">
      <c r="A4" s="9"/>
      <c r="B4" s="9"/>
      <c r="C4" s="9"/>
      <c r="D4" s="9"/>
      <c r="E4" s="9"/>
      <c r="F4" s="9"/>
      <c r="G4" s="9"/>
      <c r="H4" s="9"/>
      <c r="I4" s="9"/>
    </row>
    <row r="5" spans="1:9" x14ac:dyDescent="0.15">
      <c r="A5" s="9"/>
      <c r="B5" s="9"/>
      <c r="C5" s="9"/>
      <c r="D5" s="9"/>
      <c r="E5" s="9"/>
      <c r="F5" s="9"/>
      <c r="G5" s="9"/>
      <c r="H5" s="9"/>
      <c r="I5" s="9"/>
    </row>
    <row r="6" spans="1:9" x14ac:dyDescent="0.15">
      <c r="A6" s="9"/>
      <c r="B6" s="9"/>
      <c r="C6" s="9"/>
      <c r="D6" s="9"/>
      <c r="E6" s="9"/>
      <c r="F6" s="9"/>
      <c r="G6" s="9"/>
      <c r="H6" s="9"/>
      <c r="I6" s="9"/>
    </row>
    <row r="7" spans="1:9" x14ac:dyDescent="0.15">
      <c r="A7" s="9"/>
      <c r="B7" s="35" t="s">
        <v>91</v>
      </c>
      <c r="C7" s="35"/>
      <c r="D7" s="35"/>
      <c r="E7" s="35"/>
      <c r="F7" s="35"/>
      <c r="G7" s="35"/>
      <c r="H7" s="35"/>
      <c r="I7" s="9"/>
    </row>
    <row r="8" spans="1:9" x14ac:dyDescent="0.15">
      <c r="A8" s="9"/>
      <c r="B8" s="35"/>
      <c r="C8" s="35"/>
      <c r="D8" s="35"/>
      <c r="E8" s="35"/>
      <c r="F8" s="35"/>
      <c r="G8" s="35"/>
      <c r="H8" s="35"/>
      <c r="I8" s="9"/>
    </row>
    <row r="9" spans="1:9" x14ac:dyDescent="0.15">
      <c r="A9" s="9"/>
      <c r="B9" s="35"/>
      <c r="C9" s="35"/>
      <c r="D9" s="35"/>
      <c r="E9" s="35"/>
      <c r="F9" s="35"/>
      <c r="G9" s="35"/>
      <c r="H9" s="35"/>
      <c r="I9" s="9"/>
    </row>
    <row r="10" spans="1:9" x14ac:dyDescent="0.1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15">
      <c r="A11" s="9"/>
      <c r="B11" s="36" t="s">
        <v>89</v>
      </c>
      <c r="C11" s="36"/>
      <c r="D11" s="36"/>
      <c r="E11" s="36"/>
      <c r="F11" s="36"/>
      <c r="G11" s="36"/>
      <c r="H11" s="36"/>
      <c r="I11" s="9"/>
    </row>
    <row r="12" spans="1:9" x14ac:dyDescent="0.15">
      <c r="A12" s="9"/>
      <c r="B12" s="9"/>
      <c r="C12" s="9"/>
      <c r="D12" s="9"/>
      <c r="E12" s="9"/>
      <c r="F12" s="9"/>
      <c r="G12" s="9"/>
      <c r="H12" s="9"/>
      <c r="I12" s="9"/>
    </row>
    <row r="13" spans="1:9" x14ac:dyDescent="0.15">
      <c r="A13" s="9"/>
      <c r="B13" s="9"/>
      <c r="C13" s="9"/>
      <c r="D13" s="9"/>
      <c r="E13" s="9"/>
      <c r="F13" s="9"/>
      <c r="G13" s="9"/>
      <c r="H13" s="9"/>
      <c r="I13" s="9"/>
    </row>
    <row r="14" spans="1:9" x14ac:dyDescent="0.15">
      <c r="A14" s="9"/>
      <c r="B14" s="9"/>
      <c r="C14" s="9"/>
      <c r="D14" s="9"/>
      <c r="E14" s="9" t="s">
        <v>90</v>
      </c>
      <c r="F14" s="9"/>
      <c r="G14" s="9"/>
      <c r="H14" s="9"/>
      <c r="I14" s="9"/>
    </row>
    <row r="15" spans="1:9" x14ac:dyDescent="0.15">
      <c r="A15" s="9"/>
      <c r="B15" s="9"/>
      <c r="C15" s="9"/>
      <c r="D15" s="9"/>
      <c r="E15" s="9"/>
      <c r="F15" s="9"/>
      <c r="G15" s="9"/>
      <c r="H15" s="9"/>
      <c r="I15" s="9"/>
    </row>
    <row r="16" spans="1:9" x14ac:dyDescent="0.15">
      <c r="A16" s="9"/>
      <c r="B16" s="9"/>
      <c r="C16" s="9"/>
      <c r="D16" s="9"/>
      <c r="E16" s="9"/>
      <c r="F16" s="9"/>
      <c r="G16" s="9"/>
      <c r="H16" s="9"/>
      <c r="I16" s="9"/>
    </row>
    <row r="17" spans="1:9" x14ac:dyDescent="0.15">
      <c r="A17" s="9"/>
      <c r="B17" s="9"/>
      <c r="C17" s="9"/>
      <c r="D17" s="9"/>
      <c r="E17" s="9"/>
      <c r="F17" s="9"/>
      <c r="G17" s="9"/>
      <c r="H17" s="9"/>
      <c r="I17" s="9"/>
    </row>
    <row r="18" spans="1:9" x14ac:dyDescent="0.15">
      <c r="A18" s="9"/>
      <c r="B18" s="9"/>
      <c r="C18" s="9"/>
      <c r="D18" s="9"/>
      <c r="E18" s="9"/>
      <c r="F18" s="9"/>
      <c r="G18" s="9"/>
      <c r="H18" s="9"/>
      <c r="I18" s="9"/>
    </row>
    <row r="19" spans="1:9" x14ac:dyDescent="0.15">
      <c r="A19" s="9"/>
      <c r="B19" s="9"/>
      <c r="C19" s="9"/>
      <c r="D19" s="9"/>
      <c r="E19" s="9"/>
      <c r="F19" s="9"/>
      <c r="G19" s="9"/>
      <c r="H19" s="9"/>
      <c r="I19" s="9"/>
    </row>
    <row r="20" spans="1:9" x14ac:dyDescent="0.15">
      <c r="A20" s="9"/>
      <c r="B20" s="9"/>
      <c r="C20" s="9"/>
      <c r="D20" s="9"/>
      <c r="E20" s="9"/>
      <c r="F20" s="9"/>
      <c r="G20" s="9"/>
      <c r="H20" s="9"/>
      <c r="I20" s="9"/>
    </row>
    <row r="21" spans="1:9" x14ac:dyDescent="0.15">
      <c r="A21" s="9"/>
      <c r="B21" s="9"/>
      <c r="C21" s="9"/>
      <c r="D21" s="9"/>
      <c r="E21" s="9"/>
      <c r="F21" s="9"/>
      <c r="G21" s="9"/>
      <c r="H21" s="9"/>
      <c r="I21" s="9"/>
    </row>
    <row r="22" spans="1:9" x14ac:dyDescent="0.15">
      <c r="A22" s="9"/>
      <c r="B22" s="9"/>
      <c r="C22" s="9"/>
      <c r="D22" s="9"/>
      <c r="E22" s="9"/>
      <c r="F22" s="9"/>
      <c r="G22" s="9"/>
      <c r="H22" s="9"/>
      <c r="I22" s="9"/>
    </row>
    <row r="23" spans="1:9" x14ac:dyDescent="0.15">
      <c r="A23" s="9"/>
      <c r="B23" s="9"/>
      <c r="C23" s="9"/>
      <c r="D23" s="9"/>
      <c r="E23" s="9"/>
      <c r="F23" s="9"/>
      <c r="G23" s="9"/>
      <c r="H23" s="9"/>
      <c r="I23" s="9"/>
    </row>
    <row r="24" spans="1:9" x14ac:dyDescent="0.15">
      <c r="A24" s="9"/>
      <c r="B24" s="9"/>
      <c r="C24" s="9"/>
      <c r="D24" s="9"/>
      <c r="E24" s="9"/>
      <c r="F24" s="9"/>
      <c r="G24" s="9"/>
      <c r="H24" s="9"/>
      <c r="I24" s="9"/>
    </row>
    <row r="25" spans="1:9" x14ac:dyDescent="0.15">
      <c r="A25" s="9"/>
      <c r="B25" s="9"/>
      <c r="C25" s="9"/>
      <c r="D25" s="9"/>
      <c r="E25" s="9"/>
      <c r="F25" s="9"/>
      <c r="G25" s="9"/>
      <c r="H25" s="9"/>
      <c r="I25" s="9"/>
    </row>
    <row r="26" spans="1:9" x14ac:dyDescent="0.15">
      <c r="A26" s="9"/>
      <c r="B26" s="9"/>
      <c r="C26" s="9"/>
      <c r="D26" s="9"/>
      <c r="E26" s="9"/>
      <c r="F26" s="9"/>
      <c r="G26" s="9"/>
      <c r="H26" s="9"/>
      <c r="I26" s="9"/>
    </row>
    <row r="27" spans="1:9" x14ac:dyDescent="0.15">
      <c r="A27" s="9"/>
      <c r="B27" s="9"/>
      <c r="C27" s="9"/>
      <c r="D27" s="9"/>
      <c r="E27" s="9"/>
      <c r="F27" s="9"/>
      <c r="G27" s="9"/>
      <c r="H27" s="9"/>
      <c r="I27" s="9"/>
    </row>
    <row r="28" spans="1:9" x14ac:dyDescent="0.15">
      <c r="A28" s="9"/>
      <c r="B28" s="9"/>
      <c r="C28" s="9"/>
      <c r="D28" s="9"/>
      <c r="E28" s="9"/>
      <c r="F28" s="9"/>
      <c r="G28" s="9"/>
      <c r="H28" s="9"/>
      <c r="I28" s="9"/>
    </row>
    <row r="29" spans="1:9" x14ac:dyDescent="0.15">
      <c r="A29" s="9"/>
      <c r="B29" s="9"/>
      <c r="C29" s="9"/>
      <c r="D29" s="9"/>
      <c r="E29" s="9"/>
      <c r="F29" s="9"/>
      <c r="G29" s="9"/>
      <c r="H29" s="9"/>
      <c r="I29" s="9"/>
    </row>
    <row r="30" spans="1:9" x14ac:dyDescent="0.15">
      <c r="A30" s="9"/>
      <c r="B30" s="9"/>
      <c r="C30" s="9"/>
      <c r="D30" s="9"/>
      <c r="E30" s="9"/>
      <c r="F30" s="9"/>
      <c r="G30" s="9"/>
      <c r="H30" s="9"/>
      <c r="I30" s="9"/>
    </row>
    <row r="31" spans="1:9" x14ac:dyDescent="0.15">
      <c r="A31" s="9"/>
      <c r="B31" s="9"/>
      <c r="C31" s="9"/>
      <c r="D31" s="37" t="s">
        <v>86</v>
      </c>
      <c r="E31" s="37"/>
      <c r="F31" s="37"/>
      <c r="G31" s="9"/>
      <c r="H31" s="9"/>
      <c r="I31" s="9"/>
    </row>
    <row r="32" spans="1:9" x14ac:dyDescent="0.15">
      <c r="A32" s="9"/>
      <c r="B32" s="9"/>
      <c r="C32" s="9"/>
      <c r="D32" s="9"/>
      <c r="E32" s="9"/>
      <c r="F32" s="9"/>
      <c r="G32" s="9"/>
      <c r="H32" s="9"/>
      <c r="I32" s="9"/>
    </row>
    <row r="33" spans="1:9" x14ac:dyDescent="0.15">
      <c r="A33" s="9"/>
      <c r="B33" s="9"/>
      <c r="C33" s="9"/>
      <c r="D33" s="36" t="s">
        <v>87</v>
      </c>
      <c r="E33" s="36"/>
      <c r="F33" s="36"/>
      <c r="G33" s="9"/>
      <c r="H33" s="9"/>
      <c r="I33" s="9"/>
    </row>
    <row r="34" spans="1:9" x14ac:dyDescent="0.15">
      <c r="A34" s="9"/>
      <c r="B34" s="9"/>
      <c r="C34" s="9"/>
      <c r="D34" s="36" t="s">
        <v>88</v>
      </c>
      <c r="E34" s="36"/>
      <c r="F34" s="36"/>
      <c r="G34" s="9"/>
      <c r="H34" s="9"/>
      <c r="I34" s="9"/>
    </row>
    <row r="35" spans="1:9" x14ac:dyDescent="0.15">
      <c r="A35" s="9"/>
      <c r="B35" s="9"/>
      <c r="C35" s="9"/>
      <c r="D35" s="9"/>
      <c r="E35" s="9"/>
      <c r="F35" s="9"/>
      <c r="G35" s="9"/>
      <c r="H35" s="9"/>
      <c r="I35" s="9"/>
    </row>
    <row r="36" spans="1:9" x14ac:dyDescent="0.15">
      <c r="A36" s="9"/>
      <c r="B36" s="9"/>
      <c r="C36" s="9"/>
      <c r="D36" s="9"/>
      <c r="E36" s="9"/>
      <c r="F36" s="9"/>
      <c r="G36" s="9"/>
      <c r="H36" s="9"/>
      <c r="I36" s="9"/>
    </row>
    <row r="37" spans="1:9" x14ac:dyDescent="0.15">
      <c r="A37" s="9"/>
      <c r="B37" s="9"/>
      <c r="C37" s="9"/>
      <c r="D37" s="9"/>
      <c r="E37" s="9"/>
      <c r="F37" s="9"/>
      <c r="G37" s="9"/>
      <c r="H37" s="9"/>
      <c r="I37" s="9"/>
    </row>
    <row r="38" spans="1:9" x14ac:dyDescent="0.15">
      <c r="A38" s="9"/>
      <c r="B38" s="9"/>
      <c r="C38" s="9"/>
      <c r="D38" s="9"/>
      <c r="E38" s="9"/>
      <c r="F38" s="9"/>
      <c r="G38" s="9"/>
      <c r="H38" s="9"/>
      <c r="I38" s="9"/>
    </row>
    <row r="39" spans="1:9" x14ac:dyDescent="0.15">
      <c r="A39" s="9"/>
      <c r="B39" s="9"/>
      <c r="C39" s="9"/>
      <c r="D39" s="9"/>
      <c r="E39" s="9"/>
      <c r="F39" s="9"/>
      <c r="G39" s="9"/>
      <c r="H39" s="9"/>
      <c r="I39" s="9"/>
    </row>
    <row r="40" spans="1:9" x14ac:dyDescent="0.15">
      <c r="A40" s="9"/>
      <c r="B40" s="9"/>
      <c r="C40" s="9"/>
      <c r="D40" s="9"/>
      <c r="E40" s="9"/>
      <c r="F40" s="9"/>
      <c r="G40" s="9"/>
      <c r="H40" s="9"/>
      <c r="I40" s="9"/>
    </row>
    <row r="41" spans="1:9" x14ac:dyDescent="0.15">
      <c r="A41" s="9"/>
      <c r="B41" s="9"/>
      <c r="C41" s="9"/>
      <c r="D41" s="9"/>
      <c r="E41" s="9"/>
      <c r="F41" s="9"/>
      <c r="G41" s="9"/>
      <c r="H41" s="9"/>
      <c r="I41" s="9"/>
    </row>
    <row r="42" spans="1:9" x14ac:dyDescent="0.15">
      <c r="A42" s="9"/>
      <c r="B42" s="9"/>
      <c r="C42" s="9"/>
      <c r="D42" s="9"/>
      <c r="E42" s="9"/>
      <c r="F42" s="9"/>
      <c r="G42" s="9"/>
      <c r="H42" s="9"/>
      <c r="I42" s="9"/>
    </row>
    <row r="43" spans="1:9" x14ac:dyDescent="0.15">
      <c r="A43" s="9"/>
      <c r="B43" s="9"/>
      <c r="C43" s="9"/>
      <c r="D43" s="9"/>
      <c r="E43" s="9"/>
      <c r="F43" s="9"/>
      <c r="G43" s="9"/>
      <c r="H43" s="9"/>
      <c r="I43" s="9"/>
    </row>
    <row r="44" spans="1:9" x14ac:dyDescent="0.15">
      <c r="A44" s="9"/>
      <c r="B44" s="9"/>
      <c r="C44" s="9"/>
      <c r="D44" s="9"/>
      <c r="E44" s="9"/>
      <c r="F44" s="9"/>
      <c r="G44" s="9"/>
      <c r="H44" s="9"/>
      <c r="I44" s="9"/>
    </row>
    <row r="45" spans="1:9" x14ac:dyDescent="0.15">
      <c r="A45" s="9"/>
      <c r="B45" s="9"/>
      <c r="C45" s="9"/>
      <c r="D45" s="9"/>
      <c r="E45" s="9"/>
      <c r="F45" s="9"/>
      <c r="G45" s="9"/>
      <c r="H45" s="9"/>
      <c r="I45" s="9"/>
    </row>
    <row r="46" spans="1:9" x14ac:dyDescent="0.15">
      <c r="A46" s="9"/>
      <c r="B46" s="9"/>
      <c r="C46" s="9"/>
      <c r="D46" s="9"/>
      <c r="E46" s="9"/>
      <c r="F46" s="9"/>
      <c r="G46" s="9"/>
      <c r="H46" s="9"/>
      <c r="I46" s="9"/>
    </row>
    <row r="47" spans="1:9" x14ac:dyDescent="0.15">
      <c r="A47" s="9"/>
      <c r="B47" s="9"/>
      <c r="C47" s="9"/>
      <c r="D47" s="9"/>
      <c r="E47" s="9"/>
      <c r="F47" s="9"/>
      <c r="G47" s="9"/>
      <c r="H47" s="9"/>
      <c r="I47" s="9"/>
    </row>
    <row r="48" spans="1:9" x14ac:dyDescent="0.15">
      <c r="A48" s="9"/>
      <c r="B48" s="9"/>
      <c r="C48" s="9"/>
      <c r="D48" s="9"/>
      <c r="E48" s="9"/>
      <c r="F48" s="9"/>
      <c r="G48" s="9"/>
      <c r="H48" s="9"/>
      <c r="I48" s="9"/>
    </row>
    <row r="49" spans="1:9" x14ac:dyDescent="0.15">
      <c r="A49" s="9"/>
      <c r="B49" s="9"/>
      <c r="C49" s="9"/>
      <c r="D49" s="9"/>
      <c r="E49" s="9"/>
      <c r="F49" s="9"/>
      <c r="G49" s="9"/>
      <c r="H49" s="9"/>
      <c r="I49" s="9"/>
    </row>
    <row r="50" spans="1:9" x14ac:dyDescent="0.15">
      <c r="A50" s="9"/>
      <c r="B50" s="9"/>
      <c r="C50" s="9"/>
      <c r="D50" s="9"/>
      <c r="E50" s="9"/>
      <c r="F50" s="9"/>
      <c r="G50" s="9"/>
      <c r="H50" s="9"/>
      <c r="I50" s="9"/>
    </row>
    <row r="51" spans="1:9" x14ac:dyDescent="0.15">
      <c r="A51" s="9"/>
      <c r="B51" s="9"/>
      <c r="C51" s="9"/>
      <c r="D51" s="9"/>
      <c r="E51" s="9"/>
      <c r="F51" s="9"/>
      <c r="G51" s="9"/>
      <c r="H51" s="9"/>
      <c r="I51" s="9"/>
    </row>
    <row r="52" spans="1:9" x14ac:dyDescent="0.15">
      <c r="A52" s="9"/>
      <c r="B52" s="9"/>
      <c r="C52" s="9"/>
      <c r="D52" s="9"/>
      <c r="E52" s="9"/>
      <c r="F52" s="9"/>
      <c r="G52" s="9"/>
      <c r="H52" s="9"/>
      <c r="I52" s="9"/>
    </row>
    <row r="53" spans="1:9" x14ac:dyDescent="0.15">
      <c r="A53" s="9"/>
      <c r="B53" s="9"/>
      <c r="C53" s="9"/>
      <c r="D53" s="9"/>
      <c r="E53" s="9"/>
      <c r="F53" s="9"/>
      <c r="G53" s="9"/>
      <c r="H53" s="9"/>
      <c r="I53" s="9"/>
    </row>
  </sheetData>
  <mergeCells count="5">
    <mergeCell ref="B7:H9"/>
    <mergeCell ref="B11:H11"/>
    <mergeCell ref="D31:F31"/>
    <mergeCell ref="D33:F33"/>
    <mergeCell ref="D34:F3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25" sqref="C25"/>
    </sheetView>
  </sheetViews>
  <sheetFormatPr defaultRowHeight="12" x14ac:dyDescent="0.15"/>
  <cols>
    <col min="1" max="2" width="9" style="6"/>
    <col min="3" max="3" width="52.875" style="13" bestFit="1" customWidth="1"/>
    <col min="4" max="16384" width="9" style="6"/>
  </cols>
  <sheetData>
    <row r="2" spans="2:3" x14ac:dyDescent="0.15">
      <c r="B2" s="38" t="s">
        <v>36</v>
      </c>
      <c r="C2" s="39"/>
    </row>
    <row r="3" spans="2:3" x14ac:dyDescent="0.15">
      <c r="B3" s="18" t="s">
        <v>37</v>
      </c>
      <c r="C3" s="12" t="s">
        <v>47</v>
      </c>
    </row>
    <row r="4" spans="2:3" x14ac:dyDescent="0.15">
      <c r="B4" s="18" t="s">
        <v>38</v>
      </c>
      <c r="C4" s="12" t="s">
        <v>48</v>
      </c>
    </row>
    <row r="5" spans="2:3" x14ac:dyDescent="0.15">
      <c r="B5" s="18" t="s">
        <v>39</v>
      </c>
      <c r="C5" s="12" t="s">
        <v>49</v>
      </c>
    </row>
    <row r="6" spans="2:3" x14ac:dyDescent="0.15">
      <c r="B6" s="18" t="s">
        <v>40</v>
      </c>
      <c r="C6" s="12" t="s">
        <v>50</v>
      </c>
    </row>
    <row r="7" spans="2:3" ht="36" x14ac:dyDescent="0.15">
      <c r="B7" s="18" t="s">
        <v>41</v>
      </c>
      <c r="C7" s="12" t="s">
        <v>51</v>
      </c>
    </row>
    <row r="8" spans="2:3" ht="24" x14ac:dyDescent="0.15">
      <c r="B8" s="18" t="s">
        <v>42</v>
      </c>
      <c r="C8" s="12" t="s">
        <v>52</v>
      </c>
    </row>
    <row r="9" spans="2:3" x14ac:dyDescent="0.15">
      <c r="B9" s="18" t="s">
        <v>43</v>
      </c>
      <c r="C9" s="12" t="s">
        <v>53</v>
      </c>
    </row>
    <row r="10" spans="2:3" x14ac:dyDescent="0.15">
      <c r="B10" s="18" t="s">
        <v>44</v>
      </c>
      <c r="C10" s="12" t="s">
        <v>54</v>
      </c>
    </row>
    <row r="11" spans="2:3" x14ac:dyDescent="0.15">
      <c r="B11" s="18" t="s">
        <v>45</v>
      </c>
      <c r="C11" s="12" t="s">
        <v>55</v>
      </c>
    </row>
    <row r="12" spans="2:3" ht="24" x14ac:dyDescent="0.15">
      <c r="B12" s="18" t="s">
        <v>46</v>
      </c>
      <c r="C12" s="12" t="s">
        <v>56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17"/>
  <sheetViews>
    <sheetView workbookViewId="0">
      <selection activeCell="F7" sqref="F7"/>
    </sheetView>
  </sheetViews>
  <sheetFormatPr defaultRowHeight="12" x14ac:dyDescent="0.15"/>
  <cols>
    <col min="1" max="1" width="3.625" style="1" customWidth="1"/>
    <col min="2" max="2" width="4.75" style="1" bestFit="1" customWidth="1"/>
    <col min="3" max="4" width="10.75" style="1" customWidth="1"/>
    <col min="5" max="9" width="13.125" style="1" customWidth="1"/>
    <col min="10" max="10" width="10.5" style="1" customWidth="1"/>
    <col min="11" max="11" width="13.125" style="1" customWidth="1"/>
    <col min="12" max="12" width="11.5" style="1" customWidth="1"/>
    <col min="13" max="13" width="12.25" style="1" customWidth="1"/>
    <col min="14" max="16384" width="9" style="1"/>
  </cols>
  <sheetData>
    <row r="2" spans="2:13" s="5" customFormat="1" x14ac:dyDescent="0.15">
      <c r="B2" s="3" t="s">
        <v>0</v>
      </c>
      <c r="C2" s="3" t="s">
        <v>26</v>
      </c>
      <c r="D2" s="3" t="s">
        <v>27</v>
      </c>
      <c r="E2" s="4" t="s">
        <v>19</v>
      </c>
      <c r="F2" s="4" t="s">
        <v>34</v>
      </c>
      <c r="G2" s="4" t="s">
        <v>20</v>
      </c>
      <c r="H2" s="4" t="s">
        <v>21</v>
      </c>
      <c r="I2" s="4" t="s">
        <v>22</v>
      </c>
      <c r="J2" s="4" t="s">
        <v>63</v>
      </c>
      <c r="K2" s="4" t="s">
        <v>23</v>
      </c>
      <c r="L2" s="4" t="s">
        <v>24</v>
      </c>
      <c r="M2" s="4" t="s">
        <v>25</v>
      </c>
    </row>
    <row r="3" spans="2:13" x14ac:dyDescent="0.15">
      <c r="B3" s="16">
        <v>1</v>
      </c>
      <c r="C3" s="2">
        <v>1</v>
      </c>
      <c r="D3" s="2">
        <v>10</v>
      </c>
      <c r="E3" s="2">
        <v>10</v>
      </c>
      <c r="F3" s="2">
        <v>0</v>
      </c>
      <c r="G3" s="2">
        <v>0</v>
      </c>
      <c r="H3" s="2">
        <v>0</v>
      </c>
      <c r="I3" s="2">
        <v>0</v>
      </c>
      <c r="J3" s="2">
        <f>C3*D3/E3</f>
        <v>1</v>
      </c>
      <c r="K3" s="15">
        <f>E3/D3</f>
        <v>1</v>
      </c>
      <c r="L3" s="15">
        <f>E3/D3/C3</f>
        <v>1</v>
      </c>
      <c r="M3" s="15">
        <f>I3/C3</f>
        <v>0</v>
      </c>
    </row>
    <row r="4" spans="2:13" x14ac:dyDescent="0.15">
      <c r="B4" s="16">
        <f>B3+1</f>
        <v>2</v>
      </c>
      <c r="C4" s="2"/>
      <c r="D4" s="2"/>
      <c r="E4" s="2"/>
      <c r="F4" s="2"/>
      <c r="G4" s="2"/>
      <c r="H4" s="2"/>
      <c r="I4" s="2"/>
      <c r="J4" s="2"/>
      <c r="K4" s="15" t="e">
        <f t="shared" ref="K4:K8" si="0">E4/D4</f>
        <v>#DIV/0!</v>
      </c>
      <c r="L4" s="15" t="e">
        <f t="shared" ref="L4:L8" si="1">E4/D4/C4</f>
        <v>#DIV/0!</v>
      </c>
      <c r="M4" s="15" t="e">
        <f t="shared" ref="M4:M8" si="2">I4/C4</f>
        <v>#DIV/0!</v>
      </c>
    </row>
    <row r="5" spans="2:13" x14ac:dyDescent="0.15">
      <c r="B5" s="16">
        <f t="shared" ref="B5:B17" si="3">B4+1</f>
        <v>3</v>
      </c>
      <c r="C5" s="2"/>
      <c r="D5" s="2"/>
      <c r="E5" s="2"/>
      <c r="F5" s="2"/>
      <c r="G5" s="2"/>
      <c r="H5" s="2"/>
      <c r="I5" s="2"/>
      <c r="J5" s="2"/>
      <c r="K5" s="15" t="e">
        <f t="shared" si="0"/>
        <v>#DIV/0!</v>
      </c>
      <c r="L5" s="15" t="e">
        <f t="shared" si="1"/>
        <v>#DIV/0!</v>
      </c>
      <c r="M5" s="15" t="e">
        <f t="shared" si="2"/>
        <v>#DIV/0!</v>
      </c>
    </row>
    <row r="6" spans="2:13" x14ac:dyDescent="0.15">
      <c r="B6" s="16">
        <f t="shared" si="3"/>
        <v>4</v>
      </c>
      <c r="C6" s="2"/>
      <c r="D6" s="2"/>
      <c r="E6" s="2"/>
      <c r="F6" s="2"/>
      <c r="G6" s="2"/>
      <c r="H6" s="2"/>
      <c r="I6" s="2"/>
      <c r="J6" s="2"/>
      <c r="K6" s="15" t="e">
        <f t="shared" si="0"/>
        <v>#DIV/0!</v>
      </c>
      <c r="L6" s="15" t="e">
        <f t="shared" si="1"/>
        <v>#DIV/0!</v>
      </c>
      <c r="M6" s="15" t="e">
        <f t="shared" si="2"/>
        <v>#DIV/0!</v>
      </c>
    </row>
    <row r="7" spans="2:13" x14ac:dyDescent="0.15">
      <c r="B7" s="16">
        <f t="shared" si="3"/>
        <v>5</v>
      </c>
      <c r="C7" s="2"/>
      <c r="D7" s="2"/>
      <c r="E7" s="2"/>
      <c r="F7" s="2"/>
      <c r="G7" s="2"/>
      <c r="H7" s="2"/>
      <c r="I7" s="2"/>
      <c r="J7" s="2"/>
      <c r="K7" s="15" t="e">
        <f t="shared" si="0"/>
        <v>#DIV/0!</v>
      </c>
      <c r="L7" s="15" t="e">
        <f t="shared" si="1"/>
        <v>#DIV/0!</v>
      </c>
      <c r="M7" s="15" t="e">
        <f t="shared" si="2"/>
        <v>#DIV/0!</v>
      </c>
    </row>
    <row r="8" spans="2:13" x14ac:dyDescent="0.15">
      <c r="B8" s="16">
        <f t="shared" si="3"/>
        <v>6</v>
      </c>
      <c r="C8" s="2"/>
      <c r="D8" s="2"/>
      <c r="E8" s="2"/>
      <c r="F8" s="2"/>
      <c r="G8" s="2"/>
      <c r="H8" s="2"/>
      <c r="I8" s="2"/>
      <c r="J8" s="2"/>
      <c r="K8" s="15" t="e">
        <f t="shared" si="0"/>
        <v>#DIV/0!</v>
      </c>
      <c r="L8" s="15" t="e">
        <f t="shared" si="1"/>
        <v>#DIV/0!</v>
      </c>
      <c r="M8" s="15" t="e">
        <f t="shared" si="2"/>
        <v>#DIV/0!</v>
      </c>
    </row>
    <row r="9" spans="2:13" x14ac:dyDescent="0.15">
      <c r="B9" s="16">
        <f t="shared" si="3"/>
        <v>7</v>
      </c>
      <c r="C9" s="2"/>
      <c r="D9" s="2"/>
      <c r="E9" s="2"/>
      <c r="F9" s="2"/>
      <c r="G9" s="2"/>
      <c r="H9" s="2"/>
      <c r="I9" s="2"/>
      <c r="J9" s="2"/>
      <c r="K9" s="15"/>
      <c r="L9" s="15"/>
      <c r="M9" s="15"/>
    </row>
    <row r="10" spans="2:13" x14ac:dyDescent="0.15">
      <c r="B10" s="16">
        <f t="shared" si="3"/>
        <v>8</v>
      </c>
      <c r="C10" s="2"/>
      <c r="D10" s="2"/>
      <c r="E10" s="2"/>
      <c r="F10" s="2"/>
      <c r="G10" s="2"/>
      <c r="H10" s="2"/>
      <c r="I10" s="2"/>
      <c r="J10" s="2"/>
      <c r="K10" s="15"/>
      <c r="L10" s="15"/>
      <c r="M10" s="15"/>
    </row>
    <row r="11" spans="2:13" x14ac:dyDescent="0.15">
      <c r="B11" s="16">
        <f t="shared" si="3"/>
        <v>9</v>
      </c>
      <c r="C11" s="2"/>
      <c r="D11" s="2"/>
      <c r="E11" s="2"/>
      <c r="F11" s="2"/>
      <c r="G11" s="2"/>
      <c r="H11" s="2"/>
      <c r="I11" s="2"/>
      <c r="J11" s="2"/>
      <c r="K11" s="15"/>
      <c r="L11" s="15"/>
      <c r="M11" s="15"/>
    </row>
    <row r="12" spans="2:13" x14ac:dyDescent="0.15">
      <c r="B12" s="16">
        <f t="shared" si="3"/>
        <v>10</v>
      </c>
      <c r="C12" s="2"/>
      <c r="D12" s="2"/>
      <c r="E12" s="2"/>
      <c r="F12" s="2"/>
      <c r="G12" s="2"/>
      <c r="H12" s="2"/>
      <c r="I12" s="2"/>
      <c r="J12" s="2"/>
      <c r="K12" s="15"/>
      <c r="L12" s="15"/>
      <c r="M12" s="15"/>
    </row>
    <row r="13" spans="2:13" x14ac:dyDescent="0.15">
      <c r="B13" s="16">
        <f t="shared" si="3"/>
        <v>11</v>
      </c>
      <c r="C13" s="2"/>
      <c r="D13" s="2"/>
      <c r="E13" s="2"/>
      <c r="F13" s="2"/>
      <c r="G13" s="2"/>
      <c r="H13" s="2"/>
      <c r="I13" s="2"/>
      <c r="J13" s="2"/>
      <c r="K13" s="15"/>
      <c r="L13" s="15"/>
      <c r="M13" s="15"/>
    </row>
    <row r="14" spans="2:13" x14ac:dyDescent="0.15">
      <c r="B14" s="16">
        <f t="shared" si="3"/>
        <v>12</v>
      </c>
      <c r="C14" s="2"/>
      <c r="D14" s="2"/>
      <c r="E14" s="2"/>
      <c r="F14" s="2"/>
      <c r="G14" s="2"/>
      <c r="H14" s="2"/>
      <c r="I14" s="2"/>
      <c r="J14" s="2"/>
      <c r="K14" s="15"/>
      <c r="L14" s="15"/>
      <c r="M14" s="15"/>
    </row>
    <row r="15" spans="2:13" x14ac:dyDescent="0.15">
      <c r="B15" s="16">
        <f t="shared" si="3"/>
        <v>13</v>
      </c>
      <c r="C15" s="2"/>
      <c r="D15" s="2"/>
      <c r="E15" s="2"/>
      <c r="F15" s="2"/>
      <c r="G15" s="2"/>
      <c r="H15" s="2"/>
      <c r="I15" s="2"/>
      <c r="J15" s="2"/>
      <c r="K15" s="15"/>
      <c r="L15" s="15"/>
      <c r="M15" s="15"/>
    </row>
    <row r="16" spans="2:13" x14ac:dyDescent="0.15">
      <c r="B16" s="16">
        <f t="shared" si="3"/>
        <v>14</v>
      </c>
      <c r="C16" s="2"/>
      <c r="D16" s="2"/>
      <c r="E16" s="2"/>
      <c r="F16" s="2"/>
      <c r="G16" s="2"/>
      <c r="H16" s="2"/>
      <c r="I16" s="2"/>
      <c r="J16" s="2"/>
      <c r="K16" s="15"/>
      <c r="L16" s="15"/>
      <c r="M16" s="15"/>
    </row>
    <row r="17" spans="2:13" x14ac:dyDescent="0.15">
      <c r="B17" s="16">
        <f t="shared" si="3"/>
        <v>15</v>
      </c>
      <c r="C17" s="2"/>
      <c r="D17" s="2"/>
      <c r="E17" s="2"/>
      <c r="F17" s="2"/>
      <c r="G17" s="2"/>
      <c r="H17" s="2"/>
      <c r="I17" s="2"/>
      <c r="J17" s="2"/>
      <c r="K17" s="15"/>
      <c r="L17" s="15"/>
      <c r="M17" s="15"/>
    </row>
  </sheetData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1"/>
  <sheetViews>
    <sheetView workbookViewId="0">
      <selection activeCell="F24" sqref="F24"/>
    </sheetView>
  </sheetViews>
  <sheetFormatPr defaultRowHeight="12" x14ac:dyDescent="0.15"/>
  <cols>
    <col min="1" max="1" width="3.875" style="6" customWidth="1"/>
    <col min="2" max="2" width="4.75" style="6" bestFit="1" customWidth="1"/>
    <col min="3" max="4" width="11.375" style="6" bestFit="1" customWidth="1"/>
    <col min="5" max="5" width="9.625" style="6" bestFit="1" customWidth="1"/>
    <col min="6" max="6" width="8" style="6" bestFit="1" customWidth="1"/>
    <col min="7" max="8" width="9.625" style="6" bestFit="1" customWidth="1"/>
    <col min="9" max="9" width="9" style="6"/>
    <col min="10" max="10" width="9.625" style="6" bestFit="1" customWidth="1"/>
    <col min="11" max="16384" width="9" style="6"/>
  </cols>
  <sheetData>
    <row r="2" spans="2:7" x14ac:dyDescent="0.15">
      <c r="B2" s="40" t="s">
        <v>83</v>
      </c>
      <c r="C2" s="41"/>
      <c r="D2" s="29">
        <f>SUM(D7:D21)/COUNT(D7:D21)</f>
        <v>29</v>
      </c>
    </row>
    <row r="3" spans="2:7" x14ac:dyDescent="0.15">
      <c r="B3" s="40" t="s">
        <v>82</v>
      </c>
      <c r="C3" s="41"/>
      <c r="D3" s="29">
        <f>SUM(E7:E21)/COUNT(E7:E21)</f>
        <v>6</v>
      </c>
    </row>
    <row r="4" spans="2:7" x14ac:dyDescent="0.15">
      <c r="B4" s="40" t="s">
        <v>81</v>
      </c>
      <c r="C4" s="41"/>
      <c r="D4" s="27">
        <v>98</v>
      </c>
    </row>
    <row r="6" spans="2:7" s="8" customFormat="1" x14ac:dyDescent="0.15">
      <c r="B6" s="3" t="s">
        <v>80</v>
      </c>
      <c r="C6" s="4" t="s">
        <v>79</v>
      </c>
      <c r="D6" s="4" t="s">
        <v>78</v>
      </c>
      <c r="E6" s="4" t="s">
        <v>77</v>
      </c>
      <c r="F6" s="4" t="s">
        <v>76</v>
      </c>
      <c r="G6" s="4" t="s">
        <v>75</v>
      </c>
    </row>
    <row r="7" spans="2:7" x14ac:dyDescent="0.15">
      <c r="B7" s="2">
        <v>1</v>
      </c>
      <c r="C7" s="11">
        <f>$D$4+E7-D7</f>
        <v>70</v>
      </c>
      <c r="D7" s="11">
        <v>29</v>
      </c>
      <c r="E7" s="11">
        <v>1</v>
      </c>
      <c r="F7" s="19">
        <f>$D$4-$D$2</f>
        <v>69</v>
      </c>
      <c r="G7" s="19">
        <v>0</v>
      </c>
    </row>
    <row r="8" spans="2:7" x14ac:dyDescent="0.15">
      <c r="B8" s="2">
        <f t="shared" ref="B8:B21" si="0">B7+1</f>
        <v>2</v>
      </c>
      <c r="C8" s="11">
        <f>C7+E8-D8</f>
        <v>47</v>
      </c>
      <c r="D8" s="11">
        <v>28</v>
      </c>
      <c r="E8" s="11">
        <v>5</v>
      </c>
      <c r="F8" s="20">
        <f t="shared" ref="F8:F21" si="1">F7-$D$2</f>
        <v>40</v>
      </c>
      <c r="G8" s="19">
        <f t="shared" ref="G8:G21" si="2">G7-$D$3</f>
        <v>-6</v>
      </c>
    </row>
    <row r="9" spans="2:7" x14ac:dyDescent="0.15">
      <c r="B9" s="2">
        <f t="shared" si="0"/>
        <v>3</v>
      </c>
      <c r="C9" s="11">
        <f>C8+E9-D9</f>
        <v>29</v>
      </c>
      <c r="D9" s="11">
        <v>30</v>
      </c>
      <c r="E9" s="11">
        <v>12</v>
      </c>
      <c r="F9" s="20">
        <f t="shared" si="1"/>
        <v>11</v>
      </c>
      <c r="G9" s="19">
        <f t="shared" si="2"/>
        <v>-12</v>
      </c>
    </row>
    <row r="10" spans="2:7" x14ac:dyDescent="0.15">
      <c r="B10" s="2">
        <f t="shared" si="0"/>
        <v>4</v>
      </c>
      <c r="C10" s="11"/>
      <c r="D10" s="11"/>
      <c r="E10" s="11"/>
      <c r="F10" s="20">
        <f t="shared" si="1"/>
        <v>-18</v>
      </c>
      <c r="G10" s="19">
        <f t="shared" si="2"/>
        <v>-18</v>
      </c>
    </row>
    <row r="11" spans="2:7" x14ac:dyDescent="0.15">
      <c r="B11" s="2">
        <f t="shared" si="0"/>
        <v>5</v>
      </c>
      <c r="C11" s="11"/>
      <c r="D11" s="11"/>
      <c r="E11" s="11"/>
      <c r="F11" s="20">
        <f t="shared" si="1"/>
        <v>-47</v>
      </c>
      <c r="G11" s="19">
        <f t="shared" si="2"/>
        <v>-24</v>
      </c>
    </row>
    <row r="12" spans="2:7" x14ac:dyDescent="0.15">
      <c r="B12" s="2">
        <f t="shared" si="0"/>
        <v>6</v>
      </c>
      <c r="C12" s="11"/>
      <c r="D12" s="11"/>
      <c r="E12" s="11"/>
      <c r="F12" s="20">
        <f t="shared" si="1"/>
        <v>-76</v>
      </c>
      <c r="G12" s="19">
        <f t="shared" si="2"/>
        <v>-30</v>
      </c>
    </row>
    <row r="13" spans="2:7" x14ac:dyDescent="0.15">
      <c r="B13" s="2">
        <f t="shared" si="0"/>
        <v>7</v>
      </c>
      <c r="C13" s="11"/>
      <c r="D13" s="11"/>
      <c r="E13" s="11"/>
      <c r="F13" s="20">
        <f t="shared" si="1"/>
        <v>-105</v>
      </c>
      <c r="G13" s="19">
        <f t="shared" si="2"/>
        <v>-36</v>
      </c>
    </row>
    <row r="14" spans="2:7" x14ac:dyDescent="0.15">
      <c r="B14" s="2">
        <f t="shared" si="0"/>
        <v>8</v>
      </c>
      <c r="C14" s="11"/>
      <c r="D14" s="11"/>
      <c r="E14" s="11"/>
      <c r="F14" s="20">
        <f t="shared" si="1"/>
        <v>-134</v>
      </c>
      <c r="G14" s="19">
        <f t="shared" si="2"/>
        <v>-42</v>
      </c>
    </row>
    <row r="15" spans="2:7" x14ac:dyDescent="0.15">
      <c r="B15" s="2">
        <f t="shared" si="0"/>
        <v>9</v>
      </c>
      <c r="C15" s="11"/>
      <c r="D15" s="11"/>
      <c r="E15" s="11"/>
      <c r="F15" s="20">
        <f t="shared" si="1"/>
        <v>-163</v>
      </c>
      <c r="G15" s="19">
        <f t="shared" si="2"/>
        <v>-48</v>
      </c>
    </row>
    <row r="16" spans="2:7" x14ac:dyDescent="0.15">
      <c r="B16" s="2">
        <f t="shared" si="0"/>
        <v>10</v>
      </c>
      <c r="C16" s="11"/>
      <c r="D16" s="11"/>
      <c r="E16" s="11"/>
      <c r="F16" s="20">
        <f t="shared" si="1"/>
        <v>-192</v>
      </c>
      <c r="G16" s="19">
        <f t="shared" si="2"/>
        <v>-54</v>
      </c>
    </row>
    <row r="17" spans="2:7" x14ac:dyDescent="0.15">
      <c r="B17" s="2">
        <f t="shared" si="0"/>
        <v>11</v>
      </c>
      <c r="C17" s="11"/>
      <c r="D17" s="11"/>
      <c r="E17" s="11"/>
      <c r="F17" s="20">
        <f t="shared" si="1"/>
        <v>-221</v>
      </c>
      <c r="G17" s="19">
        <f t="shared" si="2"/>
        <v>-60</v>
      </c>
    </row>
    <row r="18" spans="2:7" x14ac:dyDescent="0.15">
      <c r="B18" s="2">
        <f t="shared" si="0"/>
        <v>12</v>
      </c>
      <c r="C18" s="11"/>
      <c r="D18" s="11"/>
      <c r="E18" s="11"/>
      <c r="F18" s="20">
        <f t="shared" si="1"/>
        <v>-250</v>
      </c>
      <c r="G18" s="19">
        <f t="shared" si="2"/>
        <v>-66</v>
      </c>
    </row>
    <row r="19" spans="2:7" x14ac:dyDescent="0.15">
      <c r="B19" s="2">
        <f t="shared" si="0"/>
        <v>13</v>
      </c>
      <c r="C19" s="11"/>
      <c r="D19" s="11"/>
      <c r="E19" s="11"/>
      <c r="F19" s="20">
        <f t="shared" si="1"/>
        <v>-279</v>
      </c>
      <c r="G19" s="19">
        <f t="shared" si="2"/>
        <v>-72</v>
      </c>
    </row>
    <row r="20" spans="2:7" x14ac:dyDescent="0.15">
      <c r="B20" s="2">
        <f t="shared" si="0"/>
        <v>14</v>
      </c>
      <c r="C20" s="11"/>
      <c r="D20" s="11"/>
      <c r="E20" s="11"/>
      <c r="F20" s="20">
        <f t="shared" si="1"/>
        <v>-308</v>
      </c>
      <c r="G20" s="19">
        <f t="shared" si="2"/>
        <v>-78</v>
      </c>
    </row>
    <row r="21" spans="2:7" x14ac:dyDescent="0.15">
      <c r="B21" s="2">
        <f t="shared" si="0"/>
        <v>15</v>
      </c>
      <c r="C21" s="11"/>
      <c r="D21" s="11"/>
      <c r="E21" s="11"/>
      <c r="F21" s="20">
        <f t="shared" si="1"/>
        <v>-337</v>
      </c>
      <c r="G21" s="19">
        <f t="shared" si="2"/>
        <v>-84</v>
      </c>
    </row>
  </sheetData>
  <mergeCells count="3">
    <mergeCell ref="B2:C2"/>
    <mergeCell ref="B3:C3"/>
    <mergeCell ref="B4:C4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75"/>
  <sheetViews>
    <sheetView tabSelected="1" zoomScaleNormal="100" workbookViewId="0">
      <pane ySplit="6" topLeftCell="A7" activePane="bottomLeft" state="frozen"/>
      <selection pane="bottomLeft" activeCell="E15" sqref="E13:O15"/>
    </sheetView>
  </sheetViews>
  <sheetFormatPr defaultRowHeight="12" x14ac:dyDescent="0.15"/>
  <cols>
    <col min="1" max="1" width="3.25" style="6" customWidth="1"/>
    <col min="2" max="2" width="3.25" style="6" bestFit="1" customWidth="1"/>
    <col min="3" max="5" width="14.125" style="13" customWidth="1"/>
    <col min="6" max="6" width="24.25" style="13" customWidth="1"/>
    <col min="7" max="7" width="8" style="13" bestFit="1" customWidth="1"/>
    <col min="8" max="8" width="16.125" style="13" customWidth="1"/>
    <col min="9" max="9" width="8.375" style="13" bestFit="1" customWidth="1"/>
    <col min="10" max="12" width="9" style="6"/>
    <col min="13" max="13" width="9.375" style="6" bestFit="1" customWidth="1"/>
    <col min="14" max="14" width="9" style="6"/>
    <col min="15" max="15" width="6.375" style="6" bestFit="1" customWidth="1"/>
    <col min="16" max="16384" width="9" style="6"/>
  </cols>
  <sheetData>
    <row r="2" spans="2:15" x14ac:dyDescent="0.15">
      <c r="C2" s="21" t="s">
        <v>64</v>
      </c>
      <c r="D2" s="22">
        <f>COUNTA(B7:B29924)</f>
        <v>67</v>
      </c>
      <c r="H2" s="23" t="s">
        <v>74</v>
      </c>
      <c r="I2" s="24">
        <f>SUM(G7:G939)-SUMIF(M7:M939,"完成",G7:G940)-SUMIF(M7:M940,"关闭",G7:G940)-SUMIF(M7:M939,"变更",G7:G939)</f>
        <v>25</v>
      </c>
      <c r="J2" s="25">
        <f>I2/5</f>
        <v>5</v>
      </c>
      <c r="K2" s="26">
        <f>I2/23</f>
        <v>1.0869565217391304</v>
      </c>
    </row>
    <row r="3" spans="2:15" x14ac:dyDescent="0.15">
      <c r="C3" s="21" t="s">
        <v>65</v>
      </c>
      <c r="D3" s="22">
        <f>COUNTIF(N7:N920,"完成")+COUNTIF(N7:N920,"关闭")+COUNTIF(N7:N921,"变更")</f>
        <v>2</v>
      </c>
    </row>
    <row r="4" spans="2:15" x14ac:dyDescent="0.15">
      <c r="C4" s="21" t="s">
        <v>66</v>
      </c>
      <c r="D4" s="22">
        <f>D2-D3</f>
        <v>65</v>
      </c>
    </row>
    <row r="6" spans="2:15" s="8" customFormat="1" x14ac:dyDescent="0.15">
      <c r="B6" s="3" t="s">
        <v>3</v>
      </c>
      <c r="C6" s="14" t="s">
        <v>1</v>
      </c>
      <c r="D6" s="14" t="s">
        <v>61</v>
      </c>
      <c r="E6" s="21" t="s">
        <v>62</v>
      </c>
      <c r="F6" s="14" t="s">
        <v>73</v>
      </c>
      <c r="G6" s="14" t="s">
        <v>58</v>
      </c>
      <c r="H6" s="14" t="s">
        <v>59</v>
      </c>
      <c r="I6" s="14" t="s">
        <v>68</v>
      </c>
      <c r="J6" s="3" t="s">
        <v>57</v>
      </c>
      <c r="K6" s="3" t="s">
        <v>60</v>
      </c>
      <c r="L6" s="3" t="s">
        <v>16</v>
      </c>
      <c r="M6" s="3" t="s">
        <v>17</v>
      </c>
      <c r="N6" s="3" t="s">
        <v>8</v>
      </c>
      <c r="O6" s="3" t="s">
        <v>2</v>
      </c>
    </row>
    <row r="7" spans="2:15" x14ac:dyDescent="0.15">
      <c r="B7" s="7">
        <v>1</v>
      </c>
      <c r="C7" s="42" t="s">
        <v>67</v>
      </c>
      <c r="D7" s="12" t="s">
        <v>69</v>
      </c>
      <c r="E7" s="12" t="s">
        <v>72</v>
      </c>
      <c r="F7" s="12"/>
      <c r="G7" s="12">
        <v>0.5</v>
      </c>
      <c r="H7" s="12"/>
      <c r="I7" s="12">
        <v>1</v>
      </c>
      <c r="J7" s="7"/>
      <c r="K7" s="7"/>
      <c r="L7" s="7" t="s">
        <v>84</v>
      </c>
      <c r="M7" s="28">
        <v>42083</v>
      </c>
      <c r="N7" s="7" t="s">
        <v>92</v>
      </c>
      <c r="O7" s="7">
        <v>10</v>
      </c>
    </row>
    <row r="8" spans="2:15" x14ac:dyDescent="0.15">
      <c r="B8" s="7">
        <f>B7+1</f>
        <v>2</v>
      </c>
      <c r="C8" s="42"/>
      <c r="D8" s="12" t="s">
        <v>70</v>
      </c>
      <c r="E8" s="12" t="s">
        <v>71</v>
      </c>
      <c r="F8" s="12"/>
      <c r="G8" s="12">
        <v>0.5</v>
      </c>
      <c r="H8" s="12"/>
      <c r="I8" s="12">
        <v>1</v>
      </c>
      <c r="J8" s="7"/>
      <c r="K8" s="7"/>
      <c r="L8" s="7" t="s">
        <v>85</v>
      </c>
      <c r="M8" s="28">
        <v>42083</v>
      </c>
      <c r="N8" s="7" t="s">
        <v>92</v>
      </c>
      <c r="O8" s="7">
        <v>10</v>
      </c>
    </row>
    <row r="9" spans="2:15" x14ac:dyDescent="0.15">
      <c r="B9" s="7">
        <f>B8+1</f>
        <v>3</v>
      </c>
      <c r="C9" s="42" t="s">
        <v>160</v>
      </c>
      <c r="D9" s="30" t="s">
        <v>127</v>
      </c>
      <c r="E9" s="12" t="s">
        <v>149</v>
      </c>
      <c r="F9" s="12"/>
      <c r="G9" s="12">
        <v>1</v>
      </c>
      <c r="H9" s="12"/>
      <c r="I9" s="12">
        <v>1</v>
      </c>
      <c r="J9" s="7"/>
      <c r="K9" s="7"/>
      <c r="L9" s="7" t="s">
        <v>84</v>
      </c>
      <c r="M9" s="28">
        <v>42123</v>
      </c>
      <c r="N9" s="7"/>
      <c r="O9" s="7">
        <v>9</v>
      </c>
    </row>
    <row r="10" spans="2:15" x14ac:dyDescent="0.15">
      <c r="B10" s="7">
        <f t="shared" ref="B10:B37" si="0">B9+1</f>
        <v>4</v>
      </c>
      <c r="C10" s="42"/>
      <c r="D10" s="44" t="s">
        <v>130</v>
      </c>
      <c r="E10" s="44" t="s">
        <v>150</v>
      </c>
      <c r="F10" s="12" t="s">
        <v>178</v>
      </c>
      <c r="G10" s="12">
        <v>1</v>
      </c>
      <c r="H10" s="12"/>
      <c r="I10" s="12">
        <v>2</v>
      </c>
      <c r="J10" s="7"/>
      <c r="K10" s="7"/>
      <c r="L10" s="7" t="s">
        <v>84</v>
      </c>
      <c r="M10" s="28">
        <v>42123</v>
      </c>
      <c r="N10" s="7"/>
      <c r="O10" s="7">
        <v>8</v>
      </c>
    </row>
    <row r="11" spans="2:15" x14ac:dyDescent="0.15">
      <c r="B11" s="7"/>
      <c r="C11" s="42"/>
      <c r="D11" s="45"/>
      <c r="E11" s="45"/>
      <c r="F11" s="32" t="s">
        <v>179</v>
      </c>
      <c r="G11" s="32">
        <v>5</v>
      </c>
      <c r="H11" s="32"/>
      <c r="I11" s="32"/>
      <c r="J11" s="7"/>
      <c r="K11" s="7"/>
      <c r="L11" s="7" t="s">
        <v>84</v>
      </c>
      <c r="M11" s="28">
        <v>42124</v>
      </c>
      <c r="N11" s="7"/>
      <c r="O11" s="7">
        <v>1</v>
      </c>
    </row>
    <row r="12" spans="2:15" x14ac:dyDescent="0.15">
      <c r="B12" s="7"/>
      <c r="C12" s="42"/>
      <c r="D12" s="45"/>
      <c r="E12" s="46"/>
      <c r="F12" s="32" t="s">
        <v>180</v>
      </c>
      <c r="G12" s="32">
        <v>5</v>
      </c>
      <c r="H12" s="32"/>
      <c r="I12" s="32"/>
      <c r="J12" s="7"/>
      <c r="K12" s="7"/>
      <c r="L12" s="7" t="s">
        <v>84</v>
      </c>
      <c r="M12" s="28">
        <v>42124</v>
      </c>
      <c r="N12" s="7"/>
      <c r="O12" s="7">
        <v>1</v>
      </c>
    </row>
    <row r="13" spans="2:15" x14ac:dyDescent="0.15">
      <c r="B13" s="7">
        <f>B10+1</f>
        <v>5</v>
      </c>
      <c r="C13" s="42"/>
      <c r="D13" s="45"/>
      <c r="E13" s="12" t="s">
        <v>159</v>
      </c>
      <c r="F13" s="12"/>
      <c r="G13" s="12">
        <v>1</v>
      </c>
      <c r="H13" s="12"/>
      <c r="I13" s="12">
        <v>2</v>
      </c>
      <c r="J13" s="7"/>
      <c r="K13" s="7"/>
      <c r="L13" s="7" t="s">
        <v>84</v>
      </c>
      <c r="M13" s="28">
        <v>42123</v>
      </c>
      <c r="N13" s="7"/>
      <c r="O13" s="7">
        <v>8</v>
      </c>
    </row>
    <row r="14" spans="2:15" x14ac:dyDescent="0.15">
      <c r="B14" s="7">
        <f t="shared" si="0"/>
        <v>6</v>
      </c>
      <c r="C14" s="42"/>
      <c r="D14" s="45"/>
      <c r="E14" s="12" t="s">
        <v>164</v>
      </c>
      <c r="F14" s="12"/>
      <c r="G14" s="12">
        <v>0.5</v>
      </c>
      <c r="H14" s="12"/>
      <c r="I14" s="12">
        <v>2</v>
      </c>
      <c r="J14" s="7"/>
      <c r="K14" s="7"/>
      <c r="L14" s="7" t="s">
        <v>84</v>
      </c>
      <c r="M14" s="28">
        <v>42123</v>
      </c>
      <c r="N14" s="7"/>
      <c r="O14" s="7">
        <v>8</v>
      </c>
    </row>
    <row r="15" spans="2:15" x14ac:dyDescent="0.15">
      <c r="B15" s="7">
        <f t="shared" si="0"/>
        <v>7</v>
      </c>
      <c r="C15" s="42"/>
      <c r="D15" s="46"/>
      <c r="E15" s="12" t="s">
        <v>148</v>
      </c>
      <c r="F15" s="12"/>
      <c r="G15" s="12">
        <v>1</v>
      </c>
      <c r="H15" s="12"/>
      <c r="I15" s="12">
        <v>2</v>
      </c>
      <c r="J15" s="7"/>
      <c r="K15" s="7"/>
      <c r="L15" s="7" t="s">
        <v>84</v>
      </c>
      <c r="M15" s="28">
        <v>42123</v>
      </c>
      <c r="N15" s="7"/>
      <c r="O15" s="7">
        <v>8</v>
      </c>
    </row>
    <row r="16" spans="2:15" x14ac:dyDescent="0.15">
      <c r="B16" s="7">
        <f t="shared" si="0"/>
        <v>8</v>
      </c>
      <c r="C16" s="42"/>
      <c r="D16" s="44" t="s">
        <v>129</v>
      </c>
      <c r="E16" s="12" t="s">
        <v>155</v>
      </c>
      <c r="F16" s="12"/>
      <c r="G16" s="12">
        <v>1</v>
      </c>
      <c r="H16" s="12"/>
      <c r="I16" s="12">
        <v>1</v>
      </c>
      <c r="J16" s="7"/>
      <c r="K16" s="7"/>
      <c r="L16" s="7" t="s">
        <v>84</v>
      </c>
      <c r="M16" s="28">
        <v>42123</v>
      </c>
      <c r="N16" s="7"/>
      <c r="O16" s="7">
        <v>9</v>
      </c>
    </row>
    <row r="17" spans="2:15" x14ac:dyDescent="0.15">
      <c r="B17" s="7">
        <f t="shared" si="0"/>
        <v>9</v>
      </c>
      <c r="C17" s="42"/>
      <c r="D17" s="45"/>
      <c r="E17" s="12" t="s">
        <v>165</v>
      </c>
      <c r="F17" s="12"/>
      <c r="G17" s="12">
        <v>1</v>
      </c>
      <c r="H17" s="12"/>
      <c r="I17" s="12">
        <v>1</v>
      </c>
      <c r="J17" s="7"/>
      <c r="K17" s="7"/>
      <c r="L17" s="7" t="s">
        <v>84</v>
      </c>
      <c r="M17" s="28">
        <v>42123</v>
      </c>
      <c r="N17" s="7"/>
      <c r="O17" s="7">
        <v>9</v>
      </c>
    </row>
    <row r="18" spans="2:15" x14ac:dyDescent="0.15">
      <c r="B18" s="7">
        <f t="shared" si="0"/>
        <v>10</v>
      </c>
      <c r="C18" s="42"/>
      <c r="D18" s="46"/>
      <c r="E18" s="12" t="s">
        <v>156</v>
      </c>
      <c r="F18" s="12" t="s">
        <v>166</v>
      </c>
      <c r="G18" s="12">
        <v>1</v>
      </c>
      <c r="H18" s="12"/>
      <c r="I18" s="12">
        <v>1</v>
      </c>
      <c r="J18" s="7"/>
      <c r="K18" s="7"/>
      <c r="L18" s="7" t="s">
        <v>84</v>
      </c>
      <c r="M18" s="28">
        <v>42123</v>
      </c>
      <c r="N18" s="7"/>
      <c r="O18" s="7">
        <v>9</v>
      </c>
    </row>
    <row r="19" spans="2:15" x14ac:dyDescent="0.15">
      <c r="B19" s="7">
        <f t="shared" si="0"/>
        <v>11</v>
      </c>
      <c r="C19" s="42"/>
      <c r="D19" s="44" t="s">
        <v>128</v>
      </c>
      <c r="E19" s="51" t="s">
        <v>157</v>
      </c>
      <c r="F19" s="12" t="s">
        <v>174</v>
      </c>
      <c r="G19" s="12">
        <v>0.5</v>
      </c>
      <c r="H19" s="12"/>
      <c r="I19" s="12">
        <v>1</v>
      </c>
      <c r="J19" s="7"/>
      <c r="K19" s="7"/>
      <c r="L19" s="7" t="s">
        <v>84</v>
      </c>
      <c r="M19" s="28">
        <v>42123</v>
      </c>
      <c r="N19" s="7"/>
      <c r="O19" s="7">
        <v>9</v>
      </c>
    </row>
    <row r="20" spans="2:15" x14ac:dyDescent="0.15">
      <c r="B20" s="7">
        <f t="shared" si="0"/>
        <v>12</v>
      </c>
      <c r="C20" s="42"/>
      <c r="D20" s="45"/>
      <c r="E20" s="53"/>
      <c r="F20" s="12" t="s">
        <v>173</v>
      </c>
      <c r="G20" s="12">
        <v>0.5</v>
      </c>
      <c r="H20" s="12"/>
      <c r="I20" s="12">
        <v>1</v>
      </c>
      <c r="J20" s="7"/>
      <c r="K20" s="7"/>
      <c r="L20" s="7" t="s">
        <v>84</v>
      </c>
      <c r="M20" s="28">
        <v>42123</v>
      </c>
      <c r="N20" s="7"/>
      <c r="O20" s="7">
        <v>9</v>
      </c>
    </row>
    <row r="21" spans="2:15" x14ac:dyDescent="0.15">
      <c r="B21" s="7">
        <f t="shared" si="0"/>
        <v>13</v>
      </c>
      <c r="C21" s="42"/>
      <c r="D21" s="45"/>
      <c r="E21" s="52"/>
      <c r="F21" s="12" t="s">
        <v>175</v>
      </c>
      <c r="G21" s="12">
        <v>0.5</v>
      </c>
      <c r="H21" s="12"/>
      <c r="I21" s="12">
        <v>1</v>
      </c>
      <c r="J21" s="7"/>
      <c r="K21" s="7"/>
      <c r="L21" s="7" t="s">
        <v>84</v>
      </c>
      <c r="M21" s="28">
        <v>42123</v>
      </c>
      <c r="N21" s="7"/>
      <c r="O21" s="7">
        <v>9</v>
      </c>
    </row>
    <row r="22" spans="2:15" x14ac:dyDescent="0.15">
      <c r="B22" s="7">
        <f t="shared" si="0"/>
        <v>14</v>
      </c>
      <c r="C22" s="42"/>
      <c r="D22" s="45"/>
      <c r="E22" s="33" t="s">
        <v>176</v>
      </c>
      <c r="F22" s="12"/>
      <c r="G22" s="12">
        <v>0.5</v>
      </c>
      <c r="H22" s="12"/>
      <c r="I22" s="12">
        <v>1</v>
      </c>
      <c r="J22" s="7"/>
      <c r="K22" s="7"/>
      <c r="L22" s="7" t="s">
        <v>84</v>
      </c>
      <c r="M22" s="28">
        <v>42123</v>
      </c>
      <c r="N22" s="7"/>
      <c r="O22" s="7">
        <v>9</v>
      </c>
    </row>
    <row r="23" spans="2:15" x14ac:dyDescent="0.15">
      <c r="B23" s="7">
        <f t="shared" si="0"/>
        <v>15</v>
      </c>
      <c r="C23" s="42"/>
      <c r="D23" s="46"/>
      <c r="E23" s="12" t="s">
        <v>158</v>
      </c>
      <c r="F23" s="12"/>
      <c r="G23" s="12">
        <v>0.5</v>
      </c>
      <c r="H23" s="12"/>
      <c r="I23" s="12">
        <v>1</v>
      </c>
      <c r="J23" s="7"/>
      <c r="K23" s="7"/>
      <c r="L23" s="7" t="s">
        <v>84</v>
      </c>
      <c r="M23" s="28">
        <v>42123</v>
      </c>
      <c r="N23" s="7"/>
      <c r="O23" s="7">
        <v>9</v>
      </c>
    </row>
    <row r="24" spans="2:15" x14ac:dyDescent="0.15">
      <c r="B24" s="7">
        <f t="shared" si="0"/>
        <v>16</v>
      </c>
      <c r="C24" s="42"/>
      <c r="D24" s="44" t="s">
        <v>169</v>
      </c>
      <c r="E24" s="12" t="s">
        <v>170</v>
      </c>
      <c r="F24" s="12"/>
      <c r="G24" s="12">
        <v>0.5</v>
      </c>
      <c r="H24" s="12"/>
      <c r="I24" s="12">
        <v>1</v>
      </c>
      <c r="J24" s="7"/>
      <c r="K24" s="7"/>
      <c r="L24" s="7" t="s">
        <v>84</v>
      </c>
      <c r="M24" s="28">
        <v>42123</v>
      </c>
      <c r="N24" s="7"/>
      <c r="O24" s="7">
        <v>9</v>
      </c>
    </row>
    <row r="25" spans="2:15" x14ac:dyDescent="0.15">
      <c r="B25" s="7">
        <f t="shared" si="0"/>
        <v>17</v>
      </c>
      <c r="C25" s="42"/>
      <c r="D25" s="45"/>
      <c r="E25" s="12" t="s">
        <v>171</v>
      </c>
      <c r="F25" s="12"/>
      <c r="G25" s="12">
        <v>0.2</v>
      </c>
      <c r="H25" s="12"/>
      <c r="I25" s="12">
        <v>1</v>
      </c>
      <c r="J25" s="7"/>
      <c r="K25" s="7"/>
      <c r="L25" s="7" t="s">
        <v>84</v>
      </c>
      <c r="M25" s="28">
        <v>42123</v>
      </c>
      <c r="N25" s="7"/>
      <c r="O25" s="7">
        <v>9</v>
      </c>
    </row>
    <row r="26" spans="2:15" x14ac:dyDescent="0.15">
      <c r="B26" s="7">
        <f t="shared" si="0"/>
        <v>18</v>
      </c>
      <c r="C26" s="42"/>
      <c r="D26" s="45"/>
      <c r="E26" s="12" t="s">
        <v>172</v>
      </c>
      <c r="F26" s="12"/>
      <c r="G26" s="12">
        <v>0.2</v>
      </c>
      <c r="H26" s="12"/>
      <c r="I26" s="12">
        <v>1</v>
      </c>
      <c r="J26" s="7"/>
      <c r="K26" s="7"/>
      <c r="L26" s="7" t="s">
        <v>84</v>
      </c>
      <c r="M26" s="28">
        <v>42123</v>
      </c>
      <c r="N26" s="7"/>
      <c r="O26" s="7">
        <v>9</v>
      </c>
    </row>
    <row r="27" spans="2:15" x14ac:dyDescent="0.15">
      <c r="B27" s="7">
        <f t="shared" si="0"/>
        <v>19</v>
      </c>
      <c r="C27" s="42"/>
      <c r="D27" s="45"/>
      <c r="E27" s="13" t="s">
        <v>164</v>
      </c>
      <c r="F27" s="12"/>
      <c r="G27" s="12">
        <v>0.1</v>
      </c>
      <c r="H27" s="12"/>
      <c r="I27" s="12">
        <v>1</v>
      </c>
      <c r="J27" s="7"/>
      <c r="K27" s="7"/>
      <c r="L27" s="7" t="s">
        <v>84</v>
      </c>
      <c r="M27" s="28">
        <v>42123</v>
      </c>
      <c r="N27" s="7"/>
      <c r="O27" s="7">
        <v>9</v>
      </c>
    </row>
    <row r="28" spans="2:15" x14ac:dyDescent="0.15">
      <c r="B28" s="7">
        <f t="shared" si="0"/>
        <v>20</v>
      </c>
      <c r="C28" s="42"/>
      <c r="D28" s="43" t="s">
        <v>181</v>
      </c>
      <c r="E28" s="12" t="s">
        <v>141</v>
      </c>
      <c r="F28" s="12" t="s">
        <v>145</v>
      </c>
      <c r="G28" s="12">
        <v>0.5</v>
      </c>
      <c r="H28" s="12"/>
      <c r="I28" s="12">
        <v>1</v>
      </c>
      <c r="J28" s="7"/>
      <c r="K28" s="7"/>
      <c r="L28" s="7" t="s">
        <v>84</v>
      </c>
      <c r="M28" s="28">
        <v>42123</v>
      </c>
      <c r="N28" s="7"/>
      <c r="O28" s="7">
        <v>8</v>
      </c>
    </row>
    <row r="29" spans="2:15" x14ac:dyDescent="0.15">
      <c r="B29" s="7">
        <f t="shared" si="0"/>
        <v>21</v>
      </c>
      <c r="C29" s="42"/>
      <c r="D29" s="43"/>
      <c r="E29" s="12" t="s">
        <v>151</v>
      </c>
      <c r="F29" s="12" t="s">
        <v>152</v>
      </c>
      <c r="G29" s="12">
        <v>0.5</v>
      </c>
      <c r="H29" s="12"/>
      <c r="I29" s="12">
        <v>1</v>
      </c>
      <c r="J29" s="7"/>
      <c r="K29" s="7"/>
      <c r="L29" s="7" t="s">
        <v>84</v>
      </c>
      <c r="M29" s="28">
        <v>42123</v>
      </c>
      <c r="N29" s="7"/>
      <c r="O29" s="7">
        <v>8</v>
      </c>
    </row>
    <row r="30" spans="2:15" x14ac:dyDescent="0.15">
      <c r="B30" s="7">
        <f t="shared" si="0"/>
        <v>22</v>
      </c>
      <c r="C30" s="42"/>
      <c r="D30" s="43"/>
      <c r="E30" s="12" t="s">
        <v>142</v>
      </c>
      <c r="F30" s="12"/>
      <c r="G30" s="12">
        <v>0.5</v>
      </c>
      <c r="H30" s="12"/>
      <c r="I30" s="12">
        <v>1</v>
      </c>
      <c r="J30" s="7"/>
      <c r="K30" s="7"/>
      <c r="L30" s="7" t="s">
        <v>84</v>
      </c>
      <c r="M30" s="28">
        <v>42123</v>
      </c>
      <c r="N30" s="7"/>
      <c r="O30" s="7">
        <v>8</v>
      </c>
    </row>
    <row r="31" spans="2:15" x14ac:dyDescent="0.15">
      <c r="B31" s="7">
        <f t="shared" si="0"/>
        <v>23</v>
      </c>
      <c r="C31" s="42"/>
      <c r="D31" s="43"/>
      <c r="E31" s="12" t="s">
        <v>143</v>
      </c>
      <c r="F31" s="12"/>
      <c r="G31" s="12">
        <v>0.5</v>
      </c>
      <c r="H31" s="12"/>
      <c r="I31" s="12">
        <v>1</v>
      </c>
      <c r="J31" s="7"/>
      <c r="K31" s="7"/>
      <c r="L31" s="7" t="s">
        <v>84</v>
      </c>
      <c r="M31" s="28">
        <v>42123</v>
      </c>
      <c r="N31" s="7"/>
      <c r="O31" s="7">
        <v>8</v>
      </c>
    </row>
    <row r="32" spans="2:15" x14ac:dyDescent="0.15">
      <c r="B32" s="7">
        <f t="shared" si="0"/>
        <v>24</v>
      </c>
      <c r="C32" s="42"/>
      <c r="D32" s="43"/>
      <c r="E32" s="51" t="s">
        <v>144</v>
      </c>
      <c r="F32" s="12" t="s">
        <v>153</v>
      </c>
      <c r="G32" s="12">
        <v>0.5</v>
      </c>
      <c r="H32" s="12"/>
      <c r="I32" s="12">
        <v>1</v>
      </c>
      <c r="J32" s="7"/>
      <c r="K32" s="7"/>
      <c r="L32" s="7" t="s">
        <v>84</v>
      </c>
      <c r="M32" s="28">
        <v>42123</v>
      </c>
      <c r="N32" s="7"/>
      <c r="O32" s="7">
        <v>8</v>
      </c>
    </row>
    <row r="33" spans="2:15" x14ac:dyDescent="0.15">
      <c r="B33" s="7">
        <f t="shared" si="0"/>
        <v>25</v>
      </c>
      <c r="C33" s="42"/>
      <c r="D33" s="43"/>
      <c r="E33" s="52"/>
      <c r="F33" s="12" t="s">
        <v>154</v>
      </c>
      <c r="G33" s="12">
        <v>0.5</v>
      </c>
      <c r="H33" s="12"/>
      <c r="I33" s="12">
        <v>1</v>
      </c>
      <c r="J33" s="7"/>
      <c r="K33" s="7"/>
      <c r="L33" s="7" t="s">
        <v>84</v>
      </c>
      <c r="M33" s="28">
        <v>42123</v>
      </c>
      <c r="N33" s="7"/>
      <c r="O33" s="7">
        <v>8</v>
      </c>
    </row>
    <row r="34" spans="2:15" x14ac:dyDescent="0.15">
      <c r="B34" s="7">
        <f t="shared" si="0"/>
        <v>26</v>
      </c>
      <c r="C34" s="47" t="s">
        <v>147</v>
      </c>
      <c r="D34" s="31" t="s">
        <v>182</v>
      </c>
      <c r="E34" s="34"/>
      <c r="F34" s="32"/>
      <c r="G34" s="32"/>
      <c r="H34" s="32"/>
      <c r="I34" s="32"/>
      <c r="J34" s="7"/>
      <c r="K34" s="7"/>
      <c r="L34" s="7" t="s">
        <v>84</v>
      </c>
      <c r="M34" s="28">
        <v>42124</v>
      </c>
      <c r="N34" s="7"/>
      <c r="O34" s="7">
        <v>8</v>
      </c>
    </row>
    <row r="35" spans="2:15" x14ac:dyDescent="0.15">
      <c r="B35" s="7">
        <f t="shared" si="0"/>
        <v>27</v>
      </c>
      <c r="C35" s="49"/>
      <c r="D35" s="42" t="s">
        <v>93</v>
      </c>
      <c r="E35" s="50" t="s">
        <v>102</v>
      </c>
      <c r="F35" s="12" t="s">
        <v>94</v>
      </c>
      <c r="G35" s="12"/>
      <c r="H35" s="12"/>
      <c r="I35" s="12"/>
      <c r="J35" s="7"/>
      <c r="K35" s="7"/>
      <c r="L35" s="7" t="s">
        <v>84</v>
      </c>
      <c r="M35" s="28">
        <v>42122</v>
      </c>
      <c r="N35" s="7"/>
      <c r="O35" s="7">
        <v>7</v>
      </c>
    </row>
    <row r="36" spans="2:15" x14ac:dyDescent="0.15">
      <c r="B36" s="7">
        <f t="shared" si="0"/>
        <v>28</v>
      </c>
      <c r="C36" s="49"/>
      <c r="D36" s="42"/>
      <c r="E36" s="50"/>
      <c r="F36" s="12" t="s">
        <v>95</v>
      </c>
      <c r="G36" s="12"/>
      <c r="H36" s="12"/>
      <c r="I36" s="12"/>
      <c r="J36" s="7"/>
      <c r="K36" s="7"/>
      <c r="L36" s="7" t="s">
        <v>84</v>
      </c>
      <c r="M36" s="28">
        <v>42122</v>
      </c>
      <c r="N36" s="7"/>
      <c r="O36" s="7">
        <v>7</v>
      </c>
    </row>
    <row r="37" spans="2:15" x14ac:dyDescent="0.15">
      <c r="B37" s="7">
        <f t="shared" si="0"/>
        <v>29</v>
      </c>
      <c r="C37" s="49"/>
      <c r="D37" s="42"/>
      <c r="E37" s="50"/>
      <c r="F37" s="12" t="s">
        <v>96</v>
      </c>
      <c r="G37" s="12"/>
      <c r="H37" s="12"/>
      <c r="I37" s="12"/>
      <c r="J37" s="7"/>
      <c r="K37" s="7"/>
      <c r="L37" s="7" t="s">
        <v>84</v>
      </c>
      <c r="M37" s="28">
        <v>42122</v>
      </c>
      <c r="N37" s="7"/>
      <c r="O37" s="7">
        <v>7</v>
      </c>
    </row>
    <row r="38" spans="2:15" x14ac:dyDescent="0.15">
      <c r="B38" s="7">
        <f t="shared" ref="B38:B75" si="1">B37+1</f>
        <v>30</v>
      </c>
      <c r="C38" s="49"/>
      <c r="D38" s="42"/>
      <c r="E38" s="50"/>
      <c r="F38" s="12" t="s">
        <v>101</v>
      </c>
      <c r="G38" s="12"/>
      <c r="H38" s="12"/>
      <c r="I38" s="12"/>
      <c r="J38" s="7"/>
      <c r="K38" s="7"/>
      <c r="L38" s="7" t="s">
        <v>84</v>
      </c>
      <c r="M38" s="28">
        <v>42122</v>
      </c>
      <c r="N38" s="7"/>
      <c r="O38" s="7">
        <v>7</v>
      </c>
    </row>
    <row r="39" spans="2:15" x14ac:dyDescent="0.15">
      <c r="B39" s="7">
        <f t="shared" si="1"/>
        <v>31</v>
      </c>
      <c r="C39" s="49"/>
      <c r="D39" s="42"/>
      <c r="E39" s="50" t="s">
        <v>103</v>
      </c>
      <c r="F39" s="12" t="s">
        <v>97</v>
      </c>
      <c r="G39" s="12"/>
      <c r="H39" s="12"/>
      <c r="I39" s="12"/>
      <c r="J39" s="7"/>
      <c r="K39" s="7"/>
      <c r="L39" s="7" t="s">
        <v>84</v>
      </c>
      <c r="M39" s="28">
        <v>42122</v>
      </c>
      <c r="N39" s="7"/>
      <c r="O39" s="7">
        <v>7</v>
      </c>
    </row>
    <row r="40" spans="2:15" x14ac:dyDescent="0.15">
      <c r="B40" s="7">
        <f t="shared" si="1"/>
        <v>32</v>
      </c>
      <c r="C40" s="49"/>
      <c r="D40" s="42"/>
      <c r="E40" s="50"/>
      <c r="F40" s="12" t="s">
        <v>98</v>
      </c>
      <c r="G40" s="12"/>
      <c r="H40" s="12"/>
      <c r="I40" s="12"/>
      <c r="J40" s="7"/>
      <c r="K40" s="7"/>
      <c r="L40" s="7" t="s">
        <v>84</v>
      </c>
      <c r="M40" s="28">
        <v>42122</v>
      </c>
      <c r="N40" s="7"/>
      <c r="O40" s="7">
        <v>7</v>
      </c>
    </row>
    <row r="41" spans="2:15" x14ac:dyDescent="0.15">
      <c r="B41" s="7">
        <f t="shared" si="1"/>
        <v>33</v>
      </c>
      <c r="C41" s="49"/>
      <c r="D41" s="42"/>
      <c r="E41" s="50"/>
      <c r="F41" s="12" t="s">
        <v>99</v>
      </c>
      <c r="G41" s="12"/>
      <c r="H41" s="12"/>
      <c r="I41" s="12"/>
      <c r="J41" s="7"/>
      <c r="K41" s="7"/>
      <c r="L41" s="7" t="s">
        <v>84</v>
      </c>
      <c r="M41" s="28">
        <v>42122</v>
      </c>
      <c r="N41" s="7"/>
      <c r="O41" s="7">
        <v>7</v>
      </c>
    </row>
    <row r="42" spans="2:15" x14ac:dyDescent="0.15">
      <c r="B42" s="7">
        <f t="shared" si="1"/>
        <v>34</v>
      </c>
      <c r="C42" s="49"/>
      <c r="D42" s="42"/>
      <c r="E42" s="50"/>
      <c r="F42" s="12" t="s">
        <v>100</v>
      </c>
      <c r="G42" s="12"/>
      <c r="H42" s="12"/>
      <c r="I42" s="12"/>
      <c r="J42" s="7"/>
      <c r="K42" s="7"/>
      <c r="L42" s="7" t="s">
        <v>84</v>
      </c>
      <c r="M42" s="28">
        <v>42122</v>
      </c>
      <c r="N42" s="7"/>
      <c r="O42" s="7">
        <v>7</v>
      </c>
    </row>
    <row r="43" spans="2:15" x14ac:dyDescent="0.15">
      <c r="B43" s="7">
        <f t="shared" si="1"/>
        <v>35</v>
      </c>
      <c r="C43" s="49"/>
      <c r="D43" s="42"/>
      <c r="E43" s="50" t="s">
        <v>104</v>
      </c>
      <c r="F43" s="12" t="s">
        <v>105</v>
      </c>
      <c r="G43" s="12"/>
      <c r="H43" s="12"/>
      <c r="I43" s="12"/>
      <c r="J43" s="7"/>
      <c r="K43" s="7"/>
      <c r="L43" s="7" t="s">
        <v>84</v>
      </c>
      <c r="M43" s="28">
        <v>42122</v>
      </c>
      <c r="N43" s="7"/>
      <c r="O43" s="7">
        <v>7</v>
      </c>
    </row>
    <row r="44" spans="2:15" x14ac:dyDescent="0.15">
      <c r="B44" s="7">
        <f>B43+1</f>
        <v>36</v>
      </c>
      <c r="C44" s="49"/>
      <c r="D44" s="42"/>
      <c r="E44" s="50"/>
      <c r="F44" s="12" t="s">
        <v>106</v>
      </c>
      <c r="G44" s="12"/>
      <c r="H44" s="12"/>
      <c r="I44" s="12"/>
      <c r="J44" s="7"/>
      <c r="K44" s="7"/>
      <c r="L44" s="7" t="s">
        <v>84</v>
      </c>
      <c r="M44" s="28">
        <v>42122</v>
      </c>
      <c r="N44" s="7"/>
      <c r="O44" s="7">
        <v>7</v>
      </c>
    </row>
    <row r="45" spans="2:15" x14ac:dyDescent="0.15">
      <c r="B45" s="7">
        <f t="shared" ref="B45:B55" si="2">B44+1</f>
        <v>37</v>
      </c>
      <c r="C45" s="49"/>
      <c r="D45" s="42"/>
      <c r="E45" s="12" t="s">
        <v>140</v>
      </c>
      <c r="F45" s="12"/>
      <c r="G45" s="12"/>
      <c r="H45" s="12"/>
      <c r="I45" s="12"/>
      <c r="J45" s="7"/>
      <c r="K45" s="7"/>
      <c r="L45" s="7" t="s">
        <v>84</v>
      </c>
      <c r="M45" s="28">
        <v>42123</v>
      </c>
      <c r="N45" s="7"/>
      <c r="O45" s="7">
        <v>7</v>
      </c>
    </row>
    <row r="46" spans="2:15" x14ac:dyDescent="0.15">
      <c r="B46" s="7">
        <f t="shared" si="2"/>
        <v>38</v>
      </c>
      <c r="C46" s="49"/>
      <c r="D46" s="42" t="s">
        <v>107</v>
      </c>
      <c r="E46" s="50" t="s">
        <v>110</v>
      </c>
      <c r="F46" s="12" t="s">
        <v>108</v>
      </c>
      <c r="G46" s="12"/>
      <c r="H46" s="12"/>
      <c r="I46" s="12"/>
      <c r="J46" s="7"/>
      <c r="K46" s="7"/>
      <c r="L46" s="7" t="s">
        <v>84</v>
      </c>
      <c r="M46" s="28">
        <v>42123</v>
      </c>
      <c r="N46" s="7"/>
      <c r="O46" s="7">
        <v>8</v>
      </c>
    </row>
    <row r="47" spans="2:15" x14ac:dyDescent="0.15">
      <c r="B47" s="7">
        <f t="shared" si="2"/>
        <v>39</v>
      </c>
      <c r="C47" s="49"/>
      <c r="D47" s="42"/>
      <c r="E47" s="50"/>
      <c r="F47" s="12" t="s">
        <v>109</v>
      </c>
      <c r="G47" s="12"/>
      <c r="H47" s="12"/>
      <c r="I47" s="12"/>
      <c r="J47" s="7"/>
      <c r="K47" s="7"/>
      <c r="L47" s="7" t="s">
        <v>84</v>
      </c>
      <c r="M47" s="28">
        <v>42123</v>
      </c>
      <c r="N47" s="7"/>
      <c r="O47" s="7">
        <v>8</v>
      </c>
    </row>
    <row r="48" spans="2:15" x14ac:dyDescent="0.15">
      <c r="B48" s="7">
        <f t="shared" si="2"/>
        <v>40</v>
      </c>
      <c r="C48" s="49"/>
      <c r="D48" s="42"/>
      <c r="E48" s="50"/>
      <c r="F48" s="12" t="s">
        <v>111</v>
      </c>
      <c r="G48" s="12"/>
      <c r="H48" s="12"/>
      <c r="I48" s="12"/>
      <c r="J48" s="7"/>
      <c r="K48" s="7"/>
      <c r="L48" s="7" t="s">
        <v>84</v>
      </c>
      <c r="M48" s="28">
        <v>42123</v>
      </c>
      <c r="N48" s="7"/>
      <c r="O48" s="7">
        <v>8</v>
      </c>
    </row>
    <row r="49" spans="2:15" ht="13.5" customHeight="1" x14ac:dyDescent="0.15">
      <c r="B49" s="7">
        <f t="shared" si="2"/>
        <v>41</v>
      </c>
      <c r="C49" s="49"/>
      <c r="D49" s="42"/>
      <c r="E49" s="50" t="s">
        <v>121</v>
      </c>
      <c r="F49" s="12" t="s">
        <v>123</v>
      </c>
      <c r="G49" s="12"/>
      <c r="H49" s="12"/>
      <c r="I49" s="12"/>
      <c r="J49" s="7"/>
      <c r="K49" s="7"/>
      <c r="L49" s="7" t="s">
        <v>84</v>
      </c>
      <c r="M49" s="28">
        <v>42123</v>
      </c>
      <c r="N49" s="7"/>
      <c r="O49" s="7">
        <v>8</v>
      </c>
    </row>
    <row r="50" spans="2:15" x14ac:dyDescent="0.15">
      <c r="B50" s="7">
        <f t="shared" si="2"/>
        <v>42</v>
      </c>
      <c r="C50" s="49"/>
      <c r="D50" s="42"/>
      <c r="E50" s="50"/>
      <c r="F50" s="12" t="s">
        <v>122</v>
      </c>
      <c r="G50" s="12"/>
      <c r="H50" s="12"/>
      <c r="I50" s="12"/>
      <c r="J50" s="7"/>
      <c r="K50" s="7"/>
      <c r="L50" s="7" t="s">
        <v>84</v>
      </c>
      <c r="M50" s="28">
        <v>42123</v>
      </c>
      <c r="N50" s="7"/>
      <c r="O50" s="7">
        <v>8</v>
      </c>
    </row>
    <row r="51" spans="2:15" x14ac:dyDescent="0.15">
      <c r="B51" s="7">
        <f t="shared" si="2"/>
        <v>43</v>
      </c>
      <c r="C51" s="49"/>
      <c r="D51" s="42"/>
      <c r="E51" s="12" t="s">
        <v>140</v>
      </c>
      <c r="F51" s="12"/>
      <c r="G51" s="12"/>
      <c r="H51" s="12"/>
      <c r="I51" s="12"/>
      <c r="J51" s="7"/>
      <c r="K51" s="7"/>
      <c r="L51" s="7" t="s">
        <v>84</v>
      </c>
      <c r="M51" s="28">
        <v>42123</v>
      </c>
      <c r="N51" s="7"/>
      <c r="O51" s="7">
        <v>8</v>
      </c>
    </row>
    <row r="52" spans="2:15" x14ac:dyDescent="0.15">
      <c r="B52" s="7">
        <f t="shared" si="2"/>
        <v>44</v>
      </c>
      <c r="C52" s="49"/>
      <c r="D52" s="43" t="s">
        <v>112</v>
      </c>
      <c r="E52" s="51" t="s">
        <v>167</v>
      </c>
      <c r="F52" s="12" t="s">
        <v>113</v>
      </c>
      <c r="G52" s="12"/>
      <c r="H52" s="12"/>
      <c r="I52" s="12"/>
      <c r="J52" s="7"/>
      <c r="K52" s="7"/>
      <c r="L52" s="7" t="s">
        <v>84</v>
      </c>
      <c r="M52" s="28">
        <v>42123</v>
      </c>
      <c r="N52" s="7"/>
      <c r="O52" s="7">
        <v>7</v>
      </c>
    </row>
    <row r="53" spans="2:15" x14ac:dyDescent="0.15">
      <c r="B53" s="7">
        <f t="shared" si="2"/>
        <v>45</v>
      </c>
      <c r="C53" s="49"/>
      <c r="D53" s="43"/>
      <c r="E53" s="53"/>
      <c r="F53" s="12" t="s">
        <v>114</v>
      </c>
      <c r="G53" s="12"/>
      <c r="H53" s="12"/>
      <c r="I53" s="12"/>
      <c r="J53" s="7"/>
      <c r="K53" s="7"/>
      <c r="L53" s="7" t="s">
        <v>84</v>
      </c>
      <c r="M53" s="28">
        <v>42123</v>
      </c>
      <c r="N53" s="7"/>
      <c r="O53" s="7">
        <v>7</v>
      </c>
    </row>
    <row r="54" spans="2:15" x14ac:dyDescent="0.15">
      <c r="B54" s="7">
        <f t="shared" si="2"/>
        <v>46</v>
      </c>
      <c r="C54" s="49"/>
      <c r="D54" s="43"/>
      <c r="E54" s="53"/>
      <c r="F54" s="12" t="s">
        <v>115</v>
      </c>
      <c r="G54" s="12"/>
      <c r="H54" s="12"/>
      <c r="I54" s="12"/>
      <c r="J54" s="7"/>
      <c r="K54" s="7"/>
      <c r="L54" s="7" t="s">
        <v>84</v>
      </c>
      <c r="M54" s="28">
        <v>42123</v>
      </c>
      <c r="N54" s="7"/>
      <c r="O54" s="7">
        <v>7</v>
      </c>
    </row>
    <row r="55" spans="2:15" x14ac:dyDescent="0.15">
      <c r="B55" s="7">
        <f t="shared" si="2"/>
        <v>47</v>
      </c>
      <c r="C55" s="49"/>
      <c r="D55" s="43"/>
      <c r="E55" s="53"/>
      <c r="F55" s="12" t="s">
        <v>116</v>
      </c>
      <c r="G55" s="12"/>
      <c r="H55" s="12"/>
      <c r="I55" s="12"/>
      <c r="J55" s="7"/>
      <c r="K55" s="7"/>
      <c r="L55" s="7" t="s">
        <v>84</v>
      </c>
      <c r="M55" s="28">
        <v>42123</v>
      </c>
      <c r="N55" s="7"/>
      <c r="O55" s="7">
        <v>7</v>
      </c>
    </row>
    <row r="56" spans="2:15" x14ac:dyDescent="0.15">
      <c r="B56" s="7">
        <f t="shared" si="1"/>
        <v>48</v>
      </c>
      <c r="C56" s="49"/>
      <c r="D56" s="43"/>
      <c r="E56" s="52"/>
      <c r="F56" s="12" t="s">
        <v>117</v>
      </c>
      <c r="G56" s="12"/>
      <c r="H56" s="12"/>
      <c r="I56" s="12"/>
      <c r="J56" s="7"/>
      <c r="K56" s="7"/>
      <c r="L56" s="7" t="s">
        <v>84</v>
      </c>
      <c r="M56" s="28">
        <v>42123</v>
      </c>
      <c r="N56" s="7"/>
      <c r="O56" s="7">
        <v>7</v>
      </c>
    </row>
    <row r="57" spans="2:15" x14ac:dyDescent="0.15">
      <c r="B57" s="7">
        <f t="shared" si="1"/>
        <v>49</v>
      </c>
      <c r="C57" s="49"/>
      <c r="D57" s="43"/>
      <c r="E57" s="51" t="s">
        <v>168</v>
      </c>
      <c r="F57" s="12" t="s">
        <v>124</v>
      </c>
      <c r="G57" s="12"/>
      <c r="H57" s="12"/>
      <c r="I57" s="12"/>
      <c r="J57" s="7"/>
      <c r="K57" s="7"/>
      <c r="L57" s="7" t="s">
        <v>84</v>
      </c>
      <c r="M57" s="28">
        <v>42123</v>
      </c>
      <c r="N57" s="7"/>
      <c r="O57" s="7">
        <v>7</v>
      </c>
    </row>
    <row r="58" spans="2:15" x14ac:dyDescent="0.15">
      <c r="B58" s="7">
        <f t="shared" si="1"/>
        <v>50</v>
      </c>
      <c r="C58" s="49"/>
      <c r="D58" s="43"/>
      <c r="E58" s="53"/>
      <c r="F58" s="12" t="s">
        <v>126</v>
      </c>
      <c r="G58" s="12"/>
      <c r="H58" s="12"/>
      <c r="I58" s="12"/>
      <c r="J58" s="7"/>
      <c r="K58" s="7"/>
      <c r="L58" s="7" t="s">
        <v>84</v>
      </c>
      <c r="M58" s="28">
        <v>42123</v>
      </c>
      <c r="N58" s="7"/>
      <c r="O58" s="7">
        <v>7</v>
      </c>
    </row>
    <row r="59" spans="2:15" x14ac:dyDescent="0.15">
      <c r="B59" s="7">
        <f t="shared" si="1"/>
        <v>51</v>
      </c>
      <c r="C59" s="49"/>
      <c r="D59" s="43"/>
      <c r="E59" s="52"/>
      <c r="F59" s="7" t="s">
        <v>125</v>
      </c>
      <c r="G59" s="12"/>
      <c r="H59" s="12"/>
      <c r="I59" s="12"/>
      <c r="J59" s="7"/>
      <c r="K59" s="7"/>
      <c r="L59" s="7" t="s">
        <v>84</v>
      </c>
      <c r="M59" s="28">
        <v>42123</v>
      </c>
      <c r="N59" s="7"/>
      <c r="O59" s="7">
        <v>7</v>
      </c>
    </row>
    <row r="60" spans="2:15" x14ac:dyDescent="0.15">
      <c r="B60" s="7">
        <f t="shared" si="1"/>
        <v>52</v>
      </c>
      <c r="C60" s="49"/>
      <c r="D60" s="42" t="s">
        <v>118</v>
      </c>
      <c r="E60" s="12"/>
      <c r="F60" s="12" t="s">
        <v>119</v>
      </c>
      <c r="G60" s="12"/>
      <c r="H60" s="12"/>
      <c r="I60" s="12"/>
      <c r="J60" s="7"/>
      <c r="K60" s="7"/>
      <c r="L60" s="7" t="s">
        <v>84</v>
      </c>
      <c r="M60" s="28">
        <v>42123</v>
      </c>
      <c r="N60" s="7"/>
      <c r="O60" s="7">
        <v>8</v>
      </c>
    </row>
    <row r="61" spans="2:15" x14ac:dyDescent="0.15">
      <c r="B61" s="7">
        <f t="shared" si="1"/>
        <v>53</v>
      </c>
      <c r="C61" s="49"/>
      <c r="D61" s="42"/>
      <c r="E61" s="12"/>
      <c r="F61" s="12" t="s">
        <v>120</v>
      </c>
      <c r="G61" s="12"/>
      <c r="H61" s="12"/>
      <c r="I61" s="12"/>
      <c r="J61" s="7"/>
      <c r="K61" s="7"/>
      <c r="L61" s="7" t="s">
        <v>84</v>
      </c>
      <c r="M61" s="28">
        <v>42123</v>
      </c>
      <c r="N61" s="7"/>
      <c r="O61" s="7">
        <v>8</v>
      </c>
    </row>
    <row r="62" spans="2:15" ht="13.5" customHeight="1" x14ac:dyDescent="0.15">
      <c r="B62" s="7">
        <f t="shared" si="1"/>
        <v>54</v>
      </c>
      <c r="C62" s="49"/>
      <c r="D62" s="47" t="s">
        <v>131</v>
      </c>
      <c r="E62" s="12"/>
      <c r="F62" s="12"/>
      <c r="G62" s="12"/>
      <c r="H62" s="12"/>
      <c r="I62" s="12"/>
      <c r="J62" s="7"/>
      <c r="K62" s="7"/>
      <c r="L62" s="7" t="s">
        <v>84</v>
      </c>
      <c r="M62" s="28">
        <v>42123</v>
      </c>
      <c r="N62" s="7"/>
      <c r="O62" s="7">
        <v>2</v>
      </c>
    </row>
    <row r="63" spans="2:15" x14ac:dyDescent="0.15">
      <c r="B63" s="7">
        <f t="shared" si="1"/>
        <v>55</v>
      </c>
      <c r="C63" s="49"/>
      <c r="D63" s="48"/>
      <c r="E63" s="12"/>
      <c r="F63" s="12"/>
      <c r="G63" s="12"/>
      <c r="H63" s="12"/>
      <c r="I63" s="12"/>
      <c r="J63" s="7"/>
      <c r="K63" s="7"/>
      <c r="L63" s="7" t="s">
        <v>84</v>
      </c>
      <c r="M63" s="28">
        <v>42123</v>
      </c>
      <c r="N63" s="7"/>
      <c r="O63" s="7">
        <v>2</v>
      </c>
    </row>
    <row r="64" spans="2:15" ht="13.5" customHeight="1" x14ac:dyDescent="0.15">
      <c r="B64" s="7">
        <f t="shared" si="1"/>
        <v>56</v>
      </c>
      <c r="C64" s="49"/>
      <c r="D64" s="47" t="s">
        <v>132</v>
      </c>
      <c r="E64" s="12"/>
      <c r="F64" s="12"/>
      <c r="G64" s="12"/>
      <c r="H64" s="12"/>
      <c r="I64" s="12"/>
      <c r="J64" s="7"/>
      <c r="K64" s="7"/>
      <c r="L64" s="7" t="s">
        <v>84</v>
      </c>
      <c r="M64" s="28">
        <v>42123</v>
      </c>
      <c r="N64" s="7"/>
      <c r="O64" s="7">
        <v>6</v>
      </c>
    </row>
    <row r="65" spans="2:15" x14ac:dyDescent="0.15">
      <c r="B65" s="7">
        <f>B64+1</f>
        <v>57</v>
      </c>
      <c r="C65" s="49"/>
      <c r="D65" s="48"/>
      <c r="E65" s="12"/>
      <c r="F65" s="12"/>
      <c r="G65" s="12"/>
      <c r="H65" s="12"/>
      <c r="I65" s="12"/>
      <c r="J65" s="7"/>
      <c r="K65" s="7"/>
      <c r="L65" s="7" t="s">
        <v>84</v>
      </c>
      <c r="M65" s="28">
        <v>42123</v>
      </c>
      <c r="N65" s="7"/>
      <c r="O65" s="7">
        <v>6</v>
      </c>
    </row>
    <row r="66" spans="2:15" x14ac:dyDescent="0.15">
      <c r="B66" s="7">
        <f t="shared" ref="B66:B70" si="3">B65+1</f>
        <v>58</v>
      </c>
      <c r="C66" s="49"/>
      <c r="D66" s="47" t="s">
        <v>161</v>
      </c>
      <c r="E66" s="12"/>
      <c r="F66" s="12"/>
      <c r="G66" s="12"/>
      <c r="H66" s="12"/>
      <c r="I66" s="12"/>
      <c r="J66" s="7"/>
      <c r="K66" s="7"/>
      <c r="L66" s="7" t="s">
        <v>84</v>
      </c>
      <c r="M66" s="28">
        <v>42123</v>
      </c>
      <c r="N66" s="7"/>
      <c r="O66" s="7">
        <v>7</v>
      </c>
    </row>
    <row r="67" spans="2:15" x14ac:dyDescent="0.15">
      <c r="B67" s="7">
        <f t="shared" si="3"/>
        <v>59</v>
      </c>
      <c r="C67" s="48"/>
      <c r="D67" s="48"/>
      <c r="E67" s="12"/>
      <c r="F67" s="12"/>
      <c r="G67" s="12"/>
      <c r="H67" s="12"/>
      <c r="I67" s="12"/>
      <c r="J67" s="7"/>
      <c r="K67" s="7"/>
      <c r="L67" s="7" t="s">
        <v>84</v>
      </c>
      <c r="M67" s="28">
        <v>42123</v>
      </c>
      <c r="N67" s="7"/>
      <c r="O67" s="7">
        <v>7</v>
      </c>
    </row>
    <row r="68" spans="2:15" x14ac:dyDescent="0.15">
      <c r="B68" s="7">
        <f t="shared" si="3"/>
        <v>60</v>
      </c>
      <c r="C68" s="42" t="s">
        <v>133</v>
      </c>
      <c r="D68" s="47" t="s">
        <v>134</v>
      </c>
      <c r="E68" s="12" t="s">
        <v>162</v>
      </c>
      <c r="F68" s="12"/>
      <c r="G68" s="12"/>
      <c r="H68" s="12"/>
      <c r="I68" s="12"/>
      <c r="J68" s="7"/>
      <c r="K68" s="7"/>
      <c r="L68" s="7" t="s">
        <v>84</v>
      </c>
      <c r="M68" s="28">
        <v>42123</v>
      </c>
      <c r="N68" s="7"/>
      <c r="O68" s="7">
        <v>8</v>
      </c>
    </row>
    <row r="69" spans="2:15" x14ac:dyDescent="0.15">
      <c r="B69" s="7">
        <f t="shared" si="3"/>
        <v>61</v>
      </c>
      <c r="C69" s="42"/>
      <c r="D69" s="48"/>
      <c r="E69" s="12" t="s">
        <v>163</v>
      </c>
      <c r="F69" s="12"/>
      <c r="G69" s="12"/>
      <c r="H69" s="12"/>
      <c r="I69" s="12"/>
      <c r="J69" s="7"/>
      <c r="K69" s="7"/>
      <c r="L69" s="7" t="s">
        <v>84</v>
      </c>
      <c r="M69" s="28">
        <v>42123</v>
      </c>
      <c r="N69" s="7"/>
      <c r="O69" s="7">
        <v>8</v>
      </c>
    </row>
    <row r="70" spans="2:15" x14ac:dyDescent="0.15">
      <c r="B70" s="7">
        <f t="shared" si="3"/>
        <v>62</v>
      </c>
      <c r="C70" s="42"/>
      <c r="D70" s="12" t="s">
        <v>135</v>
      </c>
      <c r="E70" s="12"/>
      <c r="F70" s="12"/>
      <c r="G70" s="12"/>
      <c r="H70" s="12"/>
      <c r="I70" s="12"/>
      <c r="J70" s="7"/>
      <c r="K70" s="7"/>
      <c r="L70" s="7" t="s">
        <v>84</v>
      </c>
      <c r="M70" s="28">
        <v>42123</v>
      </c>
      <c r="N70" s="7"/>
      <c r="O70" s="7">
        <v>8</v>
      </c>
    </row>
    <row r="71" spans="2:15" x14ac:dyDescent="0.15">
      <c r="B71" s="7">
        <f>B70+1</f>
        <v>63</v>
      </c>
      <c r="C71" s="42"/>
      <c r="D71" s="12" t="s">
        <v>146</v>
      </c>
      <c r="E71" s="12"/>
      <c r="F71" s="12"/>
      <c r="G71" s="12"/>
      <c r="H71" s="12"/>
      <c r="I71" s="12"/>
      <c r="J71" s="7"/>
      <c r="K71" s="7"/>
      <c r="L71" s="7" t="s">
        <v>84</v>
      </c>
      <c r="M71" s="28">
        <v>42123</v>
      </c>
      <c r="N71" s="7"/>
      <c r="O71" s="7">
        <v>6</v>
      </c>
    </row>
    <row r="72" spans="2:15" x14ac:dyDescent="0.15">
      <c r="B72" s="7">
        <f t="shared" ref="B72:B73" si="4">B71+1</f>
        <v>64</v>
      </c>
      <c r="C72" s="42"/>
      <c r="D72" s="32" t="s">
        <v>177</v>
      </c>
      <c r="E72" s="32"/>
      <c r="F72" s="32"/>
      <c r="G72" s="32"/>
      <c r="H72" s="32"/>
      <c r="I72" s="32"/>
      <c r="J72" s="7"/>
      <c r="K72" s="7"/>
      <c r="L72" s="7" t="s">
        <v>84</v>
      </c>
      <c r="M72" s="28">
        <v>42124</v>
      </c>
      <c r="N72" s="7"/>
      <c r="O72" s="7">
        <v>1</v>
      </c>
    </row>
    <row r="73" spans="2:15" x14ac:dyDescent="0.15">
      <c r="B73" s="7">
        <f t="shared" si="4"/>
        <v>65</v>
      </c>
      <c r="C73" s="42" t="s">
        <v>136</v>
      </c>
      <c r="D73" s="12" t="s">
        <v>137</v>
      </c>
      <c r="E73" s="12"/>
      <c r="F73" s="12"/>
      <c r="G73" s="12"/>
      <c r="H73" s="12"/>
      <c r="I73" s="12"/>
      <c r="J73" s="7"/>
      <c r="K73" s="7"/>
      <c r="L73" s="7" t="s">
        <v>84</v>
      </c>
      <c r="M73" s="28">
        <v>42123</v>
      </c>
      <c r="N73" s="7"/>
      <c r="O73" s="7">
        <v>5</v>
      </c>
    </row>
    <row r="74" spans="2:15" x14ac:dyDescent="0.15">
      <c r="B74" s="7">
        <f t="shared" si="1"/>
        <v>66</v>
      </c>
      <c r="C74" s="42"/>
      <c r="D74" s="12" t="s">
        <v>138</v>
      </c>
      <c r="E74" s="12"/>
      <c r="F74" s="12"/>
      <c r="G74" s="12"/>
      <c r="H74" s="12"/>
      <c r="I74" s="12"/>
      <c r="J74" s="7"/>
      <c r="K74" s="7"/>
      <c r="L74" s="7" t="s">
        <v>84</v>
      </c>
      <c r="M74" s="28">
        <v>42123</v>
      </c>
      <c r="N74" s="7"/>
      <c r="O74" s="7">
        <v>4</v>
      </c>
    </row>
    <row r="75" spans="2:15" x14ac:dyDescent="0.15">
      <c r="B75" s="7">
        <f t="shared" si="1"/>
        <v>67</v>
      </c>
      <c r="C75" s="42"/>
      <c r="D75" s="12" t="s">
        <v>139</v>
      </c>
      <c r="E75" s="12"/>
      <c r="F75" s="12"/>
      <c r="G75" s="12"/>
      <c r="H75" s="12"/>
      <c r="I75" s="12"/>
      <c r="J75" s="7"/>
      <c r="K75" s="7"/>
      <c r="L75" s="7" t="s">
        <v>84</v>
      </c>
      <c r="M75" s="28">
        <v>42123</v>
      </c>
      <c r="N75" s="7"/>
      <c r="O75" s="7">
        <v>3</v>
      </c>
    </row>
  </sheetData>
  <mergeCells count="28">
    <mergeCell ref="C7:C8"/>
    <mergeCell ref="E35:E38"/>
    <mergeCell ref="E39:E42"/>
    <mergeCell ref="E32:E33"/>
    <mergeCell ref="E49:E50"/>
    <mergeCell ref="E10:E12"/>
    <mergeCell ref="D24:D27"/>
    <mergeCell ref="D19:D23"/>
    <mergeCell ref="E19:E21"/>
    <mergeCell ref="E43:E44"/>
    <mergeCell ref="E46:E48"/>
    <mergeCell ref="D16:D18"/>
    <mergeCell ref="D64:D65"/>
    <mergeCell ref="D62:D63"/>
    <mergeCell ref="E52:E56"/>
    <mergeCell ref="E57:E59"/>
    <mergeCell ref="D52:D59"/>
    <mergeCell ref="C73:C75"/>
    <mergeCell ref="C68:C72"/>
    <mergeCell ref="D35:D45"/>
    <mergeCell ref="D46:D51"/>
    <mergeCell ref="D28:D33"/>
    <mergeCell ref="C9:C33"/>
    <mergeCell ref="D10:D15"/>
    <mergeCell ref="D68:D69"/>
    <mergeCell ref="C34:C67"/>
    <mergeCell ref="D60:D61"/>
    <mergeCell ref="D66:D67"/>
  </mergeCells>
  <phoneticPr fontId="1" type="noConversion"/>
  <conditionalFormatting sqref="N1:N25 N27:N1048576">
    <cfRule type="cellIs" dxfId="3" priority="9" operator="equal">
      <formula>"完成"</formula>
    </cfRule>
    <cfRule type="cellIs" dxfId="2" priority="10" operator="equal">
      <formula>"进行中"</formula>
    </cfRule>
  </conditionalFormatting>
  <conditionalFormatting sqref="N26">
    <cfRule type="cellIs" dxfId="1" priority="1" operator="equal">
      <formula>"完成"</formula>
    </cfRule>
    <cfRule type="cellIs" dxfId="0" priority="2" operator="equal">
      <formula>"进行中"</formula>
    </cfRule>
  </conditionalFormatting>
  <conditionalFormatting sqref="O7:O6548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65485">
    <cfRule type="colorScale" priority="83">
      <colorScale>
        <cfvo type="min"/>
        <cfvo type="max"/>
        <color theme="3" tint="0.59999389629810485"/>
        <color rgb="FF00B050"/>
      </colorScale>
    </cfRule>
  </conditionalFormatting>
  <dataValidations count="2">
    <dataValidation type="whole" allowBlank="1" showInputMessage="1" showErrorMessage="1" sqref="O1:O1048576">
      <formula1>1</formula1>
      <formula2>10</formula2>
    </dataValidation>
    <dataValidation type="list" allowBlank="1" showInputMessage="1" showErrorMessage="1" sqref="N1:N1048576">
      <formula1>"等待,进行中,完成,变更,bug,关闭"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6"/>
  <sheetViews>
    <sheetView workbookViewId="0">
      <pane ySplit="2" topLeftCell="A3" activePane="bottomLeft" state="frozen"/>
      <selection pane="bottomLeft" activeCell="G15" sqref="G15"/>
    </sheetView>
  </sheetViews>
  <sheetFormatPr defaultRowHeight="12" x14ac:dyDescent="0.15"/>
  <cols>
    <col min="1" max="1" width="2.875" style="1" customWidth="1"/>
    <col min="2" max="2" width="6.875" style="1" customWidth="1"/>
    <col min="3" max="3" width="15.875" style="1" customWidth="1"/>
    <col min="4" max="4" width="19.5" style="1" customWidth="1"/>
    <col min="5" max="7" width="9" style="1"/>
    <col min="8" max="8" width="24" style="1" customWidth="1"/>
    <col min="9" max="10" width="9" style="1"/>
    <col min="11" max="11" width="18.625" style="1" customWidth="1"/>
    <col min="12" max="16384" width="9" style="1"/>
  </cols>
  <sheetData>
    <row r="2" spans="2:11" x14ac:dyDescent="0.15">
      <c r="B2" s="3" t="s">
        <v>3</v>
      </c>
      <c r="C2" s="17" t="s">
        <v>28</v>
      </c>
      <c r="D2" s="4" t="s">
        <v>29</v>
      </c>
      <c r="E2" s="4" t="s">
        <v>17</v>
      </c>
      <c r="F2" s="17" t="s">
        <v>16</v>
      </c>
      <c r="G2" s="4" t="s">
        <v>8</v>
      </c>
      <c r="H2" s="4" t="s">
        <v>31</v>
      </c>
      <c r="I2" s="4" t="s">
        <v>32</v>
      </c>
      <c r="J2" s="4" t="s">
        <v>33</v>
      </c>
      <c r="K2" s="17" t="s">
        <v>30</v>
      </c>
    </row>
    <row r="3" spans="2:11" x14ac:dyDescent="0.15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x14ac:dyDescent="0.1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1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 x14ac:dyDescent="0.1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x14ac:dyDescent="0.1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x14ac:dyDescent="0.1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x14ac:dyDescent="0.15">
      <c r="B9" s="2"/>
      <c r="C9" s="2"/>
      <c r="D9" s="2"/>
      <c r="E9" s="2"/>
      <c r="F9" s="2"/>
      <c r="G9" s="2"/>
      <c r="H9" s="2"/>
      <c r="I9" s="2"/>
      <c r="J9" s="2"/>
      <c r="K9" s="2"/>
    </row>
    <row r="10" spans="2:11" x14ac:dyDescent="0.15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x14ac:dyDescent="0.15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15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15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15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15">
      <c r="B46" s="2"/>
      <c r="C46" s="2"/>
      <c r="D46" s="2"/>
      <c r="E46" s="2"/>
      <c r="F46" s="2"/>
      <c r="G46" s="2"/>
      <c r="H46" s="2"/>
      <c r="I46" s="2"/>
      <c r="J46" s="2"/>
      <c r="K46" s="2"/>
    </row>
  </sheetData>
  <phoneticPr fontId="1" type="noConversion"/>
  <dataValidations count="1">
    <dataValidation type="list" allowBlank="1" showInputMessage="1" showErrorMessage="1" sqref="G1:G1048576">
      <formula1>"等待回复,已回复,关闭"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4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" sqref="J2"/>
    </sheetView>
  </sheetViews>
  <sheetFormatPr defaultRowHeight="12" x14ac:dyDescent="0.15"/>
  <cols>
    <col min="1" max="1" width="2.25" style="6" customWidth="1"/>
    <col min="2" max="2" width="7.875" style="6" customWidth="1"/>
    <col min="3" max="3" width="11.75" style="13" customWidth="1"/>
    <col min="4" max="4" width="13.625" style="13" customWidth="1"/>
    <col min="5" max="5" width="9" style="6"/>
    <col min="6" max="6" width="11.125" style="6" customWidth="1"/>
    <col min="7" max="8" width="13.875" style="6" customWidth="1"/>
    <col min="9" max="9" width="9" style="6"/>
    <col min="10" max="10" width="12.625" style="6" customWidth="1"/>
    <col min="11" max="11" width="10.625" style="6" customWidth="1"/>
    <col min="12" max="14" width="9" style="6"/>
    <col min="15" max="15" width="10.625" style="6" customWidth="1"/>
    <col min="16" max="16" width="21.75" style="13" customWidth="1"/>
    <col min="17" max="17" width="20.875" style="13" customWidth="1"/>
    <col min="18" max="16384" width="9" style="6"/>
  </cols>
  <sheetData>
    <row r="2" spans="2:17" s="8" customFormat="1" x14ac:dyDescent="0.15">
      <c r="B2" s="3" t="s">
        <v>3</v>
      </c>
      <c r="C2" s="14" t="s">
        <v>4</v>
      </c>
      <c r="D2" s="14" t="s">
        <v>5</v>
      </c>
      <c r="E2" s="3" t="s">
        <v>6</v>
      </c>
      <c r="F2" s="3" t="s">
        <v>7</v>
      </c>
      <c r="G2" s="3" t="s">
        <v>18</v>
      </c>
      <c r="H2" s="3" t="s">
        <v>35</v>
      </c>
      <c r="I2" s="3" t="s">
        <v>8</v>
      </c>
      <c r="J2" s="3" t="s">
        <v>2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14" t="s">
        <v>14</v>
      </c>
      <c r="Q2" s="14" t="s">
        <v>15</v>
      </c>
    </row>
    <row r="3" spans="2:17" x14ac:dyDescent="0.15">
      <c r="B3" s="7"/>
      <c r="C3" s="12"/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2"/>
      <c r="Q3" s="12"/>
    </row>
    <row r="4" spans="2:17" x14ac:dyDescent="0.15">
      <c r="B4" s="7"/>
      <c r="C4" s="12"/>
      <c r="D4" s="1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2"/>
      <c r="Q4" s="12"/>
    </row>
    <row r="5" spans="2:17" x14ac:dyDescent="0.15">
      <c r="B5" s="7"/>
      <c r="C5" s="12"/>
      <c r="D5" s="1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12"/>
    </row>
    <row r="6" spans="2:17" x14ac:dyDescent="0.15">
      <c r="B6" s="7"/>
      <c r="C6" s="12"/>
      <c r="D6" s="12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12"/>
    </row>
    <row r="7" spans="2:17" x14ac:dyDescent="0.15">
      <c r="B7" s="7"/>
      <c r="C7" s="12"/>
      <c r="D7" s="1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12"/>
    </row>
    <row r="8" spans="2:17" x14ac:dyDescent="0.15">
      <c r="B8" s="7"/>
      <c r="C8" s="12"/>
      <c r="D8" s="12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12"/>
    </row>
    <row r="9" spans="2:17" x14ac:dyDescent="0.15">
      <c r="B9" s="7"/>
      <c r="C9" s="12"/>
      <c r="D9" s="12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12"/>
    </row>
    <row r="10" spans="2:17" x14ac:dyDescent="0.15">
      <c r="B10" s="7"/>
      <c r="C10" s="12"/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12"/>
    </row>
    <row r="11" spans="2:17" x14ac:dyDescent="0.15">
      <c r="B11" s="7"/>
      <c r="C11" s="12"/>
      <c r="D11" s="12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12"/>
    </row>
    <row r="12" spans="2:17" x14ac:dyDescent="0.15">
      <c r="B12" s="7"/>
      <c r="C12" s="12"/>
      <c r="D12" s="12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12"/>
    </row>
    <row r="13" spans="2:17" x14ac:dyDescent="0.15">
      <c r="B13" s="7"/>
      <c r="C13" s="12"/>
      <c r="D13" s="12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12"/>
    </row>
    <row r="14" spans="2:17" x14ac:dyDescent="0.15">
      <c r="B14" s="7"/>
      <c r="C14" s="12"/>
      <c r="D14" s="12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12"/>
    </row>
    <row r="15" spans="2:17" x14ac:dyDescent="0.15">
      <c r="B15" s="7"/>
      <c r="C15" s="12"/>
      <c r="D15" s="12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12"/>
    </row>
    <row r="16" spans="2:17" x14ac:dyDescent="0.15">
      <c r="B16" s="7"/>
      <c r="C16" s="12"/>
      <c r="D16" s="12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12"/>
    </row>
    <row r="17" spans="2:17" x14ac:dyDescent="0.15">
      <c r="B17" s="7"/>
      <c r="C17" s="12"/>
      <c r="D17" s="12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12"/>
    </row>
    <row r="18" spans="2:17" x14ac:dyDescent="0.15">
      <c r="B18" s="7"/>
      <c r="C18" s="12"/>
      <c r="D18" s="12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12"/>
    </row>
    <row r="19" spans="2:17" x14ac:dyDescent="0.15">
      <c r="B19" s="7"/>
      <c r="C19" s="12"/>
      <c r="D19" s="12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12"/>
    </row>
    <row r="20" spans="2:17" x14ac:dyDescent="0.15">
      <c r="B20" s="7"/>
      <c r="C20" s="12"/>
      <c r="D20" s="12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12"/>
    </row>
    <row r="21" spans="2:17" x14ac:dyDescent="0.15">
      <c r="B21" s="7"/>
      <c r="C21" s="12"/>
      <c r="D21" s="1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12"/>
    </row>
    <row r="22" spans="2:17" x14ac:dyDescent="0.15">
      <c r="B22" s="7"/>
      <c r="C22" s="12"/>
      <c r="D22" s="12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12"/>
    </row>
    <row r="23" spans="2:17" x14ac:dyDescent="0.15">
      <c r="B23" s="7"/>
      <c r="C23" s="12"/>
      <c r="D23" s="12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12"/>
    </row>
    <row r="24" spans="2:17" x14ac:dyDescent="0.15">
      <c r="B24" s="7"/>
      <c r="C24" s="12"/>
      <c r="D24" s="12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12"/>
    </row>
    <row r="25" spans="2:17" x14ac:dyDescent="0.15">
      <c r="B25" s="7"/>
      <c r="C25" s="12"/>
      <c r="D25" s="1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12"/>
    </row>
    <row r="26" spans="2:17" x14ac:dyDescent="0.15">
      <c r="B26" s="7"/>
      <c r="C26" s="12"/>
      <c r="D26" s="12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12"/>
    </row>
    <row r="27" spans="2:17" x14ac:dyDescent="0.15">
      <c r="B27" s="7"/>
      <c r="C27" s="12"/>
      <c r="D27" s="1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12"/>
    </row>
    <row r="28" spans="2:17" x14ac:dyDescent="0.15">
      <c r="B28" s="7"/>
      <c r="C28" s="12"/>
      <c r="D28" s="12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12"/>
    </row>
    <row r="29" spans="2:17" x14ac:dyDescent="0.15">
      <c r="B29" s="7"/>
      <c r="C29" s="12"/>
      <c r="D29" s="1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12"/>
    </row>
    <row r="30" spans="2:17" x14ac:dyDescent="0.15">
      <c r="B30" s="7"/>
      <c r="C30" s="12"/>
      <c r="D30" s="12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12"/>
    </row>
    <row r="31" spans="2:17" x14ac:dyDescent="0.15">
      <c r="B31" s="7"/>
      <c r="C31" s="12"/>
      <c r="D31" s="12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12"/>
    </row>
    <row r="32" spans="2:17" x14ac:dyDescent="0.15">
      <c r="B32" s="7"/>
      <c r="C32" s="12"/>
      <c r="D32" s="12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12"/>
    </row>
    <row r="33" spans="2:17" x14ac:dyDescent="0.15">
      <c r="B33" s="7"/>
      <c r="C33" s="12"/>
      <c r="D33" s="12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12"/>
    </row>
    <row r="34" spans="2:17" x14ac:dyDescent="0.15">
      <c r="B34" s="7"/>
      <c r="C34" s="12"/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2"/>
      <c r="Q34" s="12"/>
    </row>
    <row r="35" spans="2:17" x14ac:dyDescent="0.15">
      <c r="B35" s="7"/>
      <c r="C35" s="12"/>
      <c r="D35" s="12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2"/>
      <c r="Q35" s="12"/>
    </row>
    <row r="36" spans="2:17" x14ac:dyDescent="0.15">
      <c r="B36" s="7"/>
      <c r="C36" s="12"/>
      <c r="D36" s="12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2"/>
      <c r="Q36" s="12"/>
    </row>
    <row r="37" spans="2:17" x14ac:dyDescent="0.15">
      <c r="B37" s="7"/>
      <c r="C37" s="12"/>
      <c r="D37" s="12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2"/>
      <c r="Q37" s="12"/>
    </row>
    <row r="38" spans="2:17" x14ac:dyDescent="0.15">
      <c r="B38" s="7"/>
      <c r="C38" s="12"/>
      <c r="D38" s="12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2"/>
      <c r="Q38" s="12"/>
    </row>
    <row r="39" spans="2:17" x14ac:dyDescent="0.15">
      <c r="B39" s="7"/>
      <c r="C39" s="12"/>
      <c r="D39" s="12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2"/>
      <c r="Q39" s="12"/>
    </row>
    <row r="40" spans="2:17" x14ac:dyDescent="0.15">
      <c r="B40" s="7"/>
      <c r="C40" s="12"/>
      <c r="D40" s="12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2"/>
      <c r="Q40" s="12"/>
    </row>
    <row r="41" spans="2:17" x14ac:dyDescent="0.15">
      <c r="B41" s="7"/>
      <c r="C41" s="12"/>
      <c r="D41" s="12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2"/>
      <c r="Q41" s="12"/>
    </row>
    <row r="42" spans="2:17" x14ac:dyDescent="0.15">
      <c r="B42" s="7"/>
      <c r="C42" s="12"/>
      <c r="D42" s="12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2"/>
      <c r="Q42" s="12"/>
    </row>
    <row r="43" spans="2:17" x14ac:dyDescent="0.15">
      <c r="B43" s="7"/>
      <c r="C43" s="12"/>
      <c r="D43" s="12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12"/>
      <c r="Q43" s="12"/>
    </row>
    <row r="44" spans="2:17" x14ac:dyDescent="0.15">
      <c r="B44" s="7"/>
      <c r="C44" s="12"/>
      <c r="D44" s="12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2"/>
      <c r="Q44" s="12"/>
    </row>
  </sheetData>
  <phoneticPr fontId="1" type="noConversion"/>
  <dataValidations count="2">
    <dataValidation type="list" allowBlank="1" showInputMessage="1" showErrorMessage="1" sqref="I1:I1048576">
      <formula1>"等待,队列,处理中,确认中,修正,关闭"</formula1>
    </dataValidation>
    <dataValidation type="whole" allowBlank="1" showInputMessage="1" showErrorMessage="1" sqref="J1:J1048576">
      <formula1>1</formula1>
      <formula2>10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使用手册</vt:lpstr>
      <vt:lpstr>冲刺统计</vt:lpstr>
      <vt:lpstr>发布计划</vt:lpstr>
      <vt:lpstr>产品订单 </vt:lpstr>
      <vt:lpstr>Q&amp;A List</vt:lpstr>
      <vt:lpstr>Bug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2015-05-02T07:51:15Z</dcterms:modified>
</cp:coreProperties>
</file>