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4"/>
  </bookViews>
  <sheets>
    <sheet name="封面" sheetId="1" r:id="rId1"/>
    <sheet name="使用手册" sheetId="8" r:id="rId2"/>
    <sheet name="冲刺统计" sheetId="6" r:id="rId3"/>
    <sheet name="发布计划" sheetId="12" r:id="rId4"/>
    <sheet name="产品订单 " sheetId="10" r:id="rId5"/>
    <sheet name="Q&amp;A List" sheetId="7" r:id="rId6"/>
    <sheet name="Bug List" sheetId="5" r:id="rId7"/>
  </sheets>
  <calcPr calcId="152511"/>
</workbook>
</file>

<file path=xl/calcChain.xml><?xml version="1.0" encoding="utf-8"?>
<calcChain xmlns="http://schemas.openxmlformats.org/spreadsheetml/2006/main">
  <c r="C7" i="12" l="1"/>
  <c r="C8" i="12" s="1"/>
  <c r="C9" i="12" s="1"/>
  <c r="D2" i="12"/>
  <c r="F7" i="12" l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D3" i="12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I2" i="10"/>
  <c r="J2" i="10" l="1"/>
  <c r="K2" i="10"/>
  <c r="B8" i="10"/>
  <c r="B9" i="10" s="1"/>
  <c r="B10" i="10" s="1"/>
  <c r="B11" i="10" s="1"/>
  <c r="B12" i="10" s="1"/>
  <c r="B13" i="10" s="1"/>
  <c r="B14" i="10" s="1"/>
  <c r="B15" i="10" s="1"/>
  <c r="B16" i="10" s="1"/>
  <c r="B17" i="10" s="1"/>
  <c r="B19" i="10" s="1"/>
  <c r="B20" i="10" s="1"/>
  <c r="B21" i="10" s="1"/>
  <c r="B22" i="10" s="1"/>
  <c r="D3" i="10"/>
  <c r="B23" i="10" l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l="1"/>
  <c r="B35" i="10" s="1"/>
  <c r="B36" i="10" s="1"/>
  <c r="J3" i="6"/>
  <c r="M3" i="6"/>
  <c r="L3" i="6"/>
  <c r="K3" i="6"/>
  <c r="B37" i="10" l="1"/>
  <c r="B38" i="10" s="1"/>
  <c r="B39" i="10" s="1"/>
  <c r="B40" i="10" s="1"/>
  <c r="B41" i="10" s="1"/>
  <c r="B43" i="10" s="1"/>
  <c r="B44" i="10" s="1"/>
  <c r="B45" i="10" s="1"/>
  <c r="M4" i="6"/>
  <c r="M5" i="6"/>
  <c r="M6" i="6"/>
  <c r="M7" i="6"/>
  <c r="M8" i="6"/>
  <c r="L4" i="6"/>
  <c r="L5" i="6"/>
  <c r="L6" i="6"/>
  <c r="L7" i="6"/>
  <c r="L8" i="6"/>
  <c r="K4" i="6"/>
  <c r="K5" i="6"/>
  <c r="K6" i="6"/>
  <c r="K7" i="6"/>
  <c r="K8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46" i="10" l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3" i="10" l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60" i="10"/>
  <c r="B61" i="10" s="1"/>
  <c r="B62" i="10" s="1"/>
  <c r="D2" i="10" l="1"/>
  <c r="D4" i="10" s="1"/>
</calcChain>
</file>

<file path=xl/comments1.xml><?xml version="1.0" encoding="utf-8"?>
<comments xmlns="http://schemas.openxmlformats.org/spreadsheetml/2006/main">
  <authors>
    <author>作者</author>
  </authors>
  <commentLis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人日/任务
平均工作效率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本次周期一共完成了多少任务</t>
        </r>
      </text>
    </commen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该冲刺周期中，新增的任务。产生新增的原因主要是需求变更和初期需求分析不够细致以及BUG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项目中唯一的标识</t>
        </r>
      </text>
    </comment>
    <comment ref="C6" authorId="0" shapeId="0">
      <text>
        <r>
          <rPr>
            <sz val="9"/>
            <color indexed="81"/>
            <rFont val="宋体"/>
            <family val="3"/>
            <charset val="134"/>
          </rPr>
          <t>关于需求点的概括性描述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改需求约需要多少人日完成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功能完成后，如何演示</t>
        </r>
      </text>
    </comment>
    <comment ref="O6" authorId="0" shapeId="0">
      <text>
        <r>
          <rPr>
            <b/>
            <sz val="9"/>
            <color indexed="81"/>
            <rFont val="宋体"/>
            <family val="3"/>
            <charset val="134"/>
          </rPr>
          <t>优先级介于</t>
        </r>
        <r>
          <rPr>
            <b/>
            <sz val="9"/>
            <color indexed="81"/>
            <rFont val="Tahoma"/>
            <family val="2"/>
          </rPr>
          <t>1--10</t>
        </r>
        <r>
          <rPr>
            <b/>
            <sz val="9"/>
            <color indexed="81"/>
            <rFont val="宋体"/>
            <family val="3"/>
            <charset val="134"/>
          </rPr>
          <t>之间
大数优先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与该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相关联的需求或</t>
        </r>
        <r>
          <rPr>
            <b/>
            <sz val="9"/>
            <color indexed="81"/>
            <rFont val="Tahoma"/>
            <family val="2"/>
          </rPr>
          <t>bug</t>
        </r>
        <r>
          <rPr>
            <b/>
            <sz val="9"/>
            <color indexed="81"/>
            <rFont val="宋体"/>
            <family val="3"/>
            <charset val="134"/>
          </rPr>
          <t>。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优先级介于</t>
        </r>
        <r>
          <rPr>
            <b/>
            <sz val="9"/>
            <color indexed="81"/>
            <rFont val="Tahoma"/>
            <family val="2"/>
          </rPr>
          <t>1--10</t>
        </r>
        <r>
          <rPr>
            <b/>
            <sz val="9"/>
            <color indexed="81"/>
            <rFont val="宋体"/>
            <family val="3"/>
            <charset val="134"/>
          </rPr>
          <t>之间
大数优先</t>
        </r>
      </text>
    </comment>
  </commentList>
</comments>
</file>

<file path=xl/sharedStrings.xml><?xml version="1.0" encoding="utf-8"?>
<sst xmlns="http://schemas.openxmlformats.org/spreadsheetml/2006/main" count="353" uniqueCount="213">
  <si>
    <t>冲刺</t>
    <phoneticPr fontId="1" type="noConversion"/>
  </si>
  <si>
    <t>需求</t>
    <phoneticPr fontId="1" type="noConversion"/>
  </si>
  <si>
    <t>优先级</t>
    <phoneticPr fontId="1" type="noConversion"/>
  </si>
  <si>
    <t>ID</t>
    <phoneticPr fontId="1" type="noConversion"/>
  </si>
  <si>
    <t>名称</t>
    <phoneticPr fontId="1" type="noConversion"/>
  </si>
  <si>
    <t>详述</t>
    <phoneticPr fontId="1" type="noConversion"/>
  </si>
  <si>
    <t>发现者</t>
    <phoneticPr fontId="1" type="noConversion"/>
  </si>
  <si>
    <t>发现时间</t>
    <phoneticPr fontId="1" type="noConversion"/>
  </si>
  <si>
    <t>状态</t>
    <phoneticPr fontId="1" type="noConversion"/>
  </si>
  <si>
    <t>结束时间</t>
    <phoneticPr fontId="1" type="noConversion"/>
  </si>
  <si>
    <t>工作量</t>
    <phoneticPr fontId="1" type="noConversion"/>
  </si>
  <si>
    <t>修正人</t>
    <phoneticPr fontId="1" type="noConversion"/>
  </si>
  <si>
    <t>确认人</t>
    <phoneticPr fontId="1" type="noConversion"/>
  </si>
  <si>
    <t>确认时间</t>
    <phoneticPr fontId="1" type="noConversion"/>
  </si>
  <si>
    <t>处理方案</t>
    <phoneticPr fontId="1" type="noConversion"/>
  </si>
  <si>
    <t>备注</t>
    <phoneticPr fontId="1" type="noConversion"/>
  </si>
  <si>
    <t>提出人</t>
    <phoneticPr fontId="1" type="noConversion"/>
  </si>
  <si>
    <t>提出时间</t>
    <phoneticPr fontId="1" type="noConversion"/>
  </si>
  <si>
    <t>关联需求</t>
    <phoneticPr fontId="1" type="noConversion"/>
  </si>
  <si>
    <t>完成任务量</t>
    <phoneticPr fontId="1" type="noConversion"/>
  </si>
  <si>
    <t>新增任务量</t>
    <phoneticPr fontId="1" type="noConversion"/>
  </si>
  <si>
    <t>修正bug量</t>
    <phoneticPr fontId="1" type="noConversion"/>
  </si>
  <si>
    <t>新增bug量</t>
    <phoneticPr fontId="1" type="noConversion"/>
  </si>
  <si>
    <t>日平均速度</t>
    <phoneticPr fontId="1" type="noConversion"/>
  </si>
  <si>
    <t>日人均速度</t>
    <phoneticPr fontId="1" type="noConversion"/>
  </si>
  <si>
    <t>人均bug量</t>
    <phoneticPr fontId="1" type="noConversion"/>
  </si>
  <si>
    <t>Team人数</t>
    <phoneticPr fontId="1" type="noConversion"/>
  </si>
  <si>
    <t>周期长度</t>
    <phoneticPr fontId="1" type="noConversion"/>
  </si>
  <si>
    <t>问题</t>
    <phoneticPr fontId="1" type="noConversion"/>
  </si>
  <si>
    <t>内容</t>
    <phoneticPr fontId="1" type="noConversion"/>
  </si>
  <si>
    <t>注释</t>
    <phoneticPr fontId="1" type="noConversion"/>
  </si>
  <si>
    <t>回复</t>
    <phoneticPr fontId="1" type="noConversion"/>
  </si>
  <si>
    <t>回复时间</t>
    <phoneticPr fontId="1" type="noConversion"/>
  </si>
  <si>
    <t>回复人</t>
    <phoneticPr fontId="1" type="noConversion"/>
  </si>
  <si>
    <t>需求变更量</t>
    <phoneticPr fontId="1" type="noConversion"/>
  </si>
  <si>
    <t>附件</t>
    <phoneticPr fontId="1" type="noConversion"/>
  </si>
  <si>
    <t>冲刺统计</t>
    <phoneticPr fontId="1" type="noConversion"/>
  </si>
  <si>
    <t>冲刺</t>
  </si>
  <si>
    <t>Team人数</t>
  </si>
  <si>
    <t>周期长度</t>
  </si>
  <si>
    <t>完成任务量</t>
  </si>
  <si>
    <t>需求变更量</t>
  </si>
  <si>
    <t>新增任务量</t>
  </si>
  <si>
    <t>新增bug量</t>
  </si>
  <si>
    <t>日平均速度</t>
  </si>
  <si>
    <t>日人均速度</t>
  </si>
  <si>
    <t>人均bug量</t>
  </si>
  <si>
    <t>冲刺周期</t>
    <phoneticPr fontId="1" type="noConversion"/>
  </si>
  <si>
    <t>只是Team的人数，不包括SM和PO</t>
    <phoneticPr fontId="1" type="noConversion"/>
  </si>
  <si>
    <t>单次冲刺的周期</t>
    <phoneticPr fontId="1" type="noConversion"/>
  </si>
  <si>
    <t>单次冲刺的任务完成个数，不按工作小时计算，只按照个数计算。</t>
    <phoneticPr fontId="1" type="noConversion"/>
  </si>
  <si>
    <t>单次冲刺中发生的需求变更个数。需求变更的统计按照处理时间统计。比如之前就产生了需求变更的需求，但只有这个变更被列入冲刺列表时，才对该变更进行统计。</t>
    <phoneticPr fontId="1" type="noConversion"/>
  </si>
  <si>
    <t>单次冲刺中，在需求分析和设计时没有考虑到的任务。在冲刺过程中，会逐渐产生。</t>
    <phoneticPr fontId="1" type="noConversion"/>
  </si>
  <si>
    <t>单次冲刺中，测试出来的bug。</t>
    <phoneticPr fontId="1" type="noConversion"/>
  </si>
  <si>
    <t>单次冲刺中，平均每日处理任务数量。</t>
    <phoneticPr fontId="1" type="noConversion"/>
  </si>
  <si>
    <t>单次冲刺中，平均每人处理任务数量。</t>
    <phoneticPr fontId="1" type="noConversion"/>
  </si>
  <si>
    <t>单次冲刺中，平均每人产生的bug数量。这里的人均包括全部的Team人员。无论是开发还是美工。</t>
    <phoneticPr fontId="1" type="noConversion"/>
  </si>
  <si>
    <t>分类</t>
    <phoneticPr fontId="1" type="noConversion"/>
  </si>
  <si>
    <t>初始估算</t>
    <phoneticPr fontId="1" type="noConversion"/>
  </si>
  <si>
    <t>如何演示</t>
    <phoneticPr fontId="1" type="noConversion"/>
  </si>
  <si>
    <t>标签</t>
    <phoneticPr fontId="1" type="noConversion"/>
  </si>
  <si>
    <t>子需求</t>
    <phoneticPr fontId="1" type="noConversion"/>
  </si>
  <si>
    <t>email</t>
    <phoneticPr fontId="1" type="noConversion"/>
  </si>
  <si>
    <t>细节需求</t>
    <phoneticPr fontId="1" type="noConversion"/>
  </si>
  <si>
    <t>添加</t>
    <phoneticPr fontId="1" type="noConversion"/>
  </si>
  <si>
    <t>报表</t>
    <phoneticPr fontId="1" type="noConversion"/>
  </si>
  <si>
    <t>个人</t>
    <phoneticPr fontId="1" type="noConversion"/>
  </si>
  <si>
    <t>修改密码</t>
    <phoneticPr fontId="1" type="noConversion"/>
  </si>
  <si>
    <t>忘记密码</t>
    <phoneticPr fontId="1" type="noConversion"/>
  </si>
  <si>
    <t>注册</t>
    <phoneticPr fontId="1" type="noConversion"/>
  </si>
  <si>
    <t>工作效率</t>
    <phoneticPr fontId="1" type="noConversion"/>
  </si>
  <si>
    <t>需求数量</t>
    <phoneticPr fontId="1" type="noConversion"/>
  </si>
  <si>
    <t>完成需求量</t>
    <phoneticPr fontId="1" type="noConversion"/>
  </si>
  <si>
    <t>剩余需求数量</t>
    <phoneticPr fontId="1" type="noConversion"/>
  </si>
  <si>
    <t>基础框架</t>
    <phoneticPr fontId="1" type="noConversion"/>
  </si>
  <si>
    <t>分配周期</t>
    <phoneticPr fontId="1" type="noConversion"/>
  </si>
  <si>
    <t>PHP框架</t>
    <phoneticPr fontId="1" type="noConversion"/>
  </si>
  <si>
    <t>前端框架</t>
    <phoneticPr fontId="1" type="noConversion"/>
  </si>
  <si>
    <t>功能库</t>
    <phoneticPr fontId="1" type="noConversion"/>
  </si>
  <si>
    <t>二维码</t>
    <phoneticPr fontId="1" type="noConversion"/>
  </si>
  <si>
    <t>bootstrap模板</t>
    <phoneticPr fontId="1" type="noConversion"/>
  </si>
  <si>
    <t>CI3</t>
    <phoneticPr fontId="1" type="noConversion"/>
  </si>
  <si>
    <t>数据加密</t>
    <phoneticPr fontId="1" type="noConversion"/>
  </si>
  <si>
    <t>充值</t>
    <phoneticPr fontId="1" type="noConversion"/>
  </si>
  <si>
    <t>日志</t>
    <phoneticPr fontId="1" type="noConversion"/>
  </si>
  <si>
    <t>套餐</t>
    <phoneticPr fontId="1" type="noConversion"/>
  </si>
  <si>
    <t>支付接口</t>
    <phoneticPr fontId="1" type="noConversion"/>
  </si>
  <si>
    <t>短信接口</t>
    <phoneticPr fontId="1" type="noConversion"/>
  </si>
  <si>
    <t>消息</t>
    <phoneticPr fontId="1" type="noConversion"/>
  </si>
  <si>
    <t>扣费</t>
    <phoneticPr fontId="1" type="noConversion"/>
  </si>
  <si>
    <t>计费</t>
    <phoneticPr fontId="1" type="noConversion"/>
  </si>
  <si>
    <t>添加日志</t>
    <phoneticPr fontId="1" type="noConversion"/>
  </si>
  <si>
    <t>浏览日志</t>
    <phoneticPr fontId="1" type="noConversion"/>
  </si>
  <si>
    <t>存档日志</t>
    <phoneticPr fontId="1" type="noConversion"/>
  </si>
  <si>
    <t>菜单接口</t>
    <phoneticPr fontId="1" type="noConversion"/>
  </si>
  <si>
    <t>权限接口</t>
    <phoneticPr fontId="1" type="noConversion"/>
  </si>
  <si>
    <t>配置接口</t>
    <phoneticPr fontId="1" type="noConversion"/>
  </si>
  <si>
    <t>发送</t>
    <phoneticPr fontId="1" type="noConversion"/>
  </si>
  <si>
    <t>接受</t>
    <phoneticPr fontId="1" type="noConversion"/>
  </si>
  <si>
    <t>删除</t>
    <phoneticPr fontId="1" type="noConversion"/>
  </si>
  <si>
    <t>列表</t>
    <phoneticPr fontId="1" type="noConversion"/>
  </si>
  <si>
    <t>日志接口</t>
    <phoneticPr fontId="1" type="noConversion"/>
  </si>
  <si>
    <t>消息接口</t>
    <phoneticPr fontId="1" type="noConversion"/>
  </si>
  <si>
    <t>聚合报表</t>
    <phoneticPr fontId="1" type="noConversion"/>
  </si>
  <si>
    <t>打印报表</t>
    <phoneticPr fontId="1" type="noConversion"/>
  </si>
  <si>
    <t>通信接口</t>
    <phoneticPr fontId="1" type="noConversion"/>
  </si>
  <si>
    <t>分享&amp;通信</t>
    <phoneticPr fontId="1" type="noConversion"/>
  </si>
  <si>
    <t>描述</t>
    <phoneticPr fontId="1" type="noConversion"/>
  </si>
  <si>
    <t>与第三方软件的通信</t>
    <phoneticPr fontId="1" type="noConversion"/>
  </si>
  <si>
    <t>打印</t>
    <phoneticPr fontId="1" type="noConversion"/>
  </si>
  <si>
    <t>模块</t>
    <phoneticPr fontId="1" type="noConversion"/>
  </si>
  <si>
    <t>企业账号</t>
    <phoneticPr fontId="1" type="noConversion"/>
  </si>
  <si>
    <t>自媒体账号</t>
    <phoneticPr fontId="1" type="noConversion"/>
  </si>
  <si>
    <t>高级权限配置</t>
    <phoneticPr fontId="1" type="noConversion"/>
  </si>
  <si>
    <t>公司信息维护</t>
    <phoneticPr fontId="1" type="noConversion"/>
  </si>
  <si>
    <t>依赖关系接口</t>
    <phoneticPr fontId="1" type="noConversion"/>
  </si>
  <si>
    <t>用来检查各个模块间的依赖关系，包括模块依赖和版本兼容性</t>
    <phoneticPr fontId="1" type="noConversion"/>
  </si>
  <si>
    <t>高级权限管理</t>
    <phoneticPr fontId="1" type="noConversion"/>
  </si>
  <si>
    <t>账号信息维护</t>
    <phoneticPr fontId="1" type="noConversion"/>
  </si>
  <si>
    <t>平台统一权限控制</t>
    <phoneticPr fontId="1" type="noConversion"/>
  </si>
  <si>
    <t>添加角色</t>
    <phoneticPr fontId="1" type="noConversion"/>
  </si>
  <si>
    <t>编辑角色</t>
    <phoneticPr fontId="1" type="noConversion"/>
  </si>
  <si>
    <t>成员管理</t>
    <phoneticPr fontId="1" type="noConversion"/>
  </si>
  <si>
    <t>添加成员</t>
    <phoneticPr fontId="1" type="noConversion"/>
  </si>
  <si>
    <t>删除成员</t>
    <phoneticPr fontId="1" type="noConversion"/>
  </si>
  <si>
    <t>成员列表</t>
    <phoneticPr fontId="1" type="noConversion"/>
  </si>
  <si>
    <t>内容管理</t>
    <phoneticPr fontId="1" type="noConversion"/>
  </si>
  <si>
    <t>编辑</t>
    <phoneticPr fontId="1" type="noConversion"/>
  </si>
  <si>
    <t>删除</t>
    <phoneticPr fontId="1" type="noConversion"/>
  </si>
  <si>
    <t>列表</t>
    <phoneticPr fontId="1" type="noConversion"/>
  </si>
  <si>
    <t>分享</t>
    <phoneticPr fontId="1" type="noConversion"/>
  </si>
  <si>
    <t>统计</t>
    <phoneticPr fontId="1" type="noConversion"/>
  </si>
  <si>
    <t>保存</t>
    <phoneticPr fontId="1" type="noConversion"/>
  </si>
  <si>
    <t>发布</t>
    <phoneticPr fontId="1" type="noConversion"/>
  </si>
  <si>
    <t>审查</t>
    <phoneticPr fontId="1" type="noConversion"/>
  </si>
  <si>
    <t>红包</t>
    <phoneticPr fontId="1" type="noConversion"/>
  </si>
  <si>
    <t>修改</t>
    <phoneticPr fontId="1" type="noConversion"/>
  </si>
  <si>
    <t>停止</t>
    <phoneticPr fontId="1" type="noConversion"/>
  </si>
  <si>
    <t>领取</t>
    <phoneticPr fontId="1" type="noConversion"/>
  </si>
  <si>
    <t>显示</t>
    <phoneticPr fontId="1" type="noConversion"/>
  </si>
  <si>
    <t>使用</t>
    <phoneticPr fontId="1" type="noConversion"/>
  </si>
  <si>
    <t>系统接口</t>
    <phoneticPr fontId="1" type="noConversion"/>
  </si>
  <si>
    <t>会员</t>
    <phoneticPr fontId="1" type="noConversion"/>
  </si>
  <si>
    <t>加入</t>
    <phoneticPr fontId="1" type="noConversion"/>
  </si>
  <si>
    <t>等级规则</t>
    <phoneticPr fontId="1" type="noConversion"/>
  </si>
  <si>
    <t>游戏</t>
    <phoneticPr fontId="1" type="noConversion"/>
  </si>
  <si>
    <t>扩展接口</t>
    <phoneticPr fontId="1" type="noConversion"/>
  </si>
  <si>
    <t>用来保证支持不同类型的红包</t>
    <phoneticPr fontId="1" type="noConversion"/>
  </si>
  <si>
    <t>投票</t>
    <phoneticPr fontId="1" type="noConversion"/>
  </si>
  <si>
    <t>问卷调查</t>
    <phoneticPr fontId="1" type="noConversion"/>
  </si>
  <si>
    <t>产品展示</t>
    <phoneticPr fontId="1" type="noConversion"/>
  </si>
  <si>
    <t>服务预约</t>
    <phoneticPr fontId="1" type="noConversion"/>
  </si>
  <si>
    <t>电子菜单</t>
    <phoneticPr fontId="1" type="noConversion"/>
  </si>
  <si>
    <t>招聘求职</t>
    <phoneticPr fontId="1" type="noConversion"/>
  </si>
  <si>
    <t>剩余工作量</t>
    <phoneticPr fontId="1" type="noConversion"/>
  </si>
  <si>
    <t>验证码</t>
    <phoneticPr fontId="1" type="noConversion"/>
  </si>
  <si>
    <t>数据库</t>
    <phoneticPr fontId="1" type="noConversion"/>
  </si>
  <si>
    <t>缓存</t>
    <phoneticPr fontId="1" type="noConversion"/>
  </si>
  <si>
    <t>系统接口</t>
    <phoneticPr fontId="1" type="noConversion"/>
  </si>
  <si>
    <t>向后台管理端注册菜单项</t>
    <phoneticPr fontId="1" type="noConversion"/>
  </si>
  <si>
    <t>权限验证及权限注册</t>
    <phoneticPr fontId="1" type="noConversion"/>
  </si>
  <si>
    <t>与其他模块通信</t>
    <phoneticPr fontId="1" type="noConversion"/>
  </si>
  <si>
    <t>微站</t>
    <phoneticPr fontId="1" type="noConversion"/>
  </si>
  <si>
    <t>栏目管理</t>
    <phoneticPr fontId="1" type="noConversion"/>
  </si>
  <si>
    <t>模板管理</t>
    <phoneticPr fontId="1" type="noConversion"/>
  </si>
  <si>
    <t>guid</t>
    <phoneticPr fontId="1" type="noConversion"/>
  </si>
  <si>
    <t>预览</t>
    <phoneticPr fontId="1" type="noConversion"/>
  </si>
  <si>
    <t>需求增长线</t>
    <phoneticPr fontId="1" type="noConversion"/>
  </si>
  <si>
    <t>完成线</t>
    <phoneticPr fontId="1" type="noConversion"/>
  </si>
  <si>
    <t>新增任务</t>
    <phoneticPr fontId="1" type="noConversion"/>
  </si>
  <si>
    <t>任务完成量</t>
    <phoneticPr fontId="1" type="noConversion"/>
  </si>
  <si>
    <t>计划任务剩余</t>
    <phoneticPr fontId="1" type="noConversion"/>
  </si>
  <si>
    <t>冲刺</t>
    <phoneticPr fontId="1" type="noConversion"/>
  </si>
  <si>
    <t>起始任务量</t>
    <phoneticPr fontId="1" type="noConversion"/>
  </si>
  <si>
    <t>平均增长</t>
    <phoneticPr fontId="1" type="noConversion"/>
  </si>
  <si>
    <t>平均速度</t>
    <phoneticPr fontId="1" type="noConversion"/>
  </si>
  <si>
    <t>李兰非</t>
    <phoneticPr fontId="1" type="noConversion"/>
  </si>
  <si>
    <t>进行中</t>
  </si>
  <si>
    <t>李兰非</t>
    <phoneticPr fontId="1" type="noConversion"/>
  </si>
  <si>
    <t>后台基础功能</t>
    <phoneticPr fontId="1" type="noConversion"/>
  </si>
  <si>
    <t>计费接口2</t>
    <phoneticPr fontId="1" type="noConversion"/>
  </si>
  <si>
    <t>计费接口1</t>
    <phoneticPr fontId="1" type="noConversion"/>
  </si>
  <si>
    <t>基础接口定义</t>
    <phoneticPr fontId="1" type="noConversion"/>
  </si>
  <si>
    <t>支付功能</t>
    <phoneticPr fontId="1" type="noConversion"/>
  </si>
  <si>
    <t>报表接口1</t>
    <phoneticPr fontId="1" type="noConversion"/>
  </si>
  <si>
    <t>报表接口2</t>
    <phoneticPr fontId="1" type="noConversion"/>
  </si>
  <si>
    <t>报表功能</t>
    <phoneticPr fontId="1" type="noConversion"/>
  </si>
  <si>
    <t>模板版本 0.6</t>
    <phoneticPr fontId="1" type="noConversion"/>
  </si>
  <si>
    <t>Scrum Master：李兰非</t>
    <phoneticPr fontId="1" type="noConversion"/>
  </si>
  <si>
    <t>Product Owner：李兰非</t>
    <phoneticPr fontId="1" type="noConversion"/>
  </si>
  <si>
    <t>项目管理编号：20150001</t>
    <phoneticPr fontId="1" type="noConversion"/>
  </si>
  <si>
    <t>版本代号：音符</t>
    <phoneticPr fontId="1" type="noConversion"/>
  </si>
  <si>
    <t>企业微站平台项目</t>
    <phoneticPr fontId="1" type="noConversion"/>
  </si>
  <si>
    <t>账号信息</t>
    <phoneticPr fontId="1" type="noConversion"/>
  </si>
  <si>
    <t>登录</t>
    <phoneticPr fontId="1" type="noConversion"/>
  </si>
  <si>
    <t>登出</t>
    <phoneticPr fontId="1" type="noConversion"/>
  </si>
  <si>
    <t>开通服务</t>
    <phoneticPr fontId="1" type="noConversion"/>
  </si>
  <si>
    <t>平台消息发送</t>
    <phoneticPr fontId="1" type="noConversion"/>
  </si>
  <si>
    <t>保存
无论添加还是修改，都涉及到资源同步，过去不用的资源，及时删除。</t>
    <phoneticPr fontId="1" type="noConversion"/>
  </si>
  <si>
    <t>审查
敏感词汇、资源等，禁止发布</t>
    <phoneticPr fontId="1" type="noConversion"/>
  </si>
  <si>
    <t>短信接口1</t>
    <phoneticPr fontId="1" type="noConversion"/>
  </si>
  <si>
    <t>短信接口2</t>
    <phoneticPr fontId="1" type="noConversion"/>
  </si>
  <si>
    <t>扩展通信接口1</t>
    <phoneticPr fontId="1" type="noConversion"/>
  </si>
  <si>
    <t>扩展通信接口2</t>
    <phoneticPr fontId="1" type="noConversion"/>
  </si>
  <si>
    <t>其它</t>
    <phoneticPr fontId="1" type="noConversion"/>
  </si>
  <si>
    <t>图片显示</t>
    <phoneticPr fontId="1" type="noConversion"/>
  </si>
  <si>
    <t>免费用户，图片有水印，收费用户没有。该水印缴费后，自动消失。</t>
    <phoneticPr fontId="1" type="noConversion"/>
  </si>
  <si>
    <t>完成</t>
  </si>
  <si>
    <t>权限</t>
    <phoneticPr fontId="1" type="noConversion"/>
  </si>
  <si>
    <t>数据库</t>
    <phoneticPr fontId="1" type="noConversion"/>
  </si>
  <si>
    <t>权限功能</t>
    <phoneticPr fontId="1" type="noConversion"/>
  </si>
  <si>
    <t>js</t>
    <phoneticPr fontId="1" type="noConversion"/>
  </si>
  <si>
    <t>excel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</si>
</sst>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0.0\ &quot;天&quot;"/>
    <numFmt numFmtId="178" formatCode="0.0\ &quot;周&quot;"/>
    <numFmt numFmtId="179" formatCode="0.0\ &quot;月&quot;"/>
    <numFmt numFmtId="180" formatCode="0.0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6"/>
      <color theme="1"/>
      <name val="微软雅黑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176" fontId="3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>
      <alignment vertical="center"/>
    </xf>
    <xf numFmtId="176" fontId="3" fillId="6" borderId="1" xfId="0" applyNumberFormat="1" applyFont="1" applyFill="1" applyBorder="1">
      <alignment vertical="center"/>
    </xf>
    <xf numFmtId="176" fontId="2" fillId="6" borderId="1" xfId="0" applyNumberFormat="1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2" borderId="1" xfId="0" applyFont="1" applyFill="1" applyBorder="1">
      <alignment vertical="center"/>
    </xf>
    <xf numFmtId="177" fontId="2" fillId="6" borderId="1" xfId="0" applyNumberFormat="1" applyFont="1" applyFill="1" applyBorder="1">
      <alignment vertical="center"/>
    </xf>
    <xf numFmtId="178" fontId="2" fillId="6" borderId="1" xfId="0" applyNumberFormat="1" applyFont="1" applyFill="1" applyBorder="1">
      <alignment vertical="center"/>
    </xf>
    <xf numFmtId="179" fontId="2" fillId="6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14" fontId="2" fillId="0" borderId="1" xfId="0" applyNumberFormat="1" applyFont="1" applyBorder="1">
      <alignment vertical="center"/>
    </xf>
    <xf numFmtId="180" fontId="2" fillId="6" borderId="1" xfId="0" applyNumberFormat="1" applyFont="1" applyFill="1" applyBorder="1">
      <alignment vertical="center"/>
    </xf>
    <xf numFmtId="0" fontId="5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>
          <bgColor theme="8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冲刺统计!$K$2</c:f>
              <c:strCache>
                <c:ptCount val="1"/>
                <c:pt idx="0">
                  <c:v>日平均速度</c:v>
                </c:pt>
              </c:strCache>
            </c:strRef>
          </c:tx>
          <c:marker>
            <c:symbol val="none"/>
          </c:marker>
          <c:trendline>
            <c:name>线性趋势</c:name>
            <c:trendlineType val="linear"/>
            <c:dispRSqr val="0"/>
            <c:dispEq val="0"/>
          </c:trendline>
          <c:val>
            <c:numRef>
              <c:f>冲刺统计!$K$3:$K$17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95888"/>
        <c:axId val="108996448"/>
      </c:lineChart>
      <c:catAx>
        <c:axId val="1089958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108996448"/>
        <c:crosses val="autoZero"/>
        <c:auto val="1"/>
        <c:lblAlgn val="ctr"/>
        <c:lblOffset val="100"/>
        <c:noMultiLvlLbl val="0"/>
      </c:catAx>
      <c:valAx>
        <c:axId val="1089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9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冲刺统计!$M$2</c:f>
              <c:strCache>
                <c:ptCount val="1"/>
                <c:pt idx="0">
                  <c:v>人均bug量</c:v>
                </c:pt>
              </c:strCache>
            </c:strRef>
          </c:tx>
          <c:trendline>
            <c:name>线性趋势</c:name>
            <c:trendlineType val="linear"/>
            <c:dispRSqr val="0"/>
            <c:dispEq val="0"/>
          </c:trendline>
          <c:val>
            <c:numRef>
              <c:f>冲刺统计!$M$3:$M$17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98688"/>
        <c:axId val="108999248"/>
      </c:lineChart>
      <c:catAx>
        <c:axId val="1089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999248"/>
        <c:crosses val="autoZero"/>
        <c:auto val="1"/>
        <c:lblAlgn val="ctr"/>
        <c:lblOffset val="100"/>
        <c:noMultiLvlLbl val="0"/>
      </c:catAx>
      <c:valAx>
        <c:axId val="10899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9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冲刺统计!$E$2</c:f>
              <c:strCache>
                <c:ptCount val="1"/>
                <c:pt idx="0">
                  <c:v>完成任务量</c:v>
                </c:pt>
              </c:strCache>
            </c:strRef>
          </c:tx>
          <c:invertIfNegative val="0"/>
          <c:trendline>
            <c:name>冲刺效率线性趋势</c:name>
            <c:trendlineType val="linear"/>
            <c:dispRSqr val="0"/>
            <c:dispEq val="0"/>
          </c:trendline>
          <c:val>
            <c:numRef>
              <c:f>冲刺统计!$E$3:$E$17</c:f>
              <c:numCache>
                <c:formatCode>General</c:formatCode>
                <c:ptCount val="15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冲刺统计!$G$2</c:f>
              <c:strCache>
                <c:ptCount val="1"/>
                <c:pt idx="0">
                  <c:v>新增任务量</c:v>
                </c:pt>
              </c:strCache>
            </c:strRef>
          </c:tx>
          <c:invertIfNegative val="0"/>
          <c:val>
            <c:numRef>
              <c:f>冲刺统计!$G$3:$G$17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冲刺统计!$I$2</c:f>
              <c:strCache>
                <c:ptCount val="1"/>
                <c:pt idx="0">
                  <c:v>新增bug量</c:v>
                </c:pt>
              </c:strCache>
            </c:strRef>
          </c:tx>
          <c:invertIfNegative val="0"/>
          <c:val>
            <c:numRef>
              <c:f>冲刺统计!$I$3:$I$17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2608"/>
        <c:axId val="109003168"/>
      </c:barChart>
      <c:catAx>
        <c:axId val="10900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03168"/>
        <c:crosses val="autoZero"/>
        <c:auto val="1"/>
        <c:lblAlgn val="ctr"/>
        <c:lblOffset val="100"/>
        <c:noMultiLvlLbl val="0"/>
      </c:catAx>
      <c:valAx>
        <c:axId val="1090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0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冲刺统计!$F$2</c:f>
              <c:strCache>
                <c:ptCount val="1"/>
                <c:pt idx="0">
                  <c:v>需求变更量</c:v>
                </c:pt>
              </c:strCache>
            </c:strRef>
          </c:tx>
          <c:trendline>
            <c:name>线性趋势</c:name>
            <c:trendlineType val="linear"/>
            <c:dispRSqr val="0"/>
            <c:dispEq val="0"/>
          </c:trendline>
          <c:val>
            <c:numRef>
              <c:f>冲刺统计!$F$3:$F$17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5968"/>
        <c:axId val="149533616"/>
      </c:lineChart>
      <c:catAx>
        <c:axId val="10900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533616"/>
        <c:crosses val="autoZero"/>
        <c:auto val="1"/>
        <c:lblAlgn val="ctr"/>
        <c:lblOffset val="100"/>
        <c:noMultiLvlLbl val="0"/>
      </c:catAx>
      <c:valAx>
        <c:axId val="14953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0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2"/>
          <c:tx>
            <c:v>计划任务剩余</c:v>
          </c:tx>
          <c:invertIfNegative val="0"/>
          <c:val>
            <c:numRef>
              <c:f>发布计划!$C$7:$C$21</c:f>
              <c:numCache>
                <c:formatCode>0_ </c:formatCode>
                <c:ptCount val="15"/>
                <c:pt idx="0">
                  <c:v>70</c:v>
                </c:pt>
                <c:pt idx="1">
                  <c:v>47</c:v>
                </c:pt>
                <c:pt idx="2">
                  <c:v>29</c:v>
                </c:pt>
              </c:numCache>
            </c:numRef>
          </c:val>
        </c:ser>
        <c:ser>
          <c:idx val="3"/>
          <c:order val="3"/>
          <c:tx>
            <c:v>新增任务</c:v>
          </c:tx>
          <c:invertIfNegative val="0"/>
          <c:val>
            <c:numRef>
              <c:f>发布计划!$E$7:$E$21</c:f>
              <c:numCache>
                <c:formatCode>0_ 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37536"/>
        <c:axId val="149538096"/>
      </c:barChart>
      <c:lineChart>
        <c:grouping val="standard"/>
        <c:varyColors val="0"/>
        <c:ser>
          <c:idx val="1"/>
          <c:order val="0"/>
          <c:tx>
            <c:v>完成线</c:v>
          </c:tx>
          <c:marker>
            <c:symbol val="none"/>
          </c:marker>
          <c:val>
            <c:numRef>
              <c:f>发布计划!$F$7:$F$21</c:f>
              <c:numCache>
                <c:formatCode>0_ </c:formatCode>
                <c:ptCount val="15"/>
                <c:pt idx="0">
                  <c:v>69</c:v>
                </c:pt>
                <c:pt idx="1">
                  <c:v>40</c:v>
                </c:pt>
                <c:pt idx="2">
                  <c:v>11</c:v>
                </c:pt>
                <c:pt idx="3">
                  <c:v>-18</c:v>
                </c:pt>
                <c:pt idx="4">
                  <c:v>-47</c:v>
                </c:pt>
                <c:pt idx="5">
                  <c:v>-76</c:v>
                </c:pt>
                <c:pt idx="6">
                  <c:v>-105</c:v>
                </c:pt>
                <c:pt idx="7">
                  <c:v>-134</c:v>
                </c:pt>
                <c:pt idx="8">
                  <c:v>-163</c:v>
                </c:pt>
                <c:pt idx="9">
                  <c:v>-192</c:v>
                </c:pt>
                <c:pt idx="10">
                  <c:v>-221</c:v>
                </c:pt>
                <c:pt idx="11">
                  <c:v>-250</c:v>
                </c:pt>
                <c:pt idx="12">
                  <c:v>-279</c:v>
                </c:pt>
                <c:pt idx="13">
                  <c:v>-308</c:v>
                </c:pt>
                <c:pt idx="14">
                  <c:v>-337</c:v>
                </c:pt>
              </c:numCache>
            </c:numRef>
          </c:val>
          <c:smooth val="0"/>
        </c:ser>
        <c:ser>
          <c:idx val="2"/>
          <c:order val="1"/>
          <c:tx>
            <c:v>需求增长线</c:v>
          </c:tx>
          <c:marker>
            <c:symbol val="none"/>
          </c:marker>
          <c:val>
            <c:numRef>
              <c:f>发布计划!$G$7:$G$21</c:f>
              <c:numCache>
                <c:formatCode>0_ </c:formatCode>
                <c:ptCount val="15"/>
                <c:pt idx="0">
                  <c:v>0</c:v>
                </c:pt>
                <c:pt idx="1">
                  <c:v>-6</c:v>
                </c:pt>
                <c:pt idx="2">
                  <c:v>-12</c:v>
                </c:pt>
                <c:pt idx="3">
                  <c:v>-18</c:v>
                </c:pt>
                <c:pt idx="4">
                  <c:v>-24</c:v>
                </c:pt>
                <c:pt idx="5">
                  <c:v>-30</c:v>
                </c:pt>
                <c:pt idx="6">
                  <c:v>-36</c:v>
                </c:pt>
                <c:pt idx="7">
                  <c:v>-42</c:v>
                </c:pt>
                <c:pt idx="8">
                  <c:v>-48</c:v>
                </c:pt>
                <c:pt idx="9">
                  <c:v>-54</c:v>
                </c:pt>
                <c:pt idx="10">
                  <c:v>-60</c:v>
                </c:pt>
                <c:pt idx="11">
                  <c:v>-66</c:v>
                </c:pt>
                <c:pt idx="12">
                  <c:v>-72</c:v>
                </c:pt>
                <c:pt idx="13">
                  <c:v>-78</c:v>
                </c:pt>
                <c:pt idx="14">
                  <c:v>-84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37536"/>
        <c:axId val="149538096"/>
      </c:lineChart>
      <c:catAx>
        <c:axId val="149537536"/>
        <c:scaling>
          <c:orientation val="minMax"/>
        </c:scaling>
        <c:delete val="0"/>
        <c:axPos val="b"/>
        <c:majorGridlines>
          <c:spPr>
            <a:ln>
              <a:solidFill>
                <a:schemeClr val="bg1"/>
              </a:solidFill>
              <a:prstDash val="sysDot"/>
            </a:ln>
          </c:spPr>
        </c:majorGridlines>
        <c:minorGridlines/>
        <c:numFmt formatCode="General" sourceLinked="0"/>
        <c:majorTickMark val="none"/>
        <c:minorTickMark val="none"/>
        <c:tickLblPos val="nextTo"/>
        <c:spPr>
          <a:noFill/>
          <a:effectLst/>
        </c:spPr>
        <c:crossAx val="149538096"/>
        <c:crossesAt val="0"/>
        <c:auto val="1"/>
        <c:lblAlgn val="ctr"/>
        <c:lblOffset val="100"/>
        <c:noMultiLvlLbl val="0"/>
      </c:catAx>
      <c:valAx>
        <c:axId val="149538096"/>
        <c:scaling>
          <c:orientation val="minMax"/>
        </c:scaling>
        <c:delete val="0"/>
        <c:axPos val="l"/>
        <c:majorGridlines/>
        <c:numFmt formatCode="0_ " sourceLinked="1"/>
        <c:majorTickMark val="none"/>
        <c:minorTickMark val="none"/>
        <c:tickLblPos val="nextTo"/>
        <c:crossAx val="149537536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104775</xdr:rowOff>
    </xdr:from>
    <xdr:to>
      <xdr:col>6</xdr:col>
      <xdr:colOff>771525</xdr:colOff>
      <xdr:row>35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17</xdr:row>
      <xdr:rowOff>95250</xdr:rowOff>
    </xdr:from>
    <xdr:to>
      <xdr:col>13</xdr:col>
      <xdr:colOff>0</xdr:colOff>
      <xdr:row>35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</xdr:row>
      <xdr:rowOff>0</xdr:rowOff>
    </xdr:from>
    <xdr:to>
      <xdr:col>19</xdr:col>
      <xdr:colOff>647700</xdr:colOff>
      <xdr:row>17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200025</xdr:colOff>
      <xdr:row>17</xdr:row>
      <xdr:rowOff>95250</xdr:rowOff>
    </xdr:from>
    <xdr:to>
      <xdr:col>19</xdr:col>
      <xdr:colOff>657225</xdr:colOff>
      <xdr:row>35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123825</xdr:rowOff>
    </xdr:from>
    <xdr:to>
      <xdr:col>17</xdr:col>
      <xdr:colOff>352425</xdr:colOff>
      <xdr:row>29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4" workbookViewId="0">
      <selection activeCell="D27" sqref="D27"/>
    </sheetView>
  </sheetViews>
  <sheetFormatPr defaultRowHeight="13.5" x14ac:dyDescent="0.15"/>
  <cols>
    <col min="1" max="16384" width="9" style="10"/>
  </cols>
  <sheetData>
    <row r="1" spans="1:9" x14ac:dyDescent="0.15">
      <c r="A1" s="9"/>
      <c r="B1" s="9"/>
      <c r="C1" s="9"/>
      <c r="D1" s="9"/>
      <c r="E1" s="9"/>
      <c r="F1" s="9"/>
      <c r="G1" s="9"/>
      <c r="H1" s="9"/>
      <c r="I1" s="9"/>
    </row>
    <row r="2" spans="1:9" x14ac:dyDescent="0.15">
      <c r="A2" s="9"/>
      <c r="B2" s="9"/>
      <c r="C2" s="9"/>
      <c r="D2" s="9"/>
      <c r="E2" s="9"/>
      <c r="F2" s="9"/>
      <c r="G2" s="9"/>
      <c r="H2" s="9"/>
      <c r="I2" s="9"/>
    </row>
    <row r="3" spans="1:9" x14ac:dyDescent="0.15">
      <c r="A3" s="9"/>
      <c r="B3" s="9"/>
      <c r="C3" s="9"/>
      <c r="D3" s="9"/>
      <c r="E3" s="9"/>
      <c r="F3" s="9"/>
      <c r="G3" s="9"/>
      <c r="H3" s="9"/>
      <c r="I3" s="9"/>
    </row>
    <row r="4" spans="1:9" x14ac:dyDescent="0.15">
      <c r="A4" s="9"/>
      <c r="B4" s="9"/>
      <c r="C4" s="9"/>
      <c r="D4" s="9"/>
      <c r="E4" s="9"/>
      <c r="F4" s="9"/>
      <c r="G4" s="9"/>
      <c r="H4" s="9"/>
      <c r="I4" s="9"/>
    </row>
    <row r="5" spans="1:9" x14ac:dyDescent="0.15">
      <c r="A5" s="9"/>
      <c r="B5" s="9"/>
      <c r="C5" s="9"/>
      <c r="D5" s="9"/>
      <c r="E5" s="9"/>
      <c r="F5" s="9"/>
      <c r="G5" s="9"/>
      <c r="H5" s="9"/>
      <c r="I5" s="9"/>
    </row>
    <row r="6" spans="1:9" x14ac:dyDescent="0.15">
      <c r="A6" s="9"/>
      <c r="B6" s="9"/>
      <c r="C6" s="9"/>
      <c r="D6" s="9"/>
      <c r="E6" s="9"/>
      <c r="F6" s="9"/>
      <c r="G6" s="9"/>
      <c r="H6" s="9"/>
      <c r="I6" s="9"/>
    </row>
    <row r="7" spans="1:9" x14ac:dyDescent="0.15">
      <c r="A7" s="9"/>
      <c r="B7" s="31" t="s">
        <v>192</v>
      </c>
      <c r="C7" s="31"/>
      <c r="D7" s="31"/>
      <c r="E7" s="31"/>
      <c r="F7" s="31"/>
      <c r="G7" s="31"/>
      <c r="H7" s="31"/>
      <c r="I7" s="9"/>
    </row>
    <row r="8" spans="1:9" x14ac:dyDescent="0.15">
      <c r="A8" s="9"/>
      <c r="B8" s="31"/>
      <c r="C8" s="31"/>
      <c r="D8" s="31"/>
      <c r="E8" s="31"/>
      <c r="F8" s="31"/>
      <c r="G8" s="31"/>
      <c r="H8" s="31"/>
      <c r="I8" s="9"/>
    </row>
    <row r="9" spans="1:9" x14ac:dyDescent="0.15">
      <c r="A9" s="9"/>
      <c r="B9" s="31"/>
      <c r="C9" s="31"/>
      <c r="D9" s="31"/>
      <c r="E9" s="31"/>
      <c r="F9" s="31"/>
      <c r="G9" s="31"/>
      <c r="H9" s="31"/>
      <c r="I9" s="9"/>
    </row>
    <row r="10" spans="1:9" x14ac:dyDescent="0.1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15">
      <c r="A11" s="9"/>
      <c r="B11" s="32" t="s">
        <v>190</v>
      </c>
      <c r="C11" s="32"/>
      <c r="D11" s="32"/>
      <c r="E11" s="32"/>
      <c r="F11" s="32"/>
      <c r="G11" s="32"/>
      <c r="H11" s="32"/>
      <c r="I11" s="9"/>
    </row>
    <row r="12" spans="1:9" x14ac:dyDescent="0.15">
      <c r="A12" s="9"/>
      <c r="B12" s="9"/>
      <c r="C12" s="9"/>
      <c r="D12" s="9"/>
      <c r="E12" s="9"/>
      <c r="F12" s="9"/>
      <c r="G12" s="9"/>
      <c r="H12" s="9"/>
      <c r="I12" s="9"/>
    </row>
    <row r="13" spans="1:9" x14ac:dyDescent="0.15">
      <c r="A13" s="9"/>
      <c r="B13" s="9"/>
      <c r="C13" s="9"/>
      <c r="D13" s="9"/>
      <c r="E13" s="9"/>
      <c r="F13" s="9"/>
      <c r="G13" s="9"/>
      <c r="H13" s="9"/>
      <c r="I13" s="9"/>
    </row>
    <row r="14" spans="1:9" x14ac:dyDescent="0.15">
      <c r="A14" s="9"/>
      <c r="B14" s="9"/>
      <c r="C14" s="9"/>
      <c r="D14" s="9"/>
      <c r="E14" s="9" t="s">
        <v>191</v>
      </c>
      <c r="F14" s="9"/>
      <c r="G14" s="9"/>
      <c r="H14" s="9"/>
      <c r="I14" s="9"/>
    </row>
    <row r="15" spans="1:9" x14ac:dyDescent="0.15">
      <c r="A15" s="9"/>
      <c r="B15" s="9"/>
      <c r="C15" s="9"/>
      <c r="D15" s="9"/>
      <c r="E15" s="9"/>
      <c r="F15" s="9"/>
      <c r="G15" s="9"/>
      <c r="H15" s="9"/>
      <c r="I15" s="9"/>
    </row>
    <row r="16" spans="1:9" x14ac:dyDescent="0.15">
      <c r="A16" s="9"/>
      <c r="B16" s="9"/>
      <c r="C16" s="9"/>
      <c r="D16" s="9"/>
      <c r="E16" s="9"/>
      <c r="F16" s="9"/>
      <c r="G16" s="9"/>
      <c r="H16" s="9"/>
      <c r="I16" s="9"/>
    </row>
    <row r="17" spans="1:9" x14ac:dyDescent="0.15">
      <c r="A17" s="9"/>
      <c r="B17" s="9"/>
      <c r="C17" s="9"/>
      <c r="D17" s="9"/>
      <c r="E17" s="9"/>
      <c r="F17" s="9"/>
      <c r="G17" s="9"/>
      <c r="H17" s="9"/>
      <c r="I17" s="9"/>
    </row>
    <row r="18" spans="1:9" x14ac:dyDescent="0.15">
      <c r="A18" s="9"/>
      <c r="B18" s="9"/>
      <c r="C18" s="9"/>
      <c r="D18" s="9"/>
      <c r="E18" s="9"/>
      <c r="F18" s="9"/>
      <c r="G18" s="9"/>
      <c r="H18" s="9"/>
      <c r="I18" s="9"/>
    </row>
    <row r="19" spans="1:9" x14ac:dyDescent="0.15">
      <c r="A19" s="9"/>
      <c r="B19" s="9"/>
      <c r="C19" s="9"/>
      <c r="D19" s="9"/>
      <c r="E19" s="9"/>
      <c r="F19" s="9"/>
      <c r="G19" s="9"/>
      <c r="H19" s="9"/>
      <c r="I19" s="9"/>
    </row>
    <row r="20" spans="1:9" x14ac:dyDescent="0.15">
      <c r="A20" s="9"/>
      <c r="B20" s="9"/>
      <c r="C20" s="9"/>
      <c r="D20" s="9"/>
      <c r="E20" s="9"/>
      <c r="F20" s="9"/>
      <c r="G20" s="9"/>
      <c r="H20" s="9"/>
      <c r="I20" s="9"/>
    </row>
    <row r="21" spans="1:9" x14ac:dyDescent="0.15">
      <c r="A21" s="9"/>
      <c r="B21" s="9"/>
      <c r="C21" s="9"/>
      <c r="D21" s="9"/>
      <c r="E21" s="9"/>
      <c r="F21" s="9"/>
      <c r="G21" s="9"/>
      <c r="H21" s="9"/>
      <c r="I21" s="9"/>
    </row>
    <row r="22" spans="1:9" x14ac:dyDescent="0.15">
      <c r="A22" s="9"/>
      <c r="B22" s="9"/>
      <c r="C22" s="9"/>
      <c r="D22" s="9"/>
      <c r="E22" s="9"/>
      <c r="F22" s="9"/>
      <c r="G22" s="9"/>
      <c r="H22" s="9"/>
      <c r="I22" s="9"/>
    </row>
    <row r="23" spans="1:9" x14ac:dyDescent="0.15">
      <c r="A23" s="9"/>
      <c r="B23" s="9"/>
      <c r="C23" s="9"/>
      <c r="D23" s="9"/>
      <c r="E23" s="9"/>
      <c r="F23" s="9"/>
      <c r="G23" s="9"/>
      <c r="H23" s="9"/>
      <c r="I23" s="9"/>
    </row>
    <row r="24" spans="1:9" x14ac:dyDescent="0.15">
      <c r="A24" s="9"/>
      <c r="B24" s="9"/>
      <c r="C24" s="9"/>
      <c r="D24" s="9"/>
      <c r="E24" s="9"/>
      <c r="F24" s="9"/>
      <c r="G24" s="9"/>
      <c r="H24" s="9"/>
      <c r="I24" s="9"/>
    </row>
    <row r="25" spans="1:9" x14ac:dyDescent="0.15">
      <c r="A25" s="9"/>
      <c r="B25" s="9"/>
      <c r="C25" s="9"/>
      <c r="D25" s="9"/>
      <c r="E25" s="9"/>
      <c r="F25" s="9"/>
      <c r="G25" s="9"/>
      <c r="H25" s="9"/>
      <c r="I25" s="9"/>
    </row>
    <row r="26" spans="1:9" x14ac:dyDescent="0.15">
      <c r="A26" s="9"/>
      <c r="B26" s="9"/>
      <c r="C26" s="9"/>
      <c r="D26" s="9"/>
      <c r="E26" s="9"/>
      <c r="F26" s="9"/>
      <c r="G26" s="9"/>
      <c r="H26" s="9"/>
      <c r="I26" s="9"/>
    </row>
    <row r="27" spans="1:9" x14ac:dyDescent="0.15">
      <c r="A27" s="9"/>
      <c r="B27" s="9"/>
      <c r="C27" s="9"/>
      <c r="D27" s="9"/>
      <c r="E27" s="9"/>
      <c r="F27" s="9"/>
      <c r="G27" s="9"/>
      <c r="H27" s="9"/>
      <c r="I27" s="9"/>
    </row>
    <row r="28" spans="1:9" x14ac:dyDescent="0.15">
      <c r="A28" s="9"/>
      <c r="B28" s="9"/>
      <c r="C28" s="9"/>
      <c r="D28" s="9"/>
      <c r="E28" s="9"/>
      <c r="F28" s="9"/>
      <c r="G28" s="9"/>
      <c r="H28" s="9"/>
      <c r="I28" s="9"/>
    </row>
    <row r="29" spans="1:9" x14ac:dyDescent="0.15">
      <c r="A29" s="9"/>
      <c r="B29" s="9"/>
      <c r="C29" s="9"/>
      <c r="D29" s="9"/>
      <c r="E29" s="9"/>
      <c r="F29" s="9"/>
      <c r="G29" s="9"/>
      <c r="H29" s="9"/>
      <c r="I29" s="9"/>
    </row>
    <row r="30" spans="1:9" x14ac:dyDescent="0.15">
      <c r="A30" s="9"/>
      <c r="B30" s="9"/>
      <c r="C30" s="9"/>
      <c r="D30" s="9"/>
      <c r="E30" s="9"/>
      <c r="F30" s="9"/>
      <c r="G30" s="9"/>
      <c r="H30" s="9"/>
      <c r="I30" s="9"/>
    </row>
    <row r="31" spans="1:9" x14ac:dyDescent="0.15">
      <c r="A31" s="9"/>
      <c r="B31" s="9"/>
      <c r="C31" s="9"/>
      <c r="D31" s="33" t="s">
        <v>187</v>
      </c>
      <c r="E31" s="33"/>
      <c r="F31" s="33"/>
      <c r="G31" s="9"/>
      <c r="H31" s="9"/>
      <c r="I31" s="9"/>
    </row>
    <row r="32" spans="1:9" x14ac:dyDescent="0.15">
      <c r="A32" s="9"/>
      <c r="B32" s="9"/>
      <c r="C32" s="9"/>
      <c r="D32" s="9"/>
      <c r="E32" s="9"/>
      <c r="F32" s="9"/>
      <c r="G32" s="9"/>
      <c r="H32" s="9"/>
      <c r="I32" s="9"/>
    </row>
    <row r="33" spans="1:9" x14ac:dyDescent="0.15">
      <c r="A33" s="9"/>
      <c r="B33" s="9"/>
      <c r="C33" s="9"/>
      <c r="D33" s="32" t="s">
        <v>188</v>
      </c>
      <c r="E33" s="32"/>
      <c r="F33" s="32"/>
      <c r="G33" s="9"/>
      <c r="H33" s="9"/>
      <c r="I33" s="9"/>
    </row>
    <row r="34" spans="1:9" x14ac:dyDescent="0.15">
      <c r="A34" s="9"/>
      <c r="B34" s="9"/>
      <c r="C34" s="9"/>
      <c r="D34" s="32" t="s">
        <v>189</v>
      </c>
      <c r="E34" s="32"/>
      <c r="F34" s="32"/>
      <c r="G34" s="9"/>
      <c r="H34" s="9"/>
      <c r="I34" s="9"/>
    </row>
    <row r="35" spans="1:9" x14ac:dyDescent="0.15">
      <c r="A35" s="9"/>
      <c r="B35" s="9"/>
      <c r="C35" s="9"/>
      <c r="D35" s="9"/>
      <c r="E35" s="9"/>
      <c r="F35" s="9"/>
      <c r="G35" s="9"/>
      <c r="H35" s="9"/>
      <c r="I35" s="9"/>
    </row>
    <row r="36" spans="1:9" x14ac:dyDescent="0.15">
      <c r="A36" s="9"/>
      <c r="B36" s="9"/>
      <c r="C36" s="9"/>
      <c r="D36" s="9"/>
      <c r="E36" s="9"/>
      <c r="F36" s="9"/>
      <c r="G36" s="9"/>
      <c r="H36" s="9"/>
      <c r="I36" s="9"/>
    </row>
    <row r="37" spans="1:9" x14ac:dyDescent="0.15">
      <c r="A37" s="9"/>
      <c r="B37" s="9"/>
      <c r="C37" s="9"/>
      <c r="D37" s="9"/>
      <c r="E37" s="9"/>
      <c r="F37" s="9"/>
      <c r="G37" s="9"/>
      <c r="H37" s="9"/>
      <c r="I37" s="9"/>
    </row>
    <row r="38" spans="1:9" x14ac:dyDescent="0.15">
      <c r="A38" s="9"/>
      <c r="B38" s="9"/>
      <c r="C38" s="9"/>
      <c r="D38" s="9"/>
      <c r="E38" s="9"/>
      <c r="F38" s="9"/>
      <c r="G38" s="9"/>
      <c r="H38" s="9"/>
      <c r="I38" s="9"/>
    </row>
    <row r="39" spans="1:9" x14ac:dyDescent="0.15">
      <c r="A39" s="9"/>
      <c r="B39" s="9"/>
      <c r="C39" s="9"/>
      <c r="D39" s="9"/>
      <c r="E39" s="9"/>
      <c r="F39" s="9"/>
      <c r="G39" s="9"/>
      <c r="H39" s="9"/>
      <c r="I39" s="9"/>
    </row>
    <row r="40" spans="1:9" x14ac:dyDescent="0.15">
      <c r="A40" s="9"/>
      <c r="B40" s="9"/>
      <c r="C40" s="9"/>
      <c r="D40" s="9"/>
      <c r="E40" s="9"/>
      <c r="F40" s="9"/>
      <c r="G40" s="9"/>
      <c r="H40" s="9"/>
      <c r="I40" s="9"/>
    </row>
    <row r="41" spans="1:9" x14ac:dyDescent="0.15">
      <c r="A41" s="9"/>
      <c r="B41" s="9"/>
      <c r="C41" s="9"/>
      <c r="D41" s="9"/>
      <c r="E41" s="9"/>
      <c r="F41" s="9"/>
      <c r="G41" s="9"/>
      <c r="H41" s="9"/>
      <c r="I41" s="9"/>
    </row>
    <row r="42" spans="1:9" x14ac:dyDescent="0.15">
      <c r="A42" s="9"/>
      <c r="B42" s="9"/>
      <c r="C42" s="9"/>
      <c r="D42" s="9"/>
      <c r="E42" s="9"/>
      <c r="F42" s="9"/>
      <c r="G42" s="9"/>
      <c r="H42" s="9"/>
      <c r="I42" s="9"/>
    </row>
    <row r="43" spans="1:9" x14ac:dyDescent="0.15">
      <c r="A43" s="9"/>
      <c r="B43" s="9"/>
      <c r="C43" s="9"/>
      <c r="D43" s="9"/>
      <c r="E43" s="9"/>
      <c r="F43" s="9"/>
      <c r="G43" s="9"/>
      <c r="H43" s="9"/>
      <c r="I43" s="9"/>
    </row>
    <row r="44" spans="1:9" x14ac:dyDescent="0.15">
      <c r="A44" s="9"/>
      <c r="B44" s="9"/>
      <c r="C44" s="9"/>
      <c r="D44" s="9"/>
      <c r="E44" s="9"/>
      <c r="F44" s="9"/>
      <c r="G44" s="9"/>
      <c r="H44" s="9"/>
      <c r="I44" s="9"/>
    </row>
    <row r="45" spans="1:9" x14ac:dyDescent="0.15">
      <c r="A45" s="9"/>
      <c r="B45" s="9"/>
      <c r="C45" s="9"/>
      <c r="D45" s="9"/>
      <c r="E45" s="9"/>
      <c r="F45" s="9"/>
      <c r="G45" s="9"/>
      <c r="H45" s="9"/>
      <c r="I45" s="9"/>
    </row>
    <row r="46" spans="1:9" x14ac:dyDescent="0.15">
      <c r="A46" s="9"/>
      <c r="B46" s="9"/>
      <c r="C46" s="9"/>
      <c r="D46" s="9"/>
      <c r="E46" s="9"/>
      <c r="F46" s="9"/>
      <c r="G46" s="9"/>
      <c r="H46" s="9"/>
      <c r="I46" s="9"/>
    </row>
    <row r="47" spans="1:9" x14ac:dyDescent="0.15">
      <c r="A47" s="9"/>
      <c r="B47" s="9"/>
      <c r="C47" s="9"/>
      <c r="D47" s="9"/>
      <c r="E47" s="9"/>
      <c r="F47" s="9"/>
      <c r="G47" s="9"/>
      <c r="H47" s="9"/>
      <c r="I47" s="9"/>
    </row>
    <row r="48" spans="1:9" x14ac:dyDescent="0.15">
      <c r="A48" s="9"/>
      <c r="B48" s="9"/>
      <c r="C48" s="9"/>
      <c r="D48" s="9"/>
      <c r="E48" s="9"/>
      <c r="F48" s="9"/>
      <c r="G48" s="9"/>
      <c r="H48" s="9"/>
      <c r="I48" s="9"/>
    </row>
    <row r="49" spans="1:9" x14ac:dyDescent="0.15">
      <c r="A49" s="9"/>
      <c r="B49" s="9"/>
      <c r="C49" s="9"/>
      <c r="D49" s="9"/>
      <c r="E49" s="9"/>
      <c r="F49" s="9"/>
      <c r="G49" s="9"/>
      <c r="H49" s="9"/>
      <c r="I49" s="9"/>
    </row>
    <row r="50" spans="1:9" x14ac:dyDescent="0.15">
      <c r="A50" s="9"/>
      <c r="B50" s="9"/>
      <c r="C50" s="9"/>
      <c r="D50" s="9"/>
      <c r="E50" s="9"/>
      <c r="F50" s="9"/>
      <c r="G50" s="9"/>
      <c r="H50" s="9"/>
      <c r="I50" s="9"/>
    </row>
    <row r="51" spans="1:9" x14ac:dyDescent="0.15">
      <c r="A51" s="9"/>
      <c r="B51" s="9"/>
      <c r="C51" s="9"/>
      <c r="D51" s="9"/>
      <c r="E51" s="9"/>
      <c r="F51" s="9"/>
      <c r="G51" s="9"/>
      <c r="H51" s="9"/>
      <c r="I51" s="9"/>
    </row>
    <row r="52" spans="1:9" x14ac:dyDescent="0.15">
      <c r="A52" s="9"/>
      <c r="B52" s="9"/>
      <c r="C52" s="9"/>
      <c r="D52" s="9"/>
      <c r="E52" s="9"/>
      <c r="F52" s="9"/>
      <c r="G52" s="9"/>
      <c r="H52" s="9"/>
      <c r="I52" s="9"/>
    </row>
    <row r="53" spans="1:9" x14ac:dyDescent="0.15">
      <c r="A53" s="9"/>
      <c r="B53" s="9"/>
      <c r="C53" s="9"/>
      <c r="D53" s="9"/>
      <c r="E53" s="9"/>
      <c r="F53" s="9"/>
      <c r="G53" s="9"/>
      <c r="H53" s="9"/>
      <c r="I53" s="9"/>
    </row>
  </sheetData>
  <mergeCells count="5">
    <mergeCell ref="B7:H9"/>
    <mergeCell ref="B11:H11"/>
    <mergeCell ref="D31:F31"/>
    <mergeCell ref="D33:F33"/>
    <mergeCell ref="D34:F3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25" sqref="C25"/>
    </sheetView>
  </sheetViews>
  <sheetFormatPr defaultRowHeight="12" x14ac:dyDescent="0.15"/>
  <cols>
    <col min="1" max="2" width="9" style="6"/>
    <col min="3" max="3" width="52.875" style="13" bestFit="1" customWidth="1"/>
    <col min="4" max="16384" width="9" style="6"/>
  </cols>
  <sheetData>
    <row r="2" spans="2:3" x14ac:dyDescent="0.15">
      <c r="B2" s="34" t="s">
        <v>36</v>
      </c>
      <c r="C2" s="35"/>
    </row>
    <row r="3" spans="2:3" x14ac:dyDescent="0.15">
      <c r="B3" s="18" t="s">
        <v>37</v>
      </c>
      <c r="C3" s="12" t="s">
        <v>47</v>
      </c>
    </row>
    <row r="4" spans="2:3" x14ac:dyDescent="0.15">
      <c r="B4" s="18" t="s">
        <v>38</v>
      </c>
      <c r="C4" s="12" t="s">
        <v>48</v>
      </c>
    </row>
    <row r="5" spans="2:3" x14ac:dyDescent="0.15">
      <c r="B5" s="18" t="s">
        <v>39</v>
      </c>
      <c r="C5" s="12" t="s">
        <v>49</v>
      </c>
    </row>
    <row r="6" spans="2:3" x14ac:dyDescent="0.15">
      <c r="B6" s="18" t="s">
        <v>40</v>
      </c>
      <c r="C6" s="12" t="s">
        <v>50</v>
      </c>
    </row>
    <row r="7" spans="2:3" ht="36" x14ac:dyDescent="0.15">
      <c r="B7" s="18" t="s">
        <v>41</v>
      </c>
      <c r="C7" s="12" t="s">
        <v>51</v>
      </c>
    </row>
    <row r="8" spans="2:3" ht="24" x14ac:dyDescent="0.15">
      <c r="B8" s="18" t="s">
        <v>42</v>
      </c>
      <c r="C8" s="12" t="s">
        <v>52</v>
      </c>
    </row>
    <row r="9" spans="2:3" x14ac:dyDescent="0.15">
      <c r="B9" s="18" t="s">
        <v>43</v>
      </c>
      <c r="C9" s="12" t="s">
        <v>53</v>
      </c>
    </row>
    <row r="10" spans="2:3" x14ac:dyDescent="0.15">
      <c r="B10" s="18" t="s">
        <v>44</v>
      </c>
      <c r="C10" s="12" t="s">
        <v>54</v>
      </c>
    </row>
    <row r="11" spans="2:3" x14ac:dyDescent="0.15">
      <c r="B11" s="18" t="s">
        <v>45</v>
      </c>
      <c r="C11" s="12" t="s">
        <v>55</v>
      </c>
    </row>
    <row r="12" spans="2:3" ht="24" x14ac:dyDescent="0.15">
      <c r="B12" s="18" t="s">
        <v>46</v>
      </c>
      <c r="C12" s="12" t="s">
        <v>56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17"/>
  <sheetViews>
    <sheetView workbookViewId="0">
      <selection activeCell="F7" sqref="F7"/>
    </sheetView>
  </sheetViews>
  <sheetFormatPr defaultRowHeight="12" x14ac:dyDescent="0.15"/>
  <cols>
    <col min="1" max="1" width="3.625" style="1" customWidth="1"/>
    <col min="2" max="2" width="4.75" style="1" bestFit="1" customWidth="1"/>
    <col min="3" max="4" width="10.75" style="1" customWidth="1"/>
    <col min="5" max="9" width="13.125" style="1" customWidth="1"/>
    <col min="10" max="10" width="10.5" style="1" customWidth="1"/>
    <col min="11" max="11" width="13.125" style="1" customWidth="1"/>
    <col min="12" max="12" width="11.5" style="1" customWidth="1"/>
    <col min="13" max="13" width="12.25" style="1" customWidth="1"/>
    <col min="14" max="16384" width="9" style="1"/>
  </cols>
  <sheetData>
    <row r="2" spans="2:13" s="5" customFormat="1" x14ac:dyDescent="0.15">
      <c r="B2" s="3" t="s">
        <v>0</v>
      </c>
      <c r="C2" s="3" t="s">
        <v>26</v>
      </c>
      <c r="D2" s="3" t="s">
        <v>27</v>
      </c>
      <c r="E2" s="4" t="s">
        <v>19</v>
      </c>
      <c r="F2" s="4" t="s">
        <v>34</v>
      </c>
      <c r="G2" s="4" t="s">
        <v>20</v>
      </c>
      <c r="H2" s="4" t="s">
        <v>21</v>
      </c>
      <c r="I2" s="4" t="s">
        <v>22</v>
      </c>
      <c r="J2" s="4" t="s">
        <v>70</v>
      </c>
      <c r="K2" s="4" t="s">
        <v>23</v>
      </c>
      <c r="L2" s="4" t="s">
        <v>24</v>
      </c>
      <c r="M2" s="4" t="s">
        <v>25</v>
      </c>
    </row>
    <row r="3" spans="2:13" x14ac:dyDescent="0.15">
      <c r="B3" s="16">
        <v>1</v>
      </c>
      <c r="C3" s="2">
        <v>1</v>
      </c>
      <c r="D3" s="2">
        <v>10</v>
      </c>
      <c r="E3" s="2">
        <v>10</v>
      </c>
      <c r="F3" s="2">
        <v>0</v>
      </c>
      <c r="G3" s="2">
        <v>0</v>
      </c>
      <c r="H3" s="2">
        <v>0</v>
      </c>
      <c r="I3" s="2">
        <v>0</v>
      </c>
      <c r="J3" s="2">
        <f>C3*D3/E3</f>
        <v>1</v>
      </c>
      <c r="K3" s="15">
        <f>E3/D3</f>
        <v>1</v>
      </c>
      <c r="L3" s="15">
        <f>E3/D3/C3</f>
        <v>1</v>
      </c>
      <c r="M3" s="15">
        <f>I3/C3</f>
        <v>0</v>
      </c>
    </row>
    <row r="4" spans="2:13" x14ac:dyDescent="0.15">
      <c r="B4" s="16">
        <f>B3+1</f>
        <v>2</v>
      </c>
      <c r="C4" s="2"/>
      <c r="D4" s="2"/>
      <c r="E4" s="2"/>
      <c r="F4" s="2"/>
      <c r="G4" s="2"/>
      <c r="H4" s="2"/>
      <c r="I4" s="2"/>
      <c r="J4" s="2"/>
      <c r="K4" s="15" t="e">
        <f t="shared" ref="K4:K8" si="0">E4/D4</f>
        <v>#DIV/0!</v>
      </c>
      <c r="L4" s="15" t="e">
        <f t="shared" ref="L4:L8" si="1">E4/D4/C4</f>
        <v>#DIV/0!</v>
      </c>
      <c r="M4" s="15" t="e">
        <f t="shared" ref="M4:M8" si="2">I4/C4</f>
        <v>#DIV/0!</v>
      </c>
    </row>
    <row r="5" spans="2:13" x14ac:dyDescent="0.15">
      <c r="B5" s="16">
        <f t="shared" ref="B5:B17" si="3">B4+1</f>
        <v>3</v>
      </c>
      <c r="C5" s="2"/>
      <c r="D5" s="2"/>
      <c r="E5" s="2"/>
      <c r="F5" s="2"/>
      <c r="G5" s="2"/>
      <c r="H5" s="2"/>
      <c r="I5" s="2"/>
      <c r="J5" s="2"/>
      <c r="K5" s="15" t="e">
        <f t="shared" si="0"/>
        <v>#DIV/0!</v>
      </c>
      <c r="L5" s="15" t="e">
        <f t="shared" si="1"/>
        <v>#DIV/0!</v>
      </c>
      <c r="M5" s="15" t="e">
        <f t="shared" si="2"/>
        <v>#DIV/0!</v>
      </c>
    </row>
    <row r="6" spans="2:13" x14ac:dyDescent="0.15">
      <c r="B6" s="16">
        <f t="shared" si="3"/>
        <v>4</v>
      </c>
      <c r="C6" s="2"/>
      <c r="D6" s="2"/>
      <c r="E6" s="2"/>
      <c r="F6" s="2"/>
      <c r="G6" s="2"/>
      <c r="H6" s="2"/>
      <c r="I6" s="2"/>
      <c r="J6" s="2"/>
      <c r="K6" s="15" t="e">
        <f t="shared" si="0"/>
        <v>#DIV/0!</v>
      </c>
      <c r="L6" s="15" t="e">
        <f t="shared" si="1"/>
        <v>#DIV/0!</v>
      </c>
      <c r="M6" s="15" t="e">
        <f t="shared" si="2"/>
        <v>#DIV/0!</v>
      </c>
    </row>
    <row r="7" spans="2:13" x14ac:dyDescent="0.15">
      <c r="B7" s="16">
        <f t="shared" si="3"/>
        <v>5</v>
      </c>
      <c r="C7" s="2"/>
      <c r="D7" s="2"/>
      <c r="E7" s="2"/>
      <c r="F7" s="2"/>
      <c r="G7" s="2"/>
      <c r="H7" s="2"/>
      <c r="I7" s="2"/>
      <c r="J7" s="2"/>
      <c r="K7" s="15" t="e">
        <f t="shared" si="0"/>
        <v>#DIV/0!</v>
      </c>
      <c r="L7" s="15" t="e">
        <f t="shared" si="1"/>
        <v>#DIV/0!</v>
      </c>
      <c r="M7" s="15" t="e">
        <f t="shared" si="2"/>
        <v>#DIV/0!</v>
      </c>
    </row>
    <row r="8" spans="2:13" x14ac:dyDescent="0.15">
      <c r="B8" s="16">
        <f t="shared" si="3"/>
        <v>6</v>
      </c>
      <c r="C8" s="2"/>
      <c r="D8" s="2"/>
      <c r="E8" s="2"/>
      <c r="F8" s="2"/>
      <c r="G8" s="2"/>
      <c r="H8" s="2"/>
      <c r="I8" s="2"/>
      <c r="J8" s="2"/>
      <c r="K8" s="15" t="e">
        <f t="shared" si="0"/>
        <v>#DIV/0!</v>
      </c>
      <c r="L8" s="15" t="e">
        <f t="shared" si="1"/>
        <v>#DIV/0!</v>
      </c>
      <c r="M8" s="15" t="e">
        <f t="shared" si="2"/>
        <v>#DIV/0!</v>
      </c>
    </row>
    <row r="9" spans="2:13" x14ac:dyDescent="0.15">
      <c r="B9" s="16">
        <f t="shared" si="3"/>
        <v>7</v>
      </c>
      <c r="C9" s="2"/>
      <c r="D9" s="2"/>
      <c r="E9" s="2"/>
      <c r="F9" s="2"/>
      <c r="G9" s="2"/>
      <c r="H9" s="2"/>
      <c r="I9" s="2"/>
      <c r="J9" s="2"/>
      <c r="K9" s="15"/>
      <c r="L9" s="15"/>
      <c r="M9" s="15"/>
    </row>
    <row r="10" spans="2:13" x14ac:dyDescent="0.15">
      <c r="B10" s="16">
        <f t="shared" si="3"/>
        <v>8</v>
      </c>
      <c r="C10" s="2"/>
      <c r="D10" s="2"/>
      <c r="E10" s="2"/>
      <c r="F10" s="2"/>
      <c r="G10" s="2"/>
      <c r="H10" s="2"/>
      <c r="I10" s="2"/>
      <c r="J10" s="2"/>
      <c r="K10" s="15"/>
      <c r="L10" s="15"/>
      <c r="M10" s="15"/>
    </row>
    <row r="11" spans="2:13" x14ac:dyDescent="0.15">
      <c r="B11" s="16">
        <f t="shared" si="3"/>
        <v>9</v>
      </c>
      <c r="C11" s="2"/>
      <c r="D11" s="2"/>
      <c r="E11" s="2"/>
      <c r="F11" s="2"/>
      <c r="G11" s="2"/>
      <c r="H11" s="2"/>
      <c r="I11" s="2"/>
      <c r="J11" s="2"/>
      <c r="K11" s="15"/>
      <c r="L11" s="15"/>
      <c r="M11" s="15"/>
    </row>
    <row r="12" spans="2:13" x14ac:dyDescent="0.15">
      <c r="B12" s="16">
        <f t="shared" si="3"/>
        <v>10</v>
      </c>
      <c r="C12" s="2"/>
      <c r="D12" s="2"/>
      <c r="E12" s="2"/>
      <c r="F12" s="2"/>
      <c r="G12" s="2"/>
      <c r="H12" s="2"/>
      <c r="I12" s="2"/>
      <c r="J12" s="2"/>
      <c r="K12" s="15"/>
      <c r="L12" s="15"/>
      <c r="M12" s="15"/>
    </row>
    <row r="13" spans="2:13" x14ac:dyDescent="0.15">
      <c r="B13" s="16">
        <f t="shared" si="3"/>
        <v>11</v>
      </c>
      <c r="C13" s="2"/>
      <c r="D13" s="2"/>
      <c r="E13" s="2"/>
      <c r="F13" s="2"/>
      <c r="G13" s="2"/>
      <c r="H13" s="2"/>
      <c r="I13" s="2"/>
      <c r="J13" s="2"/>
      <c r="K13" s="15"/>
      <c r="L13" s="15"/>
      <c r="M13" s="15"/>
    </row>
    <row r="14" spans="2:13" x14ac:dyDescent="0.15">
      <c r="B14" s="16">
        <f t="shared" si="3"/>
        <v>12</v>
      </c>
      <c r="C14" s="2"/>
      <c r="D14" s="2"/>
      <c r="E14" s="2"/>
      <c r="F14" s="2"/>
      <c r="G14" s="2"/>
      <c r="H14" s="2"/>
      <c r="I14" s="2"/>
      <c r="J14" s="2"/>
      <c r="K14" s="15"/>
      <c r="L14" s="15"/>
      <c r="M14" s="15"/>
    </row>
    <row r="15" spans="2:13" x14ac:dyDescent="0.15">
      <c r="B15" s="16">
        <f t="shared" si="3"/>
        <v>13</v>
      </c>
      <c r="C15" s="2"/>
      <c r="D15" s="2"/>
      <c r="E15" s="2"/>
      <c r="F15" s="2"/>
      <c r="G15" s="2"/>
      <c r="H15" s="2"/>
      <c r="I15" s="2"/>
      <c r="J15" s="2"/>
      <c r="K15" s="15"/>
      <c r="L15" s="15"/>
      <c r="M15" s="15"/>
    </row>
    <row r="16" spans="2:13" x14ac:dyDescent="0.15">
      <c r="B16" s="16">
        <f t="shared" si="3"/>
        <v>14</v>
      </c>
      <c r="C16" s="2"/>
      <c r="D16" s="2"/>
      <c r="E16" s="2"/>
      <c r="F16" s="2"/>
      <c r="G16" s="2"/>
      <c r="H16" s="2"/>
      <c r="I16" s="2"/>
      <c r="J16" s="2"/>
      <c r="K16" s="15"/>
      <c r="L16" s="15"/>
      <c r="M16" s="15"/>
    </row>
    <row r="17" spans="2:13" x14ac:dyDescent="0.15">
      <c r="B17" s="16">
        <f t="shared" si="3"/>
        <v>15</v>
      </c>
      <c r="C17" s="2"/>
      <c r="D17" s="2"/>
      <c r="E17" s="2"/>
      <c r="F17" s="2"/>
      <c r="G17" s="2"/>
      <c r="H17" s="2"/>
      <c r="I17" s="2"/>
      <c r="J17" s="2"/>
      <c r="K17" s="15"/>
      <c r="L17" s="15"/>
      <c r="M17" s="15"/>
    </row>
  </sheetData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1"/>
  <sheetViews>
    <sheetView workbookViewId="0">
      <selection activeCell="F24" sqref="F24"/>
    </sheetView>
  </sheetViews>
  <sheetFormatPr defaultRowHeight="12" x14ac:dyDescent="0.15"/>
  <cols>
    <col min="1" max="1" width="3.875" style="6" customWidth="1"/>
    <col min="2" max="2" width="4.75" style="6" bestFit="1" customWidth="1"/>
    <col min="3" max="4" width="11.375" style="6" bestFit="1" customWidth="1"/>
    <col min="5" max="5" width="9.625" style="6" bestFit="1" customWidth="1"/>
    <col min="6" max="6" width="8" style="6" bestFit="1" customWidth="1"/>
    <col min="7" max="8" width="9.625" style="6" bestFit="1" customWidth="1"/>
    <col min="9" max="9" width="9" style="6"/>
    <col min="10" max="10" width="9.625" style="6" bestFit="1" customWidth="1"/>
    <col min="11" max="16384" width="9" style="6"/>
  </cols>
  <sheetData>
    <row r="2" spans="2:7" x14ac:dyDescent="0.15">
      <c r="B2" s="36" t="s">
        <v>175</v>
      </c>
      <c r="C2" s="37"/>
      <c r="D2" s="30">
        <f>SUM(D7:D21)/COUNT(D7:D21)</f>
        <v>29</v>
      </c>
    </row>
    <row r="3" spans="2:7" x14ac:dyDescent="0.15">
      <c r="B3" s="36" t="s">
        <v>174</v>
      </c>
      <c r="C3" s="37"/>
      <c r="D3" s="30">
        <f>SUM(E7:E21)/COUNT(E7:E21)</f>
        <v>6</v>
      </c>
    </row>
    <row r="4" spans="2:7" x14ac:dyDescent="0.15">
      <c r="B4" s="36" t="s">
        <v>173</v>
      </c>
      <c r="C4" s="37"/>
      <c r="D4" s="28">
        <v>98</v>
      </c>
    </row>
    <row r="6" spans="2:7" s="8" customFormat="1" x14ac:dyDescent="0.15">
      <c r="B6" s="3" t="s">
        <v>172</v>
      </c>
      <c r="C6" s="4" t="s">
        <v>171</v>
      </c>
      <c r="D6" s="4" t="s">
        <v>170</v>
      </c>
      <c r="E6" s="4" t="s">
        <v>169</v>
      </c>
      <c r="F6" s="4" t="s">
        <v>168</v>
      </c>
      <c r="G6" s="4" t="s">
        <v>167</v>
      </c>
    </row>
    <row r="7" spans="2:7" x14ac:dyDescent="0.15">
      <c r="B7" s="2">
        <v>1</v>
      </c>
      <c r="C7" s="11">
        <f>$D$4+E7-D7</f>
        <v>70</v>
      </c>
      <c r="D7" s="11">
        <v>29</v>
      </c>
      <c r="E7" s="11">
        <v>1</v>
      </c>
      <c r="F7" s="19">
        <f>$D$4-$D$2</f>
        <v>69</v>
      </c>
      <c r="G7" s="19">
        <v>0</v>
      </c>
    </row>
    <row r="8" spans="2:7" x14ac:dyDescent="0.15">
      <c r="B8" s="2">
        <f t="shared" ref="B8:B21" si="0">B7+1</f>
        <v>2</v>
      </c>
      <c r="C8" s="11">
        <f>C7+E8-D8</f>
        <v>47</v>
      </c>
      <c r="D8" s="11">
        <v>28</v>
      </c>
      <c r="E8" s="11">
        <v>5</v>
      </c>
      <c r="F8" s="20">
        <f t="shared" ref="F8:F21" si="1">F7-$D$2</f>
        <v>40</v>
      </c>
      <c r="G8" s="19">
        <f t="shared" ref="G8:G21" si="2">G7-$D$3</f>
        <v>-6</v>
      </c>
    </row>
    <row r="9" spans="2:7" x14ac:dyDescent="0.15">
      <c r="B9" s="2">
        <f t="shared" si="0"/>
        <v>3</v>
      </c>
      <c r="C9" s="11">
        <f>C8+E9-D9</f>
        <v>29</v>
      </c>
      <c r="D9" s="11">
        <v>30</v>
      </c>
      <c r="E9" s="11">
        <v>12</v>
      </c>
      <c r="F9" s="20">
        <f t="shared" si="1"/>
        <v>11</v>
      </c>
      <c r="G9" s="19">
        <f t="shared" si="2"/>
        <v>-12</v>
      </c>
    </row>
    <row r="10" spans="2:7" x14ac:dyDescent="0.15">
      <c r="B10" s="2">
        <f t="shared" si="0"/>
        <v>4</v>
      </c>
      <c r="C10" s="11"/>
      <c r="D10" s="11"/>
      <c r="E10" s="11"/>
      <c r="F10" s="20">
        <f t="shared" si="1"/>
        <v>-18</v>
      </c>
      <c r="G10" s="19">
        <f t="shared" si="2"/>
        <v>-18</v>
      </c>
    </row>
    <row r="11" spans="2:7" x14ac:dyDescent="0.15">
      <c r="B11" s="2">
        <f t="shared" si="0"/>
        <v>5</v>
      </c>
      <c r="C11" s="11"/>
      <c r="D11" s="11"/>
      <c r="E11" s="11"/>
      <c r="F11" s="20">
        <f t="shared" si="1"/>
        <v>-47</v>
      </c>
      <c r="G11" s="19">
        <f t="shared" si="2"/>
        <v>-24</v>
      </c>
    </row>
    <row r="12" spans="2:7" x14ac:dyDescent="0.15">
      <c r="B12" s="2">
        <f t="shared" si="0"/>
        <v>6</v>
      </c>
      <c r="C12" s="11"/>
      <c r="D12" s="11"/>
      <c r="E12" s="11"/>
      <c r="F12" s="20">
        <f t="shared" si="1"/>
        <v>-76</v>
      </c>
      <c r="G12" s="19">
        <f t="shared" si="2"/>
        <v>-30</v>
      </c>
    </row>
    <row r="13" spans="2:7" x14ac:dyDescent="0.15">
      <c r="B13" s="2">
        <f t="shared" si="0"/>
        <v>7</v>
      </c>
      <c r="C13" s="11"/>
      <c r="D13" s="11"/>
      <c r="E13" s="11"/>
      <c r="F13" s="20">
        <f t="shared" si="1"/>
        <v>-105</v>
      </c>
      <c r="G13" s="19">
        <f t="shared" si="2"/>
        <v>-36</v>
      </c>
    </row>
    <row r="14" spans="2:7" x14ac:dyDescent="0.15">
      <c r="B14" s="2">
        <f t="shared" si="0"/>
        <v>8</v>
      </c>
      <c r="C14" s="11"/>
      <c r="D14" s="11"/>
      <c r="E14" s="11"/>
      <c r="F14" s="20">
        <f t="shared" si="1"/>
        <v>-134</v>
      </c>
      <c r="G14" s="19">
        <f t="shared" si="2"/>
        <v>-42</v>
      </c>
    </row>
    <row r="15" spans="2:7" x14ac:dyDescent="0.15">
      <c r="B15" s="2">
        <f t="shared" si="0"/>
        <v>9</v>
      </c>
      <c r="C15" s="11"/>
      <c r="D15" s="11"/>
      <c r="E15" s="11"/>
      <c r="F15" s="20">
        <f t="shared" si="1"/>
        <v>-163</v>
      </c>
      <c r="G15" s="19">
        <f t="shared" si="2"/>
        <v>-48</v>
      </c>
    </row>
    <row r="16" spans="2:7" x14ac:dyDescent="0.15">
      <c r="B16" s="2">
        <f t="shared" si="0"/>
        <v>10</v>
      </c>
      <c r="C16" s="11"/>
      <c r="D16" s="11"/>
      <c r="E16" s="11"/>
      <c r="F16" s="20">
        <f t="shared" si="1"/>
        <v>-192</v>
      </c>
      <c r="G16" s="19">
        <f t="shared" si="2"/>
        <v>-54</v>
      </c>
    </row>
    <row r="17" spans="2:7" x14ac:dyDescent="0.15">
      <c r="B17" s="2">
        <f t="shared" si="0"/>
        <v>11</v>
      </c>
      <c r="C17" s="11"/>
      <c r="D17" s="11"/>
      <c r="E17" s="11"/>
      <c r="F17" s="20">
        <f t="shared" si="1"/>
        <v>-221</v>
      </c>
      <c r="G17" s="19">
        <f t="shared" si="2"/>
        <v>-60</v>
      </c>
    </row>
    <row r="18" spans="2:7" x14ac:dyDescent="0.15">
      <c r="B18" s="2">
        <f t="shared" si="0"/>
        <v>12</v>
      </c>
      <c r="C18" s="11"/>
      <c r="D18" s="11"/>
      <c r="E18" s="11"/>
      <c r="F18" s="20">
        <f t="shared" si="1"/>
        <v>-250</v>
      </c>
      <c r="G18" s="19">
        <f t="shared" si="2"/>
        <v>-66</v>
      </c>
    </row>
    <row r="19" spans="2:7" x14ac:dyDescent="0.15">
      <c r="B19" s="2">
        <f t="shared" si="0"/>
        <v>13</v>
      </c>
      <c r="C19" s="11"/>
      <c r="D19" s="11"/>
      <c r="E19" s="11"/>
      <c r="F19" s="20">
        <f t="shared" si="1"/>
        <v>-279</v>
      </c>
      <c r="G19" s="19">
        <f t="shared" si="2"/>
        <v>-72</v>
      </c>
    </row>
    <row r="20" spans="2:7" x14ac:dyDescent="0.15">
      <c r="B20" s="2">
        <f t="shared" si="0"/>
        <v>14</v>
      </c>
      <c r="C20" s="11"/>
      <c r="D20" s="11"/>
      <c r="E20" s="11"/>
      <c r="F20" s="20">
        <f t="shared" si="1"/>
        <v>-308</v>
      </c>
      <c r="G20" s="19">
        <f t="shared" si="2"/>
        <v>-78</v>
      </c>
    </row>
    <row r="21" spans="2:7" x14ac:dyDescent="0.15">
      <c r="B21" s="2">
        <f t="shared" si="0"/>
        <v>15</v>
      </c>
      <c r="C21" s="11"/>
      <c r="D21" s="11"/>
      <c r="E21" s="11"/>
      <c r="F21" s="20">
        <f t="shared" si="1"/>
        <v>-337</v>
      </c>
      <c r="G21" s="19">
        <f t="shared" si="2"/>
        <v>-84</v>
      </c>
    </row>
  </sheetData>
  <mergeCells count="3">
    <mergeCell ref="B2:C2"/>
    <mergeCell ref="B3:C3"/>
    <mergeCell ref="B4:C4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09"/>
  <sheetViews>
    <sheetView tabSelected="1" zoomScaleNormal="100" workbookViewId="0">
      <pane ySplit="6" topLeftCell="A7" activePane="bottomLeft" state="frozen"/>
      <selection pane="bottomLeft" activeCell="E20" sqref="E19:O20"/>
    </sheetView>
  </sheetViews>
  <sheetFormatPr defaultRowHeight="12" x14ac:dyDescent="0.15"/>
  <cols>
    <col min="1" max="1" width="3.25" style="6" customWidth="1"/>
    <col min="2" max="2" width="3.25" style="6" bestFit="1" customWidth="1"/>
    <col min="3" max="5" width="14.125" style="13" customWidth="1"/>
    <col min="6" max="6" width="20" style="13" customWidth="1"/>
    <col min="7" max="7" width="8" style="13" bestFit="1" customWidth="1"/>
    <col min="8" max="8" width="16.125" style="13" customWidth="1"/>
    <col min="9" max="9" width="8.375" style="13" bestFit="1" customWidth="1"/>
    <col min="10" max="12" width="9" style="6"/>
    <col min="13" max="13" width="9.375" style="6" bestFit="1" customWidth="1"/>
    <col min="14" max="14" width="9" style="6"/>
    <col min="15" max="15" width="6.375" style="6" bestFit="1" customWidth="1"/>
    <col min="16" max="16384" width="9" style="6"/>
  </cols>
  <sheetData>
    <row r="2" spans="2:15" x14ac:dyDescent="0.15">
      <c r="C2" s="21" t="s">
        <v>71</v>
      </c>
      <c r="D2" s="22">
        <f>COUNTA(B7:B29985)</f>
        <v>101</v>
      </c>
      <c r="H2" s="24" t="s">
        <v>154</v>
      </c>
      <c r="I2" s="25">
        <f>SUM(G7:G1000)-SUMIF(M7:M1000,"完成",G7:G1001)-SUMIF(M7:M1001,"关闭",G7:G1001)-SUMIF(M7:M1000,"变更",G7:G1000)</f>
        <v>145.49999999999994</v>
      </c>
      <c r="J2" s="26">
        <f>ROUNDUP(I2/5,0)</f>
        <v>30</v>
      </c>
      <c r="K2" s="27">
        <f>I2/23</f>
        <v>6.3260869565217366</v>
      </c>
    </row>
    <row r="3" spans="2:15" x14ac:dyDescent="0.15">
      <c r="C3" s="21" t="s">
        <v>72</v>
      </c>
      <c r="D3" s="22">
        <f>COUNTIF(N7:N981,"完成")+COUNTIF(N7:N981,"关闭")+COUNTIF(N7:N982,"变更")</f>
        <v>7</v>
      </c>
    </row>
    <row r="4" spans="2:15" x14ac:dyDescent="0.15">
      <c r="C4" s="21" t="s">
        <v>73</v>
      </c>
      <c r="D4" s="22">
        <f>D2-D3</f>
        <v>94</v>
      </c>
    </row>
    <row r="6" spans="2:15" s="8" customFormat="1" x14ac:dyDescent="0.15">
      <c r="B6" s="3" t="s">
        <v>3</v>
      </c>
      <c r="C6" s="14" t="s">
        <v>1</v>
      </c>
      <c r="D6" s="14" t="s">
        <v>61</v>
      </c>
      <c r="E6" s="14" t="s">
        <v>63</v>
      </c>
      <c r="F6" s="14" t="s">
        <v>107</v>
      </c>
      <c r="G6" s="14" t="s">
        <v>58</v>
      </c>
      <c r="H6" s="14" t="s">
        <v>59</v>
      </c>
      <c r="I6" s="14" t="s">
        <v>75</v>
      </c>
      <c r="J6" s="3" t="s">
        <v>57</v>
      </c>
      <c r="K6" s="3" t="s">
        <v>60</v>
      </c>
      <c r="L6" s="3" t="s">
        <v>16</v>
      </c>
      <c r="M6" s="3" t="s">
        <v>17</v>
      </c>
      <c r="N6" s="3" t="s">
        <v>8</v>
      </c>
      <c r="O6" s="3" t="s">
        <v>2</v>
      </c>
    </row>
    <row r="7" spans="2:15" x14ac:dyDescent="0.15">
      <c r="B7" s="7">
        <v>1</v>
      </c>
      <c r="C7" s="38" t="s">
        <v>74</v>
      </c>
      <c r="D7" s="12" t="s">
        <v>76</v>
      </c>
      <c r="E7" s="12" t="s">
        <v>81</v>
      </c>
      <c r="F7" s="12"/>
      <c r="G7" s="12">
        <v>0.5</v>
      </c>
      <c r="H7" s="12"/>
      <c r="I7" s="12">
        <v>1</v>
      </c>
      <c r="J7" s="7"/>
      <c r="K7" s="7"/>
      <c r="L7" s="7" t="s">
        <v>176</v>
      </c>
      <c r="M7" s="29">
        <v>42083</v>
      </c>
      <c r="N7" s="7" t="s">
        <v>207</v>
      </c>
      <c r="O7" s="7">
        <v>10</v>
      </c>
    </row>
    <row r="8" spans="2:15" x14ac:dyDescent="0.15">
      <c r="B8" s="7">
        <f>B7+1</f>
        <v>2</v>
      </c>
      <c r="C8" s="38"/>
      <c r="D8" s="12" t="s">
        <v>77</v>
      </c>
      <c r="E8" s="12" t="s">
        <v>80</v>
      </c>
      <c r="F8" s="12"/>
      <c r="G8" s="12">
        <v>0.5</v>
      </c>
      <c r="H8" s="12"/>
      <c r="I8" s="12">
        <v>1</v>
      </c>
      <c r="J8" s="7"/>
      <c r="K8" s="7"/>
      <c r="L8" s="7" t="s">
        <v>178</v>
      </c>
      <c r="M8" s="29">
        <v>42083</v>
      </c>
      <c r="N8" s="7" t="s">
        <v>207</v>
      </c>
      <c r="O8" s="7">
        <v>10</v>
      </c>
    </row>
    <row r="9" spans="2:15" x14ac:dyDescent="0.15">
      <c r="B9" s="7">
        <f t="shared" ref="B9:B62" si="0">B8+1</f>
        <v>3</v>
      </c>
      <c r="C9" s="38"/>
      <c r="D9" s="38" t="s">
        <v>78</v>
      </c>
      <c r="E9" s="12" t="s">
        <v>62</v>
      </c>
      <c r="F9" s="12"/>
      <c r="G9" s="12">
        <v>0.5</v>
      </c>
      <c r="H9" s="12"/>
      <c r="I9" s="12">
        <v>1</v>
      </c>
      <c r="J9" s="7"/>
      <c r="K9" s="7"/>
      <c r="L9" s="7" t="s">
        <v>178</v>
      </c>
      <c r="M9" s="29">
        <v>42083</v>
      </c>
      <c r="N9" s="7" t="s">
        <v>207</v>
      </c>
      <c r="O9" s="7">
        <v>9</v>
      </c>
    </row>
    <row r="10" spans="2:15" x14ac:dyDescent="0.15">
      <c r="B10" s="7">
        <f t="shared" si="0"/>
        <v>4</v>
      </c>
      <c r="C10" s="38"/>
      <c r="D10" s="38"/>
      <c r="E10" s="12" t="s">
        <v>79</v>
      </c>
      <c r="F10" s="12"/>
      <c r="G10" s="12">
        <v>1</v>
      </c>
      <c r="H10" s="12"/>
      <c r="I10" s="12">
        <v>1</v>
      </c>
      <c r="J10" s="7"/>
      <c r="K10" s="7"/>
      <c r="L10" s="7" t="s">
        <v>178</v>
      </c>
      <c r="M10" s="29">
        <v>42083</v>
      </c>
      <c r="N10" s="7"/>
      <c r="O10" s="7">
        <v>9</v>
      </c>
    </row>
    <row r="11" spans="2:15" x14ac:dyDescent="0.15">
      <c r="B11" s="7">
        <f t="shared" si="0"/>
        <v>5</v>
      </c>
      <c r="C11" s="38"/>
      <c r="D11" s="38"/>
      <c r="E11" s="12" t="s">
        <v>155</v>
      </c>
      <c r="F11" s="12"/>
      <c r="G11" s="12">
        <v>0.5</v>
      </c>
      <c r="H11" s="12"/>
      <c r="I11" s="12">
        <v>1</v>
      </c>
      <c r="J11" s="7"/>
      <c r="K11" s="7"/>
      <c r="L11" s="7" t="s">
        <v>178</v>
      </c>
      <c r="M11" s="29">
        <v>42083</v>
      </c>
      <c r="N11" s="7" t="s">
        <v>207</v>
      </c>
      <c r="O11" s="7">
        <v>9</v>
      </c>
    </row>
    <row r="12" spans="2:15" x14ac:dyDescent="0.15">
      <c r="B12" s="7">
        <f t="shared" si="0"/>
        <v>6</v>
      </c>
      <c r="C12" s="38"/>
      <c r="D12" s="38"/>
      <c r="E12" s="12" t="s">
        <v>156</v>
      </c>
      <c r="F12" s="12"/>
      <c r="G12" s="12">
        <v>0</v>
      </c>
      <c r="H12" s="12"/>
      <c r="I12" s="12">
        <v>1</v>
      </c>
      <c r="J12" s="7"/>
      <c r="K12" s="7"/>
      <c r="L12" s="7" t="s">
        <v>176</v>
      </c>
      <c r="M12" s="29">
        <v>42083</v>
      </c>
      <c r="N12" s="7" t="s">
        <v>207</v>
      </c>
      <c r="O12" s="7">
        <v>9</v>
      </c>
    </row>
    <row r="13" spans="2:15" x14ac:dyDescent="0.15">
      <c r="B13" s="7">
        <f t="shared" si="0"/>
        <v>7</v>
      </c>
      <c r="C13" s="38"/>
      <c r="D13" s="38"/>
      <c r="E13" s="12" t="s">
        <v>157</v>
      </c>
      <c r="F13" s="12"/>
      <c r="G13" s="12">
        <v>0</v>
      </c>
      <c r="H13" s="12"/>
      <c r="I13" s="12">
        <v>1</v>
      </c>
      <c r="J13" s="7"/>
      <c r="K13" s="7"/>
      <c r="L13" s="7" t="s">
        <v>176</v>
      </c>
      <c r="M13" s="29">
        <v>42083</v>
      </c>
      <c r="N13" s="7" t="s">
        <v>207</v>
      </c>
      <c r="O13" s="7">
        <v>9</v>
      </c>
    </row>
    <row r="14" spans="2:15" x14ac:dyDescent="0.15">
      <c r="B14" s="7">
        <f t="shared" si="0"/>
        <v>8</v>
      </c>
      <c r="C14" s="38"/>
      <c r="D14" s="38"/>
      <c r="E14" s="12" t="s">
        <v>82</v>
      </c>
      <c r="F14" s="12"/>
      <c r="G14" s="12">
        <v>0.5</v>
      </c>
      <c r="H14" s="12"/>
      <c r="I14" s="12">
        <v>1</v>
      </c>
      <c r="J14" s="7"/>
      <c r="K14" s="7"/>
      <c r="L14" s="7" t="s">
        <v>176</v>
      </c>
      <c r="M14" s="29">
        <v>42083</v>
      </c>
      <c r="N14" s="7" t="s">
        <v>177</v>
      </c>
      <c r="O14" s="7">
        <v>9</v>
      </c>
    </row>
    <row r="15" spans="2:15" x14ac:dyDescent="0.15">
      <c r="B15" s="7">
        <f t="shared" si="0"/>
        <v>9</v>
      </c>
      <c r="C15" s="38"/>
      <c r="D15" s="38"/>
      <c r="E15" s="12" t="s">
        <v>87</v>
      </c>
      <c r="F15" s="12"/>
      <c r="G15" s="12">
        <v>2</v>
      </c>
      <c r="H15" s="12"/>
      <c r="I15" s="12"/>
      <c r="J15" s="7"/>
      <c r="K15" s="7"/>
      <c r="L15" s="7" t="s">
        <v>176</v>
      </c>
      <c r="M15" s="29">
        <v>42083</v>
      </c>
      <c r="N15" s="7"/>
      <c r="O15" s="7">
        <v>7</v>
      </c>
    </row>
    <row r="16" spans="2:15" x14ac:dyDescent="0.15">
      <c r="B16" s="7">
        <f t="shared" si="0"/>
        <v>10</v>
      </c>
      <c r="C16" s="38"/>
      <c r="D16" s="38"/>
      <c r="E16" s="12" t="s">
        <v>106</v>
      </c>
      <c r="F16" s="12" t="s">
        <v>108</v>
      </c>
      <c r="G16" s="12">
        <v>2</v>
      </c>
      <c r="H16" s="12"/>
      <c r="I16" s="12"/>
      <c r="J16" s="7"/>
      <c r="K16" s="7"/>
      <c r="L16" s="7" t="s">
        <v>176</v>
      </c>
      <c r="M16" s="29">
        <v>42083</v>
      </c>
      <c r="N16" s="7"/>
      <c r="O16" s="7">
        <v>7</v>
      </c>
    </row>
    <row r="17" spans="2:15" x14ac:dyDescent="0.15">
      <c r="B17" s="7">
        <f t="shared" si="0"/>
        <v>11</v>
      </c>
      <c r="C17" s="38"/>
      <c r="D17" s="38"/>
      <c r="E17" s="12" t="s">
        <v>165</v>
      </c>
      <c r="F17" s="12"/>
      <c r="G17" s="12">
        <v>0</v>
      </c>
      <c r="H17" s="12"/>
      <c r="I17" s="12">
        <v>1</v>
      </c>
      <c r="J17" s="7"/>
      <c r="K17" s="7"/>
      <c r="L17" s="7" t="s">
        <v>176</v>
      </c>
      <c r="M17" s="29">
        <v>42083</v>
      </c>
      <c r="N17" s="7" t="s">
        <v>207</v>
      </c>
      <c r="O17" s="7">
        <v>9</v>
      </c>
    </row>
    <row r="18" spans="2:15" x14ac:dyDescent="0.15">
      <c r="B18" s="7"/>
      <c r="C18" s="38"/>
      <c r="D18" s="38"/>
      <c r="E18" s="12" t="s">
        <v>212</v>
      </c>
      <c r="F18" s="12"/>
      <c r="G18" s="12">
        <v>2</v>
      </c>
      <c r="H18" s="12"/>
      <c r="I18" s="12"/>
      <c r="J18" s="7"/>
      <c r="K18" s="7"/>
      <c r="L18" s="7" t="s">
        <v>176</v>
      </c>
      <c r="M18" s="29">
        <v>42114</v>
      </c>
      <c r="N18" s="7"/>
      <c r="O18" s="7">
        <v>1</v>
      </c>
    </row>
    <row r="19" spans="2:15" x14ac:dyDescent="0.15">
      <c r="B19" s="7">
        <f>B17+1</f>
        <v>12</v>
      </c>
      <c r="C19" s="38"/>
      <c r="D19" s="38"/>
      <c r="E19" s="12" t="s">
        <v>109</v>
      </c>
      <c r="F19" s="12" t="s">
        <v>211</v>
      </c>
      <c r="G19" s="12">
        <v>0.5</v>
      </c>
      <c r="H19" s="12"/>
      <c r="I19" s="12"/>
      <c r="J19" s="7"/>
      <c r="K19" s="7"/>
      <c r="L19" s="7" t="s">
        <v>176</v>
      </c>
      <c r="M19" s="29">
        <v>42083</v>
      </c>
      <c r="N19" s="7"/>
      <c r="O19" s="7">
        <v>1</v>
      </c>
    </row>
    <row r="20" spans="2:15" x14ac:dyDescent="0.15">
      <c r="B20" s="7">
        <f t="shared" si="0"/>
        <v>13</v>
      </c>
      <c r="C20" s="38"/>
      <c r="D20" s="38"/>
      <c r="E20" s="12" t="s">
        <v>86</v>
      </c>
      <c r="F20" s="12"/>
      <c r="G20" s="12">
        <v>2</v>
      </c>
      <c r="H20" s="12"/>
      <c r="I20" s="12"/>
      <c r="J20" s="7"/>
      <c r="K20" s="7"/>
      <c r="L20" s="7" t="s">
        <v>176</v>
      </c>
      <c r="M20" s="29">
        <v>42083</v>
      </c>
      <c r="N20" s="7"/>
      <c r="O20" s="7">
        <v>6</v>
      </c>
    </row>
    <row r="21" spans="2:15" x14ac:dyDescent="0.15">
      <c r="B21" s="7">
        <f t="shared" si="0"/>
        <v>14</v>
      </c>
      <c r="C21" s="39" t="s">
        <v>179</v>
      </c>
      <c r="D21" s="38" t="s">
        <v>66</v>
      </c>
      <c r="E21" s="12" t="s">
        <v>193</v>
      </c>
      <c r="F21" s="12"/>
      <c r="G21" s="12">
        <v>1</v>
      </c>
      <c r="H21" s="12"/>
      <c r="I21" s="12">
        <v>1</v>
      </c>
      <c r="J21" s="7"/>
      <c r="K21" s="7"/>
      <c r="L21" s="7" t="s">
        <v>176</v>
      </c>
      <c r="M21" s="29">
        <v>42083</v>
      </c>
      <c r="N21" s="7"/>
      <c r="O21" s="7">
        <v>9</v>
      </c>
    </row>
    <row r="22" spans="2:15" x14ac:dyDescent="0.15">
      <c r="B22" s="7">
        <f t="shared" si="0"/>
        <v>15</v>
      </c>
      <c r="C22" s="40"/>
      <c r="D22" s="38"/>
      <c r="E22" s="12" t="s">
        <v>194</v>
      </c>
      <c r="F22" s="12"/>
      <c r="G22" s="12">
        <v>1</v>
      </c>
      <c r="H22" s="12"/>
      <c r="I22" s="12">
        <v>1</v>
      </c>
      <c r="J22" s="7"/>
      <c r="K22" s="7"/>
      <c r="L22" s="7" t="s">
        <v>176</v>
      </c>
      <c r="M22" s="29">
        <v>42083</v>
      </c>
      <c r="N22" s="7"/>
      <c r="O22" s="7">
        <v>9</v>
      </c>
    </row>
    <row r="23" spans="2:15" x14ac:dyDescent="0.15">
      <c r="B23" s="7">
        <f t="shared" si="0"/>
        <v>16</v>
      </c>
      <c r="C23" s="40"/>
      <c r="D23" s="38"/>
      <c r="E23" s="12" t="s">
        <v>195</v>
      </c>
      <c r="F23" s="12"/>
      <c r="G23" s="12"/>
      <c r="H23" s="12"/>
      <c r="I23" s="12">
        <v>1</v>
      </c>
      <c r="J23" s="7"/>
      <c r="K23" s="7"/>
      <c r="L23" s="7" t="s">
        <v>176</v>
      </c>
      <c r="M23" s="29">
        <v>42098</v>
      </c>
      <c r="N23" s="7"/>
      <c r="O23" s="7">
        <v>9</v>
      </c>
    </row>
    <row r="24" spans="2:15" x14ac:dyDescent="0.15">
      <c r="B24" s="7">
        <f t="shared" si="0"/>
        <v>17</v>
      </c>
      <c r="C24" s="40"/>
      <c r="D24" s="38"/>
      <c r="E24" s="12" t="s">
        <v>69</v>
      </c>
      <c r="F24" s="12"/>
      <c r="G24" s="12"/>
      <c r="H24" s="12"/>
      <c r="I24" s="12">
        <v>1</v>
      </c>
      <c r="J24" s="7"/>
      <c r="K24" s="7"/>
      <c r="L24" s="7" t="s">
        <v>176</v>
      </c>
      <c r="M24" s="29">
        <v>42098</v>
      </c>
      <c r="N24" s="7"/>
      <c r="O24" s="7">
        <v>9</v>
      </c>
    </row>
    <row r="25" spans="2:15" x14ac:dyDescent="0.15">
      <c r="B25" s="7">
        <f t="shared" si="0"/>
        <v>18</v>
      </c>
      <c r="C25" s="40"/>
      <c r="D25" s="38"/>
      <c r="E25" s="12" t="s">
        <v>67</v>
      </c>
      <c r="F25" s="12"/>
      <c r="G25" s="12">
        <v>1</v>
      </c>
      <c r="H25" s="12"/>
      <c r="I25" s="12">
        <v>1</v>
      </c>
      <c r="J25" s="7"/>
      <c r="K25" s="7"/>
      <c r="L25" s="7" t="s">
        <v>176</v>
      </c>
      <c r="M25" s="29">
        <v>42083</v>
      </c>
      <c r="N25" s="7"/>
      <c r="O25" s="7">
        <v>9</v>
      </c>
    </row>
    <row r="26" spans="2:15" x14ac:dyDescent="0.15">
      <c r="B26" s="7">
        <f t="shared" si="0"/>
        <v>19</v>
      </c>
      <c r="C26" s="40"/>
      <c r="D26" s="38"/>
      <c r="E26" s="12" t="s">
        <v>68</v>
      </c>
      <c r="F26" s="12"/>
      <c r="G26" s="12">
        <v>1</v>
      </c>
      <c r="H26" s="12"/>
      <c r="I26" s="12">
        <v>1</v>
      </c>
      <c r="J26" s="7"/>
      <c r="K26" s="7"/>
      <c r="L26" s="7" t="s">
        <v>176</v>
      </c>
      <c r="M26" s="29">
        <v>42083</v>
      </c>
      <c r="N26" s="7"/>
      <c r="O26" s="7">
        <v>9</v>
      </c>
    </row>
    <row r="27" spans="2:15" x14ac:dyDescent="0.15">
      <c r="B27" s="7">
        <f t="shared" si="0"/>
        <v>20</v>
      </c>
      <c r="C27" s="40"/>
      <c r="D27" s="38"/>
      <c r="E27" s="12" t="s">
        <v>196</v>
      </c>
      <c r="F27" s="12"/>
      <c r="G27" s="12">
        <v>2</v>
      </c>
      <c r="H27" s="12"/>
      <c r="I27" s="12">
        <v>1</v>
      </c>
      <c r="J27" s="7"/>
      <c r="K27" s="7"/>
      <c r="L27" s="7" t="s">
        <v>176</v>
      </c>
      <c r="M27" s="29">
        <v>42083</v>
      </c>
      <c r="N27" s="7"/>
      <c r="O27" s="7">
        <v>9</v>
      </c>
    </row>
    <row r="28" spans="2:15" x14ac:dyDescent="0.15">
      <c r="B28" s="7">
        <f t="shared" si="0"/>
        <v>21</v>
      </c>
      <c r="C28" s="40"/>
      <c r="D28" s="38" t="s">
        <v>83</v>
      </c>
      <c r="E28" s="12" t="s">
        <v>83</v>
      </c>
      <c r="F28" s="12"/>
      <c r="G28" s="12">
        <v>1</v>
      </c>
      <c r="H28" s="12"/>
      <c r="I28" s="12"/>
      <c r="J28" s="7"/>
      <c r="K28" s="7"/>
      <c r="L28" s="7" t="s">
        <v>176</v>
      </c>
      <c r="M28" s="29">
        <v>42083</v>
      </c>
      <c r="N28" s="7"/>
      <c r="O28" s="7">
        <v>5</v>
      </c>
    </row>
    <row r="29" spans="2:15" x14ac:dyDescent="0.15">
      <c r="B29" s="7">
        <f t="shared" si="0"/>
        <v>22</v>
      </c>
      <c r="C29" s="40"/>
      <c r="D29" s="38"/>
      <c r="E29" s="12" t="s">
        <v>90</v>
      </c>
      <c r="F29" s="12"/>
      <c r="G29" s="12">
        <v>1</v>
      </c>
      <c r="H29" s="12"/>
      <c r="I29" s="12"/>
      <c r="J29" s="7"/>
      <c r="K29" s="7"/>
      <c r="L29" s="7" t="s">
        <v>176</v>
      </c>
      <c r="M29" s="29">
        <v>42083</v>
      </c>
      <c r="N29" s="7"/>
      <c r="O29" s="7">
        <v>5</v>
      </c>
    </row>
    <row r="30" spans="2:15" x14ac:dyDescent="0.15">
      <c r="B30" s="7">
        <f t="shared" si="0"/>
        <v>23</v>
      </c>
      <c r="C30" s="40"/>
      <c r="D30" s="38"/>
      <c r="E30" s="12" t="s">
        <v>85</v>
      </c>
      <c r="F30" s="12"/>
      <c r="G30" s="12">
        <v>1</v>
      </c>
      <c r="H30" s="12"/>
      <c r="I30" s="12"/>
      <c r="J30" s="7"/>
      <c r="K30" s="7"/>
      <c r="L30" s="7" t="s">
        <v>176</v>
      </c>
      <c r="M30" s="29">
        <v>42083</v>
      </c>
      <c r="N30" s="7"/>
      <c r="O30" s="7">
        <v>5</v>
      </c>
    </row>
    <row r="31" spans="2:15" x14ac:dyDescent="0.15">
      <c r="B31" s="7">
        <f t="shared" si="0"/>
        <v>24</v>
      </c>
      <c r="C31" s="40"/>
      <c r="D31" s="38"/>
      <c r="E31" s="12" t="s">
        <v>89</v>
      </c>
      <c r="F31" s="12"/>
      <c r="G31" s="12">
        <v>1</v>
      </c>
      <c r="H31" s="12"/>
      <c r="I31" s="12"/>
      <c r="J31" s="7"/>
      <c r="K31" s="7"/>
      <c r="L31" s="7" t="s">
        <v>176</v>
      </c>
      <c r="M31" s="29">
        <v>42083</v>
      </c>
      <c r="N31" s="7"/>
      <c r="O31" s="7">
        <v>5</v>
      </c>
    </row>
    <row r="32" spans="2:15" x14ac:dyDescent="0.15">
      <c r="B32" s="7">
        <f t="shared" si="0"/>
        <v>25</v>
      </c>
      <c r="C32" s="40"/>
      <c r="D32" s="38" t="s">
        <v>158</v>
      </c>
      <c r="E32" s="12" t="s">
        <v>94</v>
      </c>
      <c r="F32" s="12" t="s">
        <v>159</v>
      </c>
      <c r="G32" s="12">
        <v>1</v>
      </c>
      <c r="H32" s="12"/>
      <c r="I32" s="12">
        <v>1</v>
      </c>
      <c r="J32" s="7"/>
      <c r="K32" s="7"/>
      <c r="L32" s="7" t="s">
        <v>176</v>
      </c>
      <c r="M32" s="29">
        <v>42083</v>
      </c>
      <c r="N32" s="7"/>
      <c r="O32" s="7">
        <v>9</v>
      </c>
    </row>
    <row r="33" spans="2:15" x14ac:dyDescent="0.15">
      <c r="B33" s="7">
        <f t="shared" si="0"/>
        <v>26</v>
      </c>
      <c r="C33" s="40"/>
      <c r="D33" s="38"/>
      <c r="E33" s="12" t="s">
        <v>181</v>
      </c>
      <c r="F33" s="12" t="s">
        <v>182</v>
      </c>
      <c r="G33" s="12">
        <v>1</v>
      </c>
      <c r="H33" s="12"/>
      <c r="I33" s="12">
        <v>1</v>
      </c>
      <c r="J33" s="7"/>
      <c r="K33" s="7"/>
      <c r="L33" s="7" t="s">
        <v>176</v>
      </c>
      <c r="M33" s="29">
        <v>42083</v>
      </c>
      <c r="N33" s="7"/>
      <c r="O33" s="7">
        <v>9</v>
      </c>
    </row>
    <row r="34" spans="2:15" x14ac:dyDescent="0.15">
      <c r="B34" s="7">
        <f t="shared" si="0"/>
        <v>27</v>
      </c>
      <c r="C34" s="40"/>
      <c r="D34" s="38"/>
      <c r="E34" s="12" t="s">
        <v>180</v>
      </c>
      <c r="F34" s="12" t="s">
        <v>183</v>
      </c>
      <c r="G34" s="12">
        <v>1</v>
      </c>
      <c r="H34" s="12"/>
      <c r="I34" s="12"/>
      <c r="J34" s="7"/>
      <c r="K34" s="7"/>
      <c r="L34" s="7" t="s">
        <v>176</v>
      </c>
      <c r="M34" s="29">
        <v>42098</v>
      </c>
      <c r="N34" s="7"/>
      <c r="O34" s="7">
        <v>5</v>
      </c>
    </row>
    <row r="35" spans="2:15" x14ac:dyDescent="0.15">
      <c r="B35" s="7">
        <f t="shared" si="0"/>
        <v>28</v>
      </c>
      <c r="C35" s="40"/>
      <c r="D35" s="38"/>
      <c r="E35" s="12" t="s">
        <v>95</v>
      </c>
      <c r="F35" s="12" t="s">
        <v>160</v>
      </c>
      <c r="G35" s="12">
        <v>1</v>
      </c>
      <c r="H35" s="12"/>
      <c r="I35" s="12">
        <v>1</v>
      </c>
      <c r="J35" s="7"/>
      <c r="K35" s="7"/>
      <c r="L35" s="7" t="s">
        <v>176</v>
      </c>
      <c r="M35" s="29">
        <v>42083</v>
      </c>
      <c r="N35" s="7"/>
      <c r="O35" s="7">
        <v>9</v>
      </c>
    </row>
    <row r="36" spans="2:15" x14ac:dyDescent="0.15">
      <c r="B36" s="7">
        <f t="shared" si="0"/>
        <v>29</v>
      </c>
      <c r="C36" s="40"/>
      <c r="D36" s="38"/>
      <c r="E36" s="12" t="s">
        <v>184</v>
      </c>
      <c r="F36" s="12" t="s">
        <v>182</v>
      </c>
      <c r="G36" s="12">
        <v>1</v>
      </c>
      <c r="H36" s="12"/>
      <c r="I36" s="12">
        <v>1</v>
      </c>
      <c r="J36" s="7"/>
      <c r="K36" s="7"/>
      <c r="L36" s="7" t="s">
        <v>176</v>
      </c>
      <c r="M36" s="29">
        <v>42083</v>
      </c>
      <c r="N36" s="7"/>
      <c r="O36" s="7">
        <v>9</v>
      </c>
    </row>
    <row r="37" spans="2:15" x14ac:dyDescent="0.15">
      <c r="B37" s="7">
        <f t="shared" si="0"/>
        <v>30</v>
      </c>
      <c r="C37" s="40"/>
      <c r="D37" s="38"/>
      <c r="E37" s="12" t="s">
        <v>185</v>
      </c>
      <c r="F37" s="12" t="s">
        <v>186</v>
      </c>
      <c r="G37" s="12">
        <v>1</v>
      </c>
      <c r="H37" s="12"/>
      <c r="I37" s="12"/>
      <c r="J37" s="7"/>
      <c r="K37" s="7"/>
      <c r="L37" s="7" t="s">
        <v>176</v>
      </c>
      <c r="M37" s="29">
        <v>42098</v>
      </c>
      <c r="N37" s="7"/>
      <c r="O37" s="7">
        <v>5</v>
      </c>
    </row>
    <row r="38" spans="2:15" x14ac:dyDescent="0.15">
      <c r="B38" s="7">
        <f t="shared" si="0"/>
        <v>31</v>
      </c>
      <c r="C38" s="40"/>
      <c r="D38" s="38"/>
      <c r="E38" s="12" t="s">
        <v>101</v>
      </c>
      <c r="F38" s="12"/>
      <c r="G38" s="12">
        <v>1</v>
      </c>
      <c r="H38" s="12"/>
      <c r="I38" s="12">
        <v>1</v>
      </c>
      <c r="J38" s="7"/>
      <c r="K38" s="7"/>
      <c r="L38" s="7" t="s">
        <v>176</v>
      </c>
      <c r="M38" s="29">
        <v>42083</v>
      </c>
      <c r="N38" s="7"/>
      <c r="O38" s="7">
        <v>9</v>
      </c>
    </row>
    <row r="39" spans="2:15" x14ac:dyDescent="0.15">
      <c r="B39" s="7">
        <f t="shared" si="0"/>
        <v>32</v>
      </c>
      <c r="C39" s="40"/>
      <c r="D39" s="38"/>
      <c r="E39" s="12" t="s">
        <v>102</v>
      </c>
      <c r="F39" s="12" t="s">
        <v>197</v>
      </c>
      <c r="G39" s="12">
        <v>1</v>
      </c>
      <c r="H39" s="12"/>
      <c r="I39" s="12">
        <v>1</v>
      </c>
      <c r="J39" s="7"/>
      <c r="K39" s="7"/>
      <c r="L39" s="7" t="s">
        <v>176</v>
      </c>
      <c r="M39" s="29">
        <v>42083</v>
      </c>
      <c r="N39" s="7"/>
      <c r="O39" s="7">
        <v>9</v>
      </c>
    </row>
    <row r="40" spans="2:15" x14ac:dyDescent="0.15">
      <c r="B40" s="7">
        <f t="shared" si="0"/>
        <v>33</v>
      </c>
      <c r="C40" s="40"/>
      <c r="D40" s="38"/>
      <c r="E40" s="12" t="s">
        <v>105</v>
      </c>
      <c r="F40" s="12" t="s">
        <v>161</v>
      </c>
      <c r="G40" s="12">
        <v>1</v>
      </c>
      <c r="H40" s="12"/>
      <c r="I40" s="12">
        <v>1</v>
      </c>
      <c r="J40" s="7"/>
      <c r="K40" s="7"/>
      <c r="L40" s="7" t="s">
        <v>176</v>
      </c>
      <c r="M40" s="29">
        <v>42083</v>
      </c>
      <c r="N40" s="7"/>
      <c r="O40" s="7">
        <v>9</v>
      </c>
    </row>
    <row r="41" spans="2:15" x14ac:dyDescent="0.15">
      <c r="B41" s="7">
        <f t="shared" si="0"/>
        <v>34</v>
      </c>
      <c r="C41" s="40"/>
      <c r="D41" s="38"/>
      <c r="E41" s="12" t="s">
        <v>202</v>
      </c>
      <c r="F41" s="12" t="s">
        <v>182</v>
      </c>
      <c r="G41" s="12">
        <v>2</v>
      </c>
      <c r="H41" s="12"/>
      <c r="I41" s="12">
        <v>1</v>
      </c>
      <c r="J41" s="7"/>
      <c r="K41" s="7"/>
      <c r="L41" s="7" t="s">
        <v>176</v>
      </c>
      <c r="M41" s="29">
        <v>42100</v>
      </c>
      <c r="N41" s="7"/>
      <c r="O41" s="7">
        <v>9</v>
      </c>
    </row>
    <row r="42" spans="2:15" x14ac:dyDescent="0.15">
      <c r="B42" s="7"/>
      <c r="C42" s="40"/>
      <c r="D42" s="38"/>
      <c r="E42" s="12" t="s">
        <v>203</v>
      </c>
      <c r="F42" s="12" t="s">
        <v>108</v>
      </c>
      <c r="G42" s="12">
        <v>2</v>
      </c>
      <c r="H42" s="12"/>
      <c r="I42" s="12"/>
      <c r="J42" s="7"/>
      <c r="K42" s="7"/>
      <c r="L42" s="7" t="s">
        <v>176</v>
      </c>
      <c r="M42" s="29">
        <v>42100</v>
      </c>
      <c r="N42" s="7"/>
      <c r="O42" s="7">
        <v>5</v>
      </c>
    </row>
    <row r="43" spans="2:15" x14ac:dyDescent="0.15">
      <c r="B43" s="7">
        <f>B41+1</f>
        <v>35</v>
      </c>
      <c r="C43" s="40"/>
      <c r="D43" s="38"/>
      <c r="E43" s="12" t="s">
        <v>200</v>
      </c>
      <c r="F43" s="12" t="s">
        <v>182</v>
      </c>
      <c r="G43" s="12">
        <v>1</v>
      </c>
      <c r="H43" s="12"/>
      <c r="I43" s="12">
        <v>1</v>
      </c>
      <c r="J43" s="7"/>
      <c r="K43" s="7"/>
      <c r="L43" s="7" t="s">
        <v>176</v>
      </c>
      <c r="M43" s="29">
        <v>42098</v>
      </c>
      <c r="N43" s="7"/>
      <c r="O43" s="7">
        <v>9</v>
      </c>
    </row>
    <row r="44" spans="2:15" x14ac:dyDescent="0.15">
      <c r="B44" s="7">
        <f t="shared" si="0"/>
        <v>36</v>
      </c>
      <c r="C44" s="40"/>
      <c r="D44" s="38"/>
      <c r="E44" s="12" t="s">
        <v>201</v>
      </c>
      <c r="F44" s="12"/>
      <c r="G44" s="12">
        <v>1</v>
      </c>
      <c r="H44" s="12"/>
      <c r="I44" s="12"/>
      <c r="J44" s="7"/>
      <c r="K44" s="7"/>
      <c r="L44" s="7" t="s">
        <v>176</v>
      </c>
      <c r="M44" s="29">
        <v>42098</v>
      </c>
      <c r="N44" s="7"/>
      <c r="O44" s="7">
        <v>5</v>
      </c>
    </row>
    <row r="45" spans="2:15" ht="36" x14ac:dyDescent="0.15">
      <c r="B45" s="7">
        <f t="shared" si="0"/>
        <v>37</v>
      </c>
      <c r="C45" s="40"/>
      <c r="D45" s="38"/>
      <c r="E45" s="12" t="s">
        <v>115</v>
      </c>
      <c r="F45" s="12" t="s">
        <v>116</v>
      </c>
      <c r="G45" s="12">
        <v>1</v>
      </c>
      <c r="H45" s="12"/>
      <c r="I45" s="12">
        <v>1</v>
      </c>
      <c r="J45" s="7"/>
      <c r="K45" s="7"/>
      <c r="L45" s="7" t="s">
        <v>176</v>
      </c>
      <c r="M45" s="29">
        <v>42083</v>
      </c>
      <c r="N45" s="7"/>
      <c r="O45" s="7">
        <v>9</v>
      </c>
    </row>
    <row r="46" spans="2:15" x14ac:dyDescent="0.15">
      <c r="B46" s="7">
        <f t="shared" si="0"/>
        <v>38</v>
      </c>
      <c r="C46" s="40"/>
      <c r="D46" s="38"/>
      <c r="E46" s="12" t="s">
        <v>96</v>
      </c>
      <c r="F46" s="12"/>
      <c r="G46" s="12"/>
      <c r="H46" s="12"/>
      <c r="I46" s="12">
        <v>1</v>
      </c>
      <c r="J46" s="7"/>
      <c r="K46" s="7"/>
      <c r="L46" s="7" t="s">
        <v>176</v>
      </c>
      <c r="M46" s="29">
        <v>42083</v>
      </c>
      <c r="N46" s="7"/>
      <c r="O46" s="7">
        <v>9</v>
      </c>
    </row>
    <row r="47" spans="2:15" ht="48" x14ac:dyDescent="0.15">
      <c r="B47" s="7">
        <f t="shared" si="0"/>
        <v>39</v>
      </c>
      <c r="C47" s="40"/>
      <c r="D47" s="38"/>
      <c r="E47" s="38" t="s">
        <v>126</v>
      </c>
      <c r="F47" s="12" t="s">
        <v>198</v>
      </c>
      <c r="G47" s="12">
        <v>1</v>
      </c>
      <c r="H47" s="12"/>
      <c r="I47" s="12">
        <v>2</v>
      </c>
      <c r="J47" s="7"/>
      <c r="K47" s="7"/>
      <c r="L47" s="7" t="s">
        <v>176</v>
      </c>
      <c r="M47" s="29">
        <v>42083</v>
      </c>
      <c r="N47" s="7"/>
      <c r="O47" s="7">
        <v>8</v>
      </c>
    </row>
    <row r="48" spans="2:15" x14ac:dyDescent="0.15">
      <c r="B48" s="7">
        <f t="shared" si="0"/>
        <v>40</v>
      </c>
      <c r="C48" s="40"/>
      <c r="D48" s="38"/>
      <c r="E48" s="38"/>
      <c r="F48" s="12" t="s">
        <v>133</v>
      </c>
      <c r="G48" s="12">
        <v>1</v>
      </c>
      <c r="H48" s="12"/>
      <c r="I48" s="12">
        <v>2</v>
      </c>
      <c r="J48" s="7"/>
      <c r="K48" s="7"/>
      <c r="L48" s="7" t="s">
        <v>176</v>
      </c>
      <c r="M48" s="29">
        <v>42083</v>
      </c>
      <c r="N48" s="7"/>
      <c r="O48" s="7">
        <v>8</v>
      </c>
    </row>
    <row r="49" spans="2:15" x14ac:dyDescent="0.15">
      <c r="B49" s="7">
        <f t="shared" si="0"/>
        <v>41</v>
      </c>
      <c r="C49" s="40"/>
      <c r="D49" s="38"/>
      <c r="E49" s="38"/>
      <c r="F49" s="12" t="s">
        <v>99</v>
      </c>
      <c r="G49" s="12">
        <v>1</v>
      </c>
      <c r="H49" s="12"/>
      <c r="I49" s="12">
        <v>2</v>
      </c>
      <c r="J49" s="7"/>
      <c r="K49" s="7"/>
      <c r="L49" s="7" t="s">
        <v>176</v>
      </c>
      <c r="M49" s="29">
        <v>42083</v>
      </c>
      <c r="N49" s="7"/>
      <c r="O49" s="7">
        <v>8</v>
      </c>
    </row>
    <row r="50" spans="2:15" ht="36" x14ac:dyDescent="0.15">
      <c r="B50" s="7">
        <f t="shared" si="0"/>
        <v>42</v>
      </c>
      <c r="C50" s="40"/>
      <c r="D50" s="38"/>
      <c r="E50" s="38"/>
      <c r="F50" s="12" t="s">
        <v>199</v>
      </c>
      <c r="G50" s="12">
        <v>1</v>
      </c>
      <c r="H50" s="12"/>
      <c r="I50" s="12">
        <v>2</v>
      </c>
      <c r="J50" s="7"/>
      <c r="K50" s="7"/>
      <c r="L50" s="7" t="s">
        <v>176</v>
      </c>
      <c r="M50" s="29">
        <v>42083</v>
      </c>
      <c r="N50" s="7"/>
      <c r="O50" s="7">
        <v>8</v>
      </c>
    </row>
    <row r="51" spans="2:15" x14ac:dyDescent="0.15">
      <c r="B51" s="7">
        <f t="shared" si="0"/>
        <v>43</v>
      </c>
      <c r="C51" s="40"/>
      <c r="D51" s="38" t="s">
        <v>84</v>
      </c>
      <c r="E51" s="23" t="s">
        <v>91</v>
      </c>
      <c r="F51" s="23"/>
      <c r="G51" s="12">
        <v>1</v>
      </c>
      <c r="H51" s="12"/>
      <c r="I51" s="12">
        <v>1</v>
      </c>
      <c r="J51" s="7"/>
      <c r="K51" s="7"/>
      <c r="L51" s="7" t="s">
        <v>176</v>
      </c>
      <c r="M51" s="29">
        <v>42083</v>
      </c>
      <c r="N51" s="7"/>
      <c r="O51" s="7">
        <v>8</v>
      </c>
    </row>
    <row r="52" spans="2:15" x14ac:dyDescent="0.15">
      <c r="B52" s="7">
        <f t="shared" si="0"/>
        <v>44</v>
      </c>
      <c r="C52" s="40"/>
      <c r="D52" s="38"/>
      <c r="E52" s="23" t="s">
        <v>92</v>
      </c>
      <c r="F52" s="23"/>
      <c r="G52" s="12">
        <v>1</v>
      </c>
      <c r="H52" s="12"/>
      <c r="I52" s="12">
        <v>1</v>
      </c>
      <c r="J52" s="7"/>
      <c r="K52" s="7"/>
      <c r="L52" s="7" t="s">
        <v>176</v>
      </c>
      <c r="M52" s="29">
        <v>42083</v>
      </c>
      <c r="N52" s="7"/>
      <c r="O52" s="7">
        <v>8</v>
      </c>
    </row>
    <row r="53" spans="2:15" x14ac:dyDescent="0.15">
      <c r="B53" s="7">
        <f t="shared" si="0"/>
        <v>45</v>
      </c>
      <c r="C53" s="40"/>
      <c r="D53" s="38"/>
      <c r="E53" s="23" t="s">
        <v>93</v>
      </c>
      <c r="F53" s="23"/>
      <c r="G53" s="12">
        <v>1</v>
      </c>
      <c r="H53" s="12"/>
      <c r="I53" s="12">
        <v>1</v>
      </c>
      <c r="J53" s="7"/>
      <c r="K53" s="7"/>
      <c r="L53" s="7" t="s">
        <v>176</v>
      </c>
      <c r="M53" s="29">
        <v>42083</v>
      </c>
      <c r="N53" s="7"/>
      <c r="O53" s="7">
        <v>8</v>
      </c>
    </row>
    <row r="54" spans="2:15" x14ac:dyDescent="0.15">
      <c r="B54" s="7">
        <f t="shared" si="0"/>
        <v>46</v>
      </c>
      <c r="C54" s="40"/>
      <c r="D54" s="38" t="s">
        <v>65</v>
      </c>
      <c r="E54" s="12" t="s">
        <v>103</v>
      </c>
      <c r="F54" s="12"/>
      <c r="G54" s="12">
        <v>1</v>
      </c>
      <c r="H54" s="12"/>
      <c r="I54" s="12"/>
      <c r="J54" s="7"/>
      <c r="K54" s="7"/>
      <c r="L54" s="7" t="s">
        <v>176</v>
      </c>
      <c r="M54" s="29">
        <v>42083</v>
      </c>
      <c r="N54" s="7"/>
      <c r="O54" s="7">
        <v>5</v>
      </c>
    </row>
    <row r="55" spans="2:15" x14ac:dyDescent="0.15">
      <c r="B55" s="7">
        <f t="shared" si="0"/>
        <v>47</v>
      </c>
      <c r="C55" s="40"/>
      <c r="D55" s="38"/>
      <c r="E55" s="12" t="s">
        <v>104</v>
      </c>
      <c r="F55" s="12"/>
      <c r="G55" s="12">
        <v>1</v>
      </c>
      <c r="H55" s="12"/>
      <c r="I55" s="12"/>
      <c r="J55" s="7"/>
      <c r="K55" s="7"/>
      <c r="L55" s="7" t="s">
        <v>176</v>
      </c>
      <c r="M55" s="29">
        <v>42083</v>
      </c>
      <c r="N55" s="7"/>
      <c r="O55" s="7">
        <v>5</v>
      </c>
    </row>
    <row r="56" spans="2:15" x14ac:dyDescent="0.15">
      <c r="B56" s="7">
        <f t="shared" si="0"/>
        <v>48</v>
      </c>
      <c r="C56" s="40"/>
      <c r="D56" s="38" t="s">
        <v>88</v>
      </c>
      <c r="E56" s="12" t="s">
        <v>97</v>
      </c>
      <c r="F56" s="12"/>
      <c r="G56" s="12">
        <v>1</v>
      </c>
      <c r="H56" s="12"/>
      <c r="I56" s="12">
        <v>2</v>
      </c>
      <c r="J56" s="7"/>
      <c r="K56" s="7"/>
      <c r="L56" s="7" t="s">
        <v>176</v>
      </c>
      <c r="M56" s="29">
        <v>42083</v>
      </c>
      <c r="N56" s="7"/>
      <c r="O56" s="7">
        <v>7</v>
      </c>
    </row>
    <row r="57" spans="2:15" x14ac:dyDescent="0.15">
      <c r="B57" s="7">
        <f t="shared" si="0"/>
        <v>49</v>
      </c>
      <c r="C57" s="40"/>
      <c r="D57" s="38"/>
      <c r="E57" s="12" t="s">
        <v>98</v>
      </c>
      <c r="F57" s="12"/>
      <c r="G57" s="12">
        <v>1</v>
      </c>
      <c r="H57" s="12"/>
      <c r="I57" s="12">
        <v>2</v>
      </c>
      <c r="J57" s="7"/>
      <c r="K57" s="7"/>
      <c r="L57" s="7" t="s">
        <v>176</v>
      </c>
      <c r="M57" s="29">
        <v>42083</v>
      </c>
      <c r="N57" s="7"/>
      <c r="O57" s="7">
        <v>7</v>
      </c>
    </row>
    <row r="58" spans="2:15" x14ac:dyDescent="0.15">
      <c r="B58" s="7">
        <f t="shared" si="0"/>
        <v>50</v>
      </c>
      <c r="C58" s="40"/>
      <c r="D58" s="38"/>
      <c r="E58" s="12" t="s">
        <v>99</v>
      </c>
      <c r="F58" s="12"/>
      <c r="G58" s="12">
        <v>1</v>
      </c>
      <c r="H58" s="12"/>
      <c r="I58" s="12">
        <v>2</v>
      </c>
      <c r="J58" s="7"/>
      <c r="K58" s="7"/>
      <c r="L58" s="7" t="s">
        <v>176</v>
      </c>
      <c r="M58" s="29">
        <v>42083</v>
      </c>
      <c r="N58" s="7"/>
      <c r="O58" s="7">
        <v>7</v>
      </c>
    </row>
    <row r="59" spans="2:15" x14ac:dyDescent="0.15">
      <c r="B59" s="7">
        <f t="shared" si="0"/>
        <v>51</v>
      </c>
      <c r="C59" s="40"/>
      <c r="D59" s="38"/>
      <c r="E59" s="12" t="s">
        <v>100</v>
      </c>
      <c r="F59" s="12"/>
      <c r="G59" s="12">
        <v>1</v>
      </c>
      <c r="H59" s="12"/>
      <c r="I59" s="12">
        <v>2</v>
      </c>
      <c r="J59" s="7"/>
      <c r="K59" s="7"/>
      <c r="L59" s="7" t="s">
        <v>176</v>
      </c>
      <c r="M59" s="29">
        <v>42083</v>
      </c>
      <c r="N59" s="7"/>
      <c r="O59" s="7">
        <v>7</v>
      </c>
    </row>
    <row r="60" spans="2:15" x14ac:dyDescent="0.15">
      <c r="B60" s="7">
        <f t="shared" si="0"/>
        <v>52</v>
      </c>
      <c r="C60" s="40"/>
      <c r="D60" s="39" t="s">
        <v>208</v>
      </c>
      <c r="E60" s="12" t="s">
        <v>209</v>
      </c>
      <c r="F60" s="12"/>
      <c r="G60" s="12">
        <v>1</v>
      </c>
      <c r="H60" s="12"/>
      <c r="I60" s="12">
        <v>1</v>
      </c>
      <c r="J60" s="7"/>
      <c r="K60" s="7"/>
      <c r="L60" s="7" t="s">
        <v>176</v>
      </c>
      <c r="M60" s="29">
        <v>42083</v>
      </c>
      <c r="N60" s="7"/>
      <c r="O60" s="7">
        <v>9</v>
      </c>
    </row>
    <row r="61" spans="2:15" x14ac:dyDescent="0.15">
      <c r="B61" s="7">
        <f t="shared" si="0"/>
        <v>53</v>
      </c>
      <c r="C61" s="41"/>
      <c r="D61" s="41"/>
      <c r="E61" s="12" t="s">
        <v>210</v>
      </c>
      <c r="F61" s="12"/>
      <c r="G61" s="12">
        <v>1</v>
      </c>
      <c r="H61" s="12"/>
      <c r="I61" s="12">
        <v>1</v>
      </c>
      <c r="J61" s="7"/>
      <c r="K61" s="7"/>
      <c r="L61" s="7" t="s">
        <v>176</v>
      </c>
      <c r="M61" s="29">
        <v>42083</v>
      </c>
      <c r="N61" s="7"/>
      <c r="O61" s="7">
        <v>9</v>
      </c>
    </row>
    <row r="62" spans="2:15" x14ac:dyDescent="0.15">
      <c r="B62" s="7">
        <f t="shared" si="0"/>
        <v>54</v>
      </c>
      <c r="C62" s="38" t="s">
        <v>110</v>
      </c>
      <c r="D62" s="38" t="s">
        <v>111</v>
      </c>
      <c r="E62" s="12" t="s">
        <v>114</v>
      </c>
      <c r="F62" s="12"/>
      <c r="G62" s="12">
        <v>1</v>
      </c>
      <c r="H62" s="12"/>
      <c r="I62" s="12"/>
      <c r="J62" s="7"/>
      <c r="K62" s="7"/>
      <c r="L62" s="7" t="s">
        <v>176</v>
      </c>
      <c r="M62" s="29">
        <v>42083</v>
      </c>
      <c r="N62" s="7"/>
      <c r="O62" s="7">
        <v>8</v>
      </c>
    </row>
    <row r="63" spans="2:15" x14ac:dyDescent="0.15">
      <c r="B63" s="7">
        <f t="shared" ref="B63:B109" si="1">B62+1</f>
        <v>55</v>
      </c>
      <c r="C63" s="38"/>
      <c r="D63" s="38"/>
      <c r="E63" s="12" t="s">
        <v>113</v>
      </c>
      <c r="F63" s="12"/>
      <c r="G63" s="12">
        <v>1</v>
      </c>
      <c r="H63" s="12"/>
      <c r="I63" s="12"/>
      <c r="J63" s="7"/>
      <c r="K63" s="7"/>
      <c r="L63" s="7" t="s">
        <v>176</v>
      </c>
      <c r="M63" s="29">
        <v>42083</v>
      </c>
      <c r="N63" s="7"/>
      <c r="O63" s="7">
        <v>8</v>
      </c>
    </row>
    <row r="64" spans="2:15" x14ac:dyDescent="0.15">
      <c r="B64" s="7">
        <f t="shared" si="1"/>
        <v>56</v>
      </c>
      <c r="C64" s="38"/>
      <c r="D64" s="38" t="s">
        <v>112</v>
      </c>
      <c r="E64" s="12" t="s">
        <v>118</v>
      </c>
      <c r="F64" s="12"/>
      <c r="G64" s="12">
        <v>1</v>
      </c>
      <c r="H64" s="12"/>
      <c r="I64" s="12"/>
      <c r="J64" s="7"/>
      <c r="K64" s="7"/>
      <c r="L64" s="7" t="s">
        <v>176</v>
      </c>
      <c r="M64" s="29">
        <v>42083</v>
      </c>
      <c r="N64" s="7"/>
      <c r="O64" s="7">
        <v>8</v>
      </c>
    </row>
    <row r="65" spans="2:15" x14ac:dyDescent="0.15">
      <c r="B65" s="7">
        <f t="shared" si="1"/>
        <v>57</v>
      </c>
      <c r="C65" s="38"/>
      <c r="D65" s="38"/>
      <c r="E65" s="12" t="s">
        <v>119</v>
      </c>
      <c r="F65" s="12"/>
      <c r="G65" s="12">
        <v>1</v>
      </c>
      <c r="H65" s="12"/>
      <c r="I65" s="12"/>
      <c r="J65" s="7"/>
      <c r="K65" s="7"/>
      <c r="L65" s="7" t="s">
        <v>176</v>
      </c>
      <c r="M65" s="29">
        <v>42083</v>
      </c>
      <c r="N65" s="7"/>
      <c r="O65" s="7">
        <v>8</v>
      </c>
    </row>
    <row r="66" spans="2:15" x14ac:dyDescent="0.15">
      <c r="B66" s="7">
        <f t="shared" si="1"/>
        <v>58</v>
      </c>
      <c r="C66" s="38"/>
      <c r="D66" s="38" t="s">
        <v>117</v>
      </c>
      <c r="E66" s="12" t="s">
        <v>120</v>
      </c>
      <c r="F66" s="12"/>
      <c r="G66" s="12">
        <v>1</v>
      </c>
      <c r="H66" s="12"/>
      <c r="I66" s="12"/>
      <c r="J66" s="7"/>
      <c r="K66" s="7"/>
      <c r="L66" s="7" t="s">
        <v>176</v>
      </c>
      <c r="M66" s="29">
        <v>42083</v>
      </c>
      <c r="N66" s="7"/>
      <c r="O66" s="7">
        <v>7</v>
      </c>
    </row>
    <row r="67" spans="2:15" x14ac:dyDescent="0.15">
      <c r="B67" s="7">
        <f t="shared" si="1"/>
        <v>59</v>
      </c>
      <c r="C67" s="38"/>
      <c r="D67" s="38"/>
      <c r="E67" s="12" t="s">
        <v>121</v>
      </c>
      <c r="F67" s="12"/>
      <c r="G67" s="12">
        <v>1</v>
      </c>
      <c r="H67" s="12"/>
      <c r="I67" s="12"/>
      <c r="J67" s="7"/>
      <c r="K67" s="7"/>
      <c r="L67" s="7" t="s">
        <v>176</v>
      </c>
      <c r="M67" s="29">
        <v>42083</v>
      </c>
      <c r="N67" s="7"/>
      <c r="O67" s="7">
        <v>7</v>
      </c>
    </row>
    <row r="68" spans="2:15" x14ac:dyDescent="0.15">
      <c r="B68" s="7">
        <f t="shared" si="1"/>
        <v>60</v>
      </c>
      <c r="C68" s="38"/>
      <c r="D68" s="38"/>
      <c r="E68" s="12" t="s">
        <v>99</v>
      </c>
      <c r="F68" s="12"/>
      <c r="G68" s="12">
        <v>1</v>
      </c>
      <c r="H68" s="12"/>
      <c r="I68" s="12"/>
      <c r="J68" s="7"/>
      <c r="K68" s="7"/>
      <c r="L68" s="7" t="s">
        <v>176</v>
      </c>
      <c r="M68" s="29">
        <v>42083</v>
      </c>
      <c r="N68" s="7"/>
      <c r="O68" s="7">
        <v>7</v>
      </c>
    </row>
    <row r="69" spans="2:15" x14ac:dyDescent="0.15">
      <c r="B69" s="7">
        <f t="shared" si="1"/>
        <v>61</v>
      </c>
      <c r="C69" s="38"/>
      <c r="D69" s="38"/>
      <c r="E69" s="12" t="s">
        <v>100</v>
      </c>
      <c r="F69" s="12"/>
      <c r="G69" s="12">
        <v>1</v>
      </c>
      <c r="H69" s="12"/>
      <c r="I69" s="12"/>
      <c r="J69" s="7"/>
      <c r="K69" s="7"/>
      <c r="L69" s="7" t="s">
        <v>176</v>
      </c>
      <c r="M69" s="29">
        <v>42083</v>
      </c>
      <c r="N69" s="7"/>
      <c r="O69" s="7">
        <v>7</v>
      </c>
    </row>
    <row r="70" spans="2:15" x14ac:dyDescent="0.15">
      <c r="B70" s="7">
        <f t="shared" si="1"/>
        <v>62</v>
      </c>
      <c r="C70" s="38"/>
      <c r="D70" s="38" t="s">
        <v>122</v>
      </c>
      <c r="E70" s="12" t="s">
        <v>123</v>
      </c>
      <c r="F70" s="12"/>
      <c r="G70" s="12">
        <v>1</v>
      </c>
      <c r="H70" s="12"/>
      <c r="I70" s="12"/>
      <c r="J70" s="7"/>
      <c r="K70" s="7"/>
      <c r="L70" s="7" t="s">
        <v>176</v>
      </c>
      <c r="M70" s="29">
        <v>42083</v>
      </c>
      <c r="N70" s="7"/>
      <c r="O70" s="7">
        <v>7</v>
      </c>
    </row>
    <row r="71" spans="2:15" x14ac:dyDescent="0.15">
      <c r="B71" s="7">
        <f t="shared" si="1"/>
        <v>63</v>
      </c>
      <c r="C71" s="38"/>
      <c r="D71" s="38"/>
      <c r="E71" s="12" t="s">
        <v>124</v>
      </c>
      <c r="F71" s="12"/>
      <c r="G71" s="12">
        <v>1</v>
      </c>
      <c r="H71" s="12"/>
      <c r="I71" s="12"/>
      <c r="J71" s="7"/>
      <c r="K71" s="7"/>
      <c r="L71" s="7" t="s">
        <v>176</v>
      </c>
      <c r="M71" s="29">
        <v>42083</v>
      </c>
      <c r="N71" s="7"/>
      <c r="O71" s="7">
        <v>7</v>
      </c>
    </row>
    <row r="72" spans="2:15" x14ac:dyDescent="0.15">
      <c r="B72" s="7">
        <f t="shared" si="1"/>
        <v>64</v>
      </c>
      <c r="C72" s="38"/>
      <c r="D72" s="38"/>
      <c r="E72" s="12" t="s">
        <v>125</v>
      </c>
      <c r="F72" s="12"/>
      <c r="G72" s="12">
        <v>1</v>
      </c>
      <c r="H72" s="12"/>
      <c r="I72" s="12"/>
      <c r="J72" s="7"/>
      <c r="K72" s="7"/>
      <c r="L72" s="7" t="s">
        <v>176</v>
      </c>
      <c r="M72" s="29">
        <v>42083</v>
      </c>
      <c r="N72" s="7"/>
      <c r="O72" s="7">
        <v>7</v>
      </c>
    </row>
    <row r="73" spans="2:15" x14ac:dyDescent="0.15">
      <c r="B73" s="7">
        <f t="shared" si="1"/>
        <v>65</v>
      </c>
      <c r="C73" s="38"/>
      <c r="D73" s="38" t="s">
        <v>126</v>
      </c>
      <c r="E73" s="12" t="s">
        <v>64</v>
      </c>
      <c r="F73" s="12"/>
      <c r="G73" s="12">
        <v>0.5</v>
      </c>
      <c r="H73" s="12"/>
      <c r="I73" s="12"/>
      <c r="J73" s="7"/>
      <c r="K73" s="7"/>
      <c r="L73" s="7" t="s">
        <v>176</v>
      </c>
      <c r="M73" s="29">
        <v>42083</v>
      </c>
      <c r="N73" s="7"/>
      <c r="O73" s="7">
        <v>6</v>
      </c>
    </row>
    <row r="74" spans="2:15" x14ac:dyDescent="0.15">
      <c r="B74" s="7">
        <f t="shared" si="1"/>
        <v>66</v>
      </c>
      <c r="C74" s="38"/>
      <c r="D74" s="38"/>
      <c r="E74" s="12" t="s">
        <v>127</v>
      </c>
      <c r="F74" s="12"/>
      <c r="G74" s="12">
        <v>0.1</v>
      </c>
      <c r="H74" s="12"/>
      <c r="I74" s="12"/>
      <c r="J74" s="7"/>
      <c r="K74" s="7"/>
      <c r="L74" s="7" t="s">
        <v>176</v>
      </c>
      <c r="M74" s="29">
        <v>42083</v>
      </c>
      <c r="N74" s="7"/>
      <c r="O74" s="7">
        <v>6</v>
      </c>
    </row>
    <row r="75" spans="2:15" x14ac:dyDescent="0.15">
      <c r="B75" s="7">
        <f>B74+1</f>
        <v>67</v>
      </c>
      <c r="C75" s="38"/>
      <c r="D75" s="38"/>
      <c r="E75" s="12" t="s">
        <v>128</v>
      </c>
      <c r="F75" s="12" t="s">
        <v>141</v>
      </c>
      <c r="G75" s="12">
        <v>0.1</v>
      </c>
      <c r="H75" s="12"/>
      <c r="I75" s="12"/>
      <c r="J75" s="7"/>
      <c r="K75" s="7"/>
      <c r="L75" s="7" t="s">
        <v>176</v>
      </c>
      <c r="M75" s="29">
        <v>42083</v>
      </c>
      <c r="N75" s="7"/>
      <c r="O75" s="7">
        <v>6</v>
      </c>
    </row>
    <row r="76" spans="2:15" x14ac:dyDescent="0.15">
      <c r="B76" s="7">
        <f t="shared" si="1"/>
        <v>68</v>
      </c>
      <c r="C76" s="38"/>
      <c r="D76" s="38"/>
      <c r="E76" s="12" t="s">
        <v>129</v>
      </c>
      <c r="F76" s="12"/>
      <c r="G76" s="12">
        <v>0.5</v>
      </c>
      <c r="H76" s="12"/>
      <c r="I76" s="12"/>
      <c r="J76" s="7"/>
      <c r="K76" s="7"/>
      <c r="L76" s="7" t="s">
        <v>176</v>
      </c>
      <c r="M76" s="29">
        <v>42083</v>
      </c>
      <c r="N76" s="7"/>
      <c r="O76" s="7">
        <v>6</v>
      </c>
    </row>
    <row r="77" spans="2:15" x14ac:dyDescent="0.15">
      <c r="B77" s="7">
        <f t="shared" si="1"/>
        <v>69</v>
      </c>
      <c r="C77" s="38"/>
      <c r="D77" s="38"/>
      <c r="E77" s="12" t="s">
        <v>166</v>
      </c>
      <c r="F77" s="12"/>
      <c r="G77" s="12">
        <v>2</v>
      </c>
      <c r="H77" s="12"/>
      <c r="I77" s="12"/>
      <c r="J77" s="7"/>
      <c r="K77" s="7"/>
      <c r="L77" s="7" t="s">
        <v>176</v>
      </c>
      <c r="M77" s="29">
        <v>42083</v>
      </c>
      <c r="N77" s="7"/>
      <c r="O77" s="7">
        <v>6</v>
      </c>
    </row>
    <row r="78" spans="2:15" x14ac:dyDescent="0.15">
      <c r="B78" s="7">
        <f t="shared" si="1"/>
        <v>70</v>
      </c>
      <c r="C78" s="38"/>
      <c r="D78" s="38"/>
      <c r="E78" s="12" t="s">
        <v>130</v>
      </c>
      <c r="F78" s="12"/>
      <c r="G78" s="12">
        <v>1</v>
      </c>
      <c r="H78" s="12"/>
      <c r="I78" s="12"/>
      <c r="J78" s="7"/>
      <c r="K78" s="7"/>
      <c r="L78" s="7" t="s">
        <v>176</v>
      </c>
      <c r="M78" s="29">
        <v>42083</v>
      </c>
      <c r="N78" s="7"/>
      <c r="O78" s="7">
        <v>6</v>
      </c>
    </row>
    <row r="79" spans="2:15" x14ac:dyDescent="0.15">
      <c r="B79" s="7">
        <f t="shared" si="1"/>
        <v>71</v>
      </c>
      <c r="C79" s="38"/>
      <c r="D79" s="38"/>
      <c r="E79" s="12" t="s">
        <v>131</v>
      </c>
      <c r="F79" s="12"/>
      <c r="G79" s="12">
        <v>1</v>
      </c>
      <c r="H79" s="12"/>
      <c r="I79" s="12"/>
      <c r="J79" s="7"/>
      <c r="K79" s="7"/>
      <c r="L79" s="7" t="s">
        <v>176</v>
      </c>
      <c r="M79" s="29">
        <v>42083</v>
      </c>
      <c r="N79" s="7"/>
      <c r="O79" s="7">
        <v>6</v>
      </c>
    </row>
    <row r="80" spans="2:15" x14ac:dyDescent="0.15">
      <c r="B80" s="7">
        <f t="shared" si="1"/>
        <v>72</v>
      </c>
      <c r="C80" s="38"/>
      <c r="D80" s="38"/>
      <c r="E80" s="12" t="s">
        <v>132</v>
      </c>
      <c r="F80" s="12" t="s">
        <v>141</v>
      </c>
      <c r="G80" s="12">
        <v>0.1</v>
      </c>
      <c r="H80" s="12"/>
      <c r="I80" s="12"/>
      <c r="J80" s="7"/>
      <c r="K80" s="7"/>
      <c r="L80" s="7" t="s">
        <v>176</v>
      </c>
      <c r="M80" s="29">
        <v>42083</v>
      </c>
      <c r="N80" s="7"/>
      <c r="O80" s="7">
        <v>6</v>
      </c>
    </row>
    <row r="81" spans="2:15" x14ac:dyDescent="0.15">
      <c r="B81" s="7">
        <f t="shared" si="1"/>
        <v>73</v>
      </c>
      <c r="C81" s="38"/>
      <c r="D81" s="38"/>
      <c r="E81" s="12" t="s">
        <v>133</v>
      </c>
      <c r="F81" s="12" t="s">
        <v>141</v>
      </c>
      <c r="G81" s="12">
        <v>0.1</v>
      </c>
      <c r="H81" s="12"/>
      <c r="I81" s="12"/>
      <c r="J81" s="7"/>
      <c r="K81" s="7"/>
      <c r="L81" s="7" t="s">
        <v>176</v>
      </c>
      <c r="M81" s="29">
        <v>42083</v>
      </c>
      <c r="N81" s="7"/>
      <c r="O81" s="7">
        <v>6</v>
      </c>
    </row>
    <row r="82" spans="2:15" x14ac:dyDescent="0.15">
      <c r="B82" s="7">
        <f t="shared" si="1"/>
        <v>74</v>
      </c>
      <c r="C82" s="38"/>
      <c r="D82" s="38"/>
      <c r="E82" s="12" t="s">
        <v>134</v>
      </c>
      <c r="F82" s="12" t="s">
        <v>141</v>
      </c>
      <c r="G82" s="12">
        <v>0.1</v>
      </c>
      <c r="H82" s="12"/>
      <c r="I82" s="12"/>
      <c r="J82" s="7"/>
      <c r="K82" s="7"/>
      <c r="L82" s="7" t="s">
        <v>176</v>
      </c>
      <c r="M82" s="29">
        <v>42083</v>
      </c>
      <c r="N82" s="7"/>
      <c r="O82" s="7">
        <v>6</v>
      </c>
    </row>
    <row r="83" spans="2:15" x14ac:dyDescent="0.15">
      <c r="B83" s="7">
        <f t="shared" si="1"/>
        <v>75</v>
      </c>
      <c r="C83" s="38"/>
      <c r="D83" s="38" t="s">
        <v>135</v>
      </c>
      <c r="E83" s="12" t="s">
        <v>64</v>
      </c>
      <c r="F83" s="12"/>
      <c r="G83" s="12">
        <v>0.5</v>
      </c>
      <c r="H83" s="12"/>
      <c r="I83" s="12"/>
      <c r="J83" s="7"/>
      <c r="K83" s="7"/>
      <c r="L83" s="7" t="s">
        <v>176</v>
      </c>
      <c r="M83" s="29">
        <v>42083</v>
      </c>
      <c r="N83" s="7"/>
      <c r="O83" s="7">
        <v>6</v>
      </c>
    </row>
    <row r="84" spans="2:15" x14ac:dyDescent="0.15">
      <c r="B84" s="7">
        <f t="shared" si="1"/>
        <v>76</v>
      </c>
      <c r="C84" s="38"/>
      <c r="D84" s="38"/>
      <c r="E84" s="12" t="s">
        <v>136</v>
      </c>
      <c r="F84" s="12"/>
      <c r="G84" s="12">
        <v>0.1</v>
      </c>
      <c r="H84" s="12"/>
      <c r="I84" s="12"/>
      <c r="J84" s="7"/>
      <c r="K84" s="7"/>
      <c r="L84" s="7" t="s">
        <v>176</v>
      </c>
      <c r="M84" s="29">
        <v>42083</v>
      </c>
      <c r="N84" s="7"/>
      <c r="O84" s="7">
        <v>6</v>
      </c>
    </row>
    <row r="85" spans="2:15" ht="24" x14ac:dyDescent="0.15">
      <c r="B85" s="7">
        <f t="shared" si="1"/>
        <v>77</v>
      </c>
      <c r="C85" s="38"/>
      <c r="D85" s="38"/>
      <c r="E85" s="12" t="s">
        <v>146</v>
      </c>
      <c r="F85" s="12" t="s">
        <v>147</v>
      </c>
      <c r="G85" s="12">
        <v>1</v>
      </c>
      <c r="H85" s="12"/>
      <c r="I85" s="12"/>
      <c r="J85" s="7"/>
      <c r="K85" s="7"/>
      <c r="L85" s="7" t="s">
        <v>176</v>
      </c>
      <c r="M85" s="29">
        <v>42083</v>
      </c>
      <c r="N85" s="7"/>
      <c r="O85" s="7">
        <v>6</v>
      </c>
    </row>
    <row r="86" spans="2:15" x14ac:dyDescent="0.15">
      <c r="B86" s="7">
        <f t="shared" si="1"/>
        <v>78</v>
      </c>
      <c r="C86" s="38"/>
      <c r="D86" s="38"/>
      <c r="E86" s="12" t="s">
        <v>99</v>
      </c>
      <c r="F86" s="12" t="s">
        <v>141</v>
      </c>
      <c r="G86" s="12">
        <v>0.1</v>
      </c>
      <c r="H86" s="12"/>
      <c r="I86" s="12"/>
      <c r="J86" s="7"/>
      <c r="K86" s="7"/>
      <c r="L86" s="7" t="s">
        <v>176</v>
      </c>
      <c r="M86" s="29">
        <v>42083</v>
      </c>
      <c r="N86" s="7"/>
      <c r="O86" s="7">
        <v>6</v>
      </c>
    </row>
    <row r="87" spans="2:15" x14ac:dyDescent="0.15">
      <c r="B87" s="7">
        <f t="shared" si="1"/>
        <v>79</v>
      </c>
      <c r="C87" s="38"/>
      <c r="D87" s="38"/>
      <c r="E87" s="12" t="s">
        <v>137</v>
      </c>
      <c r="F87" s="12"/>
      <c r="G87" s="12">
        <v>1</v>
      </c>
      <c r="H87" s="12"/>
      <c r="I87" s="12"/>
      <c r="J87" s="7"/>
      <c r="K87" s="7"/>
      <c r="L87" s="7" t="s">
        <v>176</v>
      </c>
      <c r="M87" s="29">
        <v>42083</v>
      </c>
      <c r="N87" s="7"/>
      <c r="O87" s="7">
        <v>6</v>
      </c>
    </row>
    <row r="88" spans="2:15" x14ac:dyDescent="0.15">
      <c r="B88" s="7">
        <f t="shared" si="1"/>
        <v>80</v>
      </c>
      <c r="C88" s="38"/>
      <c r="D88" s="38"/>
      <c r="E88" s="12" t="s">
        <v>100</v>
      </c>
      <c r="F88" s="12"/>
      <c r="G88" s="12">
        <v>0.5</v>
      </c>
      <c r="H88" s="12"/>
      <c r="I88" s="12"/>
      <c r="J88" s="7"/>
      <c r="K88" s="7"/>
      <c r="L88" s="7" t="s">
        <v>176</v>
      </c>
      <c r="M88" s="29">
        <v>42083</v>
      </c>
      <c r="N88" s="7"/>
      <c r="O88" s="7">
        <v>6</v>
      </c>
    </row>
    <row r="89" spans="2:15" x14ac:dyDescent="0.15">
      <c r="B89" s="7">
        <f t="shared" si="1"/>
        <v>81</v>
      </c>
      <c r="C89" s="38"/>
      <c r="D89" s="38"/>
      <c r="E89" s="12" t="s">
        <v>130</v>
      </c>
      <c r="F89" s="12"/>
      <c r="G89" s="12">
        <v>1</v>
      </c>
      <c r="H89" s="12"/>
      <c r="I89" s="12"/>
      <c r="J89" s="7"/>
      <c r="K89" s="7"/>
      <c r="L89" s="7" t="s">
        <v>176</v>
      </c>
      <c r="M89" s="29">
        <v>42083</v>
      </c>
      <c r="N89" s="7"/>
      <c r="O89" s="7">
        <v>6</v>
      </c>
    </row>
    <row r="90" spans="2:15" x14ac:dyDescent="0.15">
      <c r="B90" s="7">
        <f t="shared" si="1"/>
        <v>82</v>
      </c>
      <c r="C90" s="38"/>
      <c r="D90" s="38"/>
      <c r="E90" s="12" t="s">
        <v>138</v>
      </c>
      <c r="F90" s="12"/>
      <c r="G90" s="12">
        <v>1</v>
      </c>
      <c r="H90" s="12"/>
      <c r="I90" s="12"/>
      <c r="J90" s="7"/>
      <c r="K90" s="7"/>
      <c r="L90" s="7" t="s">
        <v>176</v>
      </c>
      <c r="M90" s="29">
        <v>42083</v>
      </c>
      <c r="N90" s="7"/>
      <c r="O90" s="7">
        <v>6</v>
      </c>
    </row>
    <row r="91" spans="2:15" x14ac:dyDescent="0.15">
      <c r="B91" s="7">
        <f t="shared" si="1"/>
        <v>83</v>
      </c>
      <c r="C91" s="38"/>
      <c r="D91" s="38"/>
      <c r="E91" s="12" t="s">
        <v>139</v>
      </c>
      <c r="F91" s="12"/>
      <c r="G91" s="12">
        <v>1</v>
      </c>
      <c r="H91" s="12"/>
      <c r="I91" s="12"/>
      <c r="J91" s="7"/>
      <c r="K91" s="7"/>
      <c r="L91" s="7" t="s">
        <v>176</v>
      </c>
      <c r="M91" s="29">
        <v>42083</v>
      </c>
      <c r="N91" s="7"/>
      <c r="O91" s="7">
        <v>6</v>
      </c>
    </row>
    <row r="92" spans="2:15" x14ac:dyDescent="0.15">
      <c r="B92" s="7">
        <f t="shared" si="1"/>
        <v>84</v>
      </c>
      <c r="C92" s="38"/>
      <c r="D92" s="38"/>
      <c r="E92" s="12" t="s">
        <v>140</v>
      </c>
      <c r="F92" s="12"/>
      <c r="G92" s="12">
        <v>1</v>
      </c>
      <c r="H92" s="12"/>
      <c r="I92" s="12"/>
      <c r="J92" s="7"/>
      <c r="K92" s="7"/>
      <c r="L92" s="7" t="s">
        <v>176</v>
      </c>
      <c r="M92" s="29">
        <v>42083</v>
      </c>
      <c r="N92" s="7"/>
      <c r="O92" s="7">
        <v>6</v>
      </c>
    </row>
    <row r="93" spans="2:15" x14ac:dyDescent="0.15">
      <c r="B93" s="7">
        <f t="shared" si="1"/>
        <v>85</v>
      </c>
      <c r="C93" s="38"/>
      <c r="D93" s="38"/>
      <c r="E93" s="12" t="s">
        <v>133</v>
      </c>
      <c r="F93" s="12" t="s">
        <v>141</v>
      </c>
      <c r="G93" s="12">
        <v>0.1</v>
      </c>
      <c r="H93" s="12"/>
      <c r="I93" s="12"/>
      <c r="J93" s="7"/>
      <c r="K93" s="7"/>
      <c r="L93" s="7" t="s">
        <v>176</v>
      </c>
      <c r="M93" s="29">
        <v>42083</v>
      </c>
      <c r="N93" s="7"/>
      <c r="O93" s="7">
        <v>6</v>
      </c>
    </row>
    <row r="94" spans="2:15" x14ac:dyDescent="0.15">
      <c r="B94" s="7">
        <f t="shared" si="1"/>
        <v>86</v>
      </c>
      <c r="C94" s="38"/>
      <c r="D94" s="38"/>
      <c r="E94" s="12" t="s">
        <v>134</v>
      </c>
      <c r="F94" s="12" t="s">
        <v>141</v>
      </c>
      <c r="G94" s="12">
        <v>0.1</v>
      </c>
      <c r="H94" s="12"/>
      <c r="I94" s="12"/>
      <c r="J94" s="7"/>
      <c r="K94" s="7"/>
      <c r="L94" s="7" t="s">
        <v>176</v>
      </c>
      <c r="M94" s="29">
        <v>42083</v>
      </c>
      <c r="N94" s="7"/>
      <c r="O94" s="7">
        <v>6</v>
      </c>
    </row>
    <row r="95" spans="2:15" x14ac:dyDescent="0.15">
      <c r="B95" s="7">
        <f t="shared" si="1"/>
        <v>87</v>
      </c>
      <c r="C95" s="38"/>
      <c r="D95" s="38"/>
      <c r="E95" s="12" t="s">
        <v>132</v>
      </c>
      <c r="F95" s="12" t="s">
        <v>141</v>
      </c>
      <c r="G95" s="12">
        <v>0.1</v>
      </c>
      <c r="H95" s="12"/>
      <c r="I95" s="12"/>
      <c r="J95" s="7"/>
      <c r="K95" s="7"/>
      <c r="L95" s="7" t="s">
        <v>176</v>
      </c>
      <c r="M95" s="29">
        <v>42083</v>
      </c>
      <c r="N95" s="7"/>
      <c r="O95" s="7">
        <v>6</v>
      </c>
    </row>
    <row r="96" spans="2:15" x14ac:dyDescent="0.15">
      <c r="B96" s="7">
        <f t="shared" si="1"/>
        <v>88</v>
      </c>
      <c r="C96" s="38"/>
      <c r="D96" s="38" t="s">
        <v>142</v>
      </c>
      <c r="E96" s="12" t="s">
        <v>143</v>
      </c>
      <c r="F96" s="12"/>
      <c r="G96" s="12">
        <v>1</v>
      </c>
      <c r="H96" s="12"/>
      <c r="I96" s="12"/>
      <c r="J96" s="7"/>
      <c r="K96" s="7"/>
      <c r="L96" s="7" t="s">
        <v>176</v>
      </c>
      <c r="M96" s="29">
        <v>42083</v>
      </c>
      <c r="N96" s="7"/>
      <c r="O96" s="7">
        <v>7</v>
      </c>
    </row>
    <row r="97" spans="2:15" x14ac:dyDescent="0.15">
      <c r="B97" s="7">
        <f t="shared" si="1"/>
        <v>89</v>
      </c>
      <c r="C97" s="38"/>
      <c r="D97" s="38"/>
      <c r="E97" s="12" t="s">
        <v>100</v>
      </c>
      <c r="F97" s="12"/>
      <c r="G97" s="12">
        <v>0.5</v>
      </c>
      <c r="H97" s="12"/>
      <c r="I97" s="12"/>
      <c r="J97" s="7"/>
      <c r="K97" s="7"/>
      <c r="L97" s="7" t="s">
        <v>176</v>
      </c>
      <c r="M97" s="29">
        <v>42083</v>
      </c>
      <c r="N97" s="7"/>
      <c r="O97" s="7">
        <v>7</v>
      </c>
    </row>
    <row r="98" spans="2:15" x14ac:dyDescent="0.15">
      <c r="B98" s="7">
        <f t="shared" si="1"/>
        <v>90</v>
      </c>
      <c r="C98" s="38"/>
      <c r="D98" s="38"/>
      <c r="E98" s="12" t="s">
        <v>99</v>
      </c>
      <c r="F98" s="12"/>
      <c r="G98" s="12">
        <v>1</v>
      </c>
      <c r="H98" s="12"/>
      <c r="I98" s="12"/>
      <c r="J98" s="7"/>
      <c r="K98" s="7"/>
      <c r="L98" s="7" t="s">
        <v>176</v>
      </c>
      <c r="M98" s="29">
        <v>42083</v>
      </c>
      <c r="N98" s="7"/>
      <c r="O98" s="7">
        <v>7</v>
      </c>
    </row>
    <row r="99" spans="2:15" x14ac:dyDescent="0.15">
      <c r="B99" s="7">
        <f t="shared" si="1"/>
        <v>91</v>
      </c>
      <c r="C99" s="38"/>
      <c r="D99" s="38"/>
      <c r="E99" s="12" t="s">
        <v>144</v>
      </c>
      <c r="F99" s="12"/>
      <c r="G99" s="12">
        <v>1</v>
      </c>
      <c r="H99" s="12"/>
      <c r="I99" s="12"/>
      <c r="J99" s="7"/>
      <c r="K99" s="7"/>
      <c r="L99" s="7" t="s">
        <v>176</v>
      </c>
      <c r="M99" s="29">
        <v>42083</v>
      </c>
      <c r="N99" s="7"/>
      <c r="O99" s="7">
        <v>7</v>
      </c>
    </row>
    <row r="100" spans="2:15" ht="13.5" customHeight="1" x14ac:dyDescent="0.15">
      <c r="B100" s="7">
        <f t="shared" si="1"/>
        <v>92</v>
      </c>
      <c r="C100" s="38"/>
      <c r="D100" s="38" t="s">
        <v>162</v>
      </c>
      <c r="E100" s="12" t="s">
        <v>163</v>
      </c>
      <c r="F100" s="12"/>
      <c r="G100" s="12">
        <v>1</v>
      </c>
      <c r="H100" s="12"/>
      <c r="I100" s="12">
        <v>2</v>
      </c>
      <c r="J100" s="7"/>
      <c r="K100" s="7"/>
      <c r="L100" s="7" t="s">
        <v>176</v>
      </c>
      <c r="M100" s="29">
        <v>42083</v>
      </c>
      <c r="N100" s="7"/>
      <c r="O100" s="7">
        <v>9</v>
      </c>
    </row>
    <row r="101" spans="2:15" x14ac:dyDescent="0.15">
      <c r="B101" s="7">
        <f t="shared" si="1"/>
        <v>93</v>
      </c>
      <c r="C101" s="38"/>
      <c r="D101" s="38"/>
      <c r="E101" s="12" t="s">
        <v>164</v>
      </c>
      <c r="F101" s="12"/>
      <c r="G101" s="12">
        <v>3</v>
      </c>
      <c r="H101" s="12"/>
      <c r="I101" s="12">
        <v>2</v>
      </c>
      <c r="J101" s="7"/>
      <c r="K101" s="7"/>
      <c r="L101" s="7" t="s">
        <v>176</v>
      </c>
      <c r="M101" s="29">
        <v>42083</v>
      </c>
      <c r="N101" s="7"/>
      <c r="O101" s="7">
        <v>9</v>
      </c>
    </row>
    <row r="102" spans="2:15" x14ac:dyDescent="0.15">
      <c r="B102" s="7">
        <f t="shared" si="1"/>
        <v>94</v>
      </c>
      <c r="C102" s="38"/>
      <c r="D102" s="12" t="s">
        <v>148</v>
      </c>
      <c r="E102" s="12"/>
      <c r="F102" s="12"/>
      <c r="G102" s="12">
        <v>5</v>
      </c>
      <c r="H102" s="12"/>
      <c r="I102" s="12"/>
      <c r="J102" s="7"/>
      <c r="K102" s="7"/>
      <c r="L102" s="7" t="s">
        <v>176</v>
      </c>
      <c r="M102" s="29">
        <v>42083</v>
      </c>
      <c r="N102" s="7"/>
      <c r="O102" s="7">
        <v>1</v>
      </c>
    </row>
    <row r="103" spans="2:15" x14ac:dyDescent="0.15">
      <c r="B103" s="7">
        <f t="shared" si="1"/>
        <v>95</v>
      </c>
      <c r="C103" s="38"/>
      <c r="D103" s="12" t="s">
        <v>149</v>
      </c>
      <c r="E103" s="12"/>
      <c r="F103" s="12"/>
      <c r="G103" s="12">
        <v>5</v>
      </c>
      <c r="H103" s="12"/>
      <c r="I103" s="12"/>
      <c r="J103" s="7"/>
      <c r="K103" s="7"/>
      <c r="L103" s="7" t="s">
        <v>176</v>
      </c>
      <c r="M103" s="29">
        <v>42083</v>
      </c>
      <c r="N103" s="7"/>
      <c r="O103" s="7">
        <v>1</v>
      </c>
    </row>
    <row r="104" spans="2:15" x14ac:dyDescent="0.15">
      <c r="B104" s="7">
        <f t="shared" si="1"/>
        <v>96</v>
      </c>
      <c r="C104" s="38"/>
      <c r="D104" s="12" t="s">
        <v>150</v>
      </c>
      <c r="E104" s="12"/>
      <c r="F104" s="12"/>
      <c r="G104" s="12">
        <v>5</v>
      </c>
      <c r="H104" s="12"/>
      <c r="I104" s="12"/>
      <c r="J104" s="7"/>
      <c r="K104" s="7"/>
      <c r="L104" s="7" t="s">
        <v>176</v>
      </c>
      <c r="M104" s="29">
        <v>42083</v>
      </c>
      <c r="N104" s="7"/>
      <c r="O104" s="7">
        <v>1</v>
      </c>
    </row>
    <row r="105" spans="2:15" x14ac:dyDescent="0.15">
      <c r="B105" s="7">
        <f t="shared" si="1"/>
        <v>97</v>
      </c>
      <c r="C105" s="38"/>
      <c r="D105" s="12" t="s">
        <v>151</v>
      </c>
      <c r="E105" s="12"/>
      <c r="F105" s="12"/>
      <c r="G105" s="12">
        <v>10</v>
      </c>
      <c r="H105" s="12"/>
      <c r="I105" s="12"/>
      <c r="J105" s="7"/>
      <c r="K105" s="7"/>
      <c r="L105" s="7" t="s">
        <v>176</v>
      </c>
      <c r="M105" s="29">
        <v>42083</v>
      </c>
      <c r="N105" s="7"/>
      <c r="O105" s="7">
        <v>1</v>
      </c>
    </row>
    <row r="106" spans="2:15" x14ac:dyDescent="0.15">
      <c r="B106" s="7">
        <f t="shared" si="1"/>
        <v>98</v>
      </c>
      <c r="C106" s="38"/>
      <c r="D106" s="12" t="s">
        <v>152</v>
      </c>
      <c r="E106" s="12"/>
      <c r="F106" s="12"/>
      <c r="G106" s="12">
        <v>10</v>
      </c>
      <c r="H106" s="12"/>
      <c r="I106" s="12"/>
      <c r="J106" s="7"/>
      <c r="K106" s="7"/>
      <c r="L106" s="7" t="s">
        <v>176</v>
      </c>
      <c r="M106" s="29">
        <v>42083</v>
      </c>
      <c r="N106" s="7"/>
      <c r="O106" s="7">
        <v>1</v>
      </c>
    </row>
    <row r="107" spans="2:15" x14ac:dyDescent="0.15">
      <c r="B107" s="7">
        <f t="shared" si="1"/>
        <v>99</v>
      </c>
      <c r="C107" s="38"/>
      <c r="D107" s="12" t="s">
        <v>153</v>
      </c>
      <c r="E107" s="12"/>
      <c r="F107" s="12"/>
      <c r="G107" s="12">
        <v>5</v>
      </c>
      <c r="H107" s="12"/>
      <c r="I107" s="12"/>
      <c r="J107" s="7"/>
      <c r="K107" s="7"/>
      <c r="L107" s="7" t="s">
        <v>176</v>
      </c>
      <c r="M107" s="29">
        <v>42083</v>
      </c>
      <c r="N107" s="7"/>
      <c r="O107" s="7">
        <v>1</v>
      </c>
    </row>
    <row r="108" spans="2:15" x14ac:dyDescent="0.15">
      <c r="B108" s="7">
        <f t="shared" si="1"/>
        <v>100</v>
      </c>
      <c r="C108" s="38"/>
      <c r="D108" s="12" t="s">
        <v>145</v>
      </c>
      <c r="E108" s="12"/>
      <c r="F108" s="12"/>
      <c r="G108" s="12">
        <v>20</v>
      </c>
      <c r="H108" s="12"/>
      <c r="I108" s="12"/>
      <c r="J108" s="7"/>
      <c r="K108" s="7"/>
      <c r="L108" s="7" t="s">
        <v>176</v>
      </c>
      <c r="M108" s="29">
        <v>42083</v>
      </c>
      <c r="N108" s="7"/>
      <c r="O108" s="7">
        <v>1</v>
      </c>
    </row>
    <row r="109" spans="2:15" ht="36" x14ac:dyDescent="0.15">
      <c r="B109" s="7">
        <f t="shared" si="1"/>
        <v>101</v>
      </c>
      <c r="C109" s="12" t="s">
        <v>204</v>
      </c>
      <c r="D109" s="12"/>
      <c r="E109" s="12" t="s">
        <v>205</v>
      </c>
      <c r="F109" s="12" t="s">
        <v>206</v>
      </c>
      <c r="G109" s="12">
        <v>1</v>
      </c>
      <c r="H109" s="12"/>
      <c r="I109" s="12"/>
      <c r="J109" s="7"/>
      <c r="K109" s="7"/>
      <c r="L109" s="7" t="s">
        <v>176</v>
      </c>
      <c r="M109" s="29">
        <v>42105</v>
      </c>
      <c r="N109" s="7"/>
      <c r="O109" s="7">
        <v>1</v>
      </c>
    </row>
  </sheetData>
  <mergeCells count="20">
    <mergeCell ref="D60:D61"/>
    <mergeCell ref="C21:C61"/>
    <mergeCell ref="E47:E50"/>
    <mergeCell ref="C7:C20"/>
    <mergeCell ref="D9:D20"/>
    <mergeCell ref="D21:D27"/>
    <mergeCell ref="D28:D31"/>
    <mergeCell ref="D51:D53"/>
    <mergeCell ref="D32:D50"/>
    <mergeCell ref="D56:D59"/>
    <mergeCell ref="D54:D55"/>
    <mergeCell ref="D62:D63"/>
    <mergeCell ref="D96:D99"/>
    <mergeCell ref="D100:D101"/>
    <mergeCell ref="C62:C108"/>
    <mergeCell ref="D73:D82"/>
    <mergeCell ref="D83:D95"/>
    <mergeCell ref="D64:D65"/>
    <mergeCell ref="D66:D69"/>
    <mergeCell ref="D70:D72"/>
  </mergeCells>
  <phoneticPr fontId="1" type="noConversion"/>
  <conditionalFormatting sqref="N1:N1048576">
    <cfRule type="cellIs" dxfId="1" priority="2" operator="equal">
      <formula>"完成"</formula>
    </cfRule>
    <cfRule type="cellIs" dxfId="0" priority="3" operator="equal">
      <formula>"进行中"</formula>
    </cfRule>
  </conditionalFormatting>
  <conditionalFormatting sqref="O7:O655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65546">
    <cfRule type="colorScale" priority="13">
      <colorScale>
        <cfvo type="min"/>
        <cfvo type="max"/>
        <color theme="3" tint="0.59999389629810485"/>
        <color rgb="FF00B050"/>
      </colorScale>
    </cfRule>
  </conditionalFormatting>
  <dataValidations count="2">
    <dataValidation type="whole" allowBlank="1" showInputMessage="1" showErrorMessage="1" sqref="O1:O1048576">
      <formula1>1</formula1>
      <formula2>10</formula2>
    </dataValidation>
    <dataValidation type="list" allowBlank="1" showInputMessage="1" showErrorMessage="1" sqref="N1:N1048576">
      <formula1>"等待,进行中,完成,变更,bug,关闭"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6"/>
  <sheetViews>
    <sheetView workbookViewId="0">
      <pane ySplit="2" topLeftCell="A3" activePane="bottomLeft" state="frozen"/>
      <selection pane="bottomLeft" activeCell="G15" sqref="G15"/>
    </sheetView>
  </sheetViews>
  <sheetFormatPr defaultRowHeight="12" x14ac:dyDescent="0.15"/>
  <cols>
    <col min="1" max="1" width="2.875" style="1" customWidth="1"/>
    <col min="2" max="2" width="6.875" style="1" customWidth="1"/>
    <col min="3" max="3" width="15.875" style="1" customWidth="1"/>
    <col min="4" max="4" width="19.5" style="1" customWidth="1"/>
    <col min="5" max="7" width="9" style="1"/>
    <col min="8" max="8" width="24" style="1" customWidth="1"/>
    <col min="9" max="10" width="9" style="1"/>
    <col min="11" max="11" width="18.625" style="1" customWidth="1"/>
    <col min="12" max="16384" width="9" style="1"/>
  </cols>
  <sheetData>
    <row r="2" spans="2:11" x14ac:dyDescent="0.15">
      <c r="B2" s="3" t="s">
        <v>3</v>
      </c>
      <c r="C2" s="17" t="s">
        <v>28</v>
      </c>
      <c r="D2" s="4" t="s">
        <v>29</v>
      </c>
      <c r="E2" s="4" t="s">
        <v>17</v>
      </c>
      <c r="F2" s="17" t="s">
        <v>16</v>
      </c>
      <c r="G2" s="4" t="s">
        <v>8</v>
      </c>
      <c r="H2" s="4" t="s">
        <v>31</v>
      </c>
      <c r="I2" s="4" t="s">
        <v>32</v>
      </c>
      <c r="J2" s="4" t="s">
        <v>33</v>
      </c>
      <c r="K2" s="17" t="s">
        <v>30</v>
      </c>
    </row>
    <row r="3" spans="2:11" x14ac:dyDescent="0.15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x14ac:dyDescent="0.1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1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 x14ac:dyDescent="0.1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x14ac:dyDescent="0.1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x14ac:dyDescent="0.1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x14ac:dyDescent="0.15">
      <c r="B9" s="2"/>
      <c r="C9" s="2"/>
      <c r="D9" s="2"/>
      <c r="E9" s="2"/>
      <c r="F9" s="2"/>
      <c r="G9" s="2"/>
      <c r="H9" s="2"/>
      <c r="I9" s="2"/>
      <c r="J9" s="2"/>
      <c r="K9" s="2"/>
    </row>
    <row r="10" spans="2:11" x14ac:dyDescent="0.15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x14ac:dyDescent="0.15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15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15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15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15">
      <c r="B46" s="2"/>
      <c r="C46" s="2"/>
      <c r="D46" s="2"/>
      <c r="E46" s="2"/>
      <c r="F46" s="2"/>
      <c r="G46" s="2"/>
      <c r="H46" s="2"/>
      <c r="I46" s="2"/>
      <c r="J46" s="2"/>
      <c r="K46" s="2"/>
    </row>
  </sheetData>
  <phoneticPr fontId="1" type="noConversion"/>
  <dataValidations count="1">
    <dataValidation type="list" allowBlank="1" showInputMessage="1" showErrorMessage="1" sqref="G1:G1048576">
      <formula1>"等待回复,已回复,关闭"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4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" sqref="J2"/>
    </sheetView>
  </sheetViews>
  <sheetFormatPr defaultRowHeight="12" x14ac:dyDescent="0.15"/>
  <cols>
    <col min="1" max="1" width="2.25" style="6" customWidth="1"/>
    <col min="2" max="2" width="7.875" style="6" customWidth="1"/>
    <col min="3" max="3" width="11.75" style="13" customWidth="1"/>
    <col min="4" max="4" width="13.625" style="13" customWidth="1"/>
    <col min="5" max="5" width="9" style="6"/>
    <col min="6" max="6" width="11.125" style="6" customWidth="1"/>
    <col min="7" max="8" width="13.875" style="6" customWidth="1"/>
    <col min="9" max="9" width="9" style="6"/>
    <col min="10" max="10" width="12.625" style="6" customWidth="1"/>
    <col min="11" max="11" width="10.625" style="6" customWidth="1"/>
    <col min="12" max="14" width="9" style="6"/>
    <col min="15" max="15" width="10.625" style="6" customWidth="1"/>
    <col min="16" max="16" width="21.75" style="13" customWidth="1"/>
    <col min="17" max="17" width="20.875" style="13" customWidth="1"/>
    <col min="18" max="16384" width="9" style="6"/>
  </cols>
  <sheetData>
    <row r="2" spans="2:17" s="8" customFormat="1" x14ac:dyDescent="0.15">
      <c r="B2" s="3" t="s">
        <v>3</v>
      </c>
      <c r="C2" s="14" t="s">
        <v>4</v>
      </c>
      <c r="D2" s="14" t="s">
        <v>5</v>
      </c>
      <c r="E2" s="3" t="s">
        <v>6</v>
      </c>
      <c r="F2" s="3" t="s">
        <v>7</v>
      </c>
      <c r="G2" s="3" t="s">
        <v>18</v>
      </c>
      <c r="H2" s="3" t="s">
        <v>35</v>
      </c>
      <c r="I2" s="3" t="s">
        <v>8</v>
      </c>
      <c r="J2" s="3" t="s">
        <v>2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14" t="s">
        <v>14</v>
      </c>
      <c r="Q2" s="14" t="s">
        <v>15</v>
      </c>
    </row>
    <row r="3" spans="2:17" x14ac:dyDescent="0.15">
      <c r="B3" s="7"/>
      <c r="C3" s="12"/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2"/>
      <c r="Q3" s="12"/>
    </row>
    <row r="4" spans="2:17" x14ac:dyDescent="0.15">
      <c r="B4" s="7"/>
      <c r="C4" s="12"/>
      <c r="D4" s="1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2"/>
      <c r="Q4" s="12"/>
    </row>
    <row r="5" spans="2:17" x14ac:dyDescent="0.15">
      <c r="B5" s="7"/>
      <c r="C5" s="12"/>
      <c r="D5" s="1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12"/>
    </row>
    <row r="6" spans="2:17" x14ac:dyDescent="0.15">
      <c r="B6" s="7"/>
      <c r="C6" s="12"/>
      <c r="D6" s="12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12"/>
    </row>
    <row r="7" spans="2:17" x14ac:dyDescent="0.15">
      <c r="B7" s="7"/>
      <c r="C7" s="12"/>
      <c r="D7" s="1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12"/>
    </row>
    <row r="8" spans="2:17" x14ac:dyDescent="0.15">
      <c r="B8" s="7"/>
      <c r="C8" s="12"/>
      <c r="D8" s="12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12"/>
    </row>
    <row r="9" spans="2:17" x14ac:dyDescent="0.15">
      <c r="B9" s="7"/>
      <c r="C9" s="12"/>
      <c r="D9" s="12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12"/>
    </row>
    <row r="10" spans="2:17" x14ac:dyDescent="0.15">
      <c r="B10" s="7"/>
      <c r="C10" s="12"/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12"/>
    </row>
    <row r="11" spans="2:17" x14ac:dyDescent="0.15">
      <c r="B11" s="7"/>
      <c r="C11" s="12"/>
      <c r="D11" s="12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12"/>
    </row>
    <row r="12" spans="2:17" x14ac:dyDescent="0.15">
      <c r="B12" s="7"/>
      <c r="C12" s="12"/>
      <c r="D12" s="12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12"/>
    </row>
    <row r="13" spans="2:17" x14ac:dyDescent="0.15">
      <c r="B13" s="7"/>
      <c r="C13" s="12"/>
      <c r="D13" s="12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12"/>
    </row>
    <row r="14" spans="2:17" x14ac:dyDescent="0.15">
      <c r="B14" s="7"/>
      <c r="C14" s="12"/>
      <c r="D14" s="12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12"/>
    </row>
    <row r="15" spans="2:17" x14ac:dyDescent="0.15">
      <c r="B15" s="7"/>
      <c r="C15" s="12"/>
      <c r="D15" s="12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12"/>
    </row>
    <row r="16" spans="2:17" x14ac:dyDescent="0.15">
      <c r="B16" s="7"/>
      <c r="C16" s="12"/>
      <c r="D16" s="12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12"/>
    </row>
    <row r="17" spans="2:17" x14ac:dyDescent="0.15">
      <c r="B17" s="7"/>
      <c r="C17" s="12"/>
      <c r="D17" s="12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12"/>
    </row>
    <row r="18" spans="2:17" x14ac:dyDescent="0.15">
      <c r="B18" s="7"/>
      <c r="C18" s="12"/>
      <c r="D18" s="12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12"/>
    </row>
    <row r="19" spans="2:17" x14ac:dyDescent="0.15">
      <c r="B19" s="7"/>
      <c r="C19" s="12"/>
      <c r="D19" s="12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12"/>
    </row>
    <row r="20" spans="2:17" x14ac:dyDescent="0.15">
      <c r="B20" s="7"/>
      <c r="C20" s="12"/>
      <c r="D20" s="12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12"/>
    </row>
    <row r="21" spans="2:17" x14ac:dyDescent="0.15">
      <c r="B21" s="7"/>
      <c r="C21" s="12"/>
      <c r="D21" s="1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12"/>
    </row>
    <row r="22" spans="2:17" x14ac:dyDescent="0.15">
      <c r="B22" s="7"/>
      <c r="C22" s="12"/>
      <c r="D22" s="12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12"/>
    </row>
    <row r="23" spans="2:17" x14ac:dyDescent="0.15">
      <c r="B23" s="7"/>
      <c r="C23" s="12"/>
      <c r="D23" s="12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12"/>
    </row>
    <row r="24" spans="2:17" x14ac:dyDescent="0.15">
      <c r="B24" s="7"/>
      <c r="C24" s="12"/>
      <c r="D24" s="12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12"/>
    </row>
    <row r="25" spans="2:17" x14ac:dyDescent="0.15">
      <c r="B25" s="7"/>
      <c r="C25" s="12"/>
      <c r="D25" s="1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12"/>
    </row>
    <row r="26" spans="2:17" x14ac:dyDescent="0.15">
      <c r="B26" s="7"/>
      <c r="C26" s="12"/>
      <c r="D26" s="12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12"/>
    </row>
    <row r="27" spans="2:17" x14ac:dyDescent="0.15">
      <c r="B27" s="7"/>
      <c r="C27" s="12"/>
      <c r="D27" s="1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12"/>
    </row>
    <row r="28" spans="2:17" x14ac:dyDescent="0.15">
      <c r="B28" s="7"/>
      <c r="C28" s="12"/>
      <c r="D28" s="12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12"/>
    </row>
    <row r="29" spans="2:17" x14ac:dyDescent="0.15">
      <c r="B29" s="7"/>
      <c r="C29" s="12"/>
      <c r="D29" s="1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12"/>
    </row>
    <row r="30" spans="2:17" x14ac:dyDescent="0.15">
      <c r="B30" s="7"/>
      <c r="C30" s="12"/>
      <c r="D30" s="12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12"/>
    </row>
    <row r="31" spans="2:17" x14ac:dyDescent="0.15">
      <c r="B31" s="7"/>
      <c r="C31" s="12"/>
      <c r="D31" s="12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12"/>
    </row>
    <row r="32" spans="2:17" x14ac:dyDescent="0.15">
      <c r="B32" s="7"/>
      <c r="C32" s="12"/>
      <c r="D32" s="12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12"/>
    </row>
    <row r="33" spans="2:17" x14ac:dyDescent="0.15">
      <c r="B33" s="7"/>
      <c r="C33" s="12"/>
      <c r="D33" s="12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12"/>
    </row>
    <row r="34" spans="2:17" x14ac:dyDescent="0.15">
      <c r="B34" s="7"/>
      <c r="C34" s="12"/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2"/>
      <c r="Q34" s="12"/>
    </row>
    <row r="35" spans="2:17" x14ac:dyDescent="0.15">
      <c r="B35" s="7"/>
      <c r="C35" s="12"/>
      <c r="D35" s="12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2"/>
      <c r="Q35" s="12"/>
    </row>
    <row r="36" spans="2:17" x14ac:dyDescent="0.15">
      <c r="B36" s="7"/>
      <c r="C36" s="12"/>
      <c r="D36" s="12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2"/>
      <c r="Q36" s="12"/>
    </row>
    <row r="37" spans="2:17" x14ac:dyDescent="0.15">
      <c r="B37" s="7"/>
      <c r="C37" s="12"/>
      <c r="D37" s="12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2"/>
      <c r="Q37" s="12"/>
    </row>
    <row r="38" spans="2:17" x14ac:dyDescent="0.15">
      <c r="B38" s="7"/>
      <c r="C38" s="12"/>
      <c r="D38" s="12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2"/>
      <c r="Q38" s="12"/>
    </row>
    <row r="39" spans="2:17" x14ac:dyDescent="0.15">
      <c r="B39" s="7"/>
      <c r="C39" s="12"/>
      <c r="D39" s="12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2"/>
      <c r="Q39" s="12"/>
    </row>
    <row r="40" spans="2:17" x14ac:dyDescent="0.15">
      <c r="B40" s="7"/>
      <c r="C40" s="12"/>
      <c r="D40" s="12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2"/>
      <c r="Q40" s="12"/>
    </row>
    <row r="41" spans="2:17" x14ac:dyDescent="0.15">
      <c r="B41" s="7"/>
      <c r="C41" s="12"/>
      <c r="D41" s="12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2"/>
      <c r="Q41" s="12"/>
    </row>
    <row r="42" spans="2:17" x14ac:dyDescent="0.15">
      <c r="B42" s="7"/>
      <c r="C42" s="12"/>
      <c r="D42" s="12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2"/>
      <c r="Q42" s="12"/>
    </row>
    <row r="43" spans="2:17" x14ac:dyDescent="0.15">
      <c r="B43" s="7"/>
      <c r="C43" s="12"/>
      <c r="D43" s="12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12"/>
      <c r="Q43" s="12"/>
    </row>
    <row r="44" spans="2:17" x14ac:dyDescent="0.15">
      <c r="B44" s="7"/>
      <c r="C44" s="12"/>
      <c r="D44" s="12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2"/>
      <c r="Q44" s="12"/>
    </row>
  </sheetData>
  <phoneticPr fontId="1" type="noConversion"/>
  <dataValidations count="2">
    <dataValidation type="list" allowBlank="1" showInputMessage="1" showErrorMessage="1" sqref="I1:I1048576">
      <formula1>"等待,队列,处理中,确认中,修正,关闭"</formula1>
    </dataValidation>
    <dataValidation type="whole" allowBlank="1" showInputMessage="1" showErrorMessage="1" sqref="J1:J1048576">
      <formula1>1</formula1>
      <formula2>10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使用手册</vt:lpstr>
      <vt:lpstr>冲刺统计</vt:lpstr>
      <vt:lpstr>发布计划</vt:lpstr>
      <vt:lpstr>产品订单 </vt:lpstr>
      <vt:lpstr>Q&amp;A List</vt:lpstr>
      <vt:lpstr>Bug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2015-04-20T09:01:23Z</dcterms:modified>
</cp:coreProperties>
</file>