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is\Documents\Mémoire\EnergyScopeGoodModel\ExergyScope\EnergyScope_To_ExergyScope\"/>
    </mc:Choice>
  </mc:AlternateContent>
  <xr:revisionPtr revIDLastSave="0" documentId="13_ncr:1_{1A842E88-596D-4F1F-A58E-F74241C06641}" xr6:coauthVersionLast="47" xr6:coauthVersionMax="47" xr10:uidLastSave="{00000000-0000-0000-0000-000000000000}"/>
  <bookViews>
    <workbookView xWindow="-98" yWindow="-98" windowWidth="21795" windowHeight="12975" firstSheet="3" xr2:uid="{841CF7A2-E0FE-401B-B08E-830B643D5B8D}"/>
  </bookViews>
  <sheets>
    <sheet name="Readme" sheetId="9" r:id="rId1"/>
    <sheet name="Techno_IN" sheetId="4" r:id="rId2"/>
    <sheet name="Techno_OUT" sheetId="15" r:id="rId3"/>
    <sheet name="Demand_IN" sheetId="17" r:id="rId4"/>
    <sheet name="Demand_OUTenergy" sheetId="18" r:id="rId5"/>
    <sheet name="Demand_OUTexergy" sheetId="22" r:id="rId6"/>
    <sheet name="A1_exergy content" sheetId="7" r:id="rId7"/>
    <sheet name="A2_Final2UsefulDecom" sheetId="21" r:id="rId8"/>
    <sheet name="A3_efficienci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6" l="1"/>
  <c r="C5" i="16"/>
  <c r="C6" i="16"/>
  <c r="I12" i="21" l="1"/>
  <c r="I11" i="21"/>
  <c r="F10" i="21"/>
  <c r="F11" i="21"/>
  <c r="F12" i="21" s="1"/>
  <c r="F13" i="21" s="1"/>
  <c r="F14" i="21" s="1"/>
  <c r="I10" i="21" s="1"/>
  <c r="I19" i="21"/>
  <c r="I20" i="21"/>
  <c r="F18" i="21"/>
  <c r="F19" i="21"/>
  <c r="D11" i="18"/>
  <c r="D7" i="18"/>
  <c r="D7" i="22" s="1"/>
  <c r="D6" i="18"/>
  <c r="D3" i="18"/>
  <c r="D2" i="18"/>
  <c r="D17" i="17"/>
  <c r="D16" i="17"/>
  <c r="C18" i="17"/>
  <c r="G29" i="7"/>
  <c r="C29" i="7"/>
  <c r="D29" i="7" s="1"/>
  <c r="B29" i="7"/>
  <c r="C12" i="21" l="1"/>
  <c r="C13" i="21"/>
  <c r="C14" i="21"/>
  <c r="I14" i="21"/>
  <c r="I13" i="21"/>
  <c r="F20" i="21"/>
  <c r="F21" i="21" s="1"/>
  <c r="D15" i="17"/>
  <c r="I7" i="4"/>
  <c r="I6" i="4"/>
  <c r="D13" i="7"/>
  <c r="C30" i="7"/>
  <c r="B30" i="7"/>
  <c r="F22" i="21" l="1"/>
  <c r="I18" i="21" s="1"/>
  <c r="I22" i="21" s="1"/>
  <c r="D18" i="17"/>
  <c r="F14" i="22" s="1"/>
  <c r="D30" i="7"/>
  <c r="B80" i="15"/>
  <c r="B84" i="15"/>
  <c r="B86" i="15"/>
  <c r="B93" i="15"/>
  <c r="B94" i="15"/>
  <c r="B97" i="15"/>
  <c r="B79" i="15"/>
  <c r="B23" i="7" l="1"/>
  <c r="E12" i="17"/>
  <c r="D12" i="17"/>
  <c r="C12" i="17"/>
  <c r="F12" i="17"/>
  <c r="A1" i="22" l="1"/>
  <c r="E12" i="18"/>
  <c r="E12" i="22" s="1"/>
  <c r="F12" i="18"/>
  <c r="G12" i="18"/>
  <c r="G12" i="22" s="1"/>
  <c r="E13" i="18"/>
  <c r="F13" i="18"/>
  <c r="F13" i="22" s="1"/>
  <c r="G13" i="18"/>
  <c r="G13" i="22" s="1"/>
  <c r="E14" i="18"/>
  <c r="E14" i="22" s="1"/>
  <c r="F14" i="18"/>
  <c r="G14" i="18"/>
  <c r="G14" i="22" s="1"/>
  <c r="D14" i="18"/>
  <c r="D14" i="22" s="1"/>
  <c r="D13" i="18"/>
  <c r="D13" i="22" s="1"/>
  <c r="D12" i="18"/>
  <c r="D12" i="22" s="1"/>
  <c r="G7" i="22"/>
  <c r="G2" i="22"/>
  <c r="H14" i="22"/>
  <c r="C14" i="22"/>
  <c r="B14" i="22"/>
  <c r="A14" i="22"/>
  <c r="H13" i="22"/>
  <c r="C13" i="22"/>
  <c r="B13" i="22"/>
  <c r="A13" i="22"/>
  <c r="H12" i="22"/>
  <c r="C12" i="22"/>
  <c r="B12" i="22"/>
  <c r="A12" i="22"/>
  <c r="H11" i="22"/>
  <c r="C11" i="22"/>
  <c r="B11" i="22"/>
  <c r="A11" i="22"/>
  <c r="H10" i="22"/>
  <c r="C10" i="22"/>
  <c r="B10" i="22"/>
  <c r="A10" i="22"/>
  <c r="H9" i="22"/>
  <c r="C9" i="22"/>
  <c r="B9" i="22"/>
  <c r="A9" i="22"/>
  <c r="H8" i="22"/>
  <c r="C8" i="22"/>
  <c r="B8" i="22"/>
  <c r="A8" i="22"/>
  <c r="H7" i="22"/>
  <c r="C7" i="22"/>
  <c r="B7" i="22"/>
  <c r="A7" i="22"/>
  <c r="H6" i="22"/>
  <c r="C6" i="22"/>
  <c r="B6" i="22"/>
  <c r="A6" i="22"/>
  <c r="H5" i="22"/>
  <c r="C5" i="22"/>
  <c r="B5" i="22"/>
  <c r="A5" i="22"/>
  <c r="H4" i="22"/>
  <c r="C4" i="22"/>
  <c r="B4" i="22"/>
  <c r="A4" i="22"/>
  <c r="H3" i="22"/>
  <c r="C3" i="22"/>
  <c r="B3" i="22"/>
  <c r="A3" i="22"/>
  <c r="H2" i="22"/>
  <c r="C2" i="22"/>
  <c r="B2" i="22"/>
  <c r="A2" i="22"/>
  <c r="H1" i="22"/>
  <c r="G1" i="22"/>
  <c r="F1" i="22"/>
  <c r="E1" i="22"/>
  <c r="D1" i="22"/>
  <c r="C1" i="22"/>
  <c r="B1" i="22"/>
  <c r="G5" i="18"/>
  <c r="G4" i="18"/>
  <c r="E8" i="18"/>
  <c r="F8" i="18"/>
  <c r="G8" i="18"/>
  <c r="E9" i="18"/>
  <c r="F9" i="18"/>
  <c r="G9" i="18"/>
  <c r="E10" i="18"/>
  <c r="F10" i="18"/>
  <c r="G10" i="18"/>
  <c r="D8" i="18"/>
  <c r="D9" i="18"/>
  <c r="D10" i="18"/>
  <c r="E13" i="22"/>
  <c r="F12" i="22"/>
  <c r="E4" i="18"/>
  <c r="F4" i="18"/>
  <c r="E5" i="18"/>
  <c r="F5" i="18"/>
  <c r="D5" i="18"/>
  <c r="D4" i="18"/>
  <c r="E2" i="18"/>
  <c r="I21" i="21" l="1"/>
  <c r="C18" i="21" s="1"/>
  <c r="E6" i="18"/>
  <c r="E2" i="22"/>
  <c r="E7" i="18"/>
  <c r="F7" i="18" l="1"/>
  <c r="F7" i="22" s="1"/>
  <c r="C20" i="21"/>
  <c r="F2" i="18" s="1"/>
  <c r="F2" i="22" s="1"/>
  <c r="C19" i="21"/>
  <c r="F6" i="18" s="1"/>
  <c r="D2" i="22"/>
  <c r="E7" i="22"/>
  <c r="B21" i="7"/>
  <c r="C21" i="7"/>
  <c r="B22" i="7"/>
  <c r="C22" i="7"/>
  <c r="D22" i="7" l="1"/>
  <c r="C28" i="7"/>
  <c r="C27" i="7"/>
  <c r="C23" i="7"/>
  <c r="C20" i="7"/>
  <c r="Y9" i="15"/>
  <c r="I2" i="15" l="1"/>
  <c r="I8" i="15"/>
  <c r="I3" i="15" l="1"/>
  <c r="G6" i="22"/>
  <c r="E6" i="22"/>
  <c r="F6" i="22"/>
  <c r="D6" i="22"/>
  <c r="T2" i="4"/>
  <c r="U2" i="4"/>
  <c r="I2" i="4"/>
  <c r="G2" i="4"/>
  <c r="C2" i="4"/>
  <c r="B2" i="4"/>
  <c r="S2" i="4"/>
  <c r="R2" i="4"/>
  <c r="P2" i="4"/>
  <c r="O2" i="4"/>
  <c r="N2" i="4"/>
  <c r="M2" i="4"/>
  <c r="L2" i="4"/>
  <c r="K2" i="4"/>
  <c r="J2" i="4"/>
  <c r="D14" i="7"/>
  <c r="Q2" i="4" s="1"/>
  <c r="AK115" i="15"/>
  <c r="AJ115" i="15"/>
  <c r="AI115" i="15"/>
  <c r="AH115" i="15"/>
  <c r="AG115" i="15"/>
  <c r="AF115" i="15"/>
  <c r="AE115" i="15"/>
  <c r="AD115" i="15"/>
  <c r="AC115" i="15"/>
  <c r="AB115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H115" i="15"/>
  <c r="G115" i="15"/>
  <c r="F115" i="15"/>
  <c r="E115" i="15"/>
  <c r="D115" i="15"/>
  <c r="C115" i="15"/>
  <c r="B115" i="15"/>
  <c r="B103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AI103" i="15"/>
  <c r="AJ103" i="15"/>
  <c r="AK103" i="15"/>
  <c r="B104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AI104" i="15"/>
  <c r="AJ104" i="15"/>
  <c r="AK104" i="15"/>
  <c r="C102" i="15"/>
  <c r="D102" i="15"/>
  <c r="E102" i="15"/>
  <c r="F102" i="15"/>
  <c r="G102" i="15"/>
  <c r="H102" i="15"/>
  <c r="I102" i="15"/>
  <c r="J102" i="15"/>
  <c r="K102" i="15"/>
  <c r="L102" i="15"/>
  <c r="M102" i="15"/>
  <c r="N102" i="15"/>
  <c r="O102" i="15"/>
  <c r="P102" i="15"/>
  <c r="Q102" i="15"/>
  <c r="R102" i="15"/>
  <c r="S102" i="15"/>
  <c r="T102" i="15"/>
  <c r="U102" i="15"/>
  <c r="V102" i="15"/>
  <c r="W102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AI102" i="15"/>
  <c r="AJ102" i="15"/>
  <c r="AK102" i="15"/>
  <c r="B102" i="15"/>
  <c r="B36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B37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B29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G9" i="15"/>
  <c r="F9" i="15"/>
  <c r="E9" i="15"/>
  <c r="D9" i="15"/>
  <c r="C9" i="15"/>
  <c r="B9" i="15"/>
  <c r="A9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H8" i="15"/>
  <c r="G8" i="15"/>
  <c r="F8" i="15"/>
  <c r="E8" i="15"/>
  <c r="D8" i="15"/>
  <c r="C8" i="15"/>
  <c r="B8" i="15"/>
  <c r="A8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H7" i="15"/>
  <c r="G7" i="15"/>
  <c r="F7" i="15"/>
  <c r="E7" i="15"/>
  <c r="D7" i="15"/>
  <c r="C7" i="15"/>
  <c r="B7" i="15"/>
  <c r="A7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H6" i="15"/>
  <c r="G6" i="15"/>
  <c r="F6" i="15"/>
  <c r="E6" i="15"/>
  <c r="D6" i="15"/>
  <c r="C6" i="15"/>
  <c r="B6" i="15"/>
  <c r="A6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H5" i="15"/>
  <c r="G5" i="15"/>
  <c r="F5" i="15"/>
  <c r="E5" i="15"/>
  <c r="D5" i="15"/>
  <c r="C5" i="15"/>
  <c r="B5" i="15"/>
  <c r="A5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H4" i="15"/>
  <c r="G4" i="15"/>
  <c r="F4" i="15"/>
  <c r="E4" i="15"/>
  <c r="D4" i="15"/>
  <c r="C4" i="15"/>
  <c r="B4" i="15"/>
  <c r="A4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H3" i="15"/>
  <c r="G3" i="15"/>
  <c r="F3" i="15"/>
  <c r="E3" i="15"/>
  <c r="D3" i="15"/>
  <c r="C3" i="15"/>
  <c r="B3" i="15"/>
  <c r="A3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H2" i="15"/>
  <c r="G2" i="15"/>
  <c r="F2" i="15"/>
  <c r="E2" i="15"/>
  <c r="D2" i="15"/>
  <c r="C2" i="15"/>
  <c r="B2" i="15"/>
  <c r="A2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G1" i="15"/>
  <c r="F1" i="15"/>
  <c r="E1" i="15"/>
  <c r="D1" i="15"/>
  <c r="C1" i="15"/>
  <c r="B1" i="15"/>
  <c r="A1" i="15"/>
  <c r="G27" i="7"/>
  <c r="B27" i="7"/>
  <c r="D27" i="7" s="1"/>
  <c r="G28" i="7"/>
  <c r="B28" i="7"/>
  <c r="D28" i="7" s="1"/>
  <c r="B20" i="7"/>
  <c r="D23" i="7"/>
  <c r="E2" i="4" l="1"/>
  <c r="I5" i="4"/>
  <c r="G11" i="22"/>
  <c r="G3" i="22"/>
  <c r="F3" i="22"/>
  <c r="E3" i="22"/>
  <c r="E11" i="22"/>
  <c r="F11" i="22"/>
  <c r="D11" i="22"/>
  <c r="H2" i="4"/>
  <c r="I9" i="15"/>
  <c r="D21" i="7"/>
  <c r="D20" i="7"/>
  <c r="I4" i="15" l="1" a="1"/>
  <c r="I4" i="15" s="1"/>
  <c r="I5" i="15" a="1"/>
  <c r="I5" i="15" s="1"/>
  <c r="I6" i="15" a="1"/>
  <c r="I6" i="15" s="1"/>
  <c r="F2" i="4"/>
  <c r="E5" i="22"/>
  <c r="G5" i="22"/>
  <c r="D5" i="22"/>
  <c r="F5" i="22"/>
  <c r="D3" i="22"/>
  <c r="D2" i="4"/>
  <c r="G91" i="15" s="1" a="1"/>
  <c r="G91" i="15" s="1"/>
  <c r="F4" i="22"/>
  <c r="E4" i="22"/>
  <c r="D4" i="22"/>
  <c r="G4" i="22"/>
  <c r="W2" i="4"/>
  <c r="E8" i="22"/>
  <c r="G8" i="22"/>
  <c r="D8" i="22"/>
  <c r="F8" i="22"/>
  <c r="F9" i="22"/>
  <c r="D9" i="22"/>
  <c r="E10" i="22"/>
  <c r="F10" i="22"/>
  <c r="G10" i="22"/>
  <c r="D10" i="22"/>
  <c r="E9" i="22"/>
  <c r="G9" i="22"/>
  <c r="Y2" i="4"/>
  <c r="X2" i="4"/>
  <c r="E119" i="15" l="1" a="1"/>
  <c r="E119" i="15" s="1"/>
  <c r="H55" i="15" a="1"/>
  <c r="H55" i="15" s="1"/>
  <c r="W67" i="15" a="1"/>
  <c r="W67" i="15" s="1"/>
  <c r="Q47" i="15" a="1"/>
  <c r="Q47" i="15" s="1"/>
  <c r="W108" i="15" a="1"/>
  <c r="W108" i="15" s="1"/>
  <c r="W19" i="15" a="1"/>
  <c r="W19" i="15" s="1"/>
  <c r="W107" i="15" a="1"/>
  <c r="W107" i="15" s="1"/>
  <c r="W83" i="15" a="1"/>
  <c r="W83" i="15" s="1"/>
  <c r="W109" i="15" a="1"/>
  <c r="W109" i="15" s="1"/>
  <c r="W66" i="15" a="1"/>
  <c r="W66" i="15" s="1"/>
  <c r="W62" i="15" a="1"/>
  <c r="W62" i="15" s="1"/>
  <c r="W92" i="15" a="1"/>
  <c r="W92" i="15" s="1"/>
  <c r="W98" i="15" a="1"/>
  <c r="W98" i="15" s="1"/>
  <c r="W14" i="15" a="1"/>
  <c r="W14" i="15" s="1"/>
  <c r="W12" i="15" a="1"/>
  <c r="W12" i="15" s="1"/>
  <c r="W114" i="15" a="1"/>
  <c r="W114" i="15" s="1"/>
  <c r="W81" i="15" a="1"/>
  <c r="W81" i="15" s="1"/>
  <c r="W42" i="15" a="1"/>
  <c r="W42" i="15" s="1"/>
  <c r="W43" i="15" a="1"/>
  <c r="W43" i="15" s="1"/>
  <c r="W106" i="15" a="1"/>
  <c r="W106" i="15" s="1"/>
  <c r="W79" i="15" a="1"/>
  <c r="W79" i="15" s="1"/>
  <c r="W72" i="15" a="1"/>
  <c r="W72" i="15" s="1"/>
  <c r="W54" i="15" a="1"/>
  <c r="W54" i="15" s="1"/>
  <c r="W26" i="15" a="1"/>
  <c r="W26" i="15" s="1"/>
  <c r="W122" i="15" a="1"/>
  <c r="W122" i="15" s="1"/>
  <c r="W10" i="15" a="1"/>
  <c r="W10" i="15" s="1"/>
  <c r="W13" i="15" a="1"/>
  <c r="W13" i="15" s="1"/>
  <c r="W101" i="15" a="1"/>
  <c r="W101" i="15" s="1"/>
  <c r="W120" i="15" a="1"/>
  <c r="W120" i="15" s="1"/>
  <c r="W77" i="15" a="1"/>
  <c r="W77" i="15" s="1"/>
  <c r="W68" i="15" a="1"/>
  <c r="W68" i="15" s="1"/>
  <c r="W48" i="15" a="1"/>
  <c r="W48" i="15" s="1"/>
  <c r="W17" i="15" a="1"/>
  <c r="W17" i="15" s="1"/>
  <c r="W45" i="15" a="1"/>
  <c r="W45" i="15" s="1"/>
  <c r="W60" i="15" a="1"/>
  <c r="W60" i="15" s="1"/>
  <c r="W28" i="15" a="1"/>
  <c r="W28" i="15" s="1"/>
  <c r="W15" i="15" a="1"/>
  <c r="W15" i="15" s="1"/>
  <c r="W11" i="15" a="1"/>
  <c r="W11" i="15" s="1"/>
  <c r="W99" i="15" a="1"/>
  <c r="W99" i="15" s="1"/>
  <c r="W64" i="15" a="1"/>
  <c r="W64" i="15" s="1"/>
  <c r="W46" i="15" a="1"/>
  <c r="W46" i="15" s="1"/>
  <c r="W20" i="15" a="1"/>
  <c r="W20" i="15" s="1"/>
  <c r="W38" i="15" a="1"/>
  <c r="W38" i="15" s="1"/>
  <c r="W31" i="15" a="1"/>
  <c r="W31" i="15" s="1"/>
  <c r="W110" i="15" a="1"/>
  <c r="W110" i="15" s="1"/>
  <c r="W97" i="15" a="1"/>
  <c r="W97" i="15" s="1"/>
  <c r="W93" i="15" a="1"/>
  <c r="W93" i="15" s="1"/>
  <c r="W84" i="15" a="1"/>
  <c r="W84" i="15" s="1"/>
  <c r="W58" i="15" a="1"/>
  <c r="W58" i="15" s="1"/>
  <c r="W57" i="15" a="1"/>
  <c r="W57" i="15" s="1"/>
  <c r="W117" i="15" a="1"/>
  <c r="W117" i="15" s="1"/>
  <c r="W96" i="15" a="1"/>
  <c r="W96" i="15" s="1"/>
  <c r="W90" i="15" a="1"/>
  <c r="W90" i="15" s="1"/>
  <c r="W100" i="15" a="1"/>
  <c r="W100" i="15" s="1"/>
  <c r="W18" i="15" a="1"/>
  <c r="W18" i="15" s="1"/>
  <c r="W39" i="15" a="1"/>
  <c r="W39" i="15" s="1"/>
  <c r="W27" i="15" a="1"/>
  <c r="W27" i="15" s="1"/>
  <c r="W124" i="15" a="1"/>
  <c r="W124" i="15" s="1"/>
  <c r="W95" i="15" a="1"/>
  <c r="W95" i="15" s="1"/>
  <c r="W91" i="15" a="1"/>
  <c r="W91" i="15" s="1"/>
  <c r="W82" i="15" a="1"/>
  <c r="W82" i="15" s="1"/>
  <c r="W69" i="15" a="1"/>
  <c r="W69" i="15" s="1"/>
  <c r="W49" i="15" a="1"/>
  <c r="W49" i="15" s="1"/>
  <c r="W44" i="15" a="1"/>
  <c r="W44" i="15" s="1"/>
  <c r="W56" i="15" a="1"/>
  <c r="W56" i="15" s="1"/>
  <c r="W22" i="15" a="1"/>
  <c r="W22" i="15" s="1"/>
  <c r="W33" i="15" a="1"/>
  <c r="W33" i="15" s="1"/>
  <c r="W111" i="15" a="1"/>
  <c r="W111" i="15" s="1"/>
  <c r="W59" i="15" a="1"/>
  <c r="W59" i="15" s="1"/>
  <c r="W41" i="15" a="1"/>
  <c r="W41" i="15" s="1"/>
  <c r="W16" i="15" a="1"/>
  <c r="W16" i="15" s="1"/>
  <c r="W40" i="15" a="1"/>
  <c r="W40" i="15" s="1"/>
  <c r="W21" i="15" a="1"/>
  <c r="W21" i="15" s="1"/>
  <c r="W116" i="15" a="1"/>
  <c r="W116" i="15" s="1"/>
  <c r="W118" i="15" a="1"/>
  <c r="W118" i="15" s="1"/>
  <c r="W85" i="15" a="1"/>
  <c r="W85" i="15" s="1"/>
  <c r="W80" i="15" a="1"/>
  <c r="W80" i="15" s="1"/>
  <c r="W78" i="15" a="1"/>
  <c r="W78" i="15" s="1"/>
  <c r="W75" i="15" a="1"/>
  <c r="W75" i="15" s="1"/>
  <c r="W63" i="15" a="1"/>
  <c r="W63" i="15" s="1"/>
  <c r="R52" i="15" a="1"/>
  <c r="R52" i="15" s="1"/>
  <c r="H106" i="15" a="1"/>
  <c r="H106" i="15" s="1"/>
  <c r="F26" i="15" a="1"/>
  <c r="F26" i="15" s="1"/>
  <c r="H120" i="15" a="1"/>
  <c r="H120" i="15" s="1"/>
  <c r="W70" i="15" a="1"/>
  <c r="W70" i="15" s="1"/>
  <c r="W65" i="15" a="1"/>
  <c r="W65" i="15" s="1"/>
  <c r="AB72" i="15" a="1"/>
  <c r="AB72" i="15" s="1"/>
  <c r="E101" i="15" a="1"/>
  <c r="E101" i="15" s="1"/>
  <c r="Q98" i="15" a="1"/>
  <c r="Q98" i="15" s="1"/>
  <c r="AC19" i="15" a="1"/>
  <c r="AC19" i="15" s="1"/>
  <c r="AF32" i="15" a="1"/>
  <c r="AF32" i="15" s="1"/>
  <c r="E96" i="15" a="1"/>
  <c r="E96" i="15" s="1"/>
  <c r="O28" i="15" a="1"/>
  <c r="O28" i="15" s="1"/>
  <c r="H66" i="15" a="1"/>
  <c r="H66" i="15" s="1"/>
  <c r="AD28" i="15" a="1"/>
  <c r="AD28" i="15" s="1"/>
  <c r="E19" i="15" a="1"/>
  <c r="E19" i="15" s="1"/>
  <c r="R24" i="15" a="1"/>
  <c r="R24" i="15" s="1"/>
  <c r="M26" i="15" a="1"/>
  <c r="M26" i="15" s="1"/>
  <c r="AA18" i="15" a="1"/>
  <c r="AA18" i="15" s="1"/>
  <c r="F109" i="15" a="1"/>
  <c r="F109" i="15" s="1"/>
  <c r="E22" i="15" a="1"/>
  <c r="E22" i="15" s="1"/>
  <c r="V99" i="15" a="1"/>
  <c r="V99" i="15" s="1"/>
  <c r="F67" i="15" a="1"/>
  <c r="F67" i="15" s="1"/>
  <c r="H10" i="15" a="1"/>
  <c r="H10" i="15" s="1"/>
  <c r="K12" i="15" a="1"/>
  <c r="K12" i="15" s="1"/>
  <c r="H50" i="15" a="1"/>
  <c r="H50" i="15" s="1"/>
  <c r="R49" i="15" a="1"/>
  <c r="R49" i="15" s="1"/>
  <c r="J58" i="15" a="1"/>
  <c r="J58" i="15" s="1"/>
  <c r="F24" i="15" a="1"/>
  <c r="F24" i="15" s="1"/>
  <c r="F96" i="15" a="1"/>
  <c r="F96" i="15" s="1"/>
  <c r="F66" i="15" a="1"/>
  <c r="F66" i="15" s="1"/>
  <c r="H122" i="15" a="1"/>
  <c r="H122" i="15" s="1"/>
  <c r="J49" i="15" a="1"/>
  <c r="J49" i="15" s="1"/>
  <c r="E80" i="15" a="1"/>
  <c r="E80" i="15" s="1"/>
  <c r="H69" i="15" a="1"/>
  <c r="H69" i="15" s="1"/>
  <c r="R23" i="15" a="1"/>
  <c r="R23" i="15" s="1"/>
  <c r="Q90" i="15" a="1"/>
  <c r="Q90" i="15" s="1"/>
  <c r="E10" i="15" a="1"/>
  <c r="E10" i="15" s="1"/>
  <c r="H17" i="15" a="1"/>
  <c r="H17" i="15" s="1"/>
  <c r="AG18" i="15" a="1"/>
  <c r="AG18" i="15" s="1"/>
  <c r="P32" i="15" a="1"/>
  <c r="P32" i="15" s="1"/>
  <c r="G28" i="15" a="1"/>
  <c r="G28" i="15" s="1"/>
  <c r="V28" i="15" a="1"/>
  <c r="V28" i="15" s="1"/>
  <c r="I25" i="15" a="1"/>
  <c r="I25" i="15" s="1"/>
  <c r="S18" i="15" a="1"/>
  <c r="S18" i="15" s="1"/>
  <c r="N99" i="15" a="1"/>
  <c r="N99" i="15" s="1"/>
  <c r="H74" i="15" a="1"/>
  <c r="H74" i="15" s="1"/>
  <c r="Q21" i="15" a="1"/>
  <c r="Q21" i="15" s="1"/>
  <c r="F38" i="15" a="1"/>
  <c r="F38" i="15" s="1"/>
  <c r="F89" i="15" a="1"/>
  <c r="F89" i="15" s="1"/>
  <c r="F52" i="15" a="1"/>
  <c r="F52" i="15" s="1"/>
  <c r="R75" i="15" a="1"/>
  <c r="R75" i="15" s="1"/>
  <c r="R122" i="15" a="1"/>
  <c r="R122" i="15" s="1"/>
  <c r="R61" i="15" a="1"/>
  <c r="R61" i="15" s="1"/>
  <c r="J59" i="15" a="1"/>
  <c r="J59" i="15" s="1"/>
  <c r="H97" i="15" a="1"/>
  <c r="H97" i="15" s="1"/>
  <c r="R95" i="15" a="1"/>
  <c r="R95" i="15" s="1"/>
  <c r="J26" i="15" a="1"/>
  <c r="J26" i="15" s="1"/>
  <c r="AK120" i="15" a="1"/>
  <c r="AK120" i="15" s="1"/>
  <c r="T21" i="15" a="1"/>
  <c r="T21" i="15" s="1"/>
  <c r="O20" i="15" a="1"/>
  <c r="O20" i="15" s="1"/>
  <c r="Z19" i="15" a="1"/>
  <c r="Z19" i="15" s="1"/>
  <c r="AG13" i="15" a="1"/>
  <c r="AG13" i="15" s="1"/>
  <c r="AI114" i="15" a="1"/>
  <c r="AI114" i="15" s="1"/>
  <c r="AB92" i="15" a="1"/>
  <c r="AB92" i="15" s="1"/>
  <c r="H46" i="15" a="1"/>
  <c r="H46" i="15" s="1"/>
  <c r="R11" i="15" a="1"/>
  <c r="R11" i="15" s="1"/>
  <c r="F10" i="15" a="1"/>
  <c r="F10" i="15" s="1"/>
  <c r="F87" i="15" a="1"/>
  <c r="F87" i="15" s="1"/>
  <c r="F50" i="15" a="1"/>
  <c r="F50" i="15" s="1"/>
  <c r="R113" i="15" a="1"/>
  <c r="R113" i="15" s="1"/>
  <c r="R88" i="15" a="1"/>
  <c r="R88" i="15" s="1"/>
  <c r="R66" i="15" a="1"/>
  <c r="R66" i="15" s="1"/>
  <c r="J64" i="15" a="1"/>
  <c r="J64" i="15" s="1"/>
  <c r="H121" i="15" a="1"/>
  <c r="H121" i="15" s="1"/>
  <c r="R19" i="15" a="1"/>
  <c r="R19" i="15" s="1"/>
  <c r="N25" i="15" a="1"/>
  <c r="N25" i="15" s="1"/>
  <c r="AI10" i="15" a="1"/>
  <c r="AI10" i="15" s="1"/>
  <c r="L21" i="15" a="1"/>
  <c r="L21" i="15" s="1"/>
  <c r="G20" i="15" a="1"/>
  <c r="G20" i="15" s="1"/>
  <c r="J19" i="15" a="1"/>
  <c r="J19" i="15" s="1"/>
  <c r="I13" i="15" a="1"/>
  <c r="I13" i="15" s="1"/>
  <c r="AA114" i="15" a="1"/>
  <c r="AA114" i="15" s="1"/>
  <c r="P91" i="15" a="1"/>
  <c r="P91" i="15" s="1"/>
  <c r="R54" i="15" a="1"/>
  <c r="R54" i="15" s="1"/>
  <c r="H111" i="15" a="1"/>
  <c r="H111" i="15" s="1"/>
  <c r="F120" i="15" a="1"/>
  <c r="F120" i="15" s="1"/>
  <c r="F122" i="15" a="1"/>
  <c r="F122" i="15" s="1"/>
  <c r="F90" i="15" a="1"/>
  <c r="F90" i="15" s="1"/>
  <c r="F55" i="15" a="1"/>
  <c r="F55" i="15" s="1"/>
  <c r="R20" i="15" a="1"/>
  <c r="R20" i="15" s="1"/>
  <c r="Q41" i="15" a="1"/>
  <c r="Q41" i="15" s="1"/>
  <c r="S60" i="15" a="1"/>
  <c r="S60" i="15" s="1"/>
  <c r="Q73" i="15" a="1"/>
  <c r="Q73" i="15" s="1"/>
  <c r="E109" i="15" a="1"/>
  <c r="E109" i="15" s="1"/>
  <c r="H123" i="15" a="1"/>
  <c r="H123" i="15" s="1"/>
  <c r="AG28" i="15" a="1"/>
  <c r="AG28" i="15" s="1"/>
  <c r="N44" i="15" a="1"/>
  <c r="N44" i="15" s="1"/>
  <c r="P12" i="15" a="1"/>
  <c r="P12" i="15" s="1"/>
  <c r="O12" i="15" a="1"/>
  <c r="O12" i="15" s="1"/>
  <c r="O38" i="15" a="1"/>
  <c r="O38" i="15" s="1"/>
  <c r="AA118" i="15" a="1"/>
  <c r="AA118" i="15" s="1"/>
  <c r="S111" i="15" a="1"/>
  <c r="S111" i="15" s="1"/>
  <c r="O91" i="15" a="1"/>
  <c r="O91" i="15" s="1"/>
  <c r="E14" i="15" a="1"/>
  <c r="E14" i="15" s="1"/>
  <c r="R69" i="15" a="1"/>
  <c r="R69" i="15" s="1"/>
  <c r="H107" i="15" a="1"/>
  <c r="H107" i="15" s="1"/>
  <c r="F46" i="15" a="1"/>
  <c r="F46" i="15" s="1"/>
  <c r="F113" i="15" a="1"/>
  <c r="F113" i="15" s="1"/>
  <c r="F88" i="15" a="1"/>
  <c r="F88" i="15" s="1"/>
  <c r="F53" i="15" a="1"/>
  <c r="F53" i="15" s="1"/>
  <c r="J48" i="15" a="1"/>
  <c r="J48" i="15" s="1"/>
  <c r="Q118" i="15" a="1"/>
  <c r="Q118" i="15" s="1"/>
  <c r="J61" i="15" a="1"/>
  <c r="J61" i="15" s="1"/>
  <c r="Q50" i="15" a="1"/>
  <c r="Q50" i="15" s="1"/>
  <c r="E81" i="15" a="1"/>
  <c r="E81" i="15" s="1"/>
  <c r="H42" i="15" a="1"/>
  <c r="H42" i="15" s="1"/>
  <c r="Q24" i="15" a="1"/>
  <c r="Q24" i="15" s="1"/>
  <c r="AE122" i="15" a="1"/>
  <c r="AE122" i="15" s="1"/>
  <c r="AJ11" i="15" a="1"/>
  <c r="AJ11" i="15" s="1"/>
  <c r="G12" i="15" a="1"/>
  <c r="G12" i="15" s="1"/>
  <c r="AF39" i="15" a="1"/>
  <c r="AF39" i="15" s="1"/>
  <c r="AG116" i="15" a="1"/>
  <c r="AG116" i="15" s="1"/>
  <c r="K111" i="15" a="1"/>
  <c r="K111" i="15" s="1"/>
  <c r="E18" i="15" a="1"/>
  <c r="E18" i="15" s="1"/>
  <c r="R71" i="15" a="1"/>
  <c r="R71" i="15" s="1"/>
  <c r="F40" i="15" a="1"/>
  <c r="F40" i="15" s="1"/>
  <c r="F107" i="15" a="1"/>
  <c r="F107" i="15" s="1"/>
  <c r="F72" i="15" a="1"/>
  <c r="F72" i="15" s="1"/>
  <c r="Q123" i="15" a="1"/>
  <c r="Q123" i="15" s="1"/>
  <c r="R18" i="15" a="1"/>
  <c r="R18" i="15" s="1"/>
  <c r="H28" i="15" a="1"/>
  <c r="H28" i="15" s="1"/>
  <c r="E40" i="15" a="1"/>
  <c r="E40" i="15" s="1"/>
  <c r="H100" i="15" a="1"/>
  <c r="H100" i="15" s="1"/>
  <c r="R110" i="15" a="1"/>
  <c r="R110" i="15" s="1"/>
  <c r="B120" i="15" a="1"/>
  <c r="B120" i="15" s="1"/>
  <c r="E105" i="15" a="1"/>
  <c r="E105" i="15" s="1"/>
  <c r="AC123" i="15" a="1"/>
  <c r="AC123" i="15" s="1"/>
  <c r="AD23" i="15" a="1"/>
  <c r="AD23" i="15" s="1"/>
  <c r="D118" i="15" a="1"/>
  <c r="D118" i="15" s="1"/>
  <c r="I116" i="15" a="1"/>
  <c r="I116" i="15" s="1"/>
  <c r="AI101" i="15" a="1"/>
  <c r="AI101" i="15" s="1"/>
  <c r="L16" i="15" a="1"/>
  <c r="L16" i="15" s="1"/>
  <c r="AG106" i="15" a="1"/>
  <c r="AG106" i="15" s="1"/>
  <c r="AG74" i="15" a="1"/>
  <c r="AG74" i="15" s="1"/>
  <c r="Q14" i="15" a="1"/>
  <c r="Q14" i="15" s="1"/>
  <c r="R105" i="15" a="1"/>
  <c r="R105" i="15" s="1"/>
  <c r="F42" i="15" a="1"/>
  <c r="F42" i="15" s="1"/>
  <c r="F45" i="15" a="1"/>
  <c r="F45" i="15" s="1"/>
  <c r="F70" i="15" a="1"/>
  <c r="F70" i="15" s="1"/>
  <c r="R96" i="15" a="1"/>
  <c r="R96" i="15" s="1"/>
  <c r="R28" i="15" a="1"/>
  <c r="R28" i="15" s="1"/>
  <c r="H31" i="15" a="1"/>
  <c r="H31" i="15" s="1"/>
  <c r="E67" i="15" a="1"/>
  <c r="E67" i="15" s="1"/>
  <c r="H88" i="15" a="1"/>
  <c r="H88" i="15" s="1"/>
  <c r="R80" i="15" a="1"/>
  <c r="R80" i="15" s="1"/>
  <c r="E48" i="15" a="1"/>
  <c r="E48" i="15" s="1"/>
  <c r="E43" i="15" a="1"/>
  <c r="E43" i="15" s="1"/>
  <c r="AD111" i="15" a="1"/>
  <c r="AD111" i="15" s="1"/>
  <c r="AH22" i="15" a="1"/>
  <c r="AH22" i="15" s="1"/>
  <c r="G117" i="15" a="1"/>
  <c r="G117" i="15" s="1"/>
  <c r="L114" i="15" a="1"/>
  <c r="L114" i="15" s="1"/>
  <c r="C101" i="15" a="1"/>
  <c r="C101" i="15" s="1"/>
  <c r="D16" i="15" a="1"/>
  <c r="D16" i="15" s="1"/>
  <c r="I106" i="15" a="1"/>
  <c r="I106" i="15" s="1"/>
  <c r="U69" i="15" a="1"/>
  <c r="U69" i="15" s="1"/>
  <c r="W55" i="15" a="1"/>
  <c r="W55" i="15" s="1"/>
  <c r="H117" i="15" a="1"/>
  <c r="H117" i="15" s="1"/>
  <c r="R70" i="15" a="1"/>
  <c r="R70" i="15" s="1"/>
  <c r="R32" i="15" a="1"/>
  <c r="R32" i="15" s="1"/>
  <c r="E60" i="15" a="1"/>
  <c r="E60" i="15" s="1"/>
  <c r="H47" i="15" a="1"/>
  <c r="H47" i="15" s="1"/>
  <c r="R90" i="15" a="1"/>
  <c r="R90" i="15" s="1"/>
  <c r="J54" i="15" a="1"/>
  <c r="J54" i="15" s="1"/>
  <c r="E111" i="15" a="1"/>
  <c r="E111" i="15" s="1"/>
  <c r="H38" i="15" a="1"/>
  <c r="H38" i="15" s="1"/>
  <c r="R33" i="15" a="1"/>
  <c r="R33" i="15" s="1"/>
  <c r="S64" i="15" a="1"/>
  <c r="S64" i="15" s="1"/>
  <c r="F33" i="15" a="1"/>
  <c r="F33" i="15" s="1"/>
  <c r="F108" i="15" a="1"/>
  <c r="F108" i="15" s="1"/>
  <c r="F22" i="15" a="1"/>
  <c r="F22" i="15" s="1"/>
  <c r="F100" i="15" a="1"/>
  <c r="F100" i="15" s="1"/>
  <c r="F105" i="15" a="1"/>
  <c r="F105" i="15" s="1"/>
  <c r="F43" i="15" a="1"/>
  <c r="F43" i="15" s="1"/>
  <c r="F123" i="15" a="1"/>
  <c r="F123" i="15" s="1"/>
  <c r="F85" i="15" a="1"/>
  <c r="F85" i="15" s="1"/>
  <c r="F86" i="15" a="1"/>
  <c r="F86" i="15" s="1"/>
  <c r="F68" i="15" a="1"/>
  <c r="F68" i="15" s="1"/>
  <c r="F64" i="15" a="1"/>
  <c r="F64" i="15" s="1"/>
  <c r="F48" i="15" a="1"/>
  <c r="F48" i="15" s="1"/>
  <c r="F51" i="15" a="1"/>
  <c r="F51" i="15" s="1"/>
  <c r="E82" i="15" a="1"/>
  <c r="E82" i="15" s="1"/>
  <c r="H14" i="15" a="1"/>
  <c r="H14" i="15" s="1"/>
  <c r="R97" i="15" a="1"/>
  <c r="R97" i="15" s="1"/>
  <c r="S49" i="15" a="1"/>
  <c r="S49" i="15" s="1"/>
  <c r="Q48" i="15" a="1"/>
  <c r="Q48" i="15" s="1"/>
  <c r="E114" i="15" a="1"/>
  <c r="E114" i="15" s="1"/>
  <c r="E72" i="15" a="1"/>
  <c r="E72" i="15" s="1"/>
  <c r="R89" i="15" a="1"/>
  <c r="R89" i="15" s="1"/>
  <c r="Q105" i="15" a="1"/>
  <c r="Q105" i="15" s="1"/>
  <c r="H13" i="15" a="1"/>
  <c r="H13" i="15" s="1"/>
  <c r="H59" i="15" a="1"/>
  <c r="H59" i="15" s="1"/>
  <c r="J66" i="15" a="1"/>
  <c r="J66" i="15" s="1"/>
  <c r="E116" i="15" a="1"/>
  <c r="E116" i="15" s="1"/>
  <c r="R101" i="15" a="1"/>
  <c r="R101" i="15" s="1"/>
  <c r="Q31" i="15" a="1"/>
  <c r="Q31" i="15" s="1"/>
  <c r="Q53" i="15" a="1"/>
  <c r="Q53" i="15" s="1"/>
  <c r="H79" i="15" a="1"/>
  <c r="H79" i="15" s="1"/>
  <c r="Q40" i="15" a="1"/>
  <c r="Q40" i="15" s="1"/>
  <c r="E57" i="15" a="1"/>
  <c r="E57" i="15" s="1"/>
  <c r="R76" i="15" a="1"/>
  <c r="R76" i="15" s="1"/>
  <c r="Q76" i="15" a="1"/>
  <c r="Q76" i="15" s="1"/>
  <c r="H81" i="15" a="1"/>
  <c r="H81" i="15" s="1"/>
  <c r="S53" i="15" a="1"/>
  <c r="S53" i="15" s="1"/>
  <c r="E113" i="15" a="1"/>
  <c r="E113" i="15" s="1"/>
  <c r="R100" i="15" a="1"/>
  <c r="R100" i="15" s="1"/>
  <c r="R112" i="15" a="1"/>
  <c r="R112" i="15" s="1"/>
  <c r="H58" i="15" a="1"/>
  <c r="H58" i="15" s="1"/>
  <c r="N17" i="15" a="1"/>
  <c r="N17" i="15" s="1"/>
  <c r="V31" i="15" a="1"/>
  <c r="V31" i="15" s="1"/>
  <c r="M19" i="15" a="1"/>
  <c r="M19" i="15" s="1"/>
  <c r="AI39" i="15" a="1"/>
  <c r="AI39" i="15" s="1"/>
  <c r="AH24" i="15" a="1"/>
  <c r="AH24" i="15" s="1"/>
  <c r="AC25" i="15" a="1"/>
  <c r="AC25" i="15" s="1"/>
  <c r="AH14" i="15" a="1"/>
  <c r="AH14" i="15" s="1"/>
  <c r="P28" i="15" a="1"/>
  <c r="P28" i="15" s="1"/>
  <c r="L19" i="15" a="1"/>
  <c r="L19" i="15" s="1"/>
  <c r="P39" i="15" a="1"/>
  <c r="P39" i="15" s="1"/>
  <c r="AE108" i="15" a="1"/>
  <c r="AE108" i="15" s="1"/>
  <c r="O26" i="15" a="1"/>
  <c r="O26" i="15" s="1"/>
  <c r="O18" i="15" a="1"/>
  <c r="O18" i="15" s="1"/>
  <c r="P38" i="15" a="1"/>
  <c r="P38" i="15" s="1"/>
  <c r="D106" i="15" a="1"/>
  <c r="D106" i="15" s="1"/>
  <c r="V26" i="15" a="1"/>
  <c r="V26" i="15" s="1"/>
  <c r="J17" i="15" a="1"/>
  <c r="J17" i="15" s="1"/>
  <c r="S41" i="15" a="1"/>
  <c r="S41" i="15" s="1"/>
  <c r="K118" i="15" a="1"/>
  <c r="K118" i="15" s="1"/>
  <c r="AC22" i="15" a="1"/>
  <c r="AC22" i="15" s="1"/>
  <c r="AD38" i="15" a="1"/>
  <c r="AD38" i="15" s="1"/>
  <c r="AB106" i="15" a="1"/>
  <c r="AB106" i="15" s="1"/>
  <c r="P41" i="15" a="1"/>
  <c r="P41" i="15" s="1"/>
  <c r="AB38" i="15" a="1"/>
  <c r="AB38" i="15" s="1"/>
  <c r="AD105" i="15" a="1"/>
  <c r="AD105" i="15" s="1"/>
  <c r="AJ98" i="15" a="1"/>
  <c r="AJ98" i="15" s="1"/>
  <c r="AC93" i="15" a="1"/>
  <c r="AC93" i="15" s="1"/>
  <c r="M45" i="15" a="1"/>
  <c r="M45" i="15" s="1"/>
  <c r="AF44" i="15" a="1"/>
  <c r="AF44" i="15" s="1"/>
  <c r="S82" i="15" a="1"/>
  <c r="S82" i="15" s="1"/>
  <c r="L77" i="15" a="1"/>
  <c r="L77" i="15" s="1"/>
  <c r="W113" i="15" a="1"/>
  <c r="W113" i="15" s="1"/>
  <c r="W25" i="15" a="1"/>
  <c r="W25" i="15" s="1"/>
  <c r="W105" i="15" a="1"/>
  <c r="W105" i="15" s="1"/>
  <c r="W121" i="15" a="1"/>
  <c r="W121" i="15" s="1"/>
  <c r="W94" i="15" a="1"/>
  <c r="W94" i="15" s="1"/>
  <c r="W89" i="15" a="1"/>
  <c r="W89" i="15" s="1"/>
  <c r="W88" i="15" a="1"/>
  <c r="W88" i="15" s="1"/>
  <c r="W76" i="15" a="1"/>
  <c r="W76" i="15" s="1"/>
  <c r="W73" i="15" a="1"/>
  <c r="W73" i="15" s="1"/>
  <c r="W52" i="15" a="1"/>
  <c r="W52" i="15" s="1"/>
  <c r="W53" i="15" a="1"/>
  <c r="W53" i="15" s="1"/>
  <c r="H45" i="15" a="1"/>
  <c r="H45" i="15" s="1"/>
  <c r="R86" i="15" a="1"/>
  <c r="R86" i="15" s="1"/>
  <c r="J52" i="15" a="1"/>
  <c r="J52" i="15" s="1"/>
  <c r="E39" i="15" a="1"/>
  <c r="E39" i="15" s="1"/>
  <c r="H105" i="15" a="1"/>
  <c r="H105" i="15" s="1"/>
  <c r="R45" i="15" a="1"/>
  <c r="R45" i="15" s="1"/>
  <c r="S62" i="15" a="1"/>
  <c r="S62" i="15" s="1"/>
  <c r="B117" i="15" a="1"/>
  <c r="B117" i="15" s="1"/>
  <c r="Q58" i="15" a="1"/>
  <c r="Q58" i="15" s="1"/>
  <c r="R22" i="15" a="1"/>
  <c r="R22" i="15" s="1"/>
  <c r="AG48" i="15" a="1"/>
  <c r="AG48" i="15" s="1"/>
  <c r="F27" i="15" a="1"/>
  <c r="F27" i="15" s="1"/>
  <c r="F23" i="15" a="1"/>
  <c r="F23" i="15" s="1"/>
  <c r="F39" i="15" a="1"/>
  <c r="F39" i="15" s="1"/>
  <c r="F20" i="15" a="1"/>
  <c r="F20" i="15" s="1"/>
  <c r="F95" i="15" a="1"/>
  <c r="F95" i="15" s="1"/>
  <c r="F119" i="15" a="1"/>
  <c r="F119" i="15" s="1"/>
  <c r="F121" i="15" a="1"/>
  <c r="F121" i="15" s="1"/>
  <c r="F114" i="15" a="1"/>
  <c r="F114" i="15" s="1"/>
  <c r="F83" i="15" a="1"/>
  <c r="F83" i="15" s="1"/>
  <c r="F84" i="15" a="1"/>
  <c r="F84" i="15" s="1"/>
  <c r="F77" i="15" a="1"/>
  <c r="F77" i="15" s="1"/>
  <c r="F62" i="15" a="1"/>
  <c r="F62" i="15" s="1"/>
  <c r="F65" i="15" a="1"/>
  <c r="F65" i="15" s="1"/>
  <c r="F49" i="15" a="1"/>
  <c r="F49" i="15" s="1"/>
  <c r="Q12" i="15" a="1"/>
  <c r="Q12" i="15" s="1"/>
  <c r="Q52" i="15" a="1"/>
  <c r="Q52" i="15" s="1"/>
  <c r="E50" i="15" a="1"/>
  <c r="E50" i="15" s="1"/>
  <c r="T48" i="15" a="1"/>
  <c r="T48" i="15" s="1"/>
  <c r="E16" i="15" a="1"/>
  <c r="E16" i="15" s="1"/>
  <c r="E64" i="15" a="1"/>
  <c r="E64" i="15" s="1"/>
  <c r="R68" i="15" a="1"/>
  <c r="R68" i="15" s="1"/>
  <c r="Q82" i="15" a="1"/>
  <c r="Q82" i="15" s="1"/>
  <c r="H89" i="15" a="1"/>
  <c r="H89" i="15" s="1"/>
  <c r="J50" i="15" a="1"/>
  <c r="J50" i="15" s="1"/>
  <c r="E118" i="15" a="1"/>
  <c r="E118" i="15" s="1"/>
  <c r="R117" i="15" a="1"/>
  <c r="R117" i="15" s="1"/>
  <c r="Q13" i="15" a="1"/>
  <c r="Q13" i="15" s="1"/>
  <c r="H22" i="15" a="1"/>
  <c r="H22" i="15" s="1"/>
  <c r="H60" i="15" a="1"/>
  <c r="H60" i="15" s="1"/>
  <c r="Q22" i="15" a="1"/>
  <c r="Q22" i="15" s="1"/>
  <c r="E55" i="15" a="1"/>
  <c r="E55" i="15" s="1"/>
  <c r="R59" i="15" a="1"/>
  <c r="R59" i="15" s="1"/>
  <c r="Q81" i="15" a="1"/>
  <c r="Q81" i="15" s="1"/>
  <c r="H98" i="15" a="1"/>
  <c r="H98" i="15" s="1"/>
  <c r="S56" i="15" a="1"/>
  <c r="S56" i="15" s="1"/>
  <c r="E45" i="15" a="1"/>
  <c r="E45" i="15" s="1"/>
  <c r="R94" i="15" a="1"/>
  <c r="R94" i="15" s="1"/>
  <c r="R17" i="15" a="1"/>
  <c r="R17" i="15" s="1"/>
  <c r="H73" i="15" a="1"/>
  <c r="H73" i="15" s="1"/>
  <c r="V15" i="15" a="1"/>
  <c r="V15" i="15" s="1"/>
  <c r="Z28" i="15" a="1"/>
  <c r="Z28" i="15" s="1"/>
  <c r="AC15" i="15" a="1"/>
  <c r="AC15" i="15" s="1"/>
  <c r="AI42" i="15" a="1"/>
  <c r="AI42" i="15" s="1"/>
  <c r="B24" i="15" a="1"/>
  <c r="B24" i="15" s="1"/>
  <c r="AG24" i="15" a="1"/>
  <c r="AG24" i="15" s="1"/>
  <c r="B14" i="15" a="1"/>
  <c r="B14" i="15" s="1"/>
  <c r="AJ27" i="15" a="1"/>
  <c r="AJ27" i="15" s="1"/>
  <c r="D19" i="15" a="1"/>
  <c r="D19" i="15" s="1"/>
  <c r="G39" i="15" a="1"/>
  <c r="G39" i="15" s="1"/>
  <c r="AH107" i="15" a="1"/>
  <c r="AH107" i="15" s="1"/>
  <c r="G26" i="15" a="1"/>
  <c r="G26" i="15" s="1"/>
  <c r="G18" i="15" a="1"/>
  <c r="G18" i="15" s="1"/>
  <c r="G38" i="15" a="1"/>
  <c r="G38" i="15" s="1"/>
  <c r="G105" i="15" a="1"/>
  <c r="G105" i="15" s="1"/>
  <c r="N26" i="15" a="1"/>
  <c r="N26" i="15" s="1"/>
  <c r="B17" i="15" a="1"/>
  <c r="B17" i="15" s="1"/>
  <c r="AH40" i="15" a="1"/>
  <c r="AH40" i="15" s="1"/>
  <c r="AF110" i="15" a="1"/>
  <c r="AF110" i="15" s="1"/>
  <c r="U22" i="15" a="1"/>
  <c r="U22" i="15" s="1"/>
  <c r="V38" i="15" a="1"/>
  <c r="V38" i="15" s="1"/>
  <c r="AE105" i="15" a="1"/>
  <c r="AE105" i="15" s="1"/>
  <c r="AE40" i="15" a="1"/>
  <c r="AE40" i="15" s="1"/>
  <c r="T38" i="15" a="1"/>
  <c r="T38" i="15" s="1"/>
  <c r="V105" i="15" a="1"/>
  <c r="V105" i="15" s="1"/>
  <c r="AB98" i="15" a="1"/>
  <c r="AB98" i="15" s="1"/>
  <c r="M93" i="15" a="1"/>
  <c r="M93" i="15" s="1"/>
  <c r="AG44" i="15" a="1"/>
  <c r="AG44" i="15" s="1"/>
  <c r="P44" i="15" a="1"/>
  <c r="P44" i="15" s="1"/>
  <c r="K82" i="15" a="1"/>
  <c r="K82" i="15" s="1"/>
  <c r="D75" i="15" a="1"/>
  <c r="D75" i="15" s="1"/>
  <c r="W24" i="15" a="1"/>
  <c r="W24" i="15" s="1"/>
  <c r="W47" i="15" a="1"/>
  <c r="W47" i="15" s="1"/>
  <c r="W32" i="15" a="1"/>
  <c r="W32" i="15" s="1"/>
  <c r="W23" i="15" a="1"/>
  <c r="W23" i="15" s="1"/>
  <c r="W119" i="15" a="1"/>
  <c r="W119" i="15" s="1"/>
  <c r="W112" i="15" a="1"/>
  <c r="W112" i="15" s="1"/>
  <c r="W123" i="15" a="1"/>
  <c r="W123" i="15" s="1"/>
  <c r="W87" i="15" a="1"/>
  <c r="W87" i="15" s="1"/>
  <c r="W86" i="15" a="1"/>
  <c r="W86" i="15" s="1"/>
  <c r="W74" i="15" a="1"/>
  <c r="W74" i="15" s="1"/>
  <c r="W71" i="15" a="1"/>
  <c r="W71" i="15" s="1"/>
  <c r="W50" i="15" a="1"/>
  <c r="W50" i="15" s="1"/>
  <c r="W51" i="15" a="1"/>
  <c r="W51" i="15" s="1"/>
  <c r="H33" i="15" a="1"/>
  <c r="H33" i="15" s="1"/>
  <c r="R118" i="15" a="1"/>
  <c r="R118" i="15" s="1"/>
  <c r="S52" i="15" a="1"/>
  <c r="S52" i="15" s="1"/>
  <c r="I48" i="15" a="1"/>
  <c r="I48" i="15" s="1"/>
  <c r="Q61" i="15" a="1"/>
  <c r="Q61" i="15" s="1"/>
  <c r="R16" i="15" a="1"/>
  <c r="R16" i="15" s="1"/>
  <c r="L48" i="15" a="1"/>
  <c r="L48" i="15" s="1"/>
  <c r="Q91" i="15" a="1"/>
  <c r="Q91" i="15" s="1"/>
  <c r="E65" i="15" a="1"/>
  <c r="E65" i="15" s="1"/>
  <c r="F19" i="15" a="1"/>
  <c r="F19" i="15" s="1"/>
  <c r="F15" i="15" a="1"/>
  <c r="F15" i="15" s="1"/>
  <c r="F44" i="15" a="1"/>
  <c r="F44" i="15" s="1"/>
  <c r="F18" i="15" a="1"/>
  <c r="F18" i="15" s="1"/>
  <c r="F41" i="15" a="1"/>
  <c r="F41" i="15" s="1"/>
  <c r="F110" i="15" a="1"/>
  <c r="F110" i="15" s="1"/>
  <c r="F112" i="15" a="1"/>
  <c r="F112" i="15" s="1"/>
  <c r="F106" i="15" a="1"/>
  <c r="F106" i="15" s="1"/>
  <c r="F81" i="15" a="1"/>
  <c r="F81" i="15" s="1"/>
  <c r="F82" i="15" a="1"/>
  <c r="F82" i="15" s="1"/>
  <c r="F75" i="15" a="1"/>
  <c r="F75" i="15" s="1"/>
  <c r="F60" i="15" a="1"/>
  <c r="F60" i="15" s="1"/>
  <c r="F63" i="15" a="1"/>
  <c r="F63" i="15" s="1"/>
  <c r="Q78" i="15" a="1"/>
  <c r="Q78" i="15" s="1"/>
  <c r="E69" i="15" a="1"/>
  <c r="E69" i="15" s="1"/>
  <c r="H90" i="15" a="1"/>
  <c r="H90" i="15" s="1"/>
  <c r="AC48" i="15" a="1"/>
  <c r="AC48" i="15" s="1"/>
  <c r="E41" i="15" a="1"/>
  <c r="E41" i="15" s="1"/>
  <c r="R31" i="15" a="1"/>
  <c r="R31" i="15" s="1"/>
  <c r="R51" i="15" a="1"/>
  <c r="R51" i="15" s="1"/>
  <c r="Q89" i="15" a="1"/>
  <c r="Q89" i="15" s="1"/>
  <c r="H87" i="15" a="1"/>
  <c r="H87" i="15" s="1"/>
  <c r="E15" i="15" a="1"/>
  <c r="E15" i="15" s="1"/>
  <c r="E90" i="15" a="1"/>
  <c r="E90" i="15" s="1"/>
  <c r="R119" i="15" a="1"/>
  <c r="R119" i="15" s="1"/>
  <c r="Q43" i="15" a="1"/>
  <c r="Q43" i="15" s="1"/>
  <c r="H23" i="15" a="1"/>
  <c r="H23" i="15" s="1"/>
  <c r="E24" i="15" a="1"/>
  <c r="E24" i="15" s="1"/>
  <c r="R124" i="15" a="1"/>
  <c r="R124" i="15" s="1"/>
  <c r="R64" i="15" a="1"/>
  <c r="R64" i="15" s="1"/>
  <c r="Q62" i="15" a="1"/>
  <c r="Q62" i="15" s="1"/>
  <c r="H70" i="15" a="1"/>
  <c r="H70" i="15" s="1"/>
  <c r="J62" i="15" a="1"/>
  <c r="J62" i="15" s="1"/>
  <c r="E75" i="15" a="1"/>
  <c r="E75" i="15" s="1"/>
  <c r="Q25" i="15" a="1"/>
  <c r="Q25" i="15" s="1"/>
  <c r="R72" i="15" a="1"/>
  <c r="R72" i="15" s="1"/>
  <c r="U17" i="15" a="1"/>
  <c r="U17" i="15" s="1"/>
  <c r="I42" i="15" a="1"/>
  <c r="I42" i="15" s="1"/>
  <c r="Z20" i="15" a="1"/>
  <c r="Z20" i="15" s="1"/>
  <c r="I18" i="15" a="1"/>
  <c r="I18" i="15" s="1"/>
  <c r="AG110" i="15" a="1"/>
  <c r="AG110" i="15" s="1"/>
  <c r="B16" i="15" a="1"/>
  <c r="B16" i="15" s="1"/>
  <c r="AC17" i="15" a="1"/>
  <c r="AC17" i="15" s="1"/>
  <c r="G108" i="15" a="1"/>
  <c r="G108" i="15" s="1"/>
  <c r="AJ25" i="15" a="1"/>
  <c r="AJ25" i="15" s="1"/>
  <c r="D17" i="15" a="1"/>
  <c r="D17" i="15" s="1"/>
  <c r="Z40" i="15" a="1"/>
  <c r="Z40" i="15" s="1"/>
  <c r="D92" i="15" a="1"/>
  <c r="D92" i="15" s="1"/>
  <c r="O24" i="15" a="1"/>
  <c r="O24" i="15" s="1"/>
  <c r="O16" i="15" a="1"/>
  <c r="O16" i="15" s="1"/>
  <c r="J41" i="15" a="1"/>
  <c r="J41" i="15" s="1"/>
  <c r="AK91" i="15" a="1"/>
  <c r="AK91" i="15" s="1"/>
  <c r="N24" i="15" a="1"/>
  <c r="N24" i="15" s="1"/>
  <c r="B15" i="15" a="1"/>
  <c r="B15" i="15" s="1"/>
  <c r="AE44" i="15" a="1"/>
  <c r="AE44" i="15" s="1"/>
  <c r="N10" i="15" a="1"/>
  <c r="N10" i="15" s="1"/>
  <c r="AG19" i="15" a="1"/>
  <c r="AG19" i="15" s="1"/>
  <c r="L42" i="15" a="1"/>
  <c r="L42" i="15" s="1"/>
  <c r="U10" i="15" a="1"/>
  <c r="U10" i="15" s="1"/>
  <c r="T82" i="15" a="1"/>
  <c r="T82" i="15" s="1"/>
  <c r="AE113" i="15" a="1"/>
  <c r="AE113" i="15" s="1"/>
  <c r="P87" i="15" a="1"/>
  <c r="P87" i="15" s="1"/>
  <c r="AA44" i="15" a="1"/>
  <c r="AA44" i="15" s="1"/>
  <c r="K122" i="15" a="1"/>
  <c r="K122" i="15" s="1"/>
  <c r="AG117" i="15" a="1"/>
  <c r="AG117" i="15" s="1"/>
  <c r="K116" i="15" a="1"/>
  <c r="K116" i="15" s="1"/>
  <c r="AJ74" i="15" a="1"/>
  <c r="AJ74" i="15" s="1"/>
  <c r="Q57" i="15" a="1"/>
  <c r="Q57" i="15" s="1"/>
  <c r="R99" i="15" a="1"/>
  <c r="R99" i="15" s="1"/>
  <c r="AB48" i="15" a="1"/>
  <c r="AB48" i="15" s="1"/>
  <c r="Q87" i="15" a="1"/>
  <c r="Q87" i="15" s="1"/>
  <c r="E74" i="15" a="1"/>
  <c r="E74" i="15" s="1"/>
  <c r="Q117" i="15" a="1"/>
  <c r="Q117" i="15" s="1"/>
  <c r="E51" i="15" a="1"/>
  <c r="E51" i="15" s="1"/>
  <c r="F11" i="15" a="1"/>
  <c r="F11" i="15" s="1"/>
  <c r="F31" i="15" a="1"/>
  <c r="F31" i="15" s="1"/>
  <c r="F117" i="15" a="1"/>
  <c r="F117" i="15" s="1"/>
  <c r="F16" i="15" a="1"/>
  <c r="F16" i="15" s="1"/>
  <c r="F47" i="15" a="1"/>
  <c r="F47" i="15" s="1"/>
  <c r="F97" i="15" a="1"/>
  <c r="F97" i="15" s="1"/>
  <c r="F101" i="15" a="1"/>
  <c r="F101" i="15" s="1"/>
  <c r="F79" i="15" a="1"/>
  <c r="F79" i="15" s="1"/>
  <c r="F78" i="15" a="1"/>
  <c r="F78" i="15" s="1"/>
  <c r="F80" i="15" a="1"/>
  <c r="F80" i="15" s="1"/>
  <c r="F73" i="15" a="1"/>
  <c r="F73" i="15" s="1"/>
  <c r="F58" i="15" a="1"/>
  <c r="F58" i="15" s="1"/>
  <c r="F61" i="15" a="1"/>
  <c r="F61" i="15" s="1"/>
  <c r="Q111" i="15" a="1"/>
  <c r="Q111" i="15" s="1"/>
  <c r="E99" i="15" a="1"/>
  <c r="E99" i="15" s="1"/>
  <c r="H11" i="15" a="1"/>
  <c r="H11" i="15" s="1"/>
  <c r="S48" i="15" a="1"/>
  <c r="S48" i="15" s="1"/>
  <c r="E110" i="15" a="1"/>
  <c r="E110" i="15" s="1"/>
  <c r="R13" i="15" a="1"/>
  <c r="R13" i="15" s="1"/>
  <c r="R56" i="15" a="1"/>
  <c r="R56" i="15" s="1"/>
  <c r="Q54" i="15" a="1"/>
  <c r="Q54" i="15" s="1"/>
  <c r="H83" i="15" a="1"/>
  <c r="H83" i="15" s="1"/>
  <c r="B108" i="15" a="1"/>
  <c r="B108" i="15" s="1"/>
  <c r="E27" i="15" a="1"/>
  <c r="E27" i="15" s="1"/>
  <c r="E61" i="15" a="1"/>
  <c r="E61" i="15" s="1"/>
  <c r="R82" i="15" a="1"/>
  <c r="R82" i="15" s="1"/>
  <c r="Q114" i="15" a="1"/>
  <c r="Q114" i="15" s="1"/>
  <c r="H110" i="15" a="1"/>
  <c r="H110" i="15" s="1"/>
  <c r="B111" i="15" a="1"/>
  <c r="B111" i="15" s="1"/>
  <c r="E91" i="15" a="1"/>
  <c r="E91" i="15" s="1"/>
  <c r="R21" i="15" a="1"/>
  <c r="R21" i="15" s="1"/>
  <c r="Q10" i="15" a="1"/>
  <c r="Q10" i="15" s="1"/>
  <c r="Q51" i="15" a="1"/>
  <c r="Q51" i="15" s="1"/>
  <c r="H77" i="15" a="1"/>
  <c r="H77" i="15" s="1"/>
  <c r="R116" i="15" a="1"/>
  <c r="R116" i="15" s="1"/>
  <c r="E86" i="15" a="1"/>
  <c r="E86" i="15" s="1"/>
  <c r="Q97" i="15" a="1"/>
  <c r="Q97" i="15" s="1"/>
  <c r="R55" i="15" a="1"/>
  <c r="R55" i="15" s="1"/>
  <c r="I12" i="15" a="1"/>
  <c r="I12" i="15" s="1"/>
  <c r="C41" i="15" a="1"/>
  <c r="C41" i="15" s="1"/>
  <c r="AD19" i="15" a="1"/>
  <c r="AD19" i="15" s="1"/>
  <c r="U15" i="15" a="1"/>
  <c r="U15" i="15" s="1"/>
  <c r="AF87" i="15" a="1"/>
  <c r="AF87" i="15" s="1"/>
  <c r="J14" i="15" a="1"/>
  <c r="J14" i="15" s="1"/>
  <c r="AG16" i="15" a="1"/>
  <c r="AG16" i="15" s="1"/>
  <c r="AI97" i="15" a="1"/>
  <c r="AI97" i="15" s="1"/>
  <c r="AB25" i="15" a="1"/>
  <c r="AB25" i="15" s="1"/>
  <c r="AF16" i="15" a="1"/>
  <c r="AF16" i="15" s="1"/>
  <c r="O40" i="15" a="1"/>
  <c r="O40" i="15" s="1"/>
  <c r="D86" i="15" a="1"/>
  <c r="D86" i="15" s="1"/>
  <c r="G24" i="15" a="1"/>
  <c r="G24" i="15" s="1"/>
  <c r="G16" i="15" a="1"/>
  <c r="G16" i="15" s="1"/>
  <c r="AI40" i="15" a="1"/>
  <c r="AI40" i="15" s="1"/>
  <c r="AF85" i="15" a="1"/>
  <c r="AF85" i="15" s="1"/>
  <c r="AH23" i="15" a="1"/>
  <c r="AH23" i="15" s="1"/>
  <c r="AD14" i="15" a="1"/>
  <c r="AD14" i="15" s="1"/>
  <c r="AI43" i="15" a="1"/>
  <c r="AI43" i="15" s="1"/>
  <c r="AG33" i="15" a="1"/>
  <c r="AG33" i="15" s="1"/>
  <c r="I19" i="15" a="1"/>
  <c r="I19" i="15" s="1"/>
  <c r="C42" i="15" a="1"/>
  <c r="C42" i="15" s="1"/>
  <c r="M10" i="15" a="1"/>
  <c r="M10" i="15" s="1"/>
  <c r="Z112" i="15" a="1"/>
  <c r="Z112" i="15" s="1"/>
  <c r="AH112" i="15" a="1"/>
  <c r="AH112" i="15" s="1"/>
  <c r="AF83" i="15" a="1"/>
  <c r="AF83" i="15" s="1"/>
  <c r="S44" i="15" a="1"/>
  <c r="S44" i="15" s="1"/>
  <c r="C122" i="15" a="1"/>
  <c r="C122" i="15" s="1"/>
  <c r="I117" i="15" a="1"/>
  <c r="I117" i="15" s="1"/>
  <c r="C116" i="15" a="1"/>
  <c r="C116" i="15" s="1"/>
  <c r="V89" i="15" a="1"/>
  <c r="V89" i="15" s="1"/>
  <c r="X49" i="15" a="1"/>
  <c r="X49" i="15" s="1"/>
  <c r="X51" i="15" a="1"/>
  <c r="X51" i="15" s="1"/>
  <c r="X53" i="15" a="1"/>
  <c r="X53" i="15" s="1"/>
  <c r="X55" i="15" a="1"/>
  <c r="X55" i="15" s="1"/>
  <c r="X57" i="15" a="1"/>
  <c r="X57" i="15" s="1"/>
  <c r="X59" i="15" a="1"/>
  <c r="X59" i="15" s="1"/>
  <c r="X61" i="15" a="1"/>
  <c r="X61" i="15" s="1"/>
  <c r="X63" i="15" a="1"/>
  <c r="X63" i="15" s="1"/>
  <c r="X48" i="15" a="1"/>
  <c r="X48" i="15" s="1"/>
  <c r="X56" i="15" a="1"/>
  <c r="X56" i="15" s="1"/>
  <c r="X65" i="15" a="1"/>
  <c r="X65" i="15" s="1"/>
  <c r="X50" i="15" a="1"/>
  <c r="X50" i="15" s="1"/>
  <c r="X62" i="15" a="1"/>
  <c r="X62" i="15" s="1"/>
  <c r="X67" i="15" a="1"/>
  <c r="X67" i="15" s="1"/>
  <c r="X69" i="15" a="1"/>
  <c r="X69" i="15" s="1"/>
  <c r="X71" i="15" a="1"/>
  <c r="X71" i="15" s="1"/>
  <c r="X73" i="15" a="1"/>
  <c r="X73" i="15" s="1"/>
  <c r="X75" i="15" a="1"/>
  <c r="X75" i="15" s="1"/>
  <c r="X77" i="15" a="1"/>
  <c r="X77" i="15" s="1"/>
  <c r="X52" i="15" a="1"/>
  <c r="X52" i="15" s="1"/>
  <c r="X58" i="15" a="1"/>
  <c r="X58" i="15" s="1"/>
  <c r="X64" i="15" a="1"/>
  <c r="X64" i="15" s="1"/>
  <c r="X54" i="15" a="1"/>
  <c r="X54" i="15" s="1"/>
  <c r="X68" i="15" a="1"/>
  <c r="X68" i="15" s="1"/>
  <c r="X70" i="15" a="1"/>
  <c r="X70" i="15" s="1"/>
  <c r="X72" i="15" a="1"/>
  <c r="X72" i="15" s="1"/>
  <c r="X74" i="15" a="1"/>
  <c r="X74" i="15" s="1"/>
  <c r="X76" i="15" a="1"/>
  <c r="X76" i="15" s="1"/>
  <c r="X60" i="15" a="1"/>
  <c r="X60" i="15" s="1"/>
  <c r="X78" i="15" a="1"/>
  <c r="X78" i="15" s="1"/>
  <c r="X80" i="15" a="1"/>
  <c r="X80" i="15" s="1"/>
  <c r="X82" i="15" a="1"/>
  <c r="X82" i="15" s="1"/>
  <c r="X84" i="15" a="1"/>
  <c r="X84" i="15" s="1"/>
  <c r="X86" i="15" a="1"/>
  <c r="X86" i="15" s="1"/>
  <c r="X88" i="15" a="1"/>
  <c r="X88" i="15" s="1"/>
  <c r="X90" i="15" a="1"/>
  <c r="X90" i="15" s="1"/>
  <c r="X92" i="15" a="1"/>
  <c r="X92" i="15" s="1"/>
  <c r="X94" i="15" a="1"/>
  <c r="X94" i="15" s="1"/>
  <c r="X96" i="15" a="1"/>
  <c r="X96" i="15" s="1"/>
  <c r="X66" i="15" a="1"/>
  <c r="X66" i="15" s="1"/>
  <c r="X98" i="15" a="1"/>
  <c r="X98" i="15" s="1"/>
  <c r="X100" i="15" a="1"/>
  <c r="X100" i="15" s="1"/>
  <c r="X108" i="15" a="1"/>
  <c r="X108" i="15" s="1"/>
  <c r="X117" i="15" a="1"/>
  <c r="X117" i="15" s="1"/>
  <c r="X44" i="15" a="1"/>
  <c r="X44" i="15" s="1"/>
  <c r="X46" i="15" a="1"/>
  <c r="X46" i="15" s="1"/>
  <c r="X40" i="15" a="1"/>
  <c r="X40" i="15" s="1"/>
  <c r="X42" i="15" a="1"/>
  <c r="X42" i="15" s="1"/>
  <c r="X93" i="15" a="1"/>
  <c r="X93" i="15" s="1"/>
  <c r="X111" i="15" a="1"/>
  <c r="X111" i="15" s="1"/>
  <c r="X120" i="15" a="1"/>
  <c r="X120" i="15" s="1"/>
  <c r="X79" i="15" a="1"/>
  <c r="X79" i="15" s="1"/>
  <c r="X106" i="15" a="1"/>
  <c r="X106" i="15" s="1"/>
  <c r="X114" i="15" a="1"/>
  <c r="X114" i="15" s="1"/>
  <c r="X123" i="15" a="1"/>
  <c r="X123" i="15" s="1"/>
  <c r="X81" i="15" a="1"/>
  <c r="X81" i="15" s="1"/>
  <c r="X91" i="15" a="1"/>
  <c r="X91" i="15" s="1"/>
  <c r="X109" i="15" a="1"/>
  <c r="X109" i="15" s="1"/>
  <c r="X118" i="15" a="1"/>
  <c r="X118" i="15" s="1"/>
  <c r="X83" i="15" a="1"/>
  <c r="X83" i="15" s="1"/>
  <c r="X95" i="15" a="1"/>
  <c r="X95" i="15" s="1"/>
  <c r="X97" i="15" a="1"/>
  <c r="X97" i="15" s="1"/>
  <c r="X99" i="15" a="1"/>
  <c r="X99" i="15" s="1"/>
  <c r="X101" i="15" a="1"/>
  <c r="X101" i="15" s="1"/>
  <c r="X112" i="15" a="1"/>
  <c r="X112" i="15" s="1"/>
  <c r="X121" i="15" a="1"/>
  <c r="X121" i="15" s="1"/>
  <c r="X43" i="15" a="1"/>
  <c r="X43" i="15" s="1"/>
  <c r="X45" i="15" a="1"/>
  <c r="X45" i="15" s="1"/>
  <c r="X47" i="15" a="1"/>
  <c r="X47" i="15" s="1"/>
  <c r="X85" i="15" a="1"/>
  <c r="X85" i="15" s="1"/>
  <c r="X107" i="15" a="1"/>
  <c r="X107" i="15" s="1"/>
  <c r="X116" i="15" a="1"/>
  <c r="X116" i="15" s="1"/>
  <c r="X124" i="15" a="1"/>
  <c r="X124" i="15" s="1"/>
  <c r="X10" i="15" a="1"/>
  <c r="X10" i="15" s="1"/>
  <c r="X89" i="15" a="1"/>
  <c r="X89" i="15" s="1"/>
  <c r="X105" i="15" a="1"/>
  <c r="X105" i="15" s="1"/>
  <c r="X11" i="15" a="1"/>
  <c r="X11" i="15" s="1"/>
  <c r="X13" i="15" a="1"/>
  <c r="X13" i="15" s="1"/>
  <c r="X15" i="15" a="1"/>
  <c r="X15" i="15" s="1"/>
  <c r="X17" i="15" a="1"/>
  <c r="X17" i="15" s="1"/>
  <c r="X19" i="15" a="1"/>
  <c r="X19" i="15" s="1"/>
  <c r="X21" i="15" a="1"/>
  <c r="X21" i="15" s="1"/>
  <c r="X23" i="15" a="1"/>
  <c r="X23" i="15" s="1"/>
  <c r="X25" i="15" a="1"/>
  <c r="X25" i="15" s="1"/>
  <c r="X27" i="15" a="1"/>
  <c r="X27" i="15" s="1"/>
  <c r="X31" i="15" a="1"/>
  <c r="X31" i="15" s="1"/>
  <c r="X33" i="15" a="1"/>
  <c r="X33" i="15" s="1"/>
  <c r="X119" i="15" a="1"/>
  <c r="X119" i="15" s="1"/>
  <c r="X110" i="15" a="1"/>
  <c r="X110" i="15" s="1"/>
  <c r="X39" i="15" a="1"/>
  <c r="X39" i="15" s="1"/>
  <c r="X38" i="15" a="1"/>
  <c r="X38" i="15" s="1"/>
  <c r="X122" i="15" a="1"/>
  <c r="X122" i="15" s="1"/>
  <c r="X12" i="15" a="1"/>
  <c r="X12" i="15" s="1"/>
  <c r="X14" i="15" a="1"/>
  <c r="X14" i="15" s="1"/>
  <c r="X16" i="15" a="1"/>
  <c r="X16" i="15" s="1"/>
  <c r="X18" i="15" a="1"/>
  <c r="X18" i="15" s="1"/>
  <c r="X20" i="15" a="1"/>
  <c r="X20" i="15" s="1"/>
  <c r="X22" i="15" a="1"/>
  <c r="X22" i="15" s="1"/>
  <c r="X24" i="15" a="1"/>
  <c r="X24" i="15" s="1"/>
  <c r="X26" i="15" a="1"/>
  <c r="X26" i="15" s="1"/>
  <c r="X28" i="15" a="1"/>
  <c r="X28" i="15" s="1"/>
  <c r="X32" i="15" a="1"/>
  <c r="X32" i="15" s="1"/>
  <c r="X87" i="15" a="1"/>
  <c r="X87" i="15" s="1"/>
  <c r="X41" i="15" a="1"/>
  <c r="X41" i="15" s="1"/>
  <c r="X113" i="15" a="1"/>
  <c r="X113" i="15" s="1"/>
  <c r="H92" i="15" a="1"/>
  <c r="H92" i="15" s="1"/>
  <c r="H26" i="15" a="1"/>
  <c r="H26" i="15" s="1"/>
  <c r="Q33" i="15" a="1"/>
  <c r="Q33" i="15" s="1"/>
  <c r="R15" i="15" a="1"/>
  <c r="R15" i="15" s="1"/>
  <c r="E47" i="15" a="1"/>
  <c r="E47" i="15" s="1"/>
  <c r="AK48" i="15" a="1"/>
  <c r="AK48" i="15" s="1"/>
  <c r="H99" i="15" a="1"/>
  <c r="H99" i="15" s="1"/>
  <c r="Q45" i="15" a="1"/>
  <c r="Q45" i="15" s="1"/>
  <c r="R27" i="15" a="1"/>
  <c r="R27" i="15" s="1"/>
  <c r="J65" i="15" a="1"/>
  <c r="J65" i="15" s="1"/>
  <c r="H118" i="15" a="1"/>
  <c r="H118" i="15" s="1"/>
  <c r="Q84" i="15" a="1"/>
  <c r="Q84" i="15" s="1"/>
  <c r="R87" i="15" a="1"/>
  <c r="R87" i="15" s="1"/>
  <c r="E92" i="15" a="1"/>
  <c r="E92" i="15" s="1"/>
  <c r="R26" i="15" a="1"/>
  <c r="R26" i="15" s="1"/>
  <c r="H62" i="15" a="1"/>
  <c r="H62" i="15" s="1"/>
  <c r="Q72" i="15" a="1"/>
  <c r="Q72" i="15" s="1"/>
  <c r="R120" i="15" a="1"/>
  <c r="R120" i="15" s="1"/>
  <c r="E12" i="15" a="1"/>
  <c r="E12" i="15" s="1"/>
  <c r="H71" i="15" a="1"/>
  <c r="H71" i="15" s="1"/>
  <c r="Q75" i="15" a="1"/>
  <c r="Q75" i="15" s="1"/>
  <c r="R53" i="15" a="1"/>
  <c r="R53" i="15" s="1"/>
  <c r="E62" i="15" a="1"/>
  <c r="E62" i="15" s="1"/>
  <c r="H39" i="15" a="1"/>
  <c r="H39" i="15" s="1"/>
  <c r="Q55" i="15" a="1"/>
  <c r="Q55" i="15" s="1"/>
  <c r="R65" i="15" a="1"/>
  <c r="R65" i="15" s="1"/>
  <c r="E71" i="15" a="1"/>
  <c r="E71" i="15" s="1"/>
  <c r="H15" i="15" a="1"/>
  <c r="H15" i="15" s="1"/>
  <c r="Q109" i="15" a="1"/>
  <c r="Q109" i="15" s="1"/>
  <c r="R44" i="15" a="1"/>
  <c r="R44" i="15" s="1"/>
  <c r="E121" i="15" a="1"/>
  <c r="E121" i="15" s="1"/>
  <c r="J53" i="15" a="1"/>
  <c r="J53" i="15" s="1"/>
  <c r="H27" i="15" a="1"/>
  <c r="H27" i="15" s="1"/>
  <c r="R84" i="15" a="1"/>
  <c r="R84" i="15" s="1"/>
  <c r="E97" i="15" a="1"/>
  <c r="E97" i="15" s="1"/>
  <c r="Q94" i="15" a="1"/>
  <c r="Q94" i="15" s="1"/>
  <c r="R39" i="15" a="1"/>
  <c r="R39" i="15" s="1"/>
  <c r="J63" i="15" a="1"/>
  <c r="J63" i="15" s="1"/>
  <c r="U48" i="15" a="1"/>
  <c r="U48" i="15" s="1"/>
  <c r="H108" i="15" a="1"/>
  <c r="H108" i="15" s="1"/>
  <c r="Q60" i="15" a="1"/>
  <c r="Q60" i="15" s="1"/>
  <c r="Q124" i="15" a="1"/>
  <c r="Q124" i="15" s="1"/>
  <c r="E68" i="15" a="1"/>
  <c r="E68" i="15" s="1"/>
  <c r="AJ48" i="15" a="1"/>
  <c r="AJ48" i="15" s="1"/>
  <c r="H56" i="15" a="1"/>
  <c r="H56" i="15" s="1"/>
  <c r="R63" i="15" a="1"/>
  <c r="R63" i="15" s="1"/>
  <c r="H96" i="15" a="1"/>
  <c r="H96" i="15" s="1"/>
  <c r="B50" i="15" a="1"/>
  <c r="B50" i="15" s="1"/>
  <c r="AH52" i="15" a="1"/>
  <c r="AH52" i="15" s="1"/>
  <c r="V55" i="15" a="1"/>
  <c r="V55" i="15" s="1"/>
  <c r="B58" i="15" a="1"/>
  <c r="B58" i="15" s="1"/>
  <c r="AH60" i="15" a="1"/>
  <c r="AH60" i="15" s="1"/>
  <c r="V63" i="15" a="1"/>
  <c r="V63" i="15" s="1"/>
  <c r="B66" i="15" a="1"/>
  <c r="B66" i="15" s="1"/>
  <c r="K50" i="15" a="1"/>
  <c r="K50" i="15" s="1"/>
  <c r="AA52" i="15" a="1"/>
  <c r="AA52" i="15" s="1"/>
  <c r="AI54" i="15" a="1"/>
  <c r="AI54" i="15" s="1"/>
  <c r="G57" i="15" a="1"/>
  <c r="G57" i="15" s="1"/>
  <c r="O59" i="15" a="1"/>
  <c r="O59" i="15" s="1"/>
  <c r="AE61" i="15" a="1"/>
  <c r="AE61" i="15" s="1"/>
  <c r="C64" i="15" a="1"/>
  <c r="C64" i="15" s="1"/>
  <c r="P49" i="15" a="1"/>
  <c r="P49" i="15" s="1"/>
  <c r="AF51" i="15" a="1"/>
  <c r="AF51" i="15" s="1"/>
  <c r="D54" i="15" a="1"/>
  <c r="D54" i="15" s="1"/>
  <c r="L56" i="15" a="1"/>
  <c r="L56" i="15" s="1"/>
  <c r="T58" i="15" a="1"/>
  <c r="T58" i="15" s="1"/>
  <c r="AB60" i="15" a="1"/>
  <c r="AB60" i="15" s="1"/>
  <c r="AJ62" i="15" a="1"/>
  <c r="AJ62" i="15" s="1"/>
  <c r="AH48" i="15" a="1"/>
  <c r="AH48" i="15" s="1"/>
  <c r="AG51" i="15" a="1"/>
  <c r="AG51" i="15" s="1"/>
  <c r="U54" i="15" a="1"/>
  <c r="U54" i="15" s="1"/>
  <c r="AK56" i="15" a="1"/>
  <c r="AK56" i="15" s="1"/>
  <c r="AG59" i="15" a="1"/>
  <c r="AG59" i="15" s="1"/>
  <c r="U62" i="15" a="1"/>
  <c r="U62" i="15" s="1"/>
  <c r="AK64" i="15" a="1"/>
  <c r="AK64" i="15" s="1"/>
  <c r="Z49" i="15" a="1"/>
  <c r="Z49" i="15" s="1"/>
  <c r="N52" i="15" a="1"/>
  <c r="N52" i="15" s="1"/>
  <c r="AD54" i="15" a="1"/>
  <c r="AD54" i="15" s="1"/>
  <c r="Z57" i="15" a="1"/>
  <c r="Z57" i="15" s="1"/>
  <c r="N60" i="15" a="1"/>
  <c r="N60" i="15" s="1"/>
  <c r="AD62" i="15" a="1"/>
  <c r="AD62" i="15" s="1"/>
  <c r="Z65" i="15" a="1"/>
  <c r="Z65" i="15" s="1"/>
  <c r="K49" i="15" a="1"/>
  <c r="K49" i="15" s="1"/>
  <c r="AA51" i="15" a="1"/>
  <c r="AA51" i="15" s="1"/>
  <c r="AI53" i="15" a="1"/>
  <c r="AI53" i="15" s="1"/>
  <c r="G56" i="15" a="1"/>
  <c r="G56" i="15" s="1"/>
  <c r="N48" i="15" a="1"/>
  <c r="N48" i="15" s="1"/>
  <c r="T57" i="15" a="1"/>
  <c r="T57" i="15" s="1"/>
  <c r="AA63" i="15" a="1"/>
  <c r="AA63" i="15" s="1"/>
  <c r="V67" i="15" a="1"/>
  <c r="V67" i="15" s="1"/>
  <c r="AD69" i="15" a="1"/>
  <c r="AD69" i="15" s="1"/>
  <c r="B72" i="15" a="1"/>
  <c r="B72" i="15" s="1"/>
  <c r="J74" i="15" a="1"/>
  <c r="J74" i="15" s="1"/>
  <c r="Z76" i="15" a="1"/>
  <c r="Z76" i="15" s="1"/>
  <c r="M51" i="15" a="1"/>
  <c r="M51" i="15" s="1"/>
  <c r="U59" i="15" a="1"/>
  <c r="U59" i="15" s="1"/>
  <c r="AK65" i="15" a="1"/>
  <c r="AK65" i="15" s="1"/>
  <c r="K68" i="15" a="1"/>
  <c r="K68" i="15" s="1"/>
  <c r="K70" i="15" a="1"/>
  <c r="K70" i="15" s="1"/>
  <c r="K72" i="15" a="1"/>
  <c r="K72" i="15" s="1"/>
  <c r="K74" i="15" a="1"/>
  <c r="K74" i="15" s="1"/>
  <c r="K76" i="15" a="1"/>
  <c r="K76" i="15" s="1"/>
  <c r="D55" i="15" a="1"/>
  <c r="D55" i="15" s="1"/>
  <c r="S61" i="15" a="1"/>
  <c r="S61" i="15" s="1"/>
  <c r="C66" i="15" a="1"/>
  <c r="C66" i="15" s="1"/>
  <c r="T68" i="15" a="1"/>
  <c r="T68" i="15" s="1"/>
  <c r="AB70" i="15" a="1"/>
  <c r="AB70" i="15" s="1"/>
  <c r="AJ72" i="15" a="1"/>
  <c r="AJ72" i="15" s="1"/>
  <c r="P75" i="15" a="1"/>
  <c r="P75" i="15" s="1"/>
  <c r="AF77" i="15" a="1"/>
  <c r="AF77" i="15" s="1"/>
  <c r="U51" i="15" a="1"/>
  <c r="U51" i="15" s="1"/>
  <c r="AG60" i="15" a="1"/>
  <c r="AG60" i="15" s="1"/>
  <c r="D66" i="15" a="1"/>
  <c r="D66" i="15" s="1"/>
  <c r="AK68" i="15" a="1"/>
  <c r="AK68" i="15" s="1"/>
  <c r="AG71" i="15" a="1"/>
  <c r="AG71" i="15" s="1"/>
  <c r="U74" i="15" a="1"/>
  <c r="U74" i="15" s="1"/>
  <c r="AK76" i="15" a="1"/>
  <c r="AK76" i="15" s="1"/>
  <c r="B113" i="15" a="1"/>
  <c r="B113" i="15" s="1"/>
  <c r="D57" i="15" a="1"/>
  <c r="D57" i="15" s="1"/>
  <c r="M63" i="15" a="1"/>
  <c r="M63" i="15" s="1"/>
  <c r="B67" i="15" a="1"/>
  <c r="B67" i="15" s="1"/>
  <c r="J69" i="15" a="1"/>
  <c r="J69" i="15" s="1"/>
  <c r="Z71" i="15" a="1"/>
  <c r="Z71" i="15" s="1"/>
  <c r="AH73" i="15" a="1"/>
  <c r="AH73" i="15" s="1"/>
  <c r="N76" i="15" a="1"/>
  <c r="N76" i="15" s="1"/>
  <c r="D49" i="15" a="1"/>
  <c r="D49" i="15" s="1"/>
  <c r="L59" i="15" a="1"/>
  <c r="L59" i="15" s="1"/>
  <c r="D65" i="15" a="1"/>
  <c r="D65" i="15" s="1"/>
  <c r="AA67" i="15" a="1"/>
  <c r="AA67" i="15" s="1"/>
  <c r="AA69" i="15" a="1"/>
  <c r="AA69" i="15" s="1"/>
  <c r="AA71" i="15" a="1"/>
  <c r="AA71" i="15" s="1"/>
  <c r="AA73" i="15" a="1"/>
  <c r="AA73" i="15" s="1"/>
  <c r="AA75" i="15" a="1"/>
  <c r="AA75" i="15" s="1"/>
  <c r="D51" i="15" a="1"/>
  <c r="D51" i="15" s="1"/>
  <c r="M59" i="15" a="1"/>
  <c r="M59" i="15" s="1"/>
  <c r="AF65" i="15" a="1"/>
  <c r="AF65" i="15" s="1"/>
  <c r="P68" i="15" a="1"/>
  <c r="P68" i="15" s="1"/>
  <c r="AF70" i="15" a="1"/>
  <c r="AF70" i="15" s="1"/>
  <c r="D73" i="15" a="1"/>
  <c r="D73" i="15" s="1"/>
  <c r="L75" i="15" a="1"/>
  <c r="L75" i="15" s="1"/>
  <c r="T77" i="15" a="1"/>
  <c r="T77" i="15" s="1"/>
  <c r="O77" i="15" a="1"/>
  <c r="O77" i="15" s="1"/>
  <c r="AC80" i="15" a="1"/>
  <c r="AC80" i="15" s="1"/>
  <c r="I83" i="15" a="1"/>
  <c r="I83" i="15" s="1"/>
  <c r="M86" i="15" a="1"/>
  <c r="M86" i="15" s="1"/>
  <c r="AC88" i="15" a="1"/>
  <c r="AC88" i="15" s="1"/>
  <c r="I91" i="15" a="1"/>
  <c r="I91" i="15" s="1"/>
  <c r="M94" i="15" a="1"/>
  <c r="M94" i="15" s="1"/>
  <c r="AC96" i="15" a="1"/>
  <c r="AC96" i="15" s="1"/>
  <c r="AH78" i="15" a="1"/>
  <c r="AH78" i="15" s="1"/>
  <c r="J81" i="15" a="1"/>
  <c r="J81" i="15" s="1"/>
  <c r="Z83" i="15" a="1"/>
  <c r="Z83" i="15" s="1"/>
  <c r="AH85" i="15" a="1"/>
  <c r="AH85" i="15" s="1"/>
  <c r="N88" i="15" a="1"/>
  <c r="N88" i="15" s="1"/>
  <c r="V90" i="15" a="1"/>
  <c r="V90" i="15" s="1"/>
  <c r="AD92" i="15" a="1"/>
  <c r="AD92" i="15" s="1"/>
  <c r="B48" i="15" a="1"/>
  <c r="B48" i="15" s="1"/>
  <c r="U77" i="15" a="1"/>
  <c r="U77" i="15" s="1"/>
  <c r="G80" i="15" a="1"/>
  <c r="G80" i="15" s="1"/>
  <c r="G82" i="15" a="1"/>
  <c r="G82" i="15" s="1"/>
  <c r="G84" i="15" a="1"/>
  <c r="G84" i="15" s="1"/>
  <c r="G86" i="15" a="1"/>
  <c r="G86" i="15" s="1"/>
  <c r="G88" i="15" a="1"/>
  <c r="G88" i="15" s="1"/>
  <c r="G90" i="15" a="1"/>
  <c r="G90" i="15" s="1"/>
  <c r="G92" i="15" a="1"/>
  <c r="G92" i="15" s="1"/>
  <c r="M73" i="15" a="1"/>
  <c r="M73" i="15" s="1"/>
  <c r="AJ79" i="15" a="1"/>
  <c r="AJ79" i="15" s="1"/>
  <c r="P82" i="15" a="1"/>
  <c r="P82" i="15" s="1"/>
  <c r="AF84" i="15" a="1"/>
  <c r="AF84" i="15" s="1"/>
  <c r="D87" i="15" a="1"/>
  <c r="D87" i="15" s="1"/>
  <c r="L89" i="15" a="1"/>
  <c r="L89" i="15" s="1"/>
  <c r="T91" i="15" a="1"/>
  <c r="T91" i="15" s="1"/>
  <c r="AB93" i="15" a="1"/>
  <c r="AB93" i="15" s="1"/>
  <c r="AJ95" i="15" a="1"/>
  <c r="AJ95" i="15" s="1"/>
  <c r="P62" i="15" a="1"/>
  <c r="P62" i="15" s="1"/>
  <c r="AA77" i="15" a="1"/>
  <c r="AA77" i="15" s="1"/>
  <c r="I80" i="15" a="1"/>
  <c r="I80" i="15" s="1"/>
  <c r="M83" i="15" a="1"/>
  <c r="M83" i="15" s="1"/>
  <c r="AC85" i="15" a="1"/>
  <c r="AC85" i="15" s="1"/>
  <c r="I88" i="15" a="1"/>
  <c r="I88" i="15" s="1"/>
  <c r="E93" i="15" a="1"/>
  <c r="E93" i="15" s="1"/>
  <c r="Q110" i="15" a="1"/>
  <c r="Q110" i="15" s="1"/>
  <c r="B116" i="15" a="1"/>
  <c r="B116" i="15" s="1"/>
  <c r="Z50" i="15" a="1"/>
  <c r="Z50" i="15" s="1"/>
  <c r="N53" i="15" a="1"/>
  <c r="N53" i="15" s="1"/>
  <c r="AD55" i="15" a="1"/>
  <c r="AD55" i="15" s="1"/>
  <c r="Z58" i="15" a="1"/>
  <c r="Z58" i="15" s="1"/>
  <c r="N61" i="15" a="1"/>
  <c r="N61" i="15" s="1"/>
  <c r="AD63" i="15" a="1"/>
  <c r="AD63" i="15" s="1"/>
  <c r="Z66" i="15" a="1"/>
  <c r="Z66" i="15" s="1"/>
  <c r="AA50" i="15" a="1"/>
  <c r="AA50" i="15" s="1"/>
  <c r="AI52" i="15" a="1"/>
  <c r="AI52" i="15" s="1"/>
  <c r="G55" i="15" a="1"/>
  <c r="G55" i="15" s="1"/>
  <c r="O57" i="15" a="1"/>
  <c r="O57" i="15" s="1"/>
  <c r="AE59" i="15" a="1"/>
  <c r="AE59" i="15" s="1"/>
  <c r="C62" i="15" a="1"/>
  <c r="C62" i="15" s="1"/>
  <c r="K64" i="15" a="1"/>
  <c r="K64" i="15" s="1"/>
  <c r="AF49" i="15" a="1"/>
  <c r="AF49" i="15" s="1"/>
  <c r="D52" i="15" a="1"/>
  <c r="D52" i="15" s="1"/>
  <c r="L54" i="15" a="1"/>
  <c r="L54" i="15" s="1"/>
  <c r="T56" i="15" a="1"/>
  <c r="T56" i="15" s="1"/>
  <c r="AB58" i="15" a="1"/>
  <c r="AB58" i="15" s="1"/>
  <c r="AJ60" i="15" a="1"/>
  <c r="AJ60" i="15" s="1"/>
  <c r="P63" i="15" a="1"/>
  <c r="P63" i="15" s="1"/>
  <c r="I49" i="15" a="1"/>
  <c r="I49" i="15" s="1"/>
  <c r="M52" i="15" a="1"/>
  <c r="M52" i="15" s="1"/>
  <c r="AC54" i="15" a="1"/>
  <c r="AC54" i="15" s="1"/>
  <c r="I57" i="15" a="1"/>
  <c r="I57" i="15" s="1"/>
  <c r="M60" i="15" a="1"/>
  <c r="M60" i="15" s="1"/>
  <c r="AC62" i="15" a="1"/>
  <c r="AC62" i="15" s="1"/>
  <c r="I65" i="15" a="1"/>
  <c r="I65" i="15" s="1"/>
  <c r="AH49" i="15" a="1"/>
  <c r="AH49" i="15" s="1"/>
  <c r="V52" i="15" a="1"/>
  <c r="V52" i="15" s="1"/>
  <c r="B55" i="15" a="1"/>
  <c r="B55" i="15" s="1"/>
  <c r="AH57" i="15" a="1"/>
  <c r="AH57" i="15" s="1"/>
  <c r="V60" i="15" a="1"/>
  <c r="V60" i="15" s="1"/>
  <c r="B63" i="15" a="1"/>
  <c r="B63" i="15" s="1"/>
  <c r="AH65" i="15" a="1"/>
  <c r="AH65" i="15" s="1"/>
  <c r="AA49" i="15" a="1"/>
  <c r="AA49" i="15" s="1"/>
  <c r="AI51" i="15" a="1"/>
  <c r="AI51" i="15" s="1"/>
  <c r="G54" i="15" a="1"/>
  <c r="G54" i="15" s="1"/>
  <c r="O56" i="15" a="1"/>
  <c r="O56" i="15" s="1"/>
  <c r="T49" i="15" a="1"/>
  <c r="T49" i="15" s="1"/>
  <c r="O58" i="15" a="1"/>
  <c r="O58" i="15" s="1"/>
  <c r="I64" i="15" a="1"/>
  <c r="I64" i="15" s="1"/>
  <c r="AD67" i="15" a="1"/>
  <c r="AD67" i="15" s="1"/>
  <c r="B70" i="15" a="1"/>
  <c r="B70" i="15" s="1"/>
  <c r="J72" i="15" a="1"/>
  <c r="J72" i="15" s="1"/>
  <c r="Z74" i="15" a="1"/>
  <c r="Z74" i="15" s="1"/>
  <c r="AH76" i="15" a="1"/>
  <c r="AH76" i="15" s="1"/>
  <c r="I52" i="15" a="1"/>
  <c r="I52" i="15" s="1"/>
  <c r="AE60" i="15" a="1"/>
  <c r="AE60" i="15" s="1"/>
  <c r="O66" i="15" a="1"/>
  <c r="O66" i="15" s="1"/>
  <c r="S68" i="15" a="1"/>
  <c r="S68" i="15" s="1"/>
  <c r="S70" i="15" a="1"/>
  <c r="S70" i="15" s="1"/>
  <c r="S72" i="15" a="1"/>
  <c r="S72" i="15" s="1"/>
  <c r="S74" i="15" a="1"/>
  <c r="S74" i="15" s="1"/>
  <c r="S76" i="15" a="1"/>
  <c r="S76" i="15" s="1"/>
  <c r="AJ55" i="15" a="1"/>
  <c r="AJ55" i="15" s="1"/>
  <c r="AK61" i="15" a="1"/>
  <c r="AK61" i="15" s="1"/>
  <c r="P66" i="15" a="1"/>
  <c r="P66" i="15" s="1"/>
  <c r="AB68" i="15" a="1"/>
  <c r="AB68" i="15" s="1"/>
  <c r="AJ70" i="15" a="1"/>
  <c r="AJ70" i="15" s="1"/>
  <c r="P73" i="15" a="1"/>
  <c r="P73" i="15" s="1"/>
  <c r="AF75" i="15" a="1"/>
  <c r="AF75" i="15" s="1"/>
  <c r="D78" i="15" a="1"/>
  <c r="D78" i="15" s="1"/>
  <c r="M53" i="15" a="1"/>
  <c r="M53" i="15" s="1"/>
  <c r="T61" i="15" a="1"/>
  <c r="T61" i="15" s="1"/>
  <c r="AC66" i="15" a="1"/>
  <c r="AC66" i="15" s="1"/>
  <c r="I69" i="15" a="1"/>
  <c r="I69" i="15" s="1"/>
  <c r="M72" i="15" a="1"/>
  <c r="M72" i="15" s="1"/>
  <c r="AC74" i="15" a="1"/>
  <c r="AC74" i="15" s="1"/>
  <c r="I77" i="15" a="1"/>
  <c r="I77" i="15" s="1"/>
  <c r="C49" i="15" a="1"/>
  <c r="C49" i="15" s="1"/>
  <c r="AJ57" i="15" a="1"/>
  <c r="AJ57" i="15" s="1"/>
  <c r="AJ63" i="15" a="1"/>
  <c r="AJ63" i="15" s="1"/>
  <c r="J67" i="15" a="1"/>
  <c r="J67" i="15" s="1"/>
  <c r="Z69" i="15" a="1"/>
  <c r="Z69" i="15" s="1"/>
  <c r="AH71" i="15" a="1"/>
  <c r="AH71" i="15" s="1"/>
  <c r="N74" i="15" a="1"/>
  <c r="N74" i="15" s="1"/>
  <c r="V76" i="15" a="1"/>
  <c r="V76" i="15" s="1"/>
  <c r="AK49" i="15" a="1"/>
  <c r="AK49" i="15" s="1"/>
  <c r="AI59" i="15" a="1"/>
  <c r="AI59" i="15" s="1"/>
  <c r="S65" i="15" a="1"/>
  <c r="S65" i="15" s="1"/>
  <c r="AI67" i="15" a="1"/>
  <c r="AI67" i="15" s="1"/>
  <c r="AI69" i="15" a="1"/>
  <c r="AI69" i="15" s="1"/>
  <c r="AI71" i="15" a="1"/>
  <c r="AI71" i="15" s="1"/>
  <c r="AI73" i="15" a="1"/>
  <c r="AI73" i="15" s="1"/>
  <c r="AI75" i="15" a="1"/>
  <c r="AI75" i="15" s="1"/>
  <c r="AJ51" i="15" a="1"/>
  <c r="AJ51" i="15" s="1"/>
  <c r="AJ59" i="15" a="1"/>
  <c r="AJ59" i="15" s="1"/>
  <c r="I66" i="15" a="1"/>
  <c r="I66" i="15" s="1"/>
  <c r="AF68" i="15" a="1"/>
  <c r="AF68" i="15" s="1"/>
  <c r="D71" i="15" a="1"/>
  <c r="D71" i="15" s="1"/>
  <c r="L73" i="15" a="1"/>
  <c r="L73" i="15" s="1"/>
  <c r="T75" i="15" a="1"/>
  <c r="T75" i="15" s="1"/>
  <c r="AB77" i="15" a="1"/>
  <c r="AB77" i="15" s="1"/>
  <c r="AJ77" i="15" a="1"/>
  <c r="AJ77" i="15" s="1"/>
  <c r="AK80" i="15" a="1"/>
  <c r="AK80" i="15" s="1"/>
  <c r="AG83" i="15" a="1"/>
  <c r="AG83" i="15" s="1"/>
  <c r="U86" i="15" a="1"/>
  <c r="U86" i="15" s="1"/>
  <c r="AK88" i="15" a="1"/>
  <c r="AK88" i="15" s="1"/>
  <c r="AG91" i="15" a="1"/>
  <c r="AG91" i="15" s="1"/>
  <c r="U94" i="15" a="1"/>
  <c r="U94" i="15" s="1"/>
  <c r="AK96" i="15" a="1"/>
  <c r="AK96" i="15" s="1"/>
  <c r="J79" i="15" a="1"/>
  <c r="J79" i="15" s="1"/>
  <c r="Z81" i="15" a="1"/>
  <c r="Z81" i="15" s="1"/>
  <c r="AH83" i="15" a="1"/>
  <c r="AH83" i="15" s="1"/>
  <c r="N86" i="15" a="1"/>
  <c r="N86" i="15" s="1"/>
  <c r="V88" i="15" a="1"/>
  <c r="V88" i="15" s="1"/>
  <c r="AD90" i="15" a="1"/>
  <c r="AD90" i="15" s="1"/>
  <c r="U55" i="15" a="1"/>
  <c r="U55" i="15" s="1"/>
  <c r="C78" i="15" a="1"/>
  <c r="C78" i="15" s="1"/>
  <c r="O80" i="15" a="1"/>
  <c r="O80" i="15" s="1"/>
  <c r="O82" i="15" a="1"/>
  <c r="O82" i="15" s="1"/>
  <c r="O84" i="15" a="1"/>
  <c r="O84" i="15" s="1"/>
  <c r="O86" i="15" a="1"/>
  <c r="O86" i="15" s="1"/>
  <c r="O88" i="15" a="1"/>
  <c r="O88" i="15" s="1"/>
  <c r="O90" i="15" a="1"/>
  <c r="O90" i="15" s="1"/>
  <c r="O92" i="15" a="1"/>
  <c r="O92" i="15" s="1"/>
  <c r="AG76" i="15" a="1"/>
  <c r="AG76" i="15" s="1"/>
  <c r="P80" i="15" a="1"/>
  <c r="P80" i="15" s="1"/>
  <c r="AF82" i="15" a="1"/>
  <c r="AF82" i="15" s="1"/>
  <c r="D85" i="15" a="1"/>
  <c r="D85" i="15" s="1"/>
  <c r="L87" i="15" a="1"/>
  <c r="L87" i="15" s="1"/>
  <c r="T89" i="15" a="1"/>
  <c r="T89" i="15" s="1"/>
  <c r="AB91" i="15" a="1"/>
  <c r="AB91" i="15" s="1"/>
  <c r="AJ93" i="15" a="1"/>
  <c r="AJ93" i="15" s="1"/>
  <c r="P96" i="15" a="1"/>
  <c r="P96" i="15" s="1"/>
  <c r="K66" i="15" a="1"/>
  <c r="K66" i="15" s="1"/>
  <c r="G78" i="15" a="1"/>
  <c r="G78" i="15" s="1"/>
  <c r="AG80" i="15" a="1"/>
  <c r="AG80" i="15" s="1"/>
  <c r="U83" i="15" a="1"/>
  <c r="U83" i="15" s="1"/>
  <c r="AK85" i="15" a="1"/>
  <c r="AK85" i="15" s="1"/>
  <c r="AG88" i="15" a="1"/>
  <c r="AG88" i="15" s="1"/>
  <c r="C63" i="15" a="1"/>
  <c r="C63" i="15" s="1"/>
  <c r="N79" i="15" a="1"/>
  <c r="N79" i="15" s="1"/>
  <c r="V81" i="15" a="1"/>
  <c r="V81" i="15" s="1"/>
  <c r="AD83" i="15" a="1"/>
  <c r="AD83" i="15" s="1"/>
  <c r="J88" i="15" a="1"/>
  <c r="J88" i="15" s="1"/>
  <c r="Z90" i="15" a="1"/>
  <c r="Z90" i="15" s="1"/>
  <c r="AH92" i="15" a="1"/>
  <c r="AH92" i="15" s="1"/>
  <c r="E124" i="15" a="1"/>
  <c r="E124" i="15" s="1"/>
  <c r="Q99" i="15" a="1"/>
  <c r="Q99" i="15" s="1"/>
  <c r="C48" i="15" a="1"/>
  <c r="C48" i="15" s="1"/>
  <c r="AH50" i="15" a="1"/>
  <c r="AH50" i="15" s="1"/>
  <c r="V53" i="15" a="1"/>
  <c r="V53" i="15" s="1"/>
  <c r="B56" i="15" a="1"/>
  <c r="B56" i="15" s="1"/>
  <c r="AH58" i="15" a="1"/>
  <c r="AH58" i="15" s="1"/>
  <c r="V61" i="15" a="1"/>
  <c r="V61" i="15" s="1"/>
  <c r="B64" i="15" a="1"/>
  <c r="B64" i="15" s="1"/>
  <c r="B118" i="15" a="1"/>
  <c r="B118" i="15" s="1"/>
  <c r="AI50" i="15" a="1"/>
  <c r="AI50" i="15" s="1"/>
  <c r="G53" i="15" a="1"/>
  <c r="G53" i="15" s="1"/>
  <c r="O55" i="15" a="1"/>
  <c r="O55" i="15" s="1"/>
  <c r="AE57" i="15" a="1"/>
  <c r="AE57" i="15" s="1"/>
  <c r="C60" i="15" a="1"/>
  <c r="C60" i="15" s="1"/>
  <c r="K62" i="15" a="1"/>
  <c r="K62" i="15" s="1"/>
  <c r="AA64" i="15" a="1"/>
  <c r="AA64" i="15" s="1"/>
  <c r="D50" i="15" a="1"/>
  <c r="D50" i="15" s="1"/>
  <c r="L52" i="15" a="1"/>
  <c r="L52" i="15" s="1"/>
  <c r="T54" i="15" a="1"/>
  <c r="T54" i="15" s="1"/>
  <c r="AB56" i="15" a="1"/>
  <c r="AB56" i="15" s="1"/>
  <c r="AJ58" i="15" a="1"/>
  <c r="AJ58" i="15" s="1"/>
  <c r="P61" i="15" a="1"/>
  <c r="P61" i="15" s="1"/>
  <c r="AF63" i="15" a="1"/>
  <c r="AF63" i="15" s="1"/>
  <c r="AG49" i="15" a="1"/>
  <c r="AG49" i="15" s="1"/>
  <c r="U52" i="15" a="1"/>
  <c r="U52" i="15" s="1"/>
  <c r="AK54" i="15" a="1"/>
  <c r="AK54" i="15" s="1"/>
  <c r="AG57" i="15" a="1"/>
  <c r="AG57" i="15" s="1"/>
  <c r="U60" i="15" a="1"/>
  <c r="U60" i="15" s="1"/>
  <c r="AK62" i="15" a="1"/>
  <c r="AK62" i="15" s="1"/>
  <c r="AG65" i="15" a="1"/>
  <c r="AG65" i="15" s="1"/>
  <c r="N50" i="15" a="1"/>
  <c r="N50" i="15" s="1"/>
  <c r="AD52" i="15" a="1"/>
  <c r="AD52" i="15" s="1"/>
  <c r="Z55" i="15" a="1"/>
  <c r="Z55" i="15" s="1"/>
  <c r="N58" i="15" a="1"/>
  <c r="N58" i="15" s="1"/>
  <c r="AD60" i="15" a="1"/>
  <c r="AD60" i="15" s="1"/>
  <c r="Z63" i="15" a="1"/>
  <c r="Z63" i="15" s="1"/>
  <c r="N66" i="15" a="1"/>
  <c r="N66" i="15" s="1"/>
  <c r="AI49" i="15" a="1"/>
  <c r="AI49" i="15" s="1"/>
  <c r="G52" i="15" a="1"/>
  <c r="G52" i="15" s="1"/>
  <c r="O54" i="15" a="1"/>
  <c r="O54" i="15" s="1"/>
  <c r="AE56" i="15" a="1"/>
  <c r="AE56" i="15" s="1"/>
  <c r="P50" i="15" a="1"/>
  <c r="P50" i="15" s="1"/>
  <c r="AG58" i="15" a="1"/>
  <c r="AG58" i="15" s="1"/>
  <c r="AE64" i="15" a="1"/>
  <c r="AE64" i="15" s="1"/>
  <c r="B68" i="15" a="1"/>
  <c r="B68" i="15" s="1"/>
  <c r="J70" i="15" a="1"/>
  <c r="J70" i="15" s="1"/>
  <c r="Z72" i="15" a="1"/>
  <c r="Z72" i="15" s="1"/>
  <c r="AH74" i="15" a="1"/>
  <c r="AH74" i="15" s="1"/>
  <c r="N77" i="15" a="1"/>
  <c r="N77" i="15" s="1"/>
  <c r="AK53" i="15" a="1"/>
  <c r="AK53" i="15" s="1"/>
  <c r="M61" i="15" a="1"/>
  <c r="M61" i="15" s="1"/>
  <c r="AA66" i="15" a="1"/>
  <c r="AA66" i="15" s="1"/>
  <c r="AA68" i="15" a="1"/>
  <c r="AA68" i="15" s="1"/>
  <c r="AA70" i="15" a="1"/>
  <c r="AA70" i="15" s="1"/>
  <c r="AA72" i="15" a="1"/>
  <c r="AA72" i="15" s="1"/>
  <c r="AA74" i="15" a="1"/>
  <c r="AA74" i="15" s="1"/>
  <c r="AA76" i="15" a="1"/>
  <c r="AA76" i="15" s="1"/>
  <c r="AF56" i="15" a="1"/>
  <c r="AF56" i="15" s="1"/>
  <c r="K63" i="15" a="1"/>
  <c r="K63" i="15" s="1"/>
  <c r="AB66" i="15" a="1"/>
  <c r="AB66" i="15" s="1"/>
  <c r="AJ68" i="15" a="1"/>
  <c r="AJ68" i="15" s="1"/>
  <c r="P71" i="15" a="1"/>
  <c r="P71" i="15" s="1"/>
  <c r="AF73" i="15" a="1"/>
  <c r="AF73" i="15" s="1"/>
  <c r="D76" i="15" a="1"/>
  <c r="D76" i="15" s="1"/>
  <c r="L78" i="15" a="1"/>
  <c r="L78" i="15" s="1"/>
  <c r="I54" i="15" a="1"/>
  <c r="I54" i="15" s="1"/>
  <c r="G62" i="15" a="1"/>
  <c r="G62" i="15" s="1"/>
  <c r="AK66" i="15" a="1"/>
  <c r="AK66" i="15" s="1"/>
  <c r="AG69" i="15" a="1"/>
  <c r="AG69" i="15" s="1"/>
  <c r="U72" i="15" a="1"/>
  <c r="U72" i="15" s="1"/>
  <c r="AK74" i="15" a="1"/>
  <c r="AK74" i="15" s="1"/>
  <c r="AG77" i="15" a="1"/>
  <c r="AG77" i="15" s="1"/>
  <c r="AJ49" i="15" a="1"/>
  <c r="AJ49" i="15" s="1"/>
  <c r="K59" i="15" a="1"/>
  <c r="K59" i="15" s="1"/>
  <c r="C65" i="15" a="1"/>
  <c r="C65" i="15" s="1"/>
  <c r="Z67" i="15" a="1"/>
  <c r="Z67" i="15" s="1"/>
  <c r="AH69" i="15" a="1"/>
  <c r="AH69" i="15" s="1"/>
  <c r="N72" i="15" a="1"/>
  <c r="N72" i="15" s="1"/>
  <c r="V74" i="15" a="1"/>
  <c r="V74" i="15" s="1"/>
  <c r="AD76" i="15" a="1"/>
  <c r="AD76" i="15" s="1"/>
  <c r="AG50" i="15" a="1"/>
  <c r="AG50" i="15" s="1"/>
  <c r="D61" i="15" a="1"/>
  <c r="D61" i="15" s="1"/>
  <c r="AE65" i="15" a="1"/>
  <c r="AE65" i="15" s="1"/>
  <c r="G68" i="15" a="1"/>
  <c r="G68" i="15" s="1"/>
  <c r="G70" i="15" a="1"/>
  <c r="G70" i="15" s="1"/>
  <c r="G72" i="15" a="1"/>
  <c r="G72" i="15" s="1"/>
  <c r="G74" i="15" a="1"/>
  <c r="G74" i="15" s="1"/>
  <c r="G76" i="15" a="1"/>
  <c r="G76" i="15" s="1"/>
  <c r="AF52" i="15" a="1"/>
  <c r="AF52" i="15" s="1"/>
  <c r="AB61" i="15" a="1"/>
  <c r="AB61" i="15" s="1"/>
  <c r="AF66" i="15" a="1"/>
  <c r="AF66" i="15" s="1"/>
  <c r="D69" i="15" a="1"/>
  <c r="D69" i="15" s="1"/>
  <c r="L71" i="15" a="1"/>
  <c r="L71" i="15" s="1"/>
  <c r="T73" i="15" a="1"/>
  <c r="T73" i="15" s="1"/>
  <c r="AB75" i="15" a="1"/>
  <c r="AB75" i="15" s="1"/>
  <c r="AC53" i="15" a="1"/>
  <c r="AC53" i="15" s="1"/>
  <c r="K78" i="15" a="1"/>
  <c r="K78" i="15" s="1"/>
  <c r="I81" i="15" a="1"/>
  <c r="I81" i="15" s="1"/>
  <c r="M84" i="15" a="1"/>
  <c r="M84" i="15" s="1"/>
  <c r="AC86" i="15" a="1"/>
  <c r="AC86" i="15" s="1"/>
  <c r="I89" i="15" a="1"/>
  <c r="I89" i="15" s="1"/>
  <c r="M92" i="15" a="1"/>
  <c r="M92" i="15" s="1"/>
  <c r="AC94" i="15" a="1"/>
  <c r="AC94" i="15" s="1"/>
  <c r="U67" i="15" a="1"/>
  <c r="U67" i="15" s="1"/>
  <c r="Z79" i="15" a="1"/>
  <c r="Z79" i="15" s="1"/>
  <c r="AH81" i="15" a="1"/>
  <c r="AH81" i="15" s="1"/>
  <c r="N84" i="15" a="1"/>
  <c r="N84" i="15" s="1"/>
  <c r="V86" i="15" a="1"/>
  <c r="V86" i="15" s="1"/>
  <c r="AD88" i="15" a="1"/>
  <c r="AD88" i="15" s="1"/>
  <c r="J93" i="15" a="1"/>
  <c r="J93" i="15" s="1"/>
  <c r="K61" i="15" a="1"/>
  <c r="K61" i="15" s="1"/>
  <c r="O78" i="15" a="1"/>
  <c r="O78" i="15" s="1"/>
  <c r="AE80" i="15" a="1"/>
  <c r="AE80" i="15" s="1"/>
  <c r="AE82" i="15" a="1"/>
  <c r="AE82" i="15" s="1"/>
  <c r="AE84" i="15" a="1"/>
  <c r="AE84" i="15" s="1"/>
  <c r="AE86" i="15" a="1"/>
  <c r="AE86" i="15" s="1"/>
  <c r="AE88" i="15" a="1"/>
  <c r="AE88" i="15" s="1"/>
  <c r="AE90" i="15" a="1"/>
  <c r="AE90" i="15" s="1"/>
  <c r="M49" i="15" a="1"/>
  <c r="M49" i="15" s="1"/>
  <c r="P78" i="15" a="1"/>
  <c r="P78" i="15" s="1"/>
  <c r="AF80" i="15" a="1"/>
  <c r="AF80" i="15" s="1"/>
  <c r="D83" i="15" a="1"/>
  <c r="D83" i="15" s="1"/>
  <c r="L85" i="15" a="1"/>
  <c r="L85" i="15" s="1"/>
  <c r="T87" i="15" a="1"/>
  <c r="T87" i="15" s="1"/>
  <c r="AB89" i="15" a="1"/>
  <c r="AB89" i="15" s="1"/>
  <c r="AJ91" i="15" a="1"/>
  <c r="AJ91" i="15" s="1"/>
  <c r="P94" i="15" a="1"/>
  <c r="P94" i="15" s="1"/>
  <c r="AF96" i="15" a="1"/>
  <c r="AF96" i="15" s="1"/>
  <c r="I68" i="15" a="1"/>
  <c r="I68" i="15" s="1"/>
  <c r="AA78" i="15" a="1"/>
  <c r="AA78" i="15" s="1"/>
  <c r="M81" i="15" a="1"/>
  <c r="M81" i="15" s="1"/>
  <c r="AC83" i="15" a="1"/>
  <c r="AC83" i="15" s="1"/>
  <c r="I86" i="15" a="1"/>
  <c r="I86" i="15" s="1"/>
  <c r="M89" i="15" a="1"/>
  <c r="M89" i="15" s="1"/>
  <c r="I70" i="15" a="1"/>
  <c r="I70" i="15" s="1"/>
  <c r="V79" i="15" a="1"/>
  <c r="V79" i="15" s="1"/>
  <c r="AD81" i="15" a="1"/>
  <c r="AD81" i="15" s="1"/>
  <c r="J86" i="15" a="1"/>
  <c r="J86" i="15" s="1"/>
  <c r="Z88" i="15" a="1"/>
  <c r="Z88" i="15" s="1"/>
  <c r="E94" i="15" a="1"/>
  <c r="E94" i="15" s="1"/>
  <c r="Q70" i="15" a="1"/>
  <c r="Q70" i="15" s="1"/>
  <c r="P48" i="15" a="1"/>
  <c r="P48" i="15" s="1"/>
  <c r="N51" i="15" a="1"/>
  <c r="N51" i="15" s="1"/>
  <c r="AD53" i="15" a="1"/>
  <c r="AD53" i="15" s="1"/>
  <c r="Z56" i="15" a="1"/>
  <c r="Z56" i="15" s="1"/>
  <c r="N59" i="15" a="1"/>
  <c r="N59" i="15" s="1"/>
  <c r="AD61" i="15" a="1"/>
  <c r="AD61" i="15" s="1"/>
  <c r="Z64" i="15" a="1"/>
  <c r="Z64" i="15" s="1"/>
  <c r="AE48" i="15" a="1"/>
  <c r="AE48" i="15" s="1"/>
  <c r="G51" i="15" a="1"/>
  <c r="G51" i="15" s="1"/>
  <c r="O53" i="15" a="1"/>
  <c r="O53" i="15" s="1"/>
  <c r="AE55" i="15" a="1"/>
  <c r="AE55" i="15" s="1"/>
  <c r="C58" i="15" a="1"/>
  <c r="C58" i="15" s="1"/>
  <c r="K60" i="15" a="1"/>
  <c r="K60" i="15" s="1"/>
  <c r="AA62" i="15" a="1"/>
  <c r="AA62" i="15" s="1"/>
  <c r="AI64" i="15" a="1"/>
  <c r="AI64" i="15" s="1"/>
  <c r="L50" i="15" a="1"/>
  <c r="L50" i="15" s="1"/>
  <c r="T52" i="15" a="1"/>
  <c r="T52" i="15" s="1"/>
  <c r="AB54" i="15" a="1"/>
  <c r="AB54" i="15" s="1"/>
  <c r="AJ56" i="15" a="1"/>
  <c r="AJ56" i="15" s="1"/>
  <c r="P59" i="15" a="1"/>
  <c r="P59" i="15" s="1"/>
  <c r="AF61" i="15" a="1"/>
  <c r="AF61" i="15" s="1"/>
  <c r="D64" i="15" a="1"/>
  <c r="D64" i="15" s="1"/>
  <c r="M50" i="15" a="1"/>
  <c r="M50" i="15" s="1"/>
  <c r="AC52" i="15" a="1"/>
  <c r="AC52" i="15" s="1"/>
  <c r="I55" i="15" a="1"/>
  <c r="I55" i="15" s="1"/>
  <c r="M58" i="15" a="1"/>
  <c r="M58" i="15" s="1"/>
  <c r="AC60" i="15" a="1"/>
  <c r="AC60" i="15" s="1"/>
  <c r="I63" i="15" a="1"/>
  <c r="I63" i="15" s="1"/>
  <c r="M66" i="15" a="1"/>
  <c r="M66" i="15" s="1"/>
  <c r="V50" i="15" a="1"/>
  <c r="V50" i="15" s="1"/>
  <c r="B53" i="15" a="1"/>
  <c r="B53" i="15" s="1"/>
  <c r="AH55" i="15" a="1"/>
  <c r="AH55" i="15" s="1"/>
  <c r="V58" i="15" a="1"/>
  <c r="V58" i="15" s="1"/>
  <c r="B61" i="15" a="1"/>
  <c r="B61" i="15" s="1"/>
  <c r="AH63" i="15" a="1"/>
  <c r="AH63" i="15" s="1"/>
  <c r="V66" i="15" a="1"/>
  <c r="V66" i="15" s="1"/>
  <c r="G50" i="15" a="1"/>
  <c r="G50" i="15" s="1"/>
  <c r="O52" i="15" a="1"/>
  <c r="O52" i="15" s="1"/>
  <c r="AE54" i="15" a="1"/>
  <c r="AE54" i="15" s="1"/>
  <c r="C57" i="15" a="1"/>
  <c r="C57" i="15" s="1"/>
  <c r="L51" i="15" a="1"/>
  <c r="L51" i="15" s="1"/>
  <c r="T59" i="15" a="1"/>
  <c r="T59" i="15" s="1"/>
  <c r="K65" i="15" a="1"/>
  <c r="K65" i="15" s="1"/>
  <c r="J68" i="15" a="1"/>
  <c r="J68" i="15" s="1"/>
  <c r="Z70" i="15" a="1"/>
  <c r="Z70" i="15" s="1"/>
  <c r="AH72" i="15" a="1"/>
  <c r="AH72" i="15" s="1"/>
  <c r="N75" i="15" a="1"/>
  <c r="N75" i="15" s="1"/>
  <c r="V77" i="15" a="1"/>
  <c r="V77" i="15" s="1"/>
  <c r="AG54" i="15" a="1"/>
  <c r="AG54" i="15" s="1"/>
  <c r="AJ61" i="15" a="1"/>
  <c r="AJ61" i="15" s="1"/>
  <c r="AI66" i="15" a="1"/>
  <c r="AI66" i="15" s="1"/>
  <c r="AI68" i="15" a="1"/>
  <c r="AI68" i="15" s="1"/>
  <c r="AI70" i="15" a="1"/>
  <c r="AI70" i="15" s="1"/>
  <c r="AI72" i="15" a="1"/>
  <c r="AI72" i="15" s="1"/>
  <c r="AI74" i="15" a="1"/>
  <c r="AI74" i="15" s="1"/>
  <c r="Z48" i="15" a="1"/>
  <c r="Z48" i="15" s="1"/>
  <c r="AB57" i="15" a="1"/>
  <c r="AB57" i="15" s="1"/>
  <c r="AC63" i="15" a="1"/>
  <c r="AC63" i="15" s="1"/>
  <c r="AJ66" i="15" a="1"/>
  <c r="AJ66" i="15" s="1"/>
  <c r="P69" i="15" a="1"/>
  <c r="P69" i="15" s="1"/>
  <c r="AF71" i="15" a="1"/>
  <c r="AF71" i="15" s="1"/>
  <c r="D74" i="15" a="1"/>
  <c r="D74" i="15" s="1"/>
  <c r="L76" i="15" a="1"/>
  <c r="L76" i="15" s="1"/>
  <c r="T78" i="15" a="1"/>
  <c r="T78" i="15" s="1"/>
  <c r="AK55" i="15" a="1"/>
  <c r="AK55" i="15" s="1"/>
  <c r="L63" i="15" a="1"/>
  <c r="L63" i="15" s="1"/>
  <c r="I67" i="15" a="1"/>
  <c r="I67" i="15" s="1"/>
  <c r="M70" i="15" a="1"/>
  <c r="M70" i="15" s="1"/>
  <c r="AC72" i="15" a="1"/>
  <c r="AC72" i="15" s="1"/>
  <c r="I75" i="15" a="1"/>
  <c r="I75" i="15" s="1"/>
  <c r="M78" i="15" a="1"/>
  <c r="M78" i="15" s="1"/>
  <c r="AF50" i="15" a="1"/>
  <c r="AF50" i="15" s="1"/>
  <c r="AC59" i="15" a="1"/>
  <c r="AC59" i="15" s="1"/>
  <c r="P65" i="15" a="1"/>
  <c r="P65" i="15" s="1"/>
  <c r="AH67" i="15" a="1"/>
  <c r="AH67" i="15" s="1"/>
  <c r="N70" i="15" a="1"/>
  <c r="N70" i="15" s="1"/>
  <c r="V72" i="15" a="1"/>
  <c r="V72" i="15" s="1"/>
  <c r="AD74" i="15" a="1"/>
  <c r="AD74" i="15" s="1"/>
  <c r="B77" i="15" a="1"/>
  <c r="B77" i="15" s="1"/>
  <c r="AC51" i="15" a="1"/>
  <c r="AC51" i="15" s="1"/>
  <c r="AA61" i="15" a="1"/>
  <c r="AA61" i="15" s="1"/>
  <c r="T66" i="15" a="1"/>
  <c r="T66" i="15" s="1"/>
  <c r="O68" i="15" a="1"/>
  <c r="O68" i="15" s="1"/>
  <c r="O70" i="15" a="1"/>
  <c r="O70" i="15" s="1"/>
  <c r="O72" i="15" a="1"/>
  <c r="O72" i="15" s="1"/>
  <c r="O74" i="15" a="1"/>
  <c r="O74" i="15" s="1"/>
  <c r="O76" i="15" a="1"/>
  <c r="O76" i="15" s="1"/>
  <c r="AB53" i="15" a="1"/>
  <c r="AB53" i="15" s="1"/>
  <c r="O62" i="15" a="1"/>
  <c r="O62" i="15" s="1"/>
  <c r="D67" i="15" a="1"/>
  <c r="D67" i="15" s="1"/>
  <c r="L69" i="15" a="1"/>
  <c r="L69" i="15" s="1"/>
  <c r="T71" i="15" a="1"/>
  <c r="T71" i="15" s="1"/>
  <c r="AB73" i="15" a="1"/>
  <c r="AB73" i="15" s="1"/>
  <c r="AJ75" i="15" a="1"/>
  <c r="AJ75" i="15" s="1"/>
  <c r="AK59" i="15" a="1"/>
  <c r="AK59" i="15" s="1"/>
  <c r="AG78" i="15" a="1"/>
  <c r="AG78" i="15" s="1"/>
  <c r="AG81" i="15" a="1"/>
  <c r="AG81" i="15" s="1"/>
  <c r="U84" i="15" a="1"/>
  <c r="U84" i="15" s="1"/>
  <c r="AK86" i="15" a="1"/>
  <c r="AK86" i="15" s="1"/>
  <c r="AG89" i="15" a="1"/>
  <c r="AG89" i="15" s="1"/>
  <c r="U92" i="15" a="1"/>
  <c r="U92" i="15" s="1"/>
  <c r="AK94" i="15" a="1"/>
  <c r="AK94" i="15" s="1"/>
  <c r="M69" i="15" a="1"/>
  <c r="M69" i="15" s="1"/>
  <c r="AH79" i="15" a="1"/>
  <c r="AH79" i="15" s="1"/>
  <c r="N82" i="15" a="1"/>
  <c r="N82" i="15" s="1"/>
  <c r="V84" i="15" a="1"/>
  <c r="V84" i="15" s="1"/>
  <c r="AD86" i="15" a="1"/>
  <c r="AD86" i="15" s="1"/>
  <c r="J91" i="15" a="1"/>
  <c r="J91" i="15" s="1"/>
  <c r="Z93" i="15" a="1"/>
  <c r="Z93" i="15" s="1"/>
  <c r="U65" i="15" a="1"/>
  <c r="U65" i="15" s="1"/>
  <c r="AI78" i="15" a="1"/>
  <c r="AI78" i="15" s="1"/>
  <c r="C81" i="15" a="1"/>
  <c r="C81" i="15" s="1"/>
  <c r="C83" i="15" a="1"/>
  <c r="C83" i="15" s="1"/>
  <c r="C85" i="15" a="1"/>
  <c r="C85" i="15" s="1"/>
  <c r="C87" i="15" a="1"/>
  <c r="C87" i="15" s="1"/>
  <c r="C89" i="15" a="1"/>
  <c r="C89" i="15" s="1"/>
  <c r="C91" i="15" a="1"/>
  <c r="C91" i="15" s="1"/>
  <c r="AC61" i="15" a="1"/>
  <c r="AC61" i="15" s="1"/>
  <c r="Z78" i="15" a="1"/>
  <c r="Z78" i="15" s="1"/>
  <c r="D81" i="15" a="1"/>
  <c r="D81" i="15" s="1"/>
  <c r="L83" i="15" a="1"/>
  <c r="L83" i="15" s="1"/>
  <c r="T85" i="15" a="1"/>
  <c r="T85" i="15" s="1"/>
  <c r="AB87" i="15" a="1"/>
  <c r="AB87" i="15" s="1"/>
  <c r="AJ89" i="15" a="1"/>
  <c r="AJ89" i="15" s="1"/>
  <c r="P92" i="15" a="1"/>
  <c r="P92" i="15" s="1"/>
  <c r="AF94" i="15" a="1"/>
  <c r="AF94" i="15" s="1"/>
  <c r="D97" i="15" a="1"/>
  <c r="D97" i="15" s="1"/>
  <c r="AK69" i="15" a="1"/>
  <c r="AK69" i="15" s="1"/>
  <c r="C79" i="15" a="1"/>
  <c r="C79" i="15" s="1"/>
  <c r="U81" i="15" a="1"/>
  <c r="U81" i="15" s="1"/>
  <c r="AK83" i="15" a="1"/>
  <c r="AK83" i="15" s="1"/>
  <c r="AG86" i="15" a="1"/>
  <c r="AG86" i="15" s="1"/>
  <c r="U89" i="15" a="1"/>
  <c r="U89" i="15" s="1"/>
  <c r="AK71" i="15" a="1"/>
  <c r="AK71" i="15" s="1"/>
  <c r="AD79" i="15" a="1"/>
  <c r="AD79" i="15" s="1"/>
  <c r="J84" i="15" a="1"/>
  <c r="J84" i="15" s="1"/>
  <c r="Z86" i="15" a="1"/>
  <c r="Z86" i="15" s="1"/>
  <c r="AH88" i="15" a="1"/>
  <c r="AH88" i="15" s="1"/>
  <c r="E66" i="15" a="1"/>
  <c r="E66" i="15" s="1"/>
  <c r="Q77" i="15" a="1"/>
  <c r="Q77" i="15" s="1"/>
  <c r="AD48" i="15" a="1"/>
  <c r="AD48" i="15" s="1"/>
  <c r="V51" i="15" a="1"/>
  <c r="V51" i="15" s="1"/>
  <c r="B54" i="15" a="1"/>
  <c r="B54" i="15" s="1"/>
  <c r="AH56" i="15" a="1"/>
  <c r="AH56" i="15" s="1"/>
  <c r="V59" i="15" a="1"/>
  <c r="V59" i="15" s="1"/>
  <c r="B62" i="15" a="1"/>
  <c r="B62" i="15" s="1"/>
  <c r="AH64" i="15" a="1"/>
  <c r="AH64" i="15" s="1"/>
  <c r="G49" i="15" a="1"/>
  <c r="G49" i="15" s="1"/>
  <c r="O51" i="15" a="1"/>
  <c r="O51" i="15" s="1"/>
  <c r="AE53" i="15" a="1"/>
  <c r="AE53" i="15" s="1"/>
  <c r="C56" i="15" a="1"/>
  <c r="C56" i="15" s="1"/>
  <c r="K58" i="15" a="1"/>
  <c r="K58" i="15" s="1"/>
  <c r="AA60" i="15" a="1"/>
  <c r="AA60" i="15" s="1"/>
  <c r="AI62" i="15" a="1"/>
  <c r="AI62" i="15" s="1"/>
  <c r="G65" i="15" a="1"/>
  <c r="G65" i="15" s="1"/>
  <c r="T50" i="15" a="1"/>
  <c r="T50" i="15" s="1"/>
  <c r="AB52" i="15" a="1"/>
  <c r="AB52" i="15" s="1"/>
  <c r="AJ54" i="15" a="1"/>
  <c r="AJ54" i="15" s="1"/>
  <c r="P57" i="15" a="1"/>
  <c r="P57" i="15" s="1"/>
  <c r="AF59" i="15" a="1"/>
  <c r="AF59" i="15" s="1"/>
  <c r="D62" i="15" a="1"/>
  <c r="D62" i="15" s="1"/>
  <c r="L64" i="15" a="1"/>
  <c r="L64" i="15" s="1"/>
  <c r="U50" i="15" a="1"/>
  <c r="U50" i="15" s="1"/>
  <c r="AK52" i="15" a="1"/>
  <c r="AK52" i="15" s="1"/>
  <c r="AG55" i="15" a="1"/>
  <c r="AG55" i="15" s="1"/>
  <c r="U58" i="15" a="1"/>
  <c r="U58" i="15" s="1"/>
  <c r="AK60" i="15" a="1"/>
  <c r="AK60" i="15" s="1"/>
  <c r="AG63" i="15" a="1"/>
  <c r="AG63" i="15" s="1"/>
  <c r="U66" i="15" a="1"/>
  <c r="U66" i="15" s="1"/>
  <c r="AD50" i="15" a="1"/>
  <c r="AD50" i="15" s="1"/>
  <c r="Z53" i="15" a="1"/>
  <c r="Z53" i="15" s="1"/>
  <c r="N56" i="15" a="1"/>
  <c r="N56" i="15" s="1"/>
  <c r="AD58" i="15" a="1"/>
  <c r="AD58" i="15" s="1"/>
  <c r="Z61" i="15" a="1"/>
  <c r="Z61" i="15" s="1"/>
  <c r="N64" i="15" a="1"/>
  <c r="N64" i="15" s="1"/>
  <c r="B106" i="15" a="1"/>
  <c r="B106" i="15" s="1"/>
  <c r="O50" i="15" a="1"/>
  <c r="O50" i="15" s="1"/>
  <c r="AE52" i="15" a="1"/>
  <c r="AE52" i="15" s="1"/>
  <c r="C55" i="15" a="1"/>
  <c r="C55" i="15" s="1"/>
  <c r="K57" i="15" a="1"/>
  <c r="K57" i="15" s="1"/>
  <c r="D53" i="15" a="1"/>
  <c r="D53" i="15" s="1"/>
  <c r="G60" i="15" a="1"/>
  <c r="G60" i="15" s="1"/>
  <c r="AJ65" i="15" a="1"/>
  <c r="AJ65" i="15" s="1"/>
  <c r="Z68" i="15" a="1"/>
  <c r="Z68" i="15" s="1"/>
  <c r="AH70" i="15" a="1"/>
  <c r="AH70" i="15" s="1"/>
  <c r="N73" i="15" a="1"/>
  <c r="N73" i="15" s="1"/>
  <c r="V75" i="15" a="1"/>
  <c r="V75" i="15" s="1"/>
  <c r="AD77" i="15" a="1"/>
  <c r="AD77" i="15" s="1"/>
  <c r="AC55" i="15" a="1"/>
  <c r="AC55" i="15" s="1"/>
  <c r="AB63" i="15" a="1"/>
  <c r="AB63" i="15" s="1"/>
  <c r="G67" i="15" a="1"/>
  <c r="G67" i="15" s="1"/>
  <c r="G69" i="15" a="1"/>
  <c r="G69" i="15" s="1"/>
  <c r="G71" i="15" a="1"/>
  <c r="G71" i="15" s="1"/>
  <c r="G73" i="15" a="1"/>
  <c r="G73" i="15" s="1"/>
  <c r="G75" i="15" a="1"/>
  <c r="G75" i="15" s="1"/>
  <c r="AB49" i="15" a="1"/>
  <c r="AB49" i="15" s="1"/>
  <c r="D59" i="15" a="1"/>
  <c r="D59" i="15" s="1"/>
  <c r="P64" i="15" a="1"/>
  <c r="P64" i="15" s="1"/>
  <c r="P67" i="15" a="1"/>
  <c r="P67" i="15" s="1"/>
  <c r="AF69" i="15" a="1"/>
  <c r="AF69" i="15" s="1"/>
  <c r="D72" i="15" a="1"/>
  <c r="D72" i="15" s="1"/>
  <c r="L74" i="15" a="1"/>
  <c r="L74" i="15" s="1"/>
  <c r="T76" i="15" a="1"/>
  <c r="T76" i="15" s="1"/>
  <c r="AB78" i="15" a="1"/>
  <c r="AB78" i="15" s="1"/>
  <c r="AG56" i="15" a="1"/>
  <c r="AG56" i="15" s="1"/>
  <c r="AI63" i="15" a="1"/>
  <c r="AI63" i="15" s="1"/>
  <c r="AG67" i="15" a="1"/>
  <c r="AG67" i="15" s="1"/>
  <c r="U70" i="15" a="1"/>
  <c r="U70" i="15" s="1"/>
  <c r="AK72" i="15" a="1"/>
  <c r="AK72" i="15" s="1"/>
  <c r="AG75" i="15" a="1"/>
  <c r="AG75" i="15" s="1"/>
  <c r="U78" i="15" a="1"/>
  <c r="U78" i="15" s="1"/>
  <c r="AB51" i="15" a="1"/>
  <c r="AB51" i="15" s="1"/>
  <c r="P60" i="15" a="1"/>
  <c r="P60" i="15" s="1"/>
  <c r="AC65" i="15" a="1"/>
  <c r="AC65" i="15" s="1"/>
  <c r="N68" i="15" a="1"/>
  <c r="N68" i="15" s="1"/>
  <c r="V70" i="15" a="1"/>
  <c r="V70" i="15" s="1"/>
  <c r="AD72" i="15" a="1"/>
  <c r="AD72" i="15" s="1"/>
  <c r="B75" i="15" a="1"/>
  <c r="B75" i="15" s="1"/>
  <c r="J77" i="15" a="1"/>
  <c r="J77" i="15" s="1"/>
  <c r="U53" i="15" a="1"/>
  <c r="U53" i="15" s="1"/>
  <c r="I62" i="15" a="1"/>
  <c r="I62" i="15" s="1"/>
  <c r="AE66" i="15" a="1"/>
  <c r="AE66" i="15" s="1"/>
  <c r="AE68" i="15" a="1"/>
  <c r="AE68" i="15" s="1"/>
  <c r="AE70" i="15" a="1"/>
  <c r="AE70" i="15" s="1"/>
  <c r="AE72" i="15" a="1"/>
  <c r="AE72" i="15" s="1"/>
  <c r="AE74" i="15" a="1"/>
  <c r="AE74" i="15" s="1"/>
  <c r="AE76" i="15" a="1"/>
  <c r="AE76" i="15" s="1"/>
  <c r="T55" i="15" a="1"/>
  <c r="T55" i="15" s="1"/>
  <c r="AG62" i="15" a="1"/>
  <c r="AG62" i="15" s="1"/>
  <c r="L67" i="15" a="1"/>
  <c r="L67" i="15" s="1"/>
  <c r="T69" i="15" a="1"/>
  <c r="T69" i="15" s="1"/>
  <c r="AB71" i="15" a="1"/>
  <c r="AB71" i="15" s="1"/>
  <c r="AJ73" i="15" a="1"/>
  <c r="AJ73" i="15" s="1"/>
  <c r="P76" i="15" a="1"/>
  <c r="P76" i="15" s="1"/>
  <c r="AB64" i="15" a="1"/>
  <c r="AB64" i="15" s="1"/>
  <c r="G79" i="15" a="1"/>
  <c r="G79" i="15" s="1"/>
  <c r="M82" i="15" a="1"/>
  <c r="M82" i="15" s="1"/>
  <c r="AC84" i="15" a="1"/>
  <c r="AC84" i="15" s="1"/>
  <c r="I87" i="15" a="1"/>
  <c r="I87" i="15" s="1"/>
  <c r="M90" i="15" a="1"/>
  <c r="M90" i="15" s="1"/>
  <c r="AC92" i="15" a="1"/>
  <c r="AC92" i="15" s="1"/>
  <c r="I95" i="15" a="1"/>
  <c r="I95" i="15" s="1"/>
  <c r="AG72" i="15" a="1"/>
  <c r="AG72" i="15" s="1"/>
  <c r="N80" i="15" a="1"/>
  <c r="N80" i="15" s="1"/>
  <c r="V82" i="15" a="1"/>
  <c r="V82" i="15" s="1"/>
  <c r="AD84" i="15" a="1"/>
  <c r="AD84" i="15" s="1"/>
  <c r="J89" i="15" a="1"/>
  <c r="J89" i="15" s="1"/>
  <c r="Z91" i="15" a="1"/>
  <c r="Z91" i="15" s="1"/>
  <c r="AH93" i="15" a="1"/>
  <c r="AH93" i="15" s="1"/>
  <c r="AC67" i="15" a="1"/>
  <c r="AC67" i="15" s="1"/>
  <c r="K79" i="15" a="1"/>
  <c r="K79" i="15" s="1"/>
  <c r="K81" i="15" a="1"/>
  <c r="K81" i="15" s="1"/>
  <c r="K83" i="15" a="1"/>
  <c r="K83" i="15" s="1"/>
  <c r="K85" i="15" a="1"/>
  <c r="K85" i="15" s="1"/>
  <c r="K87" i="15" a="1"/>
  <c r="K87" i="15" s="1"/>
  <c r="K89" i="15" a="1"/>
  <c r="K89" i="15" s="1"/>
  <c r="K91" i="15" a="1"/>
  <c r="K91" i="15" s="1"/>
  <c r="AI65" i="15" a="1"/>
  <c r="AI65" i="15" s="1"/>
  <c r="L81" i="15" a="1"/>
  <c r="L81" i="15" s="1"/>
  <c r="T83" i="15" a="1"/>
  <c r="T83" i="15" s="1"/>
  <c r="AB85" i="15" a="1"/>
  <c r="AB85" i="15" s="1"/>
  <c r="AJ87" i="15" a="1"/>
  <c r="AJ87" i="15" s="1"/>
  <c r="P90" i="15" a="1"/>
  <c r="P90" i="15" s="1"/>
  <c r="AF92" i="15" a="1"/>
  <c r="AF92" i="15" s="1"/>
  <c r="D95" i="15" a="1"/>
  <c r="D95" i="15" s="1"/>
  <c r="L97" i="15" a="1"/>
  <c r="L97" i="15" s="1"/>
  <c r="AC71" i="15" a="1"/>
  <c r="AC71" i="15" s="1"/>
  <c r="M79" i="15" a="1"/>
  <c r="M79" i="15" s="1"/>
  <c r="AC81" i="15" a="1"/>
  <c r="AC81" i="15" s="1"/>
  <c r="I84" i="15" a="1"/>
  <c r="I84" i="15" s="1"/>
  <c r="M87" i="15" a="1"/>
  <c r="M87" i="15" s="1"/>
  <c r="AC89" i="15" a="1"/>
  <c r="AC89" i="15" s="1"/>
  <c r="AC73" i="15" a="1"/>
  <c r="AC73" i="15" s="1"/>
  <c r="J82" i="15" a="1"/>
  <c r="J82" i="15" s="1"/>
  <c r="Z84" i="15" a="1"/>
  <c r="Z84" i="15" s="1"/>
  <c r="AH86" i="15" a="1"/>
  <c r="AH86" i="15" s="1"/>
  <c r="N89" i="15" a="1"/>
  <c r="N89" i="15" s="1"/>
  <c r="V91" i="15" a="1"/>
  <c r="V91" i="15" s="1"/>
  <c r="AD93" i="15" a="1"/>
  <c r="AD93" i="15" s="1"/>
  <c r="R25" i="15" a="1"/>
  <c r="R25" i="15" s="1"/>
  <c r="H32" i="15" a="1"/>
  <c r="H32" i="15" s="1"/>
  <c r="N49" i="15" a="1"/>
  <c r="N49" i="15" s="1"/>
  <c r="AD51" i="15" a="1"/>
  <c r="AD51" i="15" s="1"/>
  <c r="Z54" i="15" a="1"/>
  <c r="Z54" i="15" s="1"/>
  <c r="N57" i="15" a="1"/>
  <c r="N57" i="15" s="1"/>
  <c r="AD59" i="15" a="1"/>
  <c r="AD59" i="15" s="1"/>
  <c r="Z62" i="15" a="1"/>
  <c r="Z62" i="15" s="1"/>
  <c r="N65" i="15" a="1"/>
  <c r="N65" i="15" s="1"/>
  <c r="O49" i="15" a="1"/>
  <c r="O49" i="15" s="1"/>
  <c r="AE51" i="15" a="1"/>
  <c r="AE51" i="15" s="1"/>
  <c r="C54" i="15" a="1"/>
  <c r="C54" i="15" s="1"/>
  <c r="K56" i="15" a="1"/>
  <c r="K56" i="15" s="1"/>
  <c r="AA58" i="15" a="1"/>
  <c r="AA58" i="15" s="1"/>
  <c r="AI60" i="15" a="1"/>
  <c r="AI60" i="15" s="1"/>
  <c r="G63" i="15" a="1"/>
  <c r="G63" i="15" s="1"/>
  <c r="B119" i="15" a="1"/>
  <c r="B119" i="15" s="1"/>
  <c r="AB50" i="15" a="1"/>
  <c r="AB50" i="15" s="1"/>
  <c r="AJ52" i="15" a="1"/>
  <c r="AJ52" i="15" s="1"/>
  <c r="P55" i="15" a="1"/>
  <c r="P55" i="15" s="1"/>
  <c r="AF57" i="15" a="1"/>
  <c r="AF57" i="15" s="1"/>
  <c r="D60" i="15" a="1"/>
  <c r="D60" i="15" s="1"/>
  <c r="L62" i="15" a="1"/>
  <c r="L62" i="15" s="1"/>
  <c r="T64" i="15" a="1"/>
  <c r="T64" i="15" s="1"/>
  <c r="AC50" i="15" a="1"/>
  <c r="AC50" i="15" s="1"/>
  <c r="I53" i="15" a="1"/>
  <c r="I53" i="15" s="1"/>
  <c r="M56" i="15" a="1"/>
  <c r="M56" i="15" s="1"/>
  <c r="AC58" i="15" a="1"/>
  <c r="AC58" i="15" s="1"/>
  <c r="I61" i="15" a="1"/>
  <c r="I61" i="15" s="1"/>
  <c r="M64" i="15" a="1"/>
  <c r="M64" i="15" s="1"/>
  <c r="B105" i="15" a="1"/>
  <c r="B105" i="15" s="1"/>
  <c r="B51" i="15" a="1"/>
  <c r="B51" i="15" s="1"/>
  <c r="AH53" i="15" a="1"/>
  <c r="AH53" i="15" s="1"/>
  <c r="V56" i="15" a="1"/>
  <c r="V56" i="15" s="1"/>
  <c r="B59" i="15" a="1"/>
  <c r="B59" i="15" s="1"/>
  <c r="AH61" i="15" a="1"/>
  <c r="AH61" i="15" s="1"/>
  <c r="V64" i="15" a="1"/>
  <c r="V64" i="15" s="1"/>
  <c r="B124" i="15" a="1"/>
  <c r="B124" i="15" s="1"/>
  <c r="AE50" i="15" a="1"/>
  <c r="AE50" i="15" s="1"/>
  <c r="C53" i="15" a="1"/>
  <c r="C53" i="15" s="1"/>
  <c r="K55" i="15" a="1"/>
  <c r="K55" i="15" s="1"/>
  <c r="AA57" i="15" a="1"/>
  <c r="AA57" i="15" s="1"/>
  <c r="AJ53" i="15" a="1"/>
  <c r="AJ53" i="15" s="1"/>
  <c r="L61" i="15" a="1"/>
  <c r="L61" i="15" s="1"/>
  <c r="L66" i="15" a="1"/>
  <c r="L66" i="15" s="1"/>
  <c r="AH68" i="15" a="1"/>
  <c r="AH68" i="15" s="1"/>
  <c r="N71" i="15" a="1"/>
  <c r="N71" i="15" s="1"/>
  <c r="V73" i="15" a="1"/>
  <c r="V73" i="15" s="1"/>
  <c r="AD75" i="15" a="1"/>
  <c r="AD75" i="15" s="1"/>
  <c r="B78" i="15" a="1"/>
  <c r="B78" i="15" s="1"/>
  <c r="U57" i="15" a="1"/>
  <c r="U57" i="15" s="1"/>
  <c r="O64" i="15" a="1"/>
  <c r="O64" i="15" s="1"/>
  <c r="O67" i="15" a="1"/>
  <c r="O67" i="15" s="1"/>
  <c r="O69" i="15" a="1"/>
  <c r="O69" i="15" s="1"/>
  <c r="O71" i="15" a="1"/>
  <c r="O71" i="15" s="1"/>
  <c r="O73" i="15" a="1"/>
  <c r="O73" i="15" s="1"/>
  <c r="O75" i="15" a="1"/>
  <c r="O75" i="15" s="1"/>
  <c r="T51" i="15" a="1"/>
  <c r="T51" i="15" s="1"/>
  <c r="AA59" i="15" a="1"/>
  <c r="AA59" i="15" s="1"/>
  <c r="AG64" i="15" a="1"/>
  <c r="AG64" i="15" s="1"/>
  <c r="AF67" i="15" a="1"/>
  <c r="AF67" i="15" s="1"/>
  <c r="D70" i="15" a="1"/>
  <c r="D70" i="15" s="1"/>
  <c r="L72" i="15" a="1"/>
  <c r="L72" i="15" s="1"/>
  <c r="T74" i="15" a="1"/>
  <c r="T74" i="15" s="1"/>
  <c r="AB76" i="15" a="1"/>
  <c r="AB76" i="15" s="1"/>
  <c r="AJ78" i="15" a="1"/>
  <c r="AJ78" i="15" s="1"/>
  <c r="AC57" i="15" a="1"/>
  <c r="AC57" i="15" s="1"/>
  <c r="AJ64" i="15" a="1"/>
  <c r="AJ64" i="15" s="1"/>
  <c r="M68" i="15" a="1"/>
  <c r="M68" i="15" s="1"/>
  <c r="AC70" i="15" a="1"/>
  <c r="AC70" i="15" s="1"/>
  <c r="I73" i="15" a="1"/>
  <c r="I73" i="15" s="1"/>
  <c r="M76" i="15" a="1"/>
  <c r="M76" i="15" s="1"/>
  <c r="AC78" i="15" a="1"/>
  <c r="AC78" i="15" s="1"/>
  <c r="T53" i="15" a="1"/>
  <c r="T53" i="15" s="1"/>
  <c r="C61" i="15" a="1"/>
  <c r="C61" i="15" s="1"/>
  <c r="G66" i="15" a="1"/>
  <c r="G66" i="15" s="1"/>
  <c r="V68" i="15" a="1"/>
  <c r="V68" i="15" s="1"/>
  <c r="AD70" i="15" a="1"/>
  <c r="AD70" i="15" s="1"/>
  <c r="B73" i="15" a="1"/>
  <c r="B73" i="15" s="1"/>
  <c r="J75" i="15" a="1"/>
  <c r="J75" i="15" s="1"/>
  <c r="Z77" i="15" a="1"/>
  <c r="Z77" i="15" s="1"/>
  <c r="M55" i="15" a="1"/>
  <c r="M55" i="15" s="1"/>
  <c r="AF62" i="15" a="1"/>
  <c r="AF62" i="15" s="1"/>
  <c r="C67" i="15" a="1"/>
  <c r="C67" i="15" s="1"/>
  <c r="C69" i="15" a="1"/>
  <c r="C69" i="15" s="1"/>
  <c r="C71" i="15" a="1"/>
  <c r="C71" i="15" s="1"/>
  <c r="C73" i="15" a="1"/>
  <c r="C73" i="15" s="1"/>
  <c r="C75" i="15" a="1"/>
  <c r="C75" i="15" s="1"/>
  <c r="C77" i="15" a="1"/>
  <c r="C77" i="15" s="1"/>
  <c r="P56" i="15" a="1"/>
  <c r="P56" i="15" s="1"/>
  <c r="T63" i="15" a="1"/>
  <c r="T63" i="15" s="1"/>
  <c r="T67" i="15" a="1"/>
  <c r="T67" i="15" s="1"/>
  <c r="AB69" i="15" a="1"/>
  <c r="AB69" i="15" s="1"/>
  <c r="AJ71" i="15" a="1"/>
  <c r="AJ71" i="15" s="1"/>
  <c r="P74" i="15" a="1"/>
  <c r="P74" i="15" s="1"/>
  <c r="AF76" i="15" a="1"/>
  <c r="AF76" i="15" s="1"/>
  <c r="M67" i="15" a="1"/>
  <c r="M67" i="15" s="1"/>
  <c r="AG79" i="15" a="1"/>
  <c r="AG79" i="15" s="1"/>
  <c r="R46" i="15" a="1"/>
  <c r="R46" i="15" s="1"/>
  <c r="H25" i="15" a="1"/>
  <c r="H25" i="15" s="1"/>
  <c r="V49" i="15" a="1"/>
  <c r="V49" i="15" s="1"/>
  <c r="B52" i="15" a="1"/>
  <c r="B52" i="15" s="1"/>
  <c r="AH54" i="15" a="1"/>
  <c r="AH54" i="15" s="1"/>
  <c r="V57" i="15" a="1"/>
  <c r="V57" i="15" s="1"/>
  <c r="B60" i="15" a="1"/>
  <c r="B60" i="15" s="1"/>
  <c r="AH62" i="15" a="1"/>
  <c r="AH62" i="15" s="1"/>
  <c r="V65" i="15" a="1"/>
  <c r="V65" i="15" s="1"/>
  <c r="AE49" i="15" a="1"/>
  <c r="AE49" i="15" s="1"/>
  <c r="C52" i="15" a="1"/>
  <c r="C52" i="15" s="1"/>
  <c r="K54" i="15" a="1"/>
  <c r="K54" i="15" s="1"/>
  <c r="AA56" i="15" a="1"/>
  <c r="AA56" i="15" s="1"/>
  <c r="AI58" i="15" a="1"/>
  <c r="AI58" i="15" s="1"/>
  <c r="G61" i="15" a="1"/>
  <c r="G61" i="15" s="1"/>
  <c r="O63" i="15" a="1"/>
  <c r="O63" i="15" s="1"/>
  <c r="G48" i="15" a="1"/>
  <c r="G48" i="15" s="1"/>
  <c r="AJ50" i="15" a="1"/>
  <c r="AJ50" i="15" s="1"/>
  <c r="P53" i="15" a="1"/>
  <c r="P53" i="15" s="1"/>
  <c r="AF55" i="15" a="1"/>
  <c r="AF55" i="15" s="1"/>
  <c r="D58" i="15" a="1"/>
  <c r="D58" i="15" s="1"/>
  <c r="L60" i="15" a="1"/>
  <c r="L60" i="15" s="1"/>
  <c r="T62" i="15" a="1"/>
  <c r="T62" i="15" s="1"/>
  <c r="B122" i="15" a="1"/>
  <c r="B122" i="15" s="1"/>
  <c r="AK50" i="15" a="1"/>
  <c r="AK50" i="15" s="1"/>
  <c r="AG53" i="15" a="1"/>
  <c r="AG53" i="15" s="1"/>
  <c r="U56" i="15" a="1"/>
  <c r="U56" i="15" s="1"/>
  <c r="AK58" i="15" a="1"/>
  <c r="AK58" i="15" s="1"/>
  <c r="AG61" i="15" a="1"/>
  <c r="AG61" i="15" s="1"/>
  <c r="U64" i="15" a="1"/>
  <c r="U64" i="15" s="1"/>
  <c r="B123" i="15" a="1"/>
  <c r="B123" i="15" s="1"/>
  <c r="Z51" i="15" a="1"/>
  <c r="Z51" i="15" s="1"/>
  <c r="N54" i="15" a="1"/>
  <c r="N54" i="15" s="1"/>
  <c r="AD56" i="15" a="1"/>
  <c r="AD56" i="15" s="1"/>
  <c r="Z59" i="15" a="1"/>
  <c r="Z59" i="15" s="1"/>
  <c r="N62" i="15" a="1"/>
  <c r="N62" i="15" s="1"/>
  <c r="AD64" i="15" a="1"/>
  <c r="AD64" i="15" s="1"/>
  <c r="K48" i="15" a="1"/>
  <c r="K48" i="15" s="1"/>
  <c r="C51" i="15" a="1"/>
  <c r="C51" i="15" s="1"/>
  <c r="K53" i="15" a="1"/>
  <c r="K53" i="15" s="1"/>
  <c r="AA55" i="15" a="1"/>
  <c r="AA55" i="15" s="1"/>
  <c r="AI57" i="15" a="1"/>
  <c r="AI57" i="15" s="1"/>
  <c r="AF54" i="15" a="1"/>
  <c r="AF54" i="15" s="1"/>
  <c r="AI61" i="15" a="1"/>
  <c r="AI61" i="15" s="1"/>
  <c r="AH66" i="15" a="1"/>
  <c r="AH66" i="15" s="1"/>
  <c r="N69" i="15" a="1"/>
  <c r="N69" i="15" s="1"/>
  <c r="V71" i="15" a="1"/>
  <c r="V71" i="15" s="1"/>
  <c r="AD73" i="15" a="1"/>
  <c r="AD73" i="15" s="1"/>
  <c r="B76" i="15" a="1"/>
  <c r="B76" i="15" s="1"/>
  <c r="O48" i="15" a="1"/>
  <c r="O48" i="15" s="1"/>
  <c r="P58" i="15" a="1"/>
  <c r="P58" i="15" s="1"/>
  <c r="AF64" i="15" a="1"/>
  <c r="AF64" i="15" s="1"/>
  <c r="AE67" i="15" a="1"/>
  <c r="AE67" i="15" s="1"/>
  <c r="AE69" i="15" a="1"/>
  <c r="AE69" i="15" s="1"/>
  <c r="AE71" i="15" a="1"/>
  <c r="AE71" i="15" s="1"/>
  <c r="AE73" i="15" a="1"/>
  <c r="AE73" i="15" s="1"/>
  <c r="AE75" i="15" a="1"/>
  <c r="AE75" i="15" s="1"/>
  <c r="P52" i="15" a="1"/>
  <c r="P52" i="15" s="1"/>
  <c r="I60" i="15" a="1"/>
  <c r="I60" i="15" s="1"/>
  <c r="M65" i="15" a="1"/>
  <c r="M65" i="15" s="1"/>
  <c r="D68" i="15" a="1"/>
  <c r="D68" i="15" s="1"/>
  <c r="L70" i="15" a="1"/>
  <c r="L70" i="15" s="1"/>
  <c r="T72" i="15" a="1"/>
  <c r="T72" i="15" s="1"/>
  <c r="AB74" i="15" a="1"/>
  <c r="AB74" i="15" s="1"/>
  <c r="AJ76" i="15" a="1"/>
  <c r="AJ76" i="15" s="1"/>
  <c r="AA48" i="15" a="1"/>
  <c r="AA48" i="15" s="1"/>
  <c r="AB59" i="15" a="1"/>
  <c r="AB59" i="15" s="1"/>
  <c r="O65" i="15" a="1"/>
  <c r="O65" i="15" s="1"/>
  <c r="U68" i="15" a="1"/>
  <c r="U68" i="15" s="1"/>
  <c r="AK70" i="15" a="1"/>
  <c r="AK70" i="15" s="1"/>
  <c r="AG73" i="15" a="1"/>
  <c r="AG73" i="15" s="1"/>
  <c r="U76" i="15" a="1"/>
  <c r="U76" i="15" s="1"/>
  <c r="AK78" i="15" a="1"/>
  <c r="AK78" i="15" s="1"/>
  <c r="P54" i="15" a="1"/>
  <c r="P54" i="15" s="1"/>
  <c r="U61" i="15" a="1"/>
  <c r="U61" i="15" s="1"/>
  <c r="S66" i="15" a="1"/>
  <c r="S66" i="15" s="1"/>
  <c r="AD68" i="15" a="1"/>
  <c r="AD68" i="15" s="1"/>
  <c r="B71" i="15" a="1"/>
  <c r="B71" i="15" s="1"/>
  <c r="J73" i="15" a="1"/>
  <c r="J73" i="15" s="1"/>
  <c r="Z75" i="15" a="1"/>
  <c r="Z75" i="15" s="1"/>
  <c r="AH77" i="15" a="1"/>
  <c r="AH77" i="15" s="1"/>
  <c r="I56" i="15" a="1"/>
  <c r="I56" i="15" s="1"/>
  <c r="S63" i="15" a="1"/>
  <c r="S63" i="15" s="1"/>
  <c r="K67" i="15" a="1"/>
  <c r="K67" i="15" s="1"/>
  <c r="K69" i="15" a="1"/>
  <c r="K69" i="15" s="1"/>
  <c r="K71" i="15" a="1"/>
  <c r="K71" i="15" s="1"/>
  <c r="K73" i="15" a="1"/>
  <c r="K73" i="15" s="1"/>
  <c r="K75" i="15" a="1"/>
  <c r="K75" i="15" s="1"/>
  <c r="K77" i="15" a="1"/>
  <c r="K77" i="15" s="1"/>
  <c r="L57" i="15" a="1"/>
  <c r="L57" i="15" s="1"/>
  <c r="G64" i="15" a="1"/>
  <c r="G64" i="15" s="1"/>
  <c r="AB67" i="15" a="1"/>
  <c r="AB67" i="15" s="1"/>
  <c r="AJ69" i="15" a="1"/>
  <c r="AJ69" i="15" s="1"/>
  <c r="P72" i="15" a="1"/>
  <c r="P72" i="15" s="1"/>
  <c r="AF74" i="15" a="1"/>
  <c r="AF74" i="15" s="1"/>
  <c r="D77" i="15" a="1"/>
  <c r="D77" i="15" s="1"/>
  <c r="AG70" i="15" a="1"/>
  <c r="AG70" i="15" s="1"/>
  <c r="M80" i="15" a="1"/>
  <c r="M80" i="15" s="1"/>
  <c r="AC82" i="15" a="1"/>
  <c r="AC82" i="15" s="1"/>
  <c r="I85" i="15" a="1"/>
  <c r="I85" i="15" s="1"/>
  <c r="M88" i="15" a="1"/>
  <c r="M88" i="15" s="1"/>
  <c r="AC90" i="15" a="1"/>
  <c r="AC90" i="15" s="1"/>
  <c r="I93" i="15" a="1"/>
  <c r="I93" i="15" s="1"/>
  <c r="M96" i="15" a="1"/>
  <c r="M96" i="15" s="1"/>
  <c r="AK77" i="15" a="1"/>
  <c r="AK77" i="15" s="1"/>
  <c r="AD80" i="15" a="1"/>
  <c r="AD80" i="15" s="1"/>
  <c r="J85" i="15" a="1"/>
  <c r="J85" i="15" s="1"/>
  <c r="Z87" i="15" a="1"/>
  <c r="Z87" i="15" s="1"/>
  <c r="AH89" i="15" a="1"/>
  <c r="AH89" i="15" s="1"/>
  <c r="N92" i="15" a="1"/>
  <c r="N92" i="15" s="1"/>
  <c r="V94" i="15" a="1"/>
  <c r="V94" i="15" s="1"/>
  <c r="M71" i="15" a="1"/>
  <c r="M71" i="15" s="1"/>
  <c r="AA79" i="15" a="1"/>
  <c r="AA79" i="15" s="1"/>
  <c r="AA81" i="15" a="1"/>
  <c r="AA81" i="15" s="1"/>
  <c r="AA83" i="15" a="1"/>
  <c r="AA83" i="15" s="1"/>
  <c r="AA85" i="15" a="1"/>
  <c r="AA85" i="15" s="1"/>
  <c r="AA87" i="15" a="1"/>
  <c r="AA87" i="15" s="1"/>
  <c r="AA89" i="15" a="1"/>
  <c r="AA89" i="15" s="1"/>
  <c r="AA91" i="15" a="1"/>
  <c r="AA91" i="15" s="1"/>
  <c r="AC69" i="15" a="1"/>
  <c r="AC69" i="15" s="1"/>
  <c r="T79" i="15" a="1"/>
  <c r="T79" i="15" s="1"/>
  <c r="AB81" i="15" a="1"/>
  <c r="AB81" i="15" s="1"/>
  <c r="AJ83" i="15" a="1"/>
  <c r="AJ83" i="15" s="1"/>
  <c r="P86" i="15" a="1"/>
  <c r="P86" i="15" s="1"/>
  <c r="AF88" i="15" a="1"/>
  <c r="AF88" i="15" s="1"/>
  <c r="D91" i="15" a="1"/>
  <c r="D91" i="15" s="1"/>
  <c r="L93" i="15" a="1"/>
  <c r="L93" i="15" s="1"/>
  <c r="T95" i="15" a="1"/>
  <c r="T95" i="15" s="1"/>
  <c r="I50" i="15" a="1"/>
  <c r="I50" i="15" s="1"/>
  <c r="M75" i="15" a="1"/>
  <c r="M75" i="15" s="1"/>
  <c r="AC79" i="15" a="1"/>
  <c r="AC79" i="15" s="1"/>
  <c r="I82" i="15" a="1"/>
  <c r="I82" i="15" s="1"/>
  <c r="M85" i="15" a="1"/>
  <c r="M85" i="15" s="1"/>
  <c r="AC87" i="15" a="1"/>
  <c r="AC87" i="15" s="1"/>
  <c r="I90" i="15" a="1"/>
  <c r="I90" i="15" s="1"/>
  <c r="AC77" i="15" a="1"/>
  <c r="AC77" i="15" s="1"/>
  <c r="Z80" i="15" a="1"/>
  <c r="Z80" i="15" s="1"/>
  <c r="AH82" i="15" a="1"/>
  <c r="AH82" i="15" s="1"/>
  <c r="N85" i="15" a="1"/>
  <c r="N85" i="15" s="1"/>
  <c r="V87" i="15" a="1"/>
  <c r="V87" i="15" s="1"/>
  <c r="AD89" i="15" a="1"/>
  <c r="AD89" i="15" s="1"/>
  <c r="J94" i="15" a="1"/>
  <c r="J94" i="15" s="1"/>
  <c r="AC75" i="15" a="1"/>
  <c r="AC75" i="15" s="1"/>
  <c r="C80" i="15" a="1"/>
  <c r="C80" i="15" s="1"/>
  <c r="C82" i="15" a="1"/>
  <c r="C82" i="15" s="1"/>
  <c r="C84" i="15" a="1"/>
  <c r="C84" i="15" s="1"/>
  <c r="C86" i="15" a="1"/>
  <c r="C86" i="15" s="1"/>
  <c r="C88" i="15" a="1"/>
  <c r="C88" i="15" s="1"/>
  <c r="C90" i="15" a="1"/>
  <c r="C90" i="15" s="1"/>
  <c r="C92" i="15" a="1"/>
  <c r="C92" i="15" s="1"/>
  <c r="I92" i="15" a="1"/>
  <c r="I92" i="15" s="1"/>
  <c r="D96" i="15" a="1"/>
  <c r="D96" i="15" s="1"/>
  <c r="P98" i="15" a="1"/>
  <c r="P98" i="15" s="1"/>
  <c r="AF100" i="15" a="1"/>
  <c r="AF100" i="15" s="1"/>
  <c r="N106" i="15" a="1"/>
  <c r="N106" i="15" s="1"/>
  <c r="P108" i="15" a="1"/>
  <c r="P108" i="15" s="1"/>
  <c r="AH110" i="15" a="1"/>
  <c r="AH110" i="15" s="1"/>
  <c r="AJ112" i="15" a="1"/>
  <c r="AJ112" i="15" s="1"/>
  <c r="S116" i="15" a="1"/>
  <c r="S116" i="15" s="1"/>
  <c r="AK118" i="15" a="1"/>
  <c r="AK118" i="15" s="1"/>
  <c r="L121" i="15" a="1"/>
  <c r="L121" i="15" s="1"/>
  <c r="AD123" i="15" a="1"/>
  <c r="AD123" i="15" s="1"/>
  <c r="T43" i="15" a="1"/>
  <c r="T43" i="15" s="1"/>
  <c r="AB45" i="15" a="1"/>
  <c r="AB45" i="15" s="1"/>
  <c r="AJ47" i="15" a="1"/>
  <c r="AJ47" i="15" s="1"/>
  <c r="P42" i="15" a="1"/>
  <c r="P42" i="15" s="1"/>
  <c r="I74" i="15" a="1"/>
  <c r="I74" i="15" s="1"/>
  <c r="K92" i="15" a="1"/>
  <c r="K92" i="15" s="1"/>
  <c r="R91" i="15" a="1"/>
  <c r="R91" i="15" s="1"/>
  <c r="AD65" i="15" a="1"/>
  <c r="AD65" i="15" s="1"/>
  <c r="AF48" i="15" a="1"/>
  <c r="AF48" i="15" s="1"/>
  <c r="I51" i="15" a="1"/>
  <c r="I51" i="15" s="1"/>
  <c r="V54" i="15" a="1"/>
  <c r="V54" i="15" s="1"/>
  <c r="AI55" i="15" a="1"/>
  <c r="AI55" i="15" s="1"/>
  <c r="J76" i="15" a="1"/>
  <c r="J76" i="15" s="1"/>
  <c r="C76" i="15" a="1"/>
  <c r="C76" i="15" s="1"/>
  <c r="P77" i="15" a="1"/>
  <c r="P77" i="15" s="1"/>
  <c r="I79" i="15" a="1"/>
  <c r="I79" i="15" s="1"/>
  <c r="B114" i="15" a="1"/>
  <c r="B114" i="15" s="1"/>
  <c r="L49" i="15" a="1"/>
  <c r="L49" i="15" s="1"/>
  <c r="I76" i="15" a="1"/>
  <c r="I76" i="15" s="1"/>
  <c r="U90" i="15" a="1"/>
  <c r="U90" i="15" s="1"/>
  <c r="V80" i="15" a="1"/>
  <c r="V80" i="15" s="1"/>
  <c r="Z89" i="15" a="1"/>
  <c r="Z89" i="15" s="1"/>
  <c r="S79" i="15" a="1"/>
  <c r="S79" i="15" s="1"/>
  <c r="S87" i="15" a="1"/>
  <c r="S87" i="15" s="1"/>
  <c r="L79" i="15" a="1"/>
  <c r="L79" i="15" s="1"/>
  <c r="P88" i="15" a="1"/>
  <c r="P88" i="15" s="1"/>
  <c r="T97" i="15" a="1"/>
  <c r="T97" i="15" s="1"/>
  <c r="AG84" i="15" a="1"/>
  <c r="AG84" i="15" s="1"/>
  <c r="AD78" i="15" a="1"/>
  <c r="AD78" i="15" s="1"/>
  <c r="AH84" i="15" a="1"/>
  <c r="AH84" i="15" s="1"/>
  <c r="J90" i="15" a="1"/>
  <c r="J90" i="15" s="1"/>
  <c r="G77" i="15" a="1"/>
  <c r="G77" i="15" s="1"/>
  <c r="S80" i="15" a="1"/>
  <c r="S80" i="15" s="1"/>
  <c r="AA82" i="15" a="1"/>
  <c r="AA82" i="15" s="1"/>
  <c r="AI84" i="15" a="1"/>
  <c r="AI84" i="15" s="1"/>
  <c r="G87" i="15" a="1"/>
  <c r="G87" i="15" s="1"/>
  <c r="O89" i="15" a="1"/>
  <c r="O89" i="15" s="1"/>
  <c r="AE91" i="15" a="1"/>
  <c r="AE91" i="15" s="1"/>
  <c r="AA92" i="15" a="1"/>
  <c r="AA92" i="15" s="1"/>
  <c r="Z96" i="15" a="1"/>
  <c r="Z96" i="15" s="1"/>
  <c r="L99" i="15" a="1"/>
  <c r="L99" i="15" s="1"/>
  <c r="AB101" i="15" a="1"/>
  <c r="AB101" i="15" s="1"/>
  <c r="S107" i="15" a="1"/>
  <c r="S107" i="15" s="1"/>
  <c r="J110" i="15" a="1"/>
  <c r="J110" i="15" s="1"/>
  <c r="AB112" i="15" a="1"/>
  <c r="AB112" i="15" s="1"/>
  <c r="AA116" i="15" a="1"/>
  <c r="AA116" i="15" s="1"/>
  <c r="Z119" i="15" a="1"/>
  <c r="Z119" i="15" s="1"/>
  <c r="AJ121" i="15" a="1"/>
  <c r="AJ121" i="15" s="1"/>
  <c r="AA124" i="15" a="1"/>
  <c r="AA124" i="15" s="1"/>
  <c r="D45" i="15" a="1"/>
  <c r="D45" i="15" s="1"/>
  <c r="T47" i="15" a="1"/>
  <c r="T47" i="15" s="1"/>
  <c r="AJ41" i="15" a="1"/>
  <c r="AJ41" i="15" s="1"/>
  <c r="P79" i="15" a="1"/>
  <c r="P79" i="15" s="1"/>
  <c r="D94" i="15" a="1"/>
  <c r="D94" i="15" s="1"/>
  <c r="K97" i="15" a="1"/>
  <c r="K97" i="15" s="1"/>
  <c r="AC99" i="15" a="1"/>
  <c r="AC99" i="15" s="1"/>
  <c r="J105" i="15" a="1"/>
  <c r="J105" i="15" s="1"/>
  <c r="T107" i="15" a="1"/>
  <c r="T107" i="15" s="1"/>
  <c r="C110" i="15" a="1"/>
  <c r="C110" i="15" s="1"/>
  <c r="U112" i="15" a="1"/>
  <c r="U112" i="15" s="1"/>
  <c r="AE114" i="15" a="1"/>
  <c r="AE114" i="15" s="1"/>
  <c r="N118" i="15" a="1"/>
  <c r="N118" i="15" s="1"/>
  <c r="P120" i="15" a="1"/>
  <c r="P120" i="15" s="1"/>
  <c r="AH122" i="15" a="1"/>
  <c r="AH122" i="15" s="1"/>
  <c r="AJ124" i="15" a="1"/>
  <c r="AJ124" i="15" s="1"/>
  <c r="U45" i="15" a="1"/>
  <c r="U45" i="15" s="1"/>
  <c r="T88" i="15" a="1"/>
  <c r="T88" i="15" s="1"/>
  <c r="AJ94" i="15" a="1"/>
  <c r="AJ94" i="15" s="1"/>
  <c r="V97" i="15" a="1"/>
  <c r="V97" i="15" s="1"/>
  <c r="AD99" i="15" a="1"/>
  <c r="AD99" i="15" s="1"/>
  <c r="C105" i="15" a="1"/>
  <c r="C105" i="15" s="1"/>
  <c r="U107" i="15" a="1"/>
  <c r="U107" i="15" s="1"/>
  <c r="AE109" i="15" a="1"/>
  <c r="AE109" i="15" s="1"/>
  <c r="N112" i="15" a="1"/>
  <c r="N112" i="15" s="1"/>
  <c r="P114" i="15" a="1"/>
  <c r="P114" i="15" s="1"/>
  <c r="AH117" i="15" a="1"/>
  <c r="AH117" i="15" s="1"/>
  <c r="AJ119" i="15" a="1"/>
  <c r="AJ119" i="15" s="1"/>
  <c r="S122" i="15" a="1"/>
  <c r="S122" i="15" s="1"/>
  <c r="AK124" i="15" a="1"/>
  <c r="AK124" i="15" s="1"/>
  <c r="N45" i="15" a="1"/>
  <c r="N45" i="15" s="1"/>
  <c r="AF79" i="15" a="1"/>
  <c r="AF79" i="15" s="1"/>
  <c r="I94" i="15" a="1"/>
  <c r="I94" i="15" s="1"/>
  <c r="AE97" i="15" a="1"/>
  <c r="AE97" i="15" s="1"/>
  <c r="AE99" i="15" a="1"/>
  <c r="AE99" i="15" s="1"/>
  <c r="AE101" i="15" a="1"/>
  <c r="AE101" i="15" s="1"/>
  <c r="N107" i="15" a="1"/>
  <c r="N107" i="15" s="1"/>
  <c r="P109" i="15" a="1"/>
  <c r="P109" i="15" s="1"/>
  <c r="AH111" i="15" a="1"/>
  <c r="AH111" i="15" s="1"/>
  <c r="AJ113" i="15" a="1"/>
  <c r="AJ113" i="15" s="1"/>
  <c r="S117" i="15" a="1"/>
  <c r="S117" i="15" s="1"/>
  <c r="AK119" i="15" a="1"/>
  <c r="AK119" i="15" s="1"/>
  <c r="L122" i="15" a="1"/>
  <c r="L122" i="15" s="1"/>
  <c r="AD124" i="15" a="1"/>
  <c r="AD124" i="15" s="1"/>
  <c r="AI44" i="15" a="1"/>
  <c r="AI44" i="15" s="1"/>
  <c r="AF81" i="15" a="1"/>
  <c r="AF81" i="15" s="1"/>
  <c r="AE93" i="15" a="1"/>
  <c r="AE93" i="15" s="1"/>
  <c r="AE96" i="15" a="1"/>
  <c r="AE96" i="15" s="1"/>
  <c r="P99" i="15" a="1"/>
  <c r="P99" i="15" s="1"/>
  <c r="AF101" i="15" a="1"/>
  <c r="AF101" i="15" s="1"/>
  <c r="G107" i="15" a="1"/>
  <c r="G107" i="15" s="1"/>
  <c r="I109" i="15" a="1"/>
  <c r="I109" i="15" s="1"/>
  <c r="AA111" i="15" a="1"/>
  <c r="AA111" i="15" s="1"/>
  <c r="J114" i="15" a="1"/>
  <c r="J114" i="15" s="1"/>
  <c r="T117" i="15" a="1"/>
  <c r="T117" i="15" s="1"/>
  <c r="C120" i="15" a="1"/>
  <c r="C120" i="15" s="1"/>
  <c r="U122" i="15" a="1"/>
  <c r="U122" i="15" s="1"/>
  <c r="AE124" i="15" a="1"/>
  <c r="AE124" i="15" s="1"/>
  <c r="P45" i="15" a="1"/>
  <c r="P45" i="15" s="1"/>
  <c r="AF47" i="15" a="1"/>
  <c r="AF47" i="15" s="1"/>
  <c r="AJ90" i="15" a="1"/>
  <c r="AJ90" i="15" s="1"/>
  <c r="O95" i="15" a="1"/>
  <c r="O95" i="15" s="1"/>
  <c r="AG97" i="15" a="1"/>
  <c r="AG97" i="15" s="1"/>
  <c r="U100" i="15" a="1"/>
  <c r="U100" i="15" s="1"/>
  <c r="C106" i="15" a="1"/>
  <c r="C106" i="15" s="1"/>
  <c r="U108" i="15" a="1"/>
  <c r="U108" i="15" s="1"/>
  <c r="AE110" i="15" a="1"/>
  <c r="AE110" i="15" s="1"/>
  <c r="N113" i="15" a="1"/>
  <c r="N113" i="15" s="1"/>
  <c r="P116" i="15" a="1"/>
  <c r="P116" i="15" s="1"/>
  <c r="AH118" i="15" a="1"/>
  <c r="AH118" i="15" s="1"/>
  <c r="AJ120" i="15" a="1"/>
  <c r="AJ120" i="15" s="1"/>
  <c r="S123" i="15" a="1"/>
  <c r="S123" i="15" s="1"/>
  <c r="U44" i="15" a="1"/>
  <c r="U44" i="15" s="1"/>
  <c r="AK46" i="15" a="1"/>
  <c r="AK46" i="15" s="1"/>
  <c r="AG41" i="15" a="1"/>
  <c r="AG41" i="15" s="1"/>
  <c r="AD100" i="15" a="1"/>
  <c r="AD100" i="15" s="1"/>
  <c r="AB114" i="15" a="1"/>
  <c r="AB114" i="15" s="1"/>
  <c r="AJ123" i="15" a="1"/>
  <c r="AJ123" i="15" s="1"/>
  <c r="S40" i="15" a="1"/>
  <c r="S40" i="15" s="1"/>
  <c r="AK42" i="15" a="1"/>
  <c r="AK42" i="15" s="1"/>
  <c r="AJ38" i="15" a="1"/>
  <c r="AJ38" i="15" s="1"/>
  <c r="AI12" i="15" a="1"/>
  <c r="AI12" i="15" s="1"/>
  <c r="AI14" i="15" a="1"/>
  <c r="AI14" i="15" s="1"/>
  <c r="AI16" i="15" a="1"/>
  <c r="AI16" i="15" s="1"/>
  <c r="AI18" i="15" a="1"/>
  <c r="AI18" i="15" s="1"/>
  <c r="AI20" i="15" a="1"/>
  <c r="AI20" i="15" s="1"/>
  <c r="AI22" i="15" a="1"/>
  <c r="AI22" i="15" s="1"/>
  <c r="AI24" i="15" a="1"/>
  <c r="AI24" i="15" s="1"/>
  <c r="AI26" i="15" a="1"/>
  <c r="AI26" i="15" s="1"/>
  <c r="AI28" i="15" a="1"/>
  <c r="AI28" i="15" s="1"/>
  <c r="AI32" i="15" a="1"/>
  <c r="AI32" i="15" s="1"/>
  <c r="AJ10" i="15" a="1"/>
  <c r="AJ10" i="15" s="1"/>
  <c r="AG94" i="15" a="1"/>
  <c r="AG94" i="15" s="1"/>
  <c r="U106" i="15" a="1"/>
  <c r="U106" i="15" s="1"/>
  <c r="Z116" i="15" a="1"/>
  <c r="Z116" i="15" s="1"/>
  <c r="N46" i="15" a="1"/>
  <c r="N46" i="15" s="1"/>
  <c r="AA41" i="15" a="1"/>
  <c r="AA41" i="15" s="1"/>
  <c r="AD39" i="15" a="1"/>
  <c r="AD39" i="15" s="1"/>
  <c r="D12" i="15" a="1"/>
  <c r="D12" i="15" s="1"/>
  <c r="L14" i="15" a="1"/>
  <c r="L14" i="15" s="1"/>
  <c r="T16" i="15" a="1"/>
  <c r="T16" i="15" s="1"/>
  <c r="AB18" i="15" a="1"/>
  <c r="AB18" i="15" s="1"/>
  <c r="AJ20" i="15" a="1"/>
  <c r="AJ20" i="15" s="1"/>
  <c r="P23" i="15" a="1"/>
  <c r="P23" i="15" s="1"/>
  <c r="AF25" i="15" a="1"/>
  <c r="AF25" i="15" s="1"/>
  <c r="D28" i="15" a="1"/>
  <c r="D28" i="15" s="1"/>
  <c r="L32" i="15" a="1"/>
  <c r="L32" i="15" s="1"/>
  <c r="AC10" i="15" a="1"/>
  <c r="AC10" i="15" s="1"/>
  <c r="S93" i="15" a="1"/>
  <c r="S93" i="15" s="1"/>
  <c r="H64" i="15" a="1"/>
  <c r="H64" i="15" s="1"/>
  <c r="C50" i="15" a="1"/>
  <c r="C50" i="15" s="1"/>
  <c r="P51" i="15" a="1"/>
  <c r="P51" i="15" s="1"/>
  <c r="M54" i="15" a="1"/>
  <c r="M54" i="15" s="1"/>
  <c r="B57" i="15" a="1"/>
  <c r="B57" i="15" s="1"/>
  <c r="G58" i="15" a="1"/>
  <c r="G58" i="15" s="1"/>
  <c r="U49" i="15" a="1"/>
  <c r="U49" i="15" s="1"/>
  <c r="L53" i="15" a="1"/>
  <c r="L53" i="15" s="1"/>
  <c r="AC49" i="15" a="1"/>
  <c r="AC49" i="15" s="1"/>
  <c r="L55" i="15" a="1"/>
  <c r="L55" i="15" s="1"/>
  <c r="AK57" i="15" a="1"/>
  <c r="AK57" i="15" s="1"/>
  <c r="AE58" i="15" a="1"/>
  <c r="AE58" i="15" s="1"/>
  <c r="U80" i="15" a="1"/>
  <c r="U80" i="15" s="1"/>
  <c r="AK90" i="15" a="1"/>
  <c r="AK90" i="15" s="1"/>
  <c r="N90" i="15" a="1"/>
  <c r="N90" i="15" s="1"/>
  <c r="AI79" i="15" a="1"/>
  <c r="AI79" i="15" s="1"/>
  <c r="AI87" i="15" a="1"/>
  <c r="AI87" i="15" s="1"/>
  <c r="AB79" i="15" a="1"/>
  <c r="AB79" i="15" s="1"/>
  <c r="D89" i="15" a="1"/>
  <c r="D89" i="15" s="1"/>
  <c r="M57" i="15" a="1"/>
  <c r="M57" i="15" s="1"/>
  <c r="U85" i="15" a="1"/>
  <c r="U85" i="15" s="1"/>
  <c r="D79" i="15" a="1"/>
  <c r="D79" i="15" s="1"/>
  <c r="V85" i="15" a="1"/>
  <c r="V85" i="15" s="1"/>
  <c r="AH90" i="15" a="1"/>
  <c r="AH90" i="15" s="1"/>
  <c r="Z94" i="15" a="1"/>
  <c r="Z94" i="15" s="1"/>
  <c r="AE77" i="15" a="1"/>
  <c r="AE77" i="15" s="1"/>
  <c r="AA80" i="15" a="1"/>
  <c r="AA80" i="15" s="1"/>
  <c r="AI82" i="15" a="1"/>
  <c r="AI82" i="15" s="1"/>
  <c r="G85" i="15" a="1"/>
  <c r="G85" i="15" s="1"/>
  <c r="O87" i="15" a="1"/>
  <c r="O87" i="15" s="1"/>
  <c r="AE89" i="15" a="1"/>
  <c r="AE89" i="15" s="1"/>
  <c r="AJ80" i="15" a="1"/>
  <c r="AJ80" i="15" s="1"/>
  <c r="G93" i="15" a="1"/>
  <c r="G93" i="15" s="1"/>
  <c r="AJ96" i="15" a="1"/>
  <c r="AJ96" i="15" s="1"/>
  <c r="T99" i="15" a="1"/>
  <c r="T99" i="15" s="1"/>
  <c r="AJ101" i="15" a="1"/>
  <c r="AJ101" i="15" s="1"/>
  <c r="AA107" i="15" a="1"/>
  <c r="AA107" i="15" s="1"/>
  <c r="Z110" i="15" a="1"/>
  <c r="Z110" i="15" s="1"/>
  <c r="I113" i="15" a="1"/>
  <c r="I113" i="15" s="1"/>
  <c r="AI116" i="15" a="1"/>
  <c r="AI116" i="15" s="1"/>
  <c r="AH119" i="15" a="1"/>
  <c r="AH119" i="15" s="1"/>
  <c r="I122" i="15" a="1"/>
  <c r="I122" i="15" s="1"/>
  <c r="AI124" i="15" a="1"/>
  <c r="AI124" i="15" s="1"/>
  <c r="L45" i="15" a="1"/>
  <c r="L45" i="15" s="1"/>
  <c r="AB47" i="15" a="1"/>
  <c r="AB47" i="15" s="1"/>
  <c r="AF42" i="15" a="1"/>
  <c r="AF42" i="15" s="1"/>
  <c r="AJ82" i="15" a="1"/>
  <c r="AJ82" i="15" s="1"/>
  <c r="T94" i="15" a="1"/>
  <c r="T94" i="15" s="1"/>
  <c r="U97" i="15" a="1"/>
  <c r="U97" i="15" s="1"/>
  <c r="AK99" i="15" a="1"/>
  <c r="AK99" i="15" s="1"/>
  <c r="Z105" i="15" a="1"/>
  <c r="Z105" i="15" s="1"/>
  <c r="AB107" i="15" a="1"/>
  <c r="AB107" i="15" s="1"/>
  <c r="K110" i="15" a="1"/>
  <c r="K110" i="15" s="1"/>
  <c r="AC112" i="15" a="1"/>
  <c r="AC112" i="15" s="1"/>
  <c r="D116" i="15" a="1"/>
  <c r="D116" i="15" s="1"/>
  <c r="V118" i="15" a="1"/>
  <c r="V118" i="15" s="1"/>
  <c r="AF120" i="15" a="1"/>
  <c r="AF120" i="15" s="1"/>
  <c r="G123" i="15" a="1"/>
  <c r="G123" i="15" s="1"/>
  <c r="M43" i="15" a="1"/>
  <c r="M43" i="15" s="1"/>
  <c r="AC45" i="15" a="1"/>
  <c r="AC45" i="15" s="1"/>
  <c r="L90" i="15" a="1"/>
  <c r="L90" i="15" s="1"/>
  <c r="K95" i="15" a="1"/>
  <c r="K95" i="15" s="1"/>
  <c r="AD97" i="15" a="1"/>
  <c r="AD97" i="15" s="1"/>
  <c r="K105" i="15" a="1"/>
  <c r="K105" i="15" s="1"/>
  <c r="AC107" i="15" a="1"/>
  <c r="AC107" i="15" s="1"/>
  <c r="D110" i="15" a="1"/>
  <c r="D110" i="15" s="1"/>
  <c r="V112" i="15" a="1"/>
  <c r="V112" i="15" s="1"/>
  <c r="AF114" i="15" a="1"/>
  <c r="AF114" i="15" s="1"/>
  <c r="G118" i="15" a="1"/>
  <c r="G118" i="15" s="1"/>
  <c r="I120" i="15" a="1"/>
  <c r="I120" i="15" s="1"/>
  <c r="AA122" i="15" a="1"/>
  <c r="AA122" i="15" s="1"/>
  <c r="N43" i="15" a="1"/>
  <c r="N43" i="15" s="1"/>
  <c r="V45" i="15" a="1"/>
  <c r="V45" i="15" s="1"/>
  <c r="P83" i="15" a="1"/>
  <c r="P83" i="15" s="1"/>
  <c r="C98" i="15" a="1"/>
  <c r="C98" i="15" s="1"/>
  <c r="C100" i="15" a="1"/>
  <c r="C100" i="15" s="1"/>
  <c r="D105" i="15" a="1"/>
  <c r="D105" i="15" s="1"/>
  <c r="V107" i="15" a="1"/>
  <c r="V107" i="15" s="1"/>
  <c r="AF109" i="15" a="1"/>
  <c r="AF109" i="15" s="1"/>
  <c r="G112" i="15" a="1"/>
  <c r="G112" i="15" s="1"/>
  <c r="I114" i="15" a="1"/>
  <c r="I114" i="15" s="1"/>
  <c r="AA117" i="15" a="1"/>
  <c r="AA117" i="15" s="1"/>
  <c r="J120" i="15" a="1"/>
  <c r="J120" i="15" s="1"/>
  <c r="T122" i="15" a="1"/>
  <c r="T122" i="15" s="1"/>
  <c r="G43" i="15" a="1"/>
  <c r="G43" i="15" s="1"/>
  <c r="G45" i="15" a="1"/>
  <c r="G45" i="15" s="1"/>
  <c r="P85" i="15" a="1"/>
  <c r="P85" i="15" s="1"/>
  <c r="K94" i="15" a="1"/>
  <c r="K94" i="15" s="1"/>
  <c r="O97" i="15" a="1"/>
  <c r="O97" i="15" s="1"/>
  <c r="AF99" i="15" a="1"/>
  <c r="AF99" i="15" s="1"/>
  <c r="M105" i="15" a="1"/>
  <c r="M105" i="15" s="1"/>
  <c r="O107" i="15" a="1"/>
  <c r="O107" i="15" s="1"/>
  <c r="AG109" i="15" a="1"/>
  <c r="AG109" i="15" s="1"/>
  <c r="AI111" i="15" a="1"/>
  <c r="AI111" i="15" s="1"/>
  <c r="Z114" i="15" a="1"/>
  <c r="Z114" i="15" s="1"/>
  <c r="AB117" i="15" a="1"/>
  <c r="AB117" i="15" s="1"/>
  <c r="K120" i="15" a="1"/>
  <c r="K120" i="15" s="1"/>
  <c r="AC122" i="15" a="1"/>
  <c r="AC122" i="15" s="1"/>
  <c r="P43" i="15" a="1"/>
  <c r="P43" i="15" s="1"/>
  <c r="AF45" i="15" a="1"/>
  <c r="AF45" i="15" s="1"/>
  <c r="D40" i="15" a="1"/>
  <c r="D40" i="15" s="1"/>
  <c r="AF91" i="15" a="1"/>
  <c r="AF91" i="15" s="1"/>
  <c r="Z95" i="15" a="1"/>
  <c r="Z95" i="15" s="1"/>
  <c r="M98" i="15" a="1"/>
  <c r="M98" i="15" s="1"/>
  <c r="AC100" i="15" a="1"/>
  <c r="AC100" i="15" s="1"/>
  <c r="K106" i="15" a="1"/>
  <c r="K106" i="15" s="1"/>
  <c r="AC108" i="15" a="1"/>
  <c r="AC108" i="15" s="1"/>
  <c r="D111" i="15" a="1"/>
  <c r="D111" i="15" s="1"/>
  <c r="V113" i="15" a="1"/>
  <c r="V113" i="15" s="1"/>
  <c r="AF116" i="15" a="1"/>
  <c r="AF116" i="15" s="1"/>
  <c r="G119" i="15" a="1"/>
  <c r="G119" i="15" s="1"/>
  <c r="I121" i="15" a="1"/>
  <c r="I121" i="15" s="1"/>
  <c r="AA123" i="15" a="1"/>
  <c r="AA123" i="15" s="1"/>
  <c r="AC44" i="15" a="1"/>
  <c r="AC44" i="15" s="1"/>
  <c r="I47" i="15" a="1"/>
  <c r="I47" i="15" s="1"/>
  <c r="L82" i="15" a="1"/>
  <c r="L82" i="15" s="1"/>
  <c r="Z101" i="15" a="1"/>
  <c r="Z101" i="15" s="1"/>
  <c r="V117" i="15" a="1"/>
  <c r="V117" i="15" s="1"/>
  <c r="AG124" i="15" a="1"/>
  <c r="AG124" i="15" s="1"/>
  <c r="AD40" i="15" a="1"/>
  <c r="AD40" i="15" s="1"/>
  <c r="J39" i="15" a="1"/>
  <c r="J39" i="15" s="1"/>
  <c r="G11" i="15" a="1"/>
  <c r="G11" i="15" s="1"/>
  <c r="G13" i="15" a="1"/>
  <c r="G13" i="15" s="1"/>
  <c r="G15" i="15" a="1"/>
  <c r="G15" i="15" s="1"/>
  <c r="G17" i="15" a="1"/>
  <c r="G17" i="15" s="1"/>
  <c r="G19" i="15" a="1"/>
  <c r="G19" i="15" s="1"/>
  <c r="G21" i="15" a="1"/>
  <c r="G21" i="15" s="1"/>
  <c r="G23" i="15" a="1"/>
  <c r="G23" i="15" s="1"/>
  <c r="G25" i="15" a="1"/>
  <c r="G25" i="15" s="1"/>
  <c r="G27" i="15" a="1"/>
  <c r="G27" i="15" s="1"/>
  <c r="G31" i="15" a="1"/>
  <c r="G31" i="15" s="1"/>
  <c r="G33" i="15" a="1"/>
  <c r="G33" i="15" s="1"/>
  <c r="G10" i="15" a="1"/>
  <c r="G10" i="15" s="1"/>
  <c r="C96" i="15" a="1"/>
  <c r="C96" i="15" s="1"/>
  <c r="O108" i="15" a="1"/>
  <c r="O108" i="15" s="1"/>
  <c r="T118" i="15" a="1"/>
  <c r="T118" i="15" s="1"/>
  <c r="AD46" i="15" a="1"/>
  <c r="AD46" i="15" s="1"/>
  <c r="B42" i="15" a="1"/>
  <c r="B42" i="15" s="1"/>
  <c r="D38" i="15" a="1"/>
  <c r="D38" i="15" s="1"/>
  <c r="L12" i="15" a="1"/>
  <c r="L12" i="15" s="1"/>
  <c r="T14" i="15" a="1"/>
  <c r="T14" i="15" s="1"/>
  <c r="AB16" i="15" a="1"/>
  <c r="AB16" i="15" s="1"/>
  <c r="AJ18" i="15" a="1"/>
  <c r="AJ18" i="15" s="1"/>
  <c r="P21" i="15" a="1"/>
  <c r="P21" i="15" s="1"/>
  <c r="AF23" i="15" a="1"/>
  <c r="AF23" i="15" s="1"/>
  <c r="D26" i="15" a="1"/>
  <c r="D26" i="15" s="1"/>
  <c r="L28" i="15" a="1"/>
  <c r="L28" i="15" s="1"/>
  <c r="T32" i="15" a="1"/>
  <c r="T32" i="15" s="1"/>
  <c r="AK10" i="15" a="1"/>
  <c r="AK10" i="15" s="1"/>
  <c r="L96" i="15" a="1"/>
  <c r="L96" i="15" s="1"/>
  <c r="S109" i="15" a="1"/>
  <c r="S109" i="15" s="1"/>
  <c r="AD117" i="15" a="1"/>
  <c r="AD117" i="15" s="1"/>
  <c r="AD44" i="15" a="1"/>
  <c r="AD44" i="15" s="1"/>
  <c r="AD49" i="15" a="1"/>
  <c r="AD49" i="15" s="1"/>
  <c r="K52" i="15" a="1"/>
  <c r="K52" i="15" s="1"/>
  <c r="AF53" i="15" a="1"/>
  <c r="AF53" i="15" s="1"/>
  <c r="AC56" i="15" a="1"/>
  <c r="AC56" i="15" s="1"/>
  <c r="AH59" i="15" a="1"/>
  <c r="AH59" i="15" s="1"/>
  <c r="AB55" i="15" a="1"/>
  <c r="AB55" i="15" s="1"/>
  <c r="C59" i="15" a="1"/>
  <c r="C59" i="15" s="1"/>
  <c r="AF60" i="15" a="1"/>
  <c r="AF60" i="15" s="1"/>
  <c r="O60" i="15" a="1"/>
  <c r="O60" i="15" s="1"/>
  <c r="AE62" i="15" a="1"/>
  <c r="AE62" i="15" s="1"/>
  <c r="AK63" i="15" a="1"/>
  <c r="AK63" i="15" s="1"/>
  <c r="T65" i="15" a="1"/>
  <c r="T65" i="15" s="1"/>
  <c r="U82" i="15" a="1"/>
  <c r="U82" i="15" s="1"/>
  <c r="AK92" i="15" a="1"/>
  <c r="AK92" i="15" s="1"/>
  <c r="AD82" i="15" a="1"/>
  <c r="AD82" i="15" s="1"/>
  <c r="AH91" i="15" a="1"/>
  <c r="AH91" i="15" s="1"/>
  <c r="S81" i="15" a="1"/>
  <c r="S81" i="15" s="1"/>
  <c r="S89" i="15" a="1"/>
  <c r="S89" i="15" s="1"/>
  <c r="T81" i="15" a="1"/>
  <c r="T81" i="15" s="1"/>
  <c r="AF90" i="15" a="1"/>
  <c r="AF90" i="15" s="1"/>
  <c r="U73" i="15" a="1"/>
  <c r="U73" i="15" s="1"/>
  <c r="U87" i="15" a="1"/>
  <c r="U87" i="15" s="1"/>
  <c r="J80" i="15" a="1"/>
  <c r="J80" i="15" s="1"/>
  <c r="AD85" i="15" a="1"/>
  <c r="AD85" i="15" s="1"/>
  <c r="N91" i="15" a="1"/>
  <c r="N91" i="15" s="1"/>
  <c r="AK51" i="15" a="1"/>
  <c r="AK51" i="15" s="1"/>
  <c r="I78" i="15" a="1"/>
  <c r="I78" i="15" s="1"/>
  <c r="AI80" i="15" a="1"/>
  <c r="AI80" i="15" s="1"/>
  <c r="G83" i="15" a="1"/>
  <c r="G83" i="15" s="1"/>
  <c r="O85" i="15" a="1"/>
  <c r="O85" i="15" s="1"/>
  <c r="AE87" i="15" a="1"/>
  <c r="AE87" i="15" s="1"/>
  <c r="K90" i="15" a="1"/>
  <c r="K90" i="15" s="1"/>
  <c r="AB82" i="15" a="1"/>
  <c r="AB82" i="15" s="1"/>
  <c r="C94" i="15" a="1"/>
  <c r="C94" i="15" s="1"/>
  <c r="J97" i="15" a="1"/>
  <c r="J97" i="15" s="1"/>
  <c r="AB99" i="15" a="1"/>
  <c r="AB99" i="15" s="1"/>
  <c r="I105" i="15" a="1"/>
  <c r="I105" i="15" s="1"/>
  <c r="AI107" i="15" a="1"/>
  <c r="AI107" i="15" s="1"/>
  <c r="G111" i="15" a="1"/>
  <c r="G111" i="15" s="1"/>
  <c r="AG113" i="15" a="1"/>
  <c r="AG113" i="15" s="1"/>
  <c r="P117" i="15" a="1"/>
  <c r="P117" i="15" s="1"/>
  <c r="G120" i="15" a="1"/>
  <c r="G120" i="15" s="1"/>
  <c r="AG122" i="15" a="1"/>
  <c r="AG122" i="15" s="1"/>
  <c r="D43" i="15" a="1"/>
  <c r="D43" i="15" s="1"/>
  <c r="T45" i="15" a="1"/>
  <c r="T45" i="15" s="1"/>
  <c r="P40" i="15" a="1"/>
  <c r="P40" i="15" s="1"/>
  <c r="D39" i="15" a="1"/>
  <c r="D39" i="15" s="1"/>
  <c r="AB84" i="15" a="1"/>
  <c r="AB84" i="15" s="1"/>
  <c r="AI94" i="15" a="1"/>
  <c r="AI94" i="15" s="1"/>
  <c r="AC97" i="15" a="1"/>
  <c r="AC97" i="15" s="1"/>
  <c r="I100" i="15" a="1"/>
  <c r="I100" i="15" s="1"/>
  <c r="AH105" i="15" a="1"/>
  <c r="AH105" i="15" s="1"/>
  <c r="AJ107" i="15" a="1"/>
  <c r="AJ107" i="15" s="1"/>
  <c r="S110" i="15" a="1"/>
  <c r="S110" i="15" s="1"/>
  <c r="AK112" i="15" a="1"/>
  <c r="AK112" i="15" s="1"/>
  <c r="L116" i="15" a="1"/>
  <c r="L116" i="15" s="1"/>
  <c r="AD118" i="15" a="1"/>
  <c r="AD118" i="15" s="1"/>
  <c r="M121" i="15" a="1"/>
  <c r="M121" i="15" s="1"/>
  <c r="O123" i="15" a="1"/>
  <c r="O123" i="15" s="1"/>
  <c r="U43" i="15" a="1"/>
  <c r="U43" i="15" s="1"/>
  <c r="AK45" i="15" a="1"/>
  <c r="AK45" i="15" s="1"/>
  <c r="U91" i="15" a="1"/>
  <c r="U91" i="15" s="1"/>
  <c r="V95" i="15" a="1"/>
  <c r="V95" i="15" s="1"/>
  <c r="J100" i="15" a="1"/>
  <c r="J100" i="15" s="1"/>
  <c r="S105" i="15" a="1"/>
  <c r="S105" i="15" s="1"/>
  <c r="AK107" i="15" a="1"/>
  <c r="AK107" i="15" s="1"/>
  <c r="L110" i="15" a="1"/>
  <c r="L110" i="15" s="1"/>
  <c r="AD112" i="15" a="1"/>
  <c r="AD112" i="15" s="1"/>
  <c r="M116" i="15" a="1"/>
  <c r="M116" i="15" s="1"/>
  <c r="O118" i="15" a="1"/>
  <c r="O118" i="15" s="1"/>
  <c r="AG120" i="15" a="1"/>
  <c r="AG120" i="15" s="1"/>
  <c r="AI122" i="15" a="1"/>
  <c r="AI122" i="15" s="1"/>
  <c r="V43" i="15" a="1"/>
  <c r="V43" i="15" s="1"/>
  <c r="AD45" i="15" a="1"/>
  <c r="AD45" i="15" s="1"/>
  <c r="AJ86" i="15" a="1"/>
  <c r="AJ86" i="15" s="1"/>
  <c r="M95" i="15" a="1"/>
  <c r="M95" i="15" s="1"/>
  <c r="K98" i="15" a="1"/>
  <c r="K98" i="15" s="1"/>
  <c r="K100" i="15" a="1"/>
  <c r="K100" i="15" s="1"/>
  <c r="L105" i="15" a="1"/>
  <c r="L105" i="15" s="1"/>
  <c r="AD107" i="15" a="1"/>
  <c r="AD107" i="15" s="1"/>
  <c r="M110" i="15" a="1"/>
  <c r="M110" i="15" s="1"/>
  <c r="O112" i="15" a="1"/>
  <c r="O112" i="15" s="1"/>
  <c r="AG114" i="15" a="1"/>
  <c r="AG114" i="15" s="1"/>
  <c r="AI117" i="15" a="1"/>
  <c r="AI117" i="15" s="1"/>
  <c r="Z120" i="15" a="1"/>
  <c r="Z120" i="15" s="1"/>
  <c r="AB122" i="15" a="1"/>
  <c r="AB122" i="15" s="1"/>
  <c r="O43" i="15" a="1"/>
  <c r="O43" i="15" s="1"/>
  <c r="O45" i="15" a="1"/>
  <c r="O45" i="15" s="1"/>
  <c r="AJ88" i="15" a="1"/>
  <c r="AJ88" i="15" s="1"/>
  <c r="AA94" i="15" a="1"/>
  <c r="AA94" i="15" s="1"/>
  <c r="AF97" i="15" a="1"/>
  <c r="AF97" i="15" s="1"/>
  <c r="D100" i="15" a="1"/>
  <c r="D100" i="15" s="1"/>
  <c r="U105" i="15" a="1"/>
  <c r="U105" i="15" s="1"/>
  <c r="AE107" i="15" a="1"/>
  <c r="AE107" i="15" s="1"/>
  <c r="N110" i="15" a="1"/>
  <c r="N110" i="15" s="1"/>
  <c r="P112" i="15" a="1"/>
  <c r="P112" i="15" s="1"/>
  <c r="AH114" i="15" a="1"/>
  <c r="AH114" i="15" s="1"/>
  <c r="AJ117" i="15" a="1"/>
  <c r="AJ117" i="15" s="1"/>
  <c r="S120" i="15" a="1"/>
  <c r="S120" i="15" s="1"/>
  <c r="AK122" i="15" a="1"/>
  <c r="AK122" i="15" s="1"/>
  <c r="AF43" i="15" a="1"/>
  <c r="AF43" i="15" s="1"/>
  <c r="D46" i="15" a="1"/>
  <c r="D46" i="15" s="1"/>
  <c r="L40" i="15" a="1"/>
  <c r="L40" i="15" s="1"/>
  <c r="T92" i="15" a="1"/>
  <c r="T92" i="15" s="1"/>
  <c r="AK95" i="15" a="1"/>
  <c r="AK95" i="15" s="1"/>
  <c r="U98" i="15" a="1"/>
  <c r="U98" i="15" s="1"/>
  <c r="AK100" i="15" a="1"/>
  <c r="AK100" i="15" s="1"/>
  <c r="S106" i="15" a="1"/>
  <c r="S106" i="15" s="1"/>
  <c r="AK108" i="15" a="1"/>
  <c r="AK108" i="15" s="1"/>
  <c r="L111" i="15" a="1"/>
  <c r="L111" i="15" s="1"/>
  <c r="AD113" i="15" a="1"/>
  <c r="AD113" i="15" s="1"/>
  <c r="M117" i="15" a="1"/>
  <c r="M117" i="15" s="1"/>
  <c r="O119" i="15" a="1"/>
  <c r="O119" i="15" s="1"/>
  <c r="AG121" i="15" a="1"/>
  <c r="AG121" i="15" s="1"/>
  <c r="AI123" i="15" a="1"/>
  <c r="AI123" i="15" s="1"/>
  <c r="AK44" i="15" a="1"/>
  <c r="AK44" i="15" s="1"/>
  <c r="AG47" i="15" a="1"/>
  <c r="AG47" i="15" s="1"/>
  <c r="P89" i="15" a="1"/>
  <c r="P89" i="15" s="1"/>
  <c r="T106" i="15" a="1"/>
  <c r="T106" i="15" s="1"/>
  <c r="S118" i="15" a="1"/>
  <c r="S118" i="15" s="1"/>
  <c r="Z43" i="15" a="1"/>
  <c r="Z43" i="15" s="1"/>
  <c r="O41" i="15" a="1"/>
  <c r="O41" i="15" s="1"/>
  <c r="S39" i="15" a="1"/>
  <c r="S39" i="15" s="1"/>
  <c r="O11" i="15" a="1"/>
  <c r="O11" i="15" s="1"/>
  <c r="O13" i="15" a="1"/>
  <c r="O13" i="15" s="1"/>
  <c r="O15" i="15" a="1"/>
  <c r="O15" i="15" s="1"/>
  <c r="O17" i="15" a="1"/>
  <c r="O17" i="15" s="1"/>
  <c r="O19" i="15" a="1"/>
  <c r="O19" i="15" s="1"/>
  <c r="O21" i="15" a="1"/>
  <c r="O21" i="15" s="1"/>
  <c r="O23" i="15" a="1"/>
  <c r="O23" i="15" s="1"/>
  <c r="O25" i="15" a="1"/>
  <c r="O25" i="15" s="1"/>
  <c r="O27" i="15" a="1"/>
  <c r="O27" i="15" s="1"/>
  <c r="O31" i="15" a="1"/>
  <c r="O31" i="15" s="1"/>
  <c r="O33" i="15" a="1"/>
  <c r="O33" i="15" s="1"/>
  <c r="AE10" i="15" a="1"/>
  <c r="AE10" i="15" s="1"/>
  <c r="I97" i="15" a="1"/>
  <c r="I97" i="15" s="1"/>
  <c r="L109" i="15" a="1"/>
  <c r="L109" i="15" s="1"/>
  <c r="N120" i="15" a="1"/>
  <c r="N120" i="15" s="1"/>
  <c r="S47" i="15" a="1"/>
  <c r="S47" i="15" s="1"/>
  <c r="K42" i="15" a="1"/>
  <c r="K42" i="15" s="1"/>
  <c r="M38" i="15" a="1"/>
  <c r="M38" i="15" s="1"/>
  <c r="T12" i="15" a="1"/>
  <c r="T12" i="15" s="1"/>
  <c r="AB14" i="15" a="1"/>
  <c r="AB14" i="15" s="1"/>
  <c r="AJ16" i="15" a="1"/>
  <c r="AJ16" i="15" s="1"/>
  <c r="P19" i="15" a="1"/>
  <c r="P19" i="15" s="1"/>
  <c r="AF21" i="15" a="1"/>
  <c r="AF21" i="15" s="1"/>
  <c r="D24" i="15" a="1"/>
  <c r="D24" i="15" s="1"/>
  <c r="L26" i="15" a="1"/>
  <c r="L26" i="15" s="1"/>
  <c r="T28" i="15" a="1"/>
  <c r="T28" i="15" s="1"/>
  <c r="Z52" i="15" a="1"/>
  <c r="Z52" i="15" s="1"/>
  <c r="AA54" i="15" a="1"/>
  <c r="AA54" i="15" s="1"/>
  <c r="D56" i="15" a="1"/>
  <c r="D56" i="15" s="1"/>
  <c r="I59" i="15" a="1"/>
  <c r="I59" i="15" s="1"/>
  <c r="V62" i="15" a="1"/>
  <c r="V62" i="15" s="1"/>
  <c r="D63" i="15" a="1"/>
  <c r="D63" i="15" s="1"/>
  <c r="L65" i="15" a="1"/>
  <c r="L65" i="15" s="1"/>
  <c r="AA65" i="15" a="1"/>
  <c r="AA65" i="15" s="1"/>
  <c r="AB65" i="15" a="1"/>
  <c r="AB65" i="15" s="1"/>
  <c r="AD66" i="15" a="1"/>
  <c r="AD66" i="15" s="1"/>
  <c r="S67" i="15" a="1"/>
  <c r="S67" i="15" s="1"/>
  <c r="AJ67" i="15" a="1"/>
  <c r="AJ67" i="15" s="1"/>
  <c r="AK82" i="15" a="1"/>
  <c r="AK82" i="15" s="1"/>
  <c r="AG93" i="15" a="1"/>
  <c r="AG93" i="15" s="1"/>
  <c r="J83" i="15" a="1"/>
  <c r="J83" i="15" s="1"/>
  <c r="V92" i="15" a="1"/>
  <c r="V92" i="15" s="1"/>
  <c r="AI81" i="15" a="1"/>
  <c r="AI81" i="15" s="1"/>
  <c r="AI89" i="15" a="1"/>
  <c r="AI89" i="15" s="1"/>
  <c r="AJ81" i="15" a="1"/>
  <c r="AJ81" i="15" s="1"/>
  <c r="L91" i="15" a="1"/>
  <c r="L91" i="15" s="1"/>
  <c r="AI76" i="15" a="1"/>
  <c r="AI76" i="15" s="1"/>
  <c r="AK87" i="15" a="1"/>
  <c r="AK87" i="15" s="1"/>
  <c r="AH80" i="15" a="1"/>
  <c r="AH80" i="15" s="1"/>
  <c r="N87" i="15" a="1"/>
  <c r="N87" i="15" s="1"/>
  <c r="AD91" i="15" a="1"/>
  <c r="AD91" i="15" s="1"/>
  <c r="AF58" i="15" a="1"/>
  <c r="AF58" i="15" s="1"/>
  <c r="S78" i="15" a="1"/>
  <c r="S78" i="15" s="1"/>
  <c r="G81" i="15" a="1"/>
  <c r="G81" i="15" s="1"/>
  <c r="O83" i="15" a="1"/>
  <c r="O83" i="15" s="1"/>
  <c r="AE85" i="15" a="1"/>
  <c r="AE85" i="15" s="1"/>
  <c r="K88" i="15" a="1"/>
  <c r="K88" i="15" s="1"/>
  <c r="S90" i="15" a="1"/>
  <c r="S90" i="15" s="1"/>
  <c r="T84" i="15" a="1"/>
  <c r="T84" i="15" s="1"/>
  <c r="S94" i="15" a="1"/>
  <c r="S94" i="15" s="1"/>
  <c r="S97" i="15" a="1"/>
  <c r="S97" i="15" s="1"/>
  <c r="AJ99" i="15" a="1"/>
  <c r="AJ99" i="15" s="1"/>
  <c r="AG105" i="15" a="1"/>
  <c r="AG105" i="15" s="1"/>
  <c r="AF108" i="15" a="1"/>
  <c r="AF108" i="15" s="1"/>
  <c r="O111" i="15" a="1"/>
  <c r="O111" i="15" s="1"/>
  <c r="N114" i="15" a="1"/>
  <c r="N114" i="15" s="1"/>
  <c r="AF117" i="15" a="1"/>
  <c r="AF117" i="15" s="1"/>
  <c r="O120" i="15" a="1"/>
  <c r="O120" i="15" s="1"/>
  <c r="N123" i="15" a="1"/>
  <c r="N123" i="15" s="1"/>
  <c r="L43" i="15" a="1"/>
  <c r="L43" i="15" s="1"/>
  <c r="AJ45" i="15" a="1"/>
  <c r="AJ45" i="15" s="1"/>
  <c r="AF40" i="15" a="1"/>
  <c r="AF40" i="15" s="1"/>
  <c r="L39" i="15" a="1"/>
  <c r="L39" i="15" s="1"/>
  <c r="T86" i="15" a="1"/>
  <c r="T86" i="15" s="1"/>
  <c r="J95" i="15" a="1"/>
  <c r="J95" i="15" s="1"/>
  <c r="AK97" i="15" a="1"/>
  <c r="AK97" i="15" s="1"/>
  <c r="AG100" i="15" a="1"/>
  <c r="AG100" i="15" s="1"/>
  <c r="G106" i="15" a="1"/>
  <c r="G106" i="15" s="1"/>
  <c r="I108" i="15" a="1"/>
  <c r="I108" i="15" s="1"/>
  <c r="AA110" i="15" a="1"/>
  <c r="AA110" i="15" s="1"/>
  <c r="J113" i="15" a="1"/>
  <c r="J113" i="15" s="1"/>
  <c r="T116" i="15" a="1"/>
  <c r="T116" i="15" s="1"/>
  <c r="C119" i="15" a="1"/>
  <c r="C119" i="15" s="1"/>
  <c r="U121" i="15" a="1"/>
  <c r="U121" i="15" s="1"/>
  <c r="AE123" i="15" a="1"/>
  <c r="AE123" i="15" s="1"/>
  <c r="AC43" i="15" a="1"/>
  <c r="AC43" i="15" s="1"/>
  <c r="AG52" i="15" a="1"/>
  <c r="AG52" i="15" s="1"/>
  <c r="L92" i="15" a="1"/>
  <c r="L92" i="15" s="1"/>
  <c r="AF95" i="15" a="1"/>
  <c r="AF95" i="15" s="1"/>
  <c r="J98" i="15" a="1"/>
  <c r="J98" i="15" s="1"/>
  <c r="Z100" i="15" a="1"/>
  <c r="Z100" i="15" s="1"/>
  <c r="AA105" i="15" a="1"/>
  <c r="AA105" i="15" s="1"/>
  <c r="J108" i="15" a="1"/>
  <c r="J108" i="15" s="1"/>
  <c r="T110" i="15" a="1"/>
  <c r="T110" i="15" s="1"/>
  <c r="C113" i="15" a="1"/>
  <c r="C113" i="15" s="1"/>
  <c r="U116" i="15" a="1"/>
  <c r="U116" i="15" s="1"/>
  <c r="AE118" i="15" a="1"/>
  <c r="AE118" i="15" s="1"/>
  <c r="N121" i="15" a="1"/>
  <c r="N121" i="15" s="1"/>
  <c r="P123" i="15" a="1"/>
  <c r="P123" i="15" s="1"/>
  <c r="AD43" i="15" a="1"/>
  <c r="AD43" i="15" s="1"/>
  <c r="B46" i="15" a="1"/>
  <c r="B46" i="15" s="1"/>
  <c r="AB88" i="15" a="1"/>
  <c r="AB88" i="15" s="1"/>
  <c r="AH95" i="15" a="1"/>
  <c r="AH95" i="15" s="1"/>
  <c r="S98" i="15" a="1"/>
  <c r="S98" i="15" s="1"/>
  <c r="S100" i="15" a="1"/>
  <c r="S100" i="15" s="1"/>
  <c r="T105" i="15" a="1"/>
  <c r="T105" i="15" s="1"/>
  <c r="C108" i="15" a="1"/>
  <c r="C108" i="15" s="1"/>
  <c r="U110" i="15" a="1"/>
  <c r="U110" i="15" s="1"/>
  <c r="AE112" i="15" a="1"/>
  <c r="AE112" i="15" s="1"/>
  <c r="N116" i="15" a="1"/>
  <c r="N116" i="15" s="1"/>
  <c r="P118" i="15" a="1"/>
  <c r="P118" i="15" s="1"/>
  <c r="AH120" i="15" a="1"/>
  <c r="AH120" i="15" s="1"/>
  <c r="AJ122" i="15" a="1"/>
  <c r="AJ122" i="15" s="1"/>
  <c r="AE43" i="15" a="1"/>
  <c r="AE43" i="15" s="1"/>
  <c r="AE45" i="15" a="1"/>
  <c r="AE45" i="15" s="1"/>
  <c r="AB90" i="15" a="1"/>
  <c r="AB90" i="15" s="1"/>
  <c r="C95" i="15" a="1"/>
  <c r="C95" i="15" s="1"/>
  <c r="D98" i="15" a="1"/>
  <c r="D98" i="15" s="1"/>
  <c r="L100" i="15" a="1"/>
  <c r="L100" i="15" s="1"/>
  <c r="AC105" i="15" a="1"/>
  <c r="AC105" i="15" s="1"/>
  <c r="D108" i="15" a="1"/>
  <c r="D108" i="15" s="1"/>
  <c r="V110" i="15" a="1"/>
  <c r="V110" i="15" s="1"/>
  <c r="AF112" i="15" a="1"/>
  <c r="AF112" i="15" s="1"/>
  <c r="G116" i="15" a="1"/>
  <c r="G116" i="15" s="1"/>
  <c r="I118" i="15" a="1"/>
  <c r="I118" i="15" s="1"/>
  <c r="AA120" i="15" a="1"/>
  <c r="AA120" i="15" s="1"/>
  <c r="J123" i="15" a="1"/>
  <c r="J123" i="15" s="1"/>
  <c r="D44" i="15" a="1"/>
  <c r="D44" i="15" s="1"/>
  <c r="L46" i="15" a="1"/>
  <c r="L46" i="15" s="1"/>
  <c r="J78" i="15" a="1"/>
  <c r="J78" i="15" s="1"/>
  <c r="AJ92" i="15" a="1"/>
  <c r="AJ92" i="15" s="1"/>
  <c r="K96" i="15" a="1"/>
  <c r="K96" i="15" s="1"/>
  <c r="AC98" i="15" a="1"/>
  <c r="AC98" i="15" s="1"/>
  <c r="I101" i="15" a="1"/>
  <c r="I101" i="15" s="1"/>
  <c r="AA106" i="15" a="1"/>
  <c r="AA106" i="15" s="1"/>
  <c r="J109" i="15" a="1"/>
  <c r="J109" i="15" s="1"/>
  <c r="T111" i="15" a="1"/>
  <c r="T111" i="15" s="1"/>
  <c r="C114" i="15" a="1"/>
  <c r="C114" i="15" s="1"/>
  <c r="U117" i="15" a="1"/>
  <c r="U117" i="15" s="1"/>
  <c r="AE119" i="15" a="1"/>
  <c r="AE119" i="15" s="1"/>
  <c r="N122" i="15" a="1"/>
  <c r="N122" i="15" s="1"/>
  <c r="P124" i="15" a="1"/>
  <c r="P124" i="15" s="1"/>
  <c r="I45" i="15" a="1"/>
  <c r="I45" i="15" s="1"/>
  <c r="M40" i="15" a="1"/>
  <c r="M40" i="15" s="1"/>
  <c r="C93" i="15" a="1"/>
  <c r="C93" i="15" s="1"/>
  <c r="N108" i="15" a="1"/>
  <c r="N108" i="15" s="1"/>
  <c r="P119" i="15" a="1"/>
  <c r="P119" i="15" s="1"/>
  <c r="V44" i="15" a="1"/>
  <c r="V44" i="15" s="1"/>
  <c r="Z41" i="15" a="1"/>
  <c r="Z41" i="15" s="1"/>
  <c r="AC39" i="15" a="1"/>
  <c r="AC39" i="15" s="1"/>
  <c r="AE11" i="15" a="1"/>
  <c r="AE11" i="15" s="1"/>
  <c r="AE13" i="15" a="1"/>
  <c r="AE13" i="15" s="1"/>
  <c r="AE15" i="15" a="1"/>
  <c r="AE15" i="15" s="1"/>
  <c r="AE17" i="15" a="1"/>
  <c r="AE17" i="15" s="1"/>
  <c r="AE19" i="15" a="1"/>
  <c r="AE19" i="15" s="1"/>
  <c r="AE21" i="15" a="1"/>
  <c r="AE21" i="15" s="1"/>
  <c r="AE23" i="15" a="1"/>
  <c r="AE23" i="15" s="1"/>
  <c r="AE25" i="15" a="1"/>
  <c r="AE25" i="15" s="1"/>
  <c r="AE27" i="15" a="1"/>
  <c r="AE27" i="15" s="1"/>
  <c r="AE31" i="15" a="1"/>
  <c r="AE31" i="15" s="1"/>
  <c r="AE33" i="15" a="1"/>
  <c r="AE33" i="15" s="1"/>
  <c r="S33" i="15" a="1"/>
  <c r="S33" i="15" s="1"/>
  <c r="G98" i="15" a="1"/>
  <c r="G98" i="15" s="1"/>
  <c r="I110" i="15" a="1"/>
  <c r="I110" i="15" s="1"/>
  <c r="K121" i="15" a="1"/>
  <c r="K121" i="15" s="1"/>
  <c r="AE47" i="15" a="1"/>
  <c r="AE47" i="15" s="1"/>
  <c r="T42" i="15" a="1"/>
  <c r="T42" i="15" s="1"/>
  <c r="U38" i="15" a="1"/>
  <c r="U38" i="15" s="1"/>
  <c r="AB12" i="15" a="1"/>
  <c r="AB12" i="15" s="1"/>
  <c r="AJ14" i="15" a="1"/>
  <c r="AJ14" i="15" s="1"/>
  <c r="P17" i="15" a="1"/>
  <c r="P17" i="15" s="1"/>
  <c r="AF19" i="15" a="1"/>
  <c r="AF19" i="15" s="1"/>
  <c r="D22" i="15" a="1"/>
  <c r="D22" i="15" s="1"/>
  <c r="L24" i="15" a="1"/>
  <c r="L24" i="15" s="1"/>
  <c r="T26" i="15" a="1"/>
  <c r="T26" i="15" s="1"/>
  <c r="AB28" i="15" a="1"/>
  <c r="AB28" i="15" s="1"/>
  <c r="N55" i="15" a="1"/>
  <c r="N55" i="15" s="1"/>
  <c r="AI56" i="15" a="1"/>
  <c r="AI56" i="15" s="1"/>
  <c r="L58" i="15" a="1"/>
  <c r="L58" i="15" s="1"/>
  <c r="M62" i="15" a="1"/>
  <c r="M62" i="15" s="1"/>
  <c r="B65" i="15" a="1"/>
  <c r="B65" i="15" s="1"/>
  <c r="N67" i="15" a="1"/>
  <c r="N67" i="15" s="1"/>
  <c r="C68" i="15" a="1"/>
  <c r="C68" i="15" s="1"/>
  <c r="L68" i="15" a="1"/>
  <c r="L68" i="15" s="1"/>
  <c r="AC68" i="15" a="1"/>
  <c r="AC68" i="15" s="1"/>
  <c r="B69" i="15" a="1"/>
  <c r="B69" i="15" s="1"/>
  <c r="S69" i="15" a="1"/>
  <c r="S69" i="15" s="1"/>
  <c r="P70" i="15" a="1"/>
  <c r="P70" i="15" s="1"/>
  <c r="AK84" i="15" a="1"/>
  <c r="AK84" i="15" s="1"/>
  <c r="AG95" i="15" a="1"/>
  <c r="AG95" i="15" s="1"/>
  <c r="N94" i="15" a="1"/>
  <c r="N94" i="15" s="1"/>
  <c r="S83" i="15" a="1"/>
  <c r="S83" i="15" s="1"/>
  <c r="S91" i="15" a="1"/>
  <c r="S91" i="15" s="1"/>
  <c r="AB83" i="15" a="1"/>
  <c r="AB83" i="15" s="1"/>
  <c r="D93" i="15" a="1"/>
  <c r="D93" i="15" s="1"/>
  <c r="U79" i="15" a="1"/>
  <c r="U79" i="15" s="1"/>
  <c r="AK89" i="15" a="1"/>
  <c r="AK89" i="15" s="1"/>
  <c r="N81" i="15" a="1"/>
  <c r="N81" i="15" s="1"/>
  <c r="AD87" i="15" a="1"/>
  <c r="AD87" i="15" s="1"/>
  <c r="J92" i="15" a="1"/>
  <c r="J92" i="15" s="1"/>
  <c r="U63" i="15" a="1"/>
  <c r="U63" i="15" s="1"/>
  <c r="AE78" i="15" a="1"/>
  <c r="AE78" i="15" s="1"/>
  <c r="O81" i="15" a="1"/>
  <c r="O81" i="15" s="1"/>
  <c r="AE83" i="15" a="1"/>
  <c r="AE83" i="15" s="1"/>
  <c r="K86" i="15" a="1"/>
  <c r="K86" i="15" s="1"/>
  <c r="S88" i="15" a="1"/>
  <c r="S88" i="15" s="1"/>
  <c r="AA90" i="15" a="1"/>
  <c r="AA90" i="15" s="1"/>
  <c r="L86" i="15" a="1"/>
  <c r="L86" i="15" s="1"/>
  <c r="AH94" i="15" a="1"/>
  <c r="AH94" i="15" s="1"/>
  <c r="AB97" i="15" a="1"/>
  <c r="AB97" i="15" s="1"/>
  <c r="P100" i="15" a="1"/>
  <c r="P100" i="15" s="1"/>
  <c r="V106" i="15" a="1"/>
  <c r="V106" i="15" s="1"/>
  <c r="M109" i="15" a="1"/>
  <c r="M109" i="15" s="1"/>
  <c r="AE111" i="15" a="1"/>
  <c r="AE111" i="15" s="1"/>
  <c r="V114" i="15" a="1"/>
  <c r="V114" i="15" s="1"/>
  <c r="M118" i="15" a="1"/>
  <c r="M118" i="15" s="1"/>
  <c r="AE120" i="15" a="1"/>
  <c r="AE120" i="15" s="1"/>
  <c r="V123" i="15" a="1"/>
  <c r="V123" i="15" s="1"/>
  <c r="AB43" i="15" a="1"/>
  <c r="AB43" i="15" s="1"/>
  <c r="P46" i="15" a="1"/>
  <c r="P46" i="15" s="1"/>
  <c r="D41" i="15" a="1"/>
  <c r="D41" i="15" s="1"/>
  <c r="T39" i="15" a="1"/>
  <c r="T39" i="15" s="1"/>
  <c r="L88" i="15" a="1"/>
  <c r="L88" i="15" s="1"/>
  <c r="U95" i="15" a="1"/>
  <c r="U95" i="15" s="1"/>
  <c r="I98" i="15" a="1"/>
  <c r="I98" i="15" s="1"/>
  <c r="M101" i="15" a="1"/>
  <c r="M101" i="15" s="1"/>
  <c r="O106" i="15" a="1"/>
  <c r="O106" i="15" s="1"/>
  <c r="AG108" i="15" a="1"/>
  <c r="AG108" i="15" s="1"/>
  <c r="AI110" i="15" a="1"/>
  <c r="AI110" i="15" s="1"/>
  <c r="Z113" i="15" a="1"/>
  <c r="Z113" i="15" s="1"/>
  <c r="AB116" i="15" a="1"/>
  <c r="AB116" i="15" s="1"/>
  <c r="K119" i="15" a="1"/>
  <c r="K119" i="15" s="1"/>
  <c r="AC121" i="15" a="1"/>
  <c r="AC121" i="15" s="1"/>
  <c r="D124" i="15" a="1"/>
  <c r="D124" i="15" s="1"/>
  <c r="AK43" i="15" a="1"/>
  <c r="AK43" i="15" s="1"/>
  <c r="AK75" i="15" a="1"/>
  <c r="AK75" i="15" s="1"/>
  <c r="AE92" i="15" a="1"/>
  <c r="AE92" i="15" s="1"/>
  <c r="G96" i="15" a="1"/>
  <c r="G96" i="15" s="1"/>
  <c r="Z98" i="15" a="1"/>
  <c r="Z98" i="15" s="1"/>
  <c r="AH100" i="15" a="1"/>
  <c r="AH100" i="15" s="1"/>
  <c r="AI105" i="15" a="1"/>
  <c r="AI105" i="15" s="1"/>
  <c r="Z108" i="15" a="1"/>
  <c r="Z108" i="15" s="1"/>
  <c r="AB110" i="15" a="1"/>
  <c r="AB110" i="15" s="1"/>
  <c r="K113" i="15" a="1"/>
  <c r="K113" i="15" s="1"/>
  <c r="AC116" i="15" a="1"/>
  <c r="AC116" i="15" s="1"/>
  <c r="D119" i="15" a="1"/>
  <c r="D119" i="15" s="1"/>
  <c r="V121" i="15" a="1"/>
  <c r="V121" i="15" s="1"/>
  <c r="AF123" i="15" a="1"/>
  <c r="AF123" i="15" s="1"/>
  <c r="B44" i="15" a="1"/>
  <c r="B44" i="15" s="1"/>
  <c r="J46" i="15" a="1"/>
  <c r="J46" i="15" s="1"/>
  <c r="T90" i="15" a="1"/>
  <c r="T90" i="15" s="1"/>
  <c r="I96" i="15" a="1"/>
  <c r="I96" i="15" s="1"/>
  <c r="AA98" i="15" a="1"/>
  <c r="AA98" i="15" s="1"/>
  <c r="AA100" i="15" a="1"/>
  <c r="AA100" i="15" s="1"/>
  <c r="AB105" i="15" a="1"/>
  <c r="AB105" i="15" s="1"/>
  <c r="K108" i="15" a="1"/>
  <c r="K108" i="15" s="1"/>
  <c r="AC110" i="15" a="1"/>
  <c r="AC110" i="15" s="1"/>
  <c r="D113" i="15" a="1"/>
  <c r="D113" i="15" s="1"/>
  <c r="V116" i="15" a="1"/>
  <c r="V116" i="15" s="1"/>
  <c r="AF118" i="15" a="1"/>
  <c r="AF118" i="15" s="1"/>
  <c r="G121" i="15" a="1"/>
  <c r="G121" i="15" s="1"/>
  <c r="I123" i="15" a="1"/>
  <c r="I123" i="15" s="1"/>
  <c r="C44" i="15" a="1"/>
  <c r="C44" i="15" s="1"/>
  <c r="C46" i="15" a="1"/>
  <c r="C46" i="15" s="1"/>
  <c r="AC91" i="15" a="1"/>
  <c r="AC91" i="15" s="1"/>
  <c r="N95" i="15" a="1"/>
  <c r="N95" i="15" s="1"/>
  <c r="L98" i="15" a="1"/>
  <c r="L98" i="15" s="1"/>
  <c r="T100" i="15" a="1"/>
  <c r="T100" i="15" s="1"/>
  <c r="AK105" i="15" a="1"/>
  <c r="AK105" i="15" s="1"/>
  <c r="L108" i="15" a="1"/>
  <c r="L108" i="15" s="1"/>
  <c r="AD110" i="15" a="1"/>
  <c r="AD110" i="15" s="1"/>
  <c r="M113" i="15" a="1"/>
  <c r="M113" i="15" s="1"/>
  <c r="O116" i="15" a="1"/>
  <c r="O116" i="15" s="1"/>
  <c r="AG118" i="15" a="1"/>
  <c r="AG118" i="15" s="1"/>
  <c r="AI120" i="15" a="1"/>
  <c r="AI120" i="15" s="1"/>
  <c r="Z123" i="15" a="1"/>
  <c r="Z123" i="15" s="1"/>
  <c r="L44" i="15" a="1"/>
  <c r="L44" i="15" s="1"/>
  <c r="T46" i="15" a="1"/>
  <c r="T46" i="15" s="1"/>
  <c r="L80" i="15" a="1"/>
  <c r="L80" i="15" s="1"/>
  <c r="P93" i="15" a="1"/>
  <c r="P93" i="15" s="1"/>
  <c r="V96" i="15" a="1"/>
  <c r="V96" i="15" s="1"/>
  <c r="AK98" i="15" a="1"/>
  <c r="AK98" i="15" s="1"/>
  <c r="AG101" i="15" a="1"/>
  <c r="AG101" i="15" s="1"/>
  <c r="AI106" i="15" a="1"/>
  <c r="AI106" i="15" s="1"/>
  <c r="Z109" i="15" a="1"/>
  <c r="Z109" i="15" s="1"/>
  <c r="AB111" i="15" a="1"/>
  <c r="AB111" i="15" s="1"/>
  <c r="K114" i="15" a="1"/>
  <c r="K114" i="15" s="1"/>
  <c r="AC117" i="15" a="1"/>
  <c r="AC117" i="15" s="1"/>
  <c r="D120" i="15" a="1"/>
  <c r="D120" i="15" s="1"/>
  <c r="V122" i="15" a="1"/>
  <c r="V122" i="15" s="1"/>
  <c r="AF124" i="15" a="1"/>
  <c r="AF124" i="15" s="1"/>
  <c r="AG45" i="15" a="1"/>
  <c r="AG45" i="15" s="1"/>
  <c r="U40" i="15" a="1"/>
  <c r="U40" i="15" s="1"/>
  <c r="AE94" i="15" a="1"/>
  <c r="AE94" i="15" s="1"/>
  <c r="K109" i="15" a="1"/>
  <c r="K109" i="15" s="1"/>
  <c r="M120" i="15" a="1"/>
  <c r="M120" i="15" s="1"/>
  <c r="I46" i="15" a="1"/>
  <c r="I46" i="15" s="1"/>
  <c r="AK41" i="15" a="1"/>
  <c r="AK41" i="15" s="1"/>
  <c r="C38" i="15" a="1"/>
  <c r="C38" i="15" s="1"/>
  <c r="C12" i="15" a="1"/>
  <c r="C12" i="15" s="1"/>
  <c r="C14" i="15" a="1"/>
  <c r="C14" i="15" s="1"/>
  <c r="C16" i="15" a="1"/>
  <c r="C16" i="15" s="1"/>
  <c r="C18" i="15" a="1"/>
  <c r="C18" i="15" s="1"/>
  <c r="C20" i="15" a="1"/>
  <c r="C20" i="15" s="1"/>
  <c r="C22" i="15" a="1"/>
  <c r="C22" i="15" s="1"/>
  <c r="C24" i="15" a="1"/>
  <c r="C24" i="15" s="1"/>
  <c r="C26" i="15" a="1"/>
  <c r="C26" i="15" s="1"/>
  <c r="C28" i="15" a="1"/>
  <c r="C28" i="15" s="1"/>
  <c r="C32" i="15" a="1"/>
  <c r="C32" i="15" s="1"/>
  <c r="D10" i="15" a="1"/>
  <c r="D10" i="15" s="1"/>
  <c r="AF10" i="15" a="1"/>
  <c r="AF10" i="15" s="1"/>
  <c r="C99" i="15" a="1"/>
  <c r="C99" i="15" s="1"/>
  <c r="C112" i="15" a="1"/>
  <c r="C112" i="15" s="1"/>
  <c r="AK123" i="15" a="1"/>
  <c r="AK123" i="15" s="1"/>
  <c r="I40" i="15" a="1"/>
  <c r="I40" i="15" s="1"/>
  <c r="AC42" i="15" a="1"/>
  <c r="AC42" i="15" s="1"/>
  <c r="AC38" i="15" a="1"/>
  <c r="AC38" i="15" s="1"/>
  <c r="AJ12" i="15" a="1"/>
  <c r="AJ12" i="15" s="1"/>
  <c r="P15" i="15" a="1"/>
  <c r="P15" i="15" s="1"/>
  <c r="AF17" i="15" a="1"/>
  <c r="AF17" i="15" s="1"/>
  <c r="D20" i="15" a="1"/>
  <c r="D20" i="15" s="1"/>
  <c r="L22" i="15" a="1"/>
  <c r="L22" i="15" s="1"/>
  <c r="T24" i="15" a="1"/>
  <c r="T24" i="15" s="1"/>
  <c r="AB26" i="15" a="1"/>
  <c r="AB26" i="15" s="1"/>
  <c r="AJ28" i="15" a="1"/>
  <c r="AJ28" i="15" s="1"/>
  <c r="P33" i="15" a="1"/>
  <c r="P33" i="15" s="1"/>
  <c r="AH97" i="15" a="1"/>
  <c r="AH97" i="15" s="1"/>
  <c r="J112" i="15" a="1"/>
  <c r="J112" i="15" s="1"/>
  <c r="O122" i="15" a="1"/>
  <c r="O122" i="15" s="1"/>
  <c r="AE46" i="15" a="1"/>
  <c r="AE46" i="15" s="1"/>
  <c r="AC41" i="15" a="1"/>
  <c r="AC41" i="15" s="1"/>
  <c r="AE39" i="15" a="1"/>
  <c r="AE39" i="15" s="1"/>
  <c r="U12" i="15" a="1"/>
  <c r="U12" i="15" s="1"/>
  <c r="AK14" i="15" a="1"/>
  <c r="AK14" i="15" s="1"/>
  <c r="AG17" i="15" a="1"/>
  <c r="AG17" i="15" s="1"/>
  <c r="U20" i="15" a="1"/>
  <c r="U20" i="15" s="1"/>
  <c r="AK22" i="15" a="1"/>
  <c r="AK22" i="15" s="1"/>
  <c r="AG25" i="15" a="1"/>
  <c r="AG25" i="15" s="1"/>
  <c r="U28" i="15" a="1"/>
  <c r="U28" i="15" s="1"/>
  <c r="AK32" i="15" a="1"/>
  <c r="AK32" i="15" s="1"/>
  <c r="AE32" i="15" a="1"/>
  <c r="AE32" i="15" s="1"/>
  <c r="N96" i="15" a="1"/>
  <c r="N96" i="15" s="1"/>
  <c r="Z107" i="15" a="1"/>
  <c r="Z107" i="15" s="1"/>
  <c r="V120" i="15" a="1"/>
  <c r="V120" i="15" s="1"/>
  <c r="AD57" i="15" a="1"/>
  <c r="AD57" i="15" s="1"/>
  <c r="G59" i="15" a="1"/>
  <c r="G59" i="15" s="1"/>
  <c r="T60" i="15" a="1"/>
  <c r="T60" i="15" s="1"/>
  <c r="AC64" i="15" a="1"/>
  <c r="AC64" i="15" s="1"/>
  <c r="B49" i="15" a="1"/>
  <c r="B49" i="15" s="1"/>
  <c r="V69" i="15" a="1"/>
  <c r="V69" i="15" s="1"/>
  <c r="C70" i="15" a="1"/>
  <c r="C70" i="15" s="1"/>
  <c r="T70" i="15" a="1"/>
  <c r="T70" i="15" s="1"/>
  <c r="I71" i="15" a="1"/>
  <c r="I71" i="15" s="1"/>
  <c r="J71" i="15" a="1"/>
  <c r="J71" i="15" s="1"/>
  <c r="S71" i="15" a="1"/>
  <c r="S71" i="15" s="1"/>
  <c r="AF72" i="15" a="1"/>
  <c r="AF72" i="15" s="1"/>
  <c r="AG85" i="15" a="1"/>
  <c r="AG85" i="15" s="1"/>
  <c r="U96" i="15" a="1"/>
  <c r="U96" i="15" s="1"/>
  <c r="Z85" i="15" a="1"/>
  <c r="Z85" i="15" s="1"/>
  <c r="AD94" i="15" a="1"/>
  <c r="AD94" i="15" s="1"/>
  <c r="AI83" i="15" a="1"/>
  <c r="AI83" i="15" s="1"/>
  <c r="AI91" i="15" a="1"/>
  <c r="AI91" i="15" s="1"/>
  <c r="P84" i="15" a="1"/>
  <c r="P84" i="15" s="1"/>
  <c r="T93" i="15" a="1"/>
  <c r="T93" i="15" s="1"/>
  <c r="AK79" i="15" a="1"/>
  <c r="AK79" i="15" s="1"/>
  <c r="AG90" i="15" a="1"/>
  <c r="AG90" i="15" s="1"/>
  <c r="Z82" i="15" a="1"/>
  <c r="Z82" i="15" s="1"/>
  <c r="Z92" i="15" a="1"/>
  <c r="Z92" i="15" s="1"/>
  <c r="AG66" i="15" a="1"/>
  <c r="AG66" i="15" s="1"/>
  <c r="O79" i="15" a="1"/>
  <c r="O79" i="15" s="1"/>
  <c r="AE81" i="15" a="1"/>
  <c r="AE81" i="15" s="1"/>
  <c r="K84" i="15" a="1"/>
  <c r="K84" i="15" s="1"/>
  <c r="S86" i="15" a="1"/>
  <c r="S86" i="15" s="1"/>
  <c r="AA88" i="15" a="1"/>
  <c r="AA88" i="15" s="1"/>
  <c r="AI90" i="15" a="1"/>
  <c r="AI90" i="15" s="1"/>
  <c r="D88" i="15" a="1"/>
  <c r="D88" i="15" s="1"/>
  <c r="S95" i="15" a="1"/>
  <c r="S95" i="15" s="1"/>
  <c r="AJ97" i="15" a="1"/>
  <c r="AJ97" i="15" s="1"/>
  <c r="D101" i="15" a="1"/>
  <c r="D101" i="15" s="1"/>
  <c r="AD106" i="15" a="1"/>
  <c r="AD106" i="15" s="1"/>
  <c r="U109" i="15" a="1"/>
  <c r="U109" i="15" s="1"/>
  <c r="D112" i="15" a="1"/>
  <c r="D112" i="15" s="1"/>
  <c r="AD114" i="15" a="1"/>
  <c r="AD114" i="15" s="1"/>
  <c r="U118" i="15" a="1"/>
  <c r="U118" i="15" s="1"/>
  <c r="D121" i="15" a="1"/>
  <c r="D121" i="15" s="1"/>
  <c r="C124" i="15" a="1"/>
  <c r="C124" i="15" s="1"/>
  <c r="AJ43" i="15" a="1"/>
  <c r="AJ43" i="15" s="1"/>
  <c r="AF46" i="15" a="1"/>
  <c r="AF46" i="15" s="1"/>
  <c r="L41" i="15" a="1"/>
  <c r="L41" i="15" s="1"/>
  <c r="AB39" i="15" a="1"/>
  <c r="AB39" i="15" s="1"/>
  <c r="D90" i="15" a="1"/>
  <c r="D90" i="15" s="1"/>
  <c r="AE95" i="15" a="1"/>
  <c r="AE95" i="15" s="1"/>
  <c r="AG98" i="15" a="1"/>
  <c r="AG98" i="15" s="1"/>
  <c r="U101" i="15" a="1"/>
  <c r="U101" i="15" s="1"/>
  <c r="AE106" i="15" a="1"/>
  <c r="AE106" i="15" s="1"/>
  <c r="N109" i="15" a="1"/>
  <c r="N109" i="15" s="1"/>
  <c r="P111" i="15" a="1"/>
  <c r="P111" i="15" s="1"/>
  <c r="AH113" i="15" a="1"/>
  <c r="AH113" i="15" s="1"/>
  <c r="AJ116" i="15" a="1"/>
  <c r="AJ116" i="15" s="1"/>
  <c r="S119" i="15" a="1"/>
  <c r="S119" i="15" s="1"/>
  <c r="AK121" i="15" a="1"/>
  <c r="AK121" i="15" s="1"/>
  <c r="L124" i="15" a="1"/>
  <c r="L124" i="15" s="1"/>
  <c r="I44" i="15" a="1"/>
  <c r="I44" i="15" s="1"/>
  <c r="P81" i="15" a="1"/>
  <c r="P81" i="15" s="1"/>
  <c r="K93" i="15" a="1"/>
  <c r="K93" i="15" s="1"/>
  <c r="AB96" i="15" a="1"/>
  <c r="AB96" i="15" s="1"/>
  <c r="AH98" i="15" a="1"/>
  <c r="AH98" i="15" s="1"/>
  <c r="N101" i="15" a="1"/>
  <c r="N101" i="15" s="1"/>
  <c r="P106" i="15" a="1"/>
  <c r="P106" i="15" s="1"/>
  <c r="AH108" i="15" a="1"/>
  <c r="AH108" i="15" s="1"/>
  <c r="AJ110" i="15" a="1"/>
  <c r="AJ110" i="15" s="1"/>
  <c r="S113" i="15" a="1"/>
  <c r="S113" i="15" s="1"/>
  <c r="AK116" i="15" a="1"/>
  <c r="AK116" i="15" s="1"/>
  <c r="L119" i="15" a="1"/>
  <c r="L119" i="15" s="1"/>
  <c r="AD121" i="15" a="1"/>
  <c r="AD121" i="15" s="1"/>
  <c r="M124" i="15" a="1"/>
  <c r="M124" i="15" s="1"/>
  <c r="J44" i="15" a="1"/>
  <c r="J44" i="15" s="1"/>
  <c r="Z46" i="15" a="1"/>
  <c r="Z46" i="15" s="1"/>
  <c r="AG92" i="15" a="1"/>
  <c r="AG92" i="15" s="1"/>
  <c r="S96" i="15" a="1"/>
  <c r="S96" i="15" s="1"/>
  <c r="AI98" i="15" a="1"/>
  <c r="AI98" i="15" s="1"/>
  <c r="AI100" i="15" a="1"/>
  <c r="AI100" i="15" s="1"/>
  <c r="AJ105" i="15" a="1"/>
  <c r="AJ105" i="15" s="1"/>
  <c r="S108" i="15" a="1"/>
  <c r="S108" i="15" s="1"/>
  <c r="AK110" i="15" a="1"/>
  <c r="AK110" i="15" s="1"/>
  <c r="L113" i="15" a="1"/>
  <c r="L113" i="15" s="1"/>
  <c r="AD116" i="15" a="1"/>
  <c r="AD116" i="15" s="1"/>
  <c r="M119" i="15" a="1"/>
  <c r="M119" i="15" s="1"/>
  <c r="O121" i="15" a="1"/>
  <c r="O121" i="15" s="1"/>
  <c r="AG123" i="15" a="1"/>
  <c r="AG123" i="15" s="1"/>
  <c r="K44" i="15" a="1"/>
  <c r="K44" i="15" s="1"/>
  <c r="K46" i="15" a="1"/>
  <c r="K46" i="15" s="1"/>
  <c r="S92" i="15" a="1"/>
  <c r="S92" i="15" s="1"/>
  <c r="AI95" i="15" a="1"/>
  <c r="AI95" i="15" s="1"/>
  <c r="T98" i="15" a="1"/>
  <c r="T98" i="15" s="1"/>
  <c r="AB100" i="15" a="1"/>
  <c r="AB100" i="15" s="1"/>
  <c r="J106" i="15" a="1"/>
  <c r="J106" i="15" s="1"/>
  <c r="T108" i="15" a="1"/>
  <c r="T108" i="15" s="1"/>
  <c r="C111" i="15" a="1"/>
  <c r="C111" i="15" s="1"/>
  <c r="U113" i="15" a="1"/>
  <c r="U113" i="15" s="1"/>
  <c r="AE116" i="15" a="1"/>
  <c r="AE116" i="15" s="1"/>
  <c r="N119" i="15" a="1"/>
  <c r="N119" i="15" s="1"/>
  <c r="P121" i="15" a="1"/>
  <c r="P121" i="15" s="1"/>
  <c r="AH123" i="15" a="1"/>
  <c r="AH123" i="15" s="1"/>
  <c r="T44" i="15" a="1"/>
  <c r="T44" i="15" s="1"/>
  <c r="AB46" i="15" a="1"/>
  <c r="AB46" i="15" s="1"/>
  <c r="D82" i="15" a="1"/>
  <c r="D82" i="15" s="1"/>
  <c r="AF93" i="15" a="1"/>
  <c r="AF93" i="15" s="1"/>
  <c r="AG96" i="15" a="1"/>
  <c r="AG96" i="15" s="1"/>
  <c r="I99" i="15" a="1"/>
  <c r="I99" i="15" s="1"/>
  <c r="N105" i="15" a="1"/>
  <c r="N105" i="15" s="1"/>
  <c r="P107" i="15" a="1"/>
  <c r="P107" i="15" s="1"/>
  <c r="AH109" i="15" a="1"/>
  <c r="AH109" i="15" s="1"/>
  <c r="AJ111" i="15" a="1"/>
  <c r="AJ111" i="15" s="1"/>
  <c r="S114" i="15" a="1"/>
  <c r="S114" i="15" s="1"/>
  <c r="AK117" i="15" a="1"/>
  <c r="AK117" i="15" s="1"/>
  <c r="L120" i="15" a="1"/>
  <c r="L120" i="15" s="1"/>
  <c r="AD122" i="15" a="1"/>
  <c r="AD122" i="15" s="1"/>
  <c r="I43" i="15" a="1"/>
  <c r="I43" i="15" s="1"/>
  <c r="M46" i="15" a="1"/>
  <c r="M46" i="15" s="1"/>
  <c r="AC40" i="15" a="1"/>
  <c r="AC40" i="15" s="1"/>
  <c r="AK111" i="15" a="1"/>
  <c r="AK111" i="15" s="1"/>
  <c r="J121" i="15" a="1"/>
  <c r="J121" i="15" s="1"/>
  <c r="AA46" i="15" a="1"/>
  <c r="AA46" i="15" s="1"/>
  <c r="J42" i="15" a="1"/>
  <c r="J42" i="15" s="1"/>
  <c r="L38" i="15" a="1"/>
  <c r="L38" i="15" s="1"/>
  <c r="K14" i="15" a="1"/>
  <c r="K14" i="15" s="1"/>
  <c r="K16" i="15" a="1"/>
  <c r="K16" i="15" s="1"/>
  <c r="K18" i="15" a="1"/>
  <c r="K18" i="15" s="1"/>
  <c r="K20" i="15" a="1"/>
  <c r="K20" i="15" s="1"/>
  <c r="K22" i="15" a="1"/>
  <c r="K22" i="15" s="1"/>
  <c r="K24" i="15" a="1"/>
  <c r="K24" i="15" s="1"/>
  <c r="K26" i="15" a="1"/>
  <c r="K26" i="15" s="1"/>
  <c r="K28" i="15" a="1"/>
  <c r="K28" i="15" s="1"/>
  <c r="K32" i="15" a="1"/>
  <c r="K32" i="15" s="1"/>
  <c r="L10" i="15" a="1"/>
  <c r="L10" i="15" s="1"/>
  <c r="Z99" i="15" a="1"/>
  <c r="Z99" i="15" s="1"/>
  <c r="AI99" i="15" a="1"/>
  <c r="AI99" i="15" s="1"/>
  <c r="AI112" i="15" a="1"/>
  <c r="AI112" i="15" s="1"/>
  <c r="AH124" i="15" a="1"/>
  <c r="AH124" i="15" s="1"/>
  <c r="T40" i="15" a="1"/>
  <c r="T40" i="15" s="1"/>
  <c r="B39" i="15" a="1"/>
  <c r="B39" i="15" s="1"/>
  <c r="AK38" i="15" a="1"/>
  <c r="AK38" i="15" s="1"/>
  <c r="P13" i="15" a="1"/>
  <c r="P13" i="15" s="1"/>
  <c r="AF15" i="15" a="1"/>
  <c r="AF15" i="15" s="1"/>
  <c r="D18" i="15" a="1"/>
  <c r="D18" i="15" s="1"/>
  <c r="L20" i="15" a="1"/>
  <c r="L20" i="15" s="1"/>
  <c r="T22" i="15" a="1"/>
  <c r="T22" i="15" s="1"/>
  <c r="AB24" i="15" a="1"/>
  <c r="AB24" i="15" s="1"/>
  <c r="AJ26" i="15" a="1"/>
  <c r="AJ26" i="15" s="1"/>
  <c r="P31" i="15" a="1"/>
  <c r="P31" i="15" s="1"/>
  <c r="AF33" i="15" a="1"/>
  <c r="AF33" i="15" s="1"/>
  <c r="T114" i="15" a="1"/>
  <c r="T114" i="15" s="1"/>
  <c r="AH101" i="15" a="1"/>
  <c r="AH101" i="15" s="1"/>
  <c r="Z60" i="15" a="1"/>
  <c r="Z60" i="15" s="1"/>
  <c r="K51" i="15" a="1"/>
  <c r="K51" i="15" s="1"/>
  <c r="M74" i="15" a="1"/>
  <c r="M74" i="15" s="1"/>
  <c r="AG87" i="15" a="1"/>
  <c r="AG87" i="15" s="1"/>
  <c r="S85" i="15" a="1"/>
  <c r="S85" i="15" s="1"/>
  <c r="AK81" i="15" a="1"/>
  <c r="AK81" i="15" s="1"/>
  <c r="N93" i="15" a="1"/>
  <c r="N93" i="15" s="1"/>
  <c r="S84" i="15" a="1"/>
  <c r="S84" i="15" s="1"/>
  <c r="AF89" i="15" a="1"/>
  <c r="AF89" i="15" s="1"/>
  <c r="C107" i="15" a="1"/>
  <c r="C107" i="15" s="1"/>
  <c r="AC118" i="15" a="1"/>
  <c r="AC118" i="15" s="1"/>
  <c r="D47" i="15" a="1"/>
  <c r="D47" i="15" s="1"/>
  <c r="AA96" i="15" a="1"/>
  <c r="AA96" i="15" s="1"/>
  <c r="V109" i="15" a="1"/>
  <c r="V109" i="15" s="1"/>
  <c r="AA119" i="15" a="1"/>
  <c r="AA119" i="15" s="1"/>
  <c r="AJ84" i="15" a="1"/>
  <c r="AJ84" i="15" s="1"/>
  <c r="V101" i="15" a="1"/>
  <c r="V101" i="15" s="1"/>
  <c r="AA113" i="15" a="1"/>
  <c r="AA113" i="15" s="1"/>
  <c r="U124" i="15" a="1"/>
  <c r="U124" i="15" s="1"/>
  <c r="AD96" i="15" a="1"/>
  <c r="AD96" i="15" s="1"/>
  <c r="AA108" i="15" a="1"/>
  <c r="AA108" i="15" s="1"/>
  <c r="U119" i="15" a="1"/>
  <c r="U119" i="15" s="1"/>
  <c r="AI77" i="15" a="1"/>
  <c r="AI77" i="15" s="1"/>
  <c r="AJ100" i="15" a="1"/>
  <c r="AJ100" i="15" s="1"/>
  <c r="AC113" i="15" a="1"/>
  <c r="AC113" i="15" s="1"/>
  <c r="G124" i="15" a="1"/>
  <c r="G124" i="15" s="1"/>
  <c r="L94" i="15" a="1"/>
  <c r="L94" i="15" s="1"/>
  <c r="AF107" i="15" a="1"/>
  <c r="AF107" i="15" s="1"/>
  <c r="J118" i="15" a="1"/>
  <c r="J118" i="15" s="1"/>
  <c r="U46" i="15" a="1"/>
  <c r="U46" i="15" s="1"/>
  <c r="G122" i="15" a="1"/>
  <c r="G122" i="15" s="1"/>
  <c r="S12" i="15" a="1"/>
  <c r="S12" i="15" s="1"/>
  <c r="S20" i="15" a="1"/>
  <c r="S20" i="15" s="1"/>
  <c r="S28" i="15" a="1"/>
  <c r="S28" i="15" s="1"/>
  <c r="AE100" i="15" a="1"/>
  <c r="AE100" i="15" s="1"/>
  <c r="K39" i="15" a="1"/>
  <c r="K39" i="15" s="1"/>
  <c r="L18" i="15" a="1"/>
  <c r="L18" i="15" s="1"/>
  <c r="P27" i="15" a="1"/>
  <c r="P27" i="15" s="1"/>
  <c r="AH33" i="15" a="1"/>
  <c r="AH33" i="15" s="1"/>
  <c r="V108" i="15" a="1"/>
  <c r="V108" i="15" s="1"/>
  <c r="U120" i="15" a="1"/>
  <c r="U120" i="15" s="1"/>
  <c r="U47" i="15" a="1"/>
  <c r="U47" i="15" s="1"/>
  <c r="U42" i="15" a="1"/>
  <c r="U42" i="15" s="1"/>
  <c r="B38" i="15" a="1"/>
  <c r="B38" i="15" s="1"/>
  <c r="M14" i="15" a="1"/>
  <c r="M14" i="15" s="1"/>
  <c r="AK16" i="15" a="1"/>
  <c r="AK16" i="15" s="1"/>
  <c r="M20" i="15" a="1"/>
  <c r="M20" i="15" s="1"/>
  <c r="I23" i="15" a="1"/>
  <c r="I23" i="15" s="1"/>
  <c r="U26" i="15" a="1"/>
  <c r="U26" i="15" s="1"/>
  <c r="I31" i="15" a="1"/>
  <c r="I31" i="15" s="1"/>
  <c r="V10" i="15" a="1"/>
  <c r="V10" i="15" s="1"/>
  <c r="L84" i="15" a="1"/>
  <c r="L84" i="15" s="1"/>
  <c r="AF105" i="15" a="1"/>
  <c r="AF105" i="15" s="1"/>
  <c r="AB118" i="15" a="1"/>
  <c r="AB118" i="15" s="1"/>
  <c r="AA45" i="15" a="1"/>
  <c r="AA45" i="15" s="1"/>
  <c r="AD41" i="15" a="1"/>
  <c r="AD41" i="15" s="1"/>
  <c r="AE38" i="15" a="1"/>
  <c r="AE38" i="15" s="1"/>
  <c r="B13" i="15" a="1"/>
  <c r="B13" i="15" s="1"/>
  <c r="J15" i="15" a="1"/>
  <c r="J15" i="15" s="1"/>
  <c r="Z17" i="15" a="1"/>
  <c r="Z17" i="15" s="1"/>
  <c r="AH19" i="15" a="1"/>
  <c r="AH19" i="15" s="1"/>
  <c r="N22" i="15" a="1"/>
  <c r="N22" i="15" s="1"/>
  <c r="V24" i="15" a="1"/>
  <c r="V24" i="15" s="1"/>
  <c r="AD26" i="15" a="1"/>
  <c r="AD26" i="15" s="1"/>
  <c r="B31" i="15" a="1"/>
  <c r="B31" i="15" s="1"/>
  <c r="J33" i="15" a="1"/>
  <c r="J33" i="15" s="1"/>
  <c r="AI93" i="15" a="1"/>
  <c r="AI93" i="15" s="1"/>
  <c r="AJ106" i="15" a="1"/>
  <c r="AJ106" i="15" s="1"/>
  <c r="C118" i="15" a="1"/>
  <c r="C118" i="15" s="1"/>
  <c r="AH45" i="15" a="1"/>
  <c r="AH45" i="15" s="1"/>
  <c r="U41" i="15" a="1"/>
  <c r="U41" i="15" s="1"/>
  <c r="AF38" i="15" a="1"/>
  <c r="AF38" i="15" s="1"/>
  <c r="AE12" i="15" a="1"/>
  <c r="AE12" i="15" s="1"/>
  <c r="AE14" i="15" a="1"/>
  <c r="AE14" i="15" s="1"/>
  <c r="AE16" i="15" a="1"/>
  <c r="AE16" i="15" s="1"/>
  <c r="AE18" i="15" a="1"/>
  <c r="AE18" i="15" s="1"/>
  <c r="AE20" i="15" a="1"/>
  <c r="AE20" i="15" s="1"/>
  <c r="AE22" i="15" a="1"/>
  <c r="AE22" i="15" s="1"/>
  <c r="AE24" i="15" a="1"/>
  <c r="AE24" i="15" s="1"/>
  <c r="AE26" i="15" a="1"/>
  <c r="AE26" i="15" s="1"/>
  <c r="AE28" i="15" a="1"/>
  <c r="AE28" i="15" s="1"/>
  <c r="K33" i="15" a="1"/>
  <c r="K33" i="15" s="1"/>
  <c r="AK93" i="15" a="1"/>
  <c r="AK93" i="15" s="1"/>
  <c r="AB109" i="15" a="1"/>
  <c r="AB109" i="15" s="1"/>
  <c r="AJ118" i="15" a="1"/>
  <c r="AJ118" i="15" s="1"/>
  <c r="AI45" i="15" a="1"/>
  <c r="AI45" i="15" s="1"/>
  <c r="AJ40" i="15" a="1"/>
  <c r="AJ40" i="15" s="1"/>
  <c r="AH39" i="15" a="1"/>
  <c r="AH39" i="15" s="1"/>
  <c r="AF12" i="15" a="1"/>
  <c r="AF12" i="15" s="1"/>
  <c r="D15" i="15" a="1"/>
  <c r="D15" i="15" s="1"/>
  <c r="L17" i="15" a="1"/>
  <c r="L17" i="15" s="1"/>
  <c r="T19" i="15" a="1"/>
  <c r="T19" i="15" s="1"/>
  <c r="AB21" i="15" a="1"/>
  <c r="AB21" i="15" s="1"/>
  <c r="AJ23" i="15" a="1"/>
  <c r="AJ23" i="15" s="1"/>
  <c r="P26" i="15" a="1"/>
  <c r="P26" i="15" s="1"/>
  <c r="AF28" i="15" a="1"/>
  <c r="AF28" i="15" s="1"/>
  <c r="D33" i="15" a="1"/>
  <c r="D33" i="15" s="1"/>
  <c r="O94" i="15" a="1"/>
  <c r="O94" i="15" s="1"/>
  <c r="AI121" i="15" a="1"/>
  <c r="AI121" i="15" s="1"/>
  <c r="AD15" i="15" a="1"/>
  <c r="AD15" i="15" s="1"/>
  <c r="Z24" i="15" a="1"/>
  <c r="Z24" i="15" s="1"/>
  <c r="Z39" i="15" a="1"/>
  <c r="Z39" i="15" s="1"/>
  <c r="U19" i="15" a="1"/>
  <c r="U19" i="15" s="1"/>
  <c r="U27" i="15" a="1"/>
  <c r="U27" i="15" s="1"/>
  <c r="B47" i="15" a="1"/>
  <c r="B47" i="15" s="1"/>
  <c r="C47" i="15" a="1"/>
  <c r="C47" i="15" s="1"/>
  <c r="AH16" i="15" a="1"/>
  <c r="AH16" i="15" s="1"/>
  <c r="AD25" i="15" a="1"/>
  <c r="AD25" i="15" s="1"/>
  <c r="G42" i="15" a="1"/>
  <c r="G42" i="15" s="1"/>
  <c r="AG14" i="15" a="1"/>
  <c r="AG14" i="15" s="1"/>
  <c r="I119" i="15" a="1"/>
  <c r="I119" i="15" s="1"/>
  <c r="AH38" i="15" a="1"/>
  <c r="AH38" i="15" s="1"/>
  <c r="U21" i="15" a="1"/>
  <c r="U21" i="15" s="1"/>
  <c r="J10" i="15" a="1"/>
  <c r="J10" i="15" s="1"/>
  <c r="AC21" i="15" a="1"/>
  <c r="AC21" i="15" s="1"/>
  <c r="AK21" i="15" a="1"/>
  <c r="AK21" i="15" s="1"/>
  <c r="K45" i="15" a="1"/>
  <c r="K45" i="15" s="1"/>
  <c r="Z12" i="15" a="1"/>
  <c r="Z12" i="15" s="1"/>
  <c r="V21" i="15" a="1"/>
  <c r="V21" i="15" s="1"/>
  <c r="K10" i="15" a="1"/>
  <c r="K10" i="15" s="1"/>
  <c r="R10" i="15" a="1"/>
  <c r="R10" i="15" s="1"/>
  <c r="AC95" i="15" a="1"/>
  <c r="AC95" i="15" s="1"/>
  <c r="I39" i="15" a="1"/>
  <c r="I39" i="15" s="1"/>
  <c r="J18" i="15" a="1"/>
  <c r="J18" i="15" s="1"/>
  <c r="B28" i="15" a="1"/>
  <c r="B28" i="15" s="1"/>
  <c r="U114" i="15" a="1"/>
  <c r="U114" i="15" s="1"/>
  <c r="E21" i="15" a="1"/>
  <c r="E21" i="15" s="1"/>
  <c r="H82" i="15" a="1"/>
  <c r="H82" i="15" s="1"/>
  <c r="H16" i="15" a="1"/>
  <c r="H16" i="15" s="1"/>
  <c r="Q120" i="15" a="1"/>
  <c r="Q120" i="15" s="1"/>
  <c r="R77" i="15" a="1"/>
  <c r="R77" i="15" s="1"/>
  <c r="E52" i="15" a="1"/>
  <c r="E52" i="15" s="1"/>
  <c r="E117" i="15" a="1"/>
  <c r="E117" i="15" s="1"/>
  <c r="J55" i="15" a="1"/>
  <c r="J55" i="15" s="1"/>
  <c r="H49" i="15" a="1"/>
  <c r="H49" i="15" s="1"/>
  <c r="H112" i="15" a="1"/>
  <c r="H112" i="15" s="1"/>
  <c r="Q79" i="15" a="1"/>
  <c r="Q79" i="15" s="1"/>
  <c r="Q38" i="15" a="1"/>
  <c r="Q38" i="15" s="1"/>
  <c r="R114" i="15" a="1"/>
  <c r="R114" i="15" s="1"/>
  <c r="N63" i="15" a="1"/>
  <c r="N63" i="15" s="1"/>
  <c r="AA53" i="15" a="1"/>
  <c r="AA53" i="15" s="1"/>
  <c r="AC76" i="15" a="1"/>
  <c r="AC76" i="15" s="1"/>
  <c r="U88" i="15" a="1"/>
  <c r="U88" i="15" s="1"/>
  <c r="AI85" i="15" a="1"/>
  <c r="AI85" i="15" s="1"/>
  <c r="AG82" i="15" a="1"/>
  <c r="AG82" i="15" s="1"/>
  <c r="V93" i="15" a="1"/>
  <c r="V93" i="15" s="1"/>
  <c r="AA84" i="15" a="1"/>
  <c r="AA84" i="15" s="1"/>
  <c r="M91" i="15" a="1"/>
  <c r="M91" i="15" s="1"/>
  <c r="K107" i="15" a="1"/>
  <c r="K107" i="15" s="1"/>
  <c r="J119" i="15" a="1"/>
  <c r="J119" i="15" s="1"/>
  <c r="L47" i="15" a="1"/>
  <c r="L47" i="15" s="1"/>
  <c r="AD109" i="15" a="1"/>
  <c r="AD109" i="15" s="1"/>
  <c r="AI119" i="15" a="1"/>
  <c r="AI119" i="15" s="1"/>
  <c r="AB86" i="15" a="1"/>
  <c r="AB86" i="15" s="1"/>
  <c r="AD101" i="15" a="1"/>
  <c r="AD101" i="15" s="1"/>
  <c r="AI113" i="15" a="1"/>
  <c r="AI113" i="15" s="1"/>
  <c r="AC124" i="15" a="1"/>
  <c r="AC124" i="15" s="1"/>
  <c r="N97" i="15" a="1"/>
  <c r="N97" i="15" s="1"/>
  <c r="AI108" i="15" a="1"/>
  <c r="AI108" i="15" s="1"/>
  <c r="AC119" i="15" a="1"/>
  <c r="AC119" i="15" s="1"/>
  <c r="D80" i="15" a="1"/>
  <c r="D80" i="15" s="1"/>
  <c r="P101" i="15" a="1"/>
  <c r="P101" i="15" s="1"/>
  <c r="AK113" i="15" a="1"/>
  <c r="AK113" i="15" s="1"/>
  <c r="O124" i="15" a="1"/>
  <c r="O124" i="15" s="1"/>
  <c r="AB94" i="15" a="1"/>
  <c r="AB94" i="15" s="1"/>
  <c r="M108" i="15" a="1"/>
  <c r="M108" i="15" s="1"/>
  <c r="Z118" i="15" a="1"/>
  <c r="Z118" i="15" s="1"/>
  <c r="AC46" i="15" a="1"/>
  <c r="AC46" i="15" s="1"/>
  <c r="D123" i="15" a="1"/>
  <c r="D123" i="15" s="1"/>
  <c r="AA12" i="15" a="1"/>
  <c r="AA12" i="15" s="1"/>
  <c r="AA20" i="15" a="1"/>
  <c r="AA20" i="15" s="1"/>
  <c r="AA28" i="15" a="1"/>
  <c r="AA28" i="15" s="1"/>
  <c r="AA101" i="15" a="1"/>
  <c r="AA101" i="15" s="1"/>
  <c r="U39" i="15" a="1"/>
  <c r="U39" i="15" s="1"/>
  <c r="T18" i="15" a="1"/>
  <c r="T18" i="15" s="1"/>
  <c r="AF27" i="15" a="1"/>
  <c r="AF27" i="15" s="1"/>
  <c r="AA33" i="15" a="1"/>
  <c r="AA33" i="15" s="1"/>
  <c r="P110" i="15" a="1"/>
  <c r="P110" i="15" s="1"/>
  <c r="L123" i="15" a="1"/>
  <c r="L123" i="15" s="1"/>
  <c r="AH47" i="15" a="1"/>
  <c r="AH47" i="15" s="1"/>
  <c r="AD42" i="15" a="1"/>
  <c r="AD42" i="15" s="1"/>
  <c r="I11" i="15" a="1"/>
  <c r="I11" i="15" s="1"/>
  <c r="U14" i="15" a="1"/>
  <c r="U14" i="15" s="1"/>
  <c r="I17" i="15" a="1"/>
  <c r="I17" i="15" s="1"/>
  <c r="AC20" i="15" a="1"/>
  <c r="AC20" i="15" s="1"/>
  <c r="AG23" i="15" a="1"/>
  <c r="AG23" i="15" s="1"/>
  <c r="AC26" i="15" a="1"/>
  <c r="AC26" i="15" s="1"/>
  <c r="AG31" i="15" a="1"/>
  <c r="AG31" i="15" s="1"/>
  <c r="AD10" i="15" a="1"/>
  <c r="AD10" i="15" s="1"/>
  <c r="U93" i="15" a="1"/>
  <c r="U93" i="15" s="1"/>
  <c r="AC106" i="15" a="1"/>
  <c r="AC106" i="15" s="1"/>
  <c r="S121" i="15" a="1"/>
  <c r="S121" i="15" s="1"/>
  <c r="AG46" i="15" a="1"/>
  <c r="AG46" i="15" s="1"/>
  <c r="D42" i="15" a="1"/>
  <c r="D42" i="15" s="1"/>
  <c r="B11" i="15" a="1"/>
  <c r="B11" i="15" s="1"/>
  <c r="J13" i="15" a="1"/>
  <c r="J13" i="15" s="1"/>
  <c r="Z15" i="15" a="1"/>
  <c r="Z15" i="15" s="1"/>
  <c r="AH17" i="15" a="1"/>
  <c r="AH17" i="15" s="1"/>
  <c r="N20" i="15" a="1"/>
  <c r="N20" i="15" s="1"/>
  <c r="V22" i="15" a="1"/>
  <c r="V22" i="15" s="1"/>
  <c r="AD24" i="15" a="1"/>
  <c r="AD24" i="15" s="1"/>
  <c r="B27" i="15" a="1"/>
  <c r="B27" i="15" s="1"/>
  <c r="J31" i="15" a="1"/>
  <c r="J31" i="15" s="1"/>
  <c r="O10" i="15" a="1"/>
  <c r="O10" i="15" s="1"/>
  <c r="P95" i="15" a="1"/>
  <c r="P95" i="15" s="1"/>
  <c r="AG107" i="15" a="1"/>
  <c r="AG107" i="15" s="1"/>
  <c r="AI118" i="15" a="1"/>
  <c r="AI118" i="15" s="1"/>
  <c r="S46" i="15" a="1"/>
  <c r="S46" i="15" s="1"/>
  <c r="AE41" i="15" a="1"/>
  <c r="AE41" i="15" s="1"/>
  <c r="C11" i="15" a="1"/>
  <c r="C11" i="15" s="1"/>
  <c r="C13" i="15" a="1"/>
  <c r="C13" i="15" s="1"/>
  <c r="C15" i="15" a="1"/>
  <c r="C15" i="15" s="1"/>
  <c r="C17" i="15" a="1"/>
  <c r="C17" i="15" s="1"/>
  <c r="C19" i="15" a="1"/>
  <c r="C19" i="15" s="1"/>
  <c r="C21" i="15" a="1"/>
  <c r="C21" i="15" s="1"/>
  <c r="C23" i="15" a="1"/>
  <c r="C23" i="15" s="1"/>
  <c r="C25" i="15" a="1"/>
  <c r="C25" i="15" s="1"/>
  <c r="C27" i="15" a="1"/>
  <c r="C27" i="15" s="1"/>
  <c r="C31" i="15" a="1"/>
  <c r="C31" i="15" s="1"/>
  <c r="AI33" i="15" a="1"/>
  <c r="AI33" i="15" s="1"/>
  <c r="AA97" i="15" a="1"/>
  <c r="AA97" i="15" s="1"/>
  <c r="V111" i="15" a="1"/>
  <c r="V111" i="15" s="1"/>
  <c r="AG119" i="15" a="1"/>
  <c r="AG119" i="15" s="1"/>
  <c r="V46" i="15" a="1"/>
  <c r="V46" i="15" s="1"/>
  <c r="K41" i="15" a="1"/>
  <c r="K41" i="15" s="1"/>
  <c r="AG38" i="15" a="1"/>
  <c r="AG38" i="15" s="1"/>
  <c r="D13" i="15" a="1"/>
  <c r="D13" i="15" s="1"/>
  <c r="L15" i="15" a="1"/>
  <c r="L15" i="15" s="1"/>
  <c r="T17" i="15" a="1"/>
  <c r="T17" i="15" s="1"/>
  <c r="AB19" i="15" a="1"/>
  <c r="AB19" i="15" s="1"/>
  <c r="AJ21" i="15" a="1"/>
  <c r="AJ21" i="15" s="1"/>
  <c r="P24" i="15" a="1"/>
  <c r="P24" i="15" s="1"/>
  <c r="AF26" i="15" a="1"/>
  <c r="AF26" i="15" s="1"/>
  <c r="D31" i="15" a="1"/>
  <c r="D31" i="15" s="1"/>
  <c r="L33" i="15" a="1"/>
  <c r="L33" i="15" s="1"/>
  <c r="AA95" i="15" a="1"/>
  <c r="AA95" i="15" s="1"/>
  <c r="S43" i="15" a="1"/>
  <c r="S43" i="15" s="1"/>
  <c r="Z16" i="15" a="1"/>
  <c r="Z16" i="15" s="1"/>
  <c r="V25" i="15" a="1"/>
  <c r="V25" i="15" s="1"/>
  <c r="Z38" i="15" a="1"/>
  <c r="Z38" i="15" s="1"/>
  <c r="Q20" i="15" a="1"/>
  <c r="Q20" i="15" s="1"/>
  <c r="Q28" i="15" a="1"/>
  <c r="Q28" i="15" s="1"/>
  <c r="Z42" i="15" a="1"/>
  <c r="Z42" i="15" s="1"/>
  <c r="AA42" i="15" a="1"/>
  <c r="AA42" i="15" s="1"/>
  <c r="AD17" i="15" a="1"/>
  <c r="AD17" i="15" s="1"/>
  <c r="Z26" i="15" a="1"/>
  <c r="Z26" i="15" s="1"/>
  <c r="AG12" i="15" a="1"/>
  <c r="AG12" i="15" s="1"/>
  <c r="I20" i="15" a="1"/>
  <c r="I20" i="15" s="1"/>
  <c r="AB123" i="15" a="1"/>
  <c r="AB123" i="15" s="1"/>
  <c r="AC11" i="15" a="1"/>
  <c r="AC11" i="15" s="1"/>
  <c r="M23" i="15" a="1"/>
  <c r="M23" i="15" s="1"/>
  <c r="N33" i="15" a="1"/>
  <c r="N33" i="15" s="1"/>
  <c r="M25" i="15" a="1"/>
  <c r="M25" i="15" s="1"/>
  <c r="Q26" i="15" a="1"/>
  <c r="Q26" i="15" s="1"/>
  <c r="O47" i="15" a="1"/>
  <c r="O47" i="15" s="1"/>
  <c r="V13" i="15" a="1"/>
  <c r="V13" i="15" s="1"/>
  <c r="N23" i="15" a="1"/>
  <c r="N23" i="15" s="1"/>
  <c r="AA112" i="15" a="1"/>
  <c r="AA112" i="15" s="1"/>
  <c r="Q39" i="15" a="1"/>
  <c r="Q39" i="15" s="1"/>
  <c r="M106" i="15" a="1"/>
  <c r="M106" i="15" s="1"/>
  <c r="K38" i="15" a="1"/>
  <c r="K38" i="15" s="1"/>
  <c r="B20" i="15" a="1"/>
  <c r="B20" i="15" s="1"/>
  <c r="AH28" i="15" a="1"/>
  <c r="AH28" i="15" s="1"/>
  <c r="AH121" i="15" a="1"/>
  <c r="AH121" i="15" s="1"/>
  <c r="U25" i="15" a="1"/>
  <c r="U25" i="15" s="1"/>
  <c r="H78" i="15" a="1"/>
  <c r="H78" i="15" s="1"/>
  <c r="H119" i="15" a="1"/>
  <c r="H119" i="15" s="1"/>
  <c r="Q101" i="15" a="1"/>
  <c r="Q101" i="15" s="1"/>
  <c r="R93" i="15" a="1"/>
  <c r="R93" i="15" s="1"/>
  <c r="E53" i="15" a="1"/>
  <c r="E53" i="15" s="1"/>
  <c r="E123" i="15" a="1"/>
  <c r="E123" i="15" s="1"/>
  <c r="S54" i="15" a="1"/>
  <c r="S54" i="15" s="1"/>
  <c r="H48" i="15" a="1"/>
  <c r="H48" i="15" s="1"/>
  <c r="H124" i="15" a="1"/>
  <c r="H124" i="15" s="1"/>
  <c r="Q95" i="15" a="1"/>
  <c r="Q95" i="15" s="1"/>
  <c r="R62" i="15" a="1"/>
  <c r="R62" i="15" s="1"/>
  <c r="R121" i="15" a="1"/>
  <c r="R121" i="15" s="1"/>
  <c r="E79" i="15" a="1"/>
  <c r="E79" i="15" s="1"/>
  <c r="R40" i="15" a="1"/>
  <c r="R40" i="15" s="1"/>
  <c r="B112" i="15" a="1"/>
  <c r="B112" i="15" s="1"/>
  <c r="H86" i="15" a="1"/>
  <c r="H86" i="15" s="1"/>
  <c r="H20" i="15" a="1"/>
  <c r="H20" i="15" s="1"/>
  <c r="Q106" i="15" a="1"/>
  <c r="Q106" i="15" s="1"/>
  <c r="R81" i="15" a="1"/>
  <c r="R81" i="15" s="1"/>
  <c r="E56" i="15" a="1"/>
  <c r="E56" i="15" s="1"/>
  <c r="E46" i="15" a="1"/>
  <c r="E46" i="15" s="1"/>
  <c r="S58" i="15" a="1"/>
  <c r="S58" i="15" s="1"/>
  <c r="H53" i="15" a="1"/>
  <c r="H53" i="15" s="1"/>
  <c r="H43" i="15" a="1"/>
  <c r="H43" i="15" s="1"/>
  <c r="Q83" i="15" a="1"/>
  <c r="Q83" i="15" s="1"/>
  <c r="R50" i="15" a="1"/>
  <c r="R50" i="15" s="1"/>
  <c r="R109" i="15" a="1"/>
  <c r="R109" i="15" s="1"/>
  <c r="E83" i="15" a="1"/>
  <c r="E83" i="15" s="1"/>
  <c r="E17" i="15" a="1"/>
  <c r="E17" i="15" s="1"/>
  <c r="E49" i="15" a="1"/>
  <c r="E49" i="15" s="1"/>
  <c r="H65" i="15" a="1"/>
  <c r="H65" i="15" s="1"/>
  <c r="H12" i="15" a="1"/>
  <c r="H12" i="15" s="1"/>
  <c r="Q44" i="15" a="1"/>
  <c r="Q44" i="15" s="1"/>
  <c r="R73" i="15" a="1"/>
  <c r="R73" i="15" s="1"/>
  <c r="R14" i="15" a="1"/>
  <c r="R14" i="15" s="1"/>
  <c r="E100" i="15" a="1"/>
  <c r="E100" i="15" s="1"/>
  <c r="S50" i="15" a="1"/>
  <c r="S50" i="15" s="1"/>
  <c r="O61" i="15" a="1"/>
  <c r="O61" i="15" s="1"/>
  <c r="AD71" i="15" a="1"/>
  <c r="AD71" i="15" s="1"/>
  <c r="Z73" i="15" a="1"/>
  <c r="Z73" i="15" s="1"/>
  <c r="S77" i="15" a="1"/>
  <c r="S77" i="15" s="1"/>
  <c r="AK67" i="15" a="1"/>
  <c r="AK67" i="15" s="1"/>
  <c r="I58" i="15" a="1"/>
  <c r="I58" i="15" s="1"/>
  <c r="I72" i="15" a="1"/>
  <c r="I72" i="15" s="1"/>
  <c r="AA86" i="15" a="1"/>
  <c r="AA86" i="15" s="1"/>
  <c r="AD95" i="15" a="1"/>
  <c r="AD95" i="15" s="1"/>
  <c r="AC109" i="15" a="1"/>
  <c r="AC109" i="15" s="1"/>
  <c r="T121" i="15" a="1"/>
  <c r="T121" i="15" s="1"/>
  <c r="T41" i="15" a="1"/>
  <c r="T41" i="15" s="1"/>
  <c r="M99" i="15" a="1"/>
  <c r="M99" i="15" s="1"/>
  <c r="AF111" i="15" a="1"/>
  <c r="AF111" i="15" s="1"/>
  <c r="J122" i="15" a="1"/>
  <c r="J122" i="15" s="1"/>
  <c r="AA93" i="15" a="1"/>
  <c r="AA93" i="15" s="1"/>
  <c r="AF106" i="15" a="1"/>
  <c r="AF106" i="15" s="1"/>
  <c r="J117" i="15" a="1"/>
  <c r="J117" i="15" s="1"/>
  <c r="Z44" i="15" a="1"/>
  <c r="Z44" i="15" s="1"/>
  <c r="G99" i="15" a="1"/>
  <c r="G99" i="15" s="1"/>
  <c r="J111" i="15" a="1"/>
  <c r="J111" i="15" s="1"/>
  <c r="AE121" i="15" a="1"/>
  <c r="AE121" i="15" s="1"/>
  <c r="AI92" i="15" a="1"/>
  <c r="AI92" i="15" s="1"/>
  <c r="Z106" i="15" a="1"/>
  <c r="Z106" i="15" s="1"/>
  <c r="D117" i="15" a="1"/>
  <c r="D117" i="15" s="1"/>
  <c r="AB44" i="15" a="1"/>
  <c r="AB44" i="15" s="1"/>
  <c r="G97" i="15" a="1"/>
  <c r="G97" i="15" s="1"/>
  <c r="G110" i="15" a="1"/>
  <c r="G110" i="15" s="1"/>
  <c r="T120" i="15" a="1"/>
  <c r="T120" i="15" s="1"/>
  <c r="AK40" i="15" a="1"/>
  <c r="AK40" i="15" s="1"/>
  <c r="AD47" i="15" a="1"/>
  <c r="AD47" i="15" s="1"/>
  <c r="S14" i="15" a="1"/>
  <c r="S14" i="15" s="1"/>
  <c r="S22" i="15" a="1"/>
  <c r="S22" i="15" s="1"/>
  <c r="S32" i="15" a="1"/>
  <c r="S32" i="15" s="1"/>
  <c r="AF113" i="15" a="1"/>
  <c r="AF113" i="15" s="1"/>
  <c r="P11" i="15" a="1"/>
  <c r="P11" i="15" s="1"/>
  <c r="T20" i="15" a="1"/>
  <c r="T20" i="15" s="1"/>
  <c r="AF31" i="15" a="1"/>
  <c r="AF31" i="15" s="1"/>
  <c r="AG68" i="15" a="1"/>
  <c r="AG68" i="15" s="1"/>
  <c r="M111" i="15" a="1"/>
  <c r="M111" i="15" s="1"/>
  <c r="I124" i="15" a="1"/>
  <c r="I124" i="15" s="1"/>
  <c r="J40" i="15" a="1"/>
  <c r="J40" i="15" s="1"/>
  <c r="C39" i="15" a="1"/>
  <c r="C39" i="15" s="1"/>
  <c r="AG11" i="15" a="1"/>
  <c r="AG11" i="15" s="1"/>
  <c r="AC14" i="15" a="1"/>
  <c r="AC14" i="15" s="1"/>
  <c r="M18" i="15" a="1"/>
  <c r="M18" i="15" s="1"/>
  <c r="AK20" i="15" a="1"/>
  <c r="AK20" i="15" s="1"/>
  <c r="M24" i="15" a="1"/>
  <c r="M24" i="15" s="1"/>
  <c r="AK26" i="15" a="1"/>
  <c r="AK26" i="15" s="1"/>
  <c r="M32" i="15" a="1"/>
  <c r="M32" i="15" s="1"/>
  <c r="B10" i="15" a="1"/>
  <c r="B10" i="15" s="1"/>
  <c r="G95" i="15" a="1"/>
  <c r="G95" i="15" s="1"/>
  <c r="T109" i="15" a="1"/>
  <c r="T109" i="15" s="1"/>
  <c r="P122" i="15" a="1"/>
  <c r="P122" i="15" s="1"/>
  <c r="J47" i="15" a="1"/>
  <c r="J47" i="15" s="1"/>
  <c r="M42" i="15" a="1"/>
  <c r="M42" i="15" s="1"/>
  <c r="J11" i="15" a="1"/>
  <c r="J11" i="15" s="1"/>
  <c r="Z13" i="15" a="1"/>
  <c r="Z13" i="15" s="1"/>
  <c r="AH15" i="15" a="1"/>
  <c r="AH15" i="15" s="1"/>
  <c r="N18" i="15" a="1"/>
  <c r="N18" i="15" s="1"/>
  <c r="V20" i="15" a="1"/>
  <c r="V20" i="15" s="1"/>
  <c r="AD22" i="15" a="1"/>
  <c r="AD22" i="15" s="1"/>
  <c r="B25" i="15" a="1"/>
  <c r="B25" i="15" s="1"/>
  <c r="J27" i="15" a="1"/>
  <c r="J27" i="15" s="1"/>
  <c r="Z31" i="15" a="1"/>
  <c r="Z31" i="15" s="1"/>
  <c r="C33" i="15" a="1"/>
  <c r="C33" i="15" s="1"/>
  <c r="Z97" i="15" a="1"/>
  <c r="Z97" i="15" s="1"/>
  <c r="AD108" i="15" a="1"/>
  <c r="AD108" i="15" s="1"/>
  <c r="AF119" i="15" a="1"/>
  <c r="AF119" i="15" s="1"/>
  <c r="AH46" i="15" a="1"/>
  <c r="AH46" i="15" s="1"/>
  <c r="N42" i="15" a="1"/>
  <c r="N42" i="15" s="1"/>
  <c r="K11" i="15" a="1"/>
  <c r="K11" i="15" s="1"/>
  <c r="K13" i="15" a="1"/>
  <c r="K13" i="15" s="1"/>
  <c r="K15" i="15" a="1"/>
  <c r="K15" i="15" s="1"/>
  <c r="K17" i="15" a="1"/>
  <c r="K17" i="15" s="1"/>
  <c r="K19" i="15" a="1"/>
  <c r="K19" i="15" s="1"/>
  <c r="K21" i="15" a="1"/>
  <c r="K21" i="15" s="1"/>
  <c r="K23" i="15" a="1"/>
  <c r="K23" i="15" s="1"/>
  <c r="K25" i="15" a="1"/>
  <c r="K25" i="15" s="1"/>
  <c r="K27" i="15" a="1"/>
  <c r="K27" i="15" s="1"/>
  <c r="K31" i="15" a="1"/>
  <c r="K31" i="15" s="1"/>
  <c r="V100" i="15" a="1"/>
  <c r="V100" i="15" s="1"/>
  <c r="S99" i="15" a="1"/>
  <c r="S99" i="15" s="1"/>
  <c r="S112" i="15" a="1"/>
  <c r="S112" i="15" s="1"/>
  <c r="AD120" i="15" a="1"/>
  <c r="AD120" i="15" s="1"/>
  <c r="AI46" i="15" a="1"/>
  <c r="AI46" i="15" s="1"/>
  <c r="V41" i="15" a="1"/>
  <c r="V41" i="15" s="1"/>
  <c r="D11" i="15" a="1"/>
  <c r="D11" i="15" s="1"/>
  <c r="L13" i="15" a="1"/>
  <c r="L13" i="15" s="1"/>
  <c r="T15" i="15" a="1"/>
  <c r="T15" i="15" s="1"/>
  <c r="AB17" i="15" a="1"/>
  <c r="AB17" i="15" s="1"/>
  <c r="AJ19" i="15" a="1"/>
  <c r="AJ19" i="15" s="1"/>
  <c r="P22" i="15" a="1"/>
  <c r="P22" i="15" s="1"/>
  <c r="AF24" i="15" a="1"/>
  <c r="AF24" i="15" s="1"/>
  <c r="D27" i="15" a="1"/>
  <c r="D27" i="15" s="1"/>
  <c r="L31" i="15" a="1"/>
  <c r="L31" i="15" s="1"/>
  <c r="T33" i="15" a="1"/>
  <c r="T33" i="15" s="1"/>
  <c r="AH96" i="15" a="1"/>
  <c r="AH96" i="15" s="1"/>
  <c r="N41" i="15" a="1"/>
  <c r="N41" i="15" s="1"/>
  <c r="V17" i="15" a="1"/>
  <c r="V17" i="15" s="1"/>
  <c r="N27" i="15" a="1"/>
  <c r="N27" i="15" s="1"/>
  <c r="U11" i="15" a="1"/>
  <c r="U11" i="15" s="1"/>
  <c r="M21" i="15" a="1"/>
  <c r="M21" i="15" s="1"/>
  <c r="I32" i="15" a="1"/>
  <c r="I32" i="15" s="1"/>
  <c r="AB80" i="15" a="1"/>
  <c r="AB80" i="15" s="1"/>
  <c r="AA39" i="15" a="1"/>
  <c r="AA39" i="15" s="1"/>
  <c r="Z18" i="15" a="1"/>
  <c r="Z18" i="15" s="1"/>
  <c r="V27" i="15" a="1"/>
  <c r="V27" i="15" s="1"/>
  <c r="Q16" i="15" a="1"/>
  <c r="Q16" i="15" s="1"/>
  <c r="AC23" i="15" a="1"/>
  <c r="AC23" i="15" s="1"/>
  <c r="J45" i="15" a="1"/>
  <c r="J45" i="15" s="1"/>
  <c r="U13" i="15" a="1"/>
  <c r="U13" i="15" s="1"/>
  <c r="I24" i="15" a="1"/>
  <c r="I24" i="15" s="1"/>
  <c r="P105" i="15" a="1"/>
  <c r="P105" i="15" s="1"/>
  <c r="AK27" i="15" a="1"/>
  <c r="AK27" i="15" s="1"/>
  <c r="AK31" i="15" a="1"/>
  <c r="AK31" i="15" s="1"/>
  <c r="AB40" i="15" a="1"/>
  <c r="AB40" i="15" s="1"/>
  <c r="N15" i="15" a="1"/>
  <c r="N15" i="15" s="1"/>
  <c r="J24" i="15" a="1"/>
  <c r="J24" i="15" s="1"/>
  <c r="B41" i="15" a="1"/>
  <c r="B41" i="15" s="1"/>
  <c r="AK13" i="15" a="1"/>
  <c r="AK13" i="15" s="1"/>
  <c r="C121" i="15" a="1"/>
  <c r="C121" i="15" s="1"/>
  <c r="B12" i="15" a="1"/>
  <c r="B12" i="15" s="1"/>
  <c r="AH20" i="15" a="1"/>
  <c r="AH20" i="15" s="1"/>
  <c r="AD31" i="15" a="1"/>
  <c r="AD31" i="15" s="1"/>
  <c r="R43" i="15" a="1"/>
  <c r="R43" i="15" s="1"/>
  <c r="E31" i="15" a="1"/>
  <c r="E31" i="15" s="1"/>
  <c r="H40" i="15" a="1"/>
  <c r="H40" i="15" s="1"/>
  <c r="Q63" i="15" a="1"/>
  <c r="Q63" i="15" s="1"/>
  <c r="Q119" i="15" a="1"/>
  <c r="Q119" i="15" s="1"/>
  <c r="R92" i="15" a="1"/>
  <c r="R92" i="15" s="1"/>
  <c r="E76" i="15" a="1"/>
  <c r="E76" i="15" s="1"/>
  <c r="E20" i="15" a="1"/>
  <c r="E20" i="15" s="1"/>
  <c r="S51" i="15" a="1"/>
  <c r="S51" i="15" s="1"/>
  <c r="H75" i="15" a="1"/>
  <c r="H75" i="15" s="1"/>
  <c r="H19" i="15" a="1"/>
  <c r="H19" i="15" s="1"/>
  <c r="Q88" i="15" a="1"/>
  <c r="Q88" i="15" s="1"/>
  <c r="R57" i="15" a="1"/>
  <c r="R57" i="15" s="1"/>
  <c r="AE63" i="15" a="1"/>
  <c r="AE63" i="15" s="1"/>
  <c r="B74" i="15" a="1"/>
  <c r="B74" i="15" s="1"/>
  <c r="AH75" i="15" a="1"/>
  <c r="AH75" i="15" s="1"/>
  <c r="N78" i="15" a="1"/>
  <c r="N78" i="15" s="1"/>
  <c r="U71" i="15" a="1"/>
  <c r="U71" i="15" s="1"/>
  <c r="U75" i="15" a="1"/>
  <c r="U75" i="15" s="1"/>
  <c r="AK73" i="15" a="1"/>
  <c r="AK73" i="15" s="1"/>
  <c r="AI86" i="15" a="1"/>
  <c r="AI86" i="15" s="1"/>
  <c r="O96" i="15" a="1"/>
  <c r="O96" i="15" s="1"/>
  <c r="AK109" i="15" a="1"/>
  <c r="AK109" i="15" s="1"/>
  <c r="AB121" i="15" a="1"/>
  <c r="AB121" i="15" s="1"/>
  <c r="AB41" i="15" a="1"/>
  <c r="AB41" i="15" s="1"/>
  <c r="U99" i="15" a="1"/>
  <c r="U99" i="15" s="1"/>
  <c r="M112" i="15" a="1"/>
  <c r="M112" i="15" s="1"/>
  <c r="Z122" i="15" a="1"/>
  <c r="Z122" i="15" s="1"/>
  <c r="G94" i="15" a="1"/>
  <c r="G94" i="15" s="1"/>
  <c r="M107" i="15" a="1"/>
  <c r="M107" i="15" s="1"/>
  <c r="Z117" i="15" a="1"/>
  <c r="Z117" i="15" s="1"/>
  <c r="AH44" i="15" a="1"/>
  <c r="AH44" i="15" s="1"/>
  <c r="O99" i="15" a="1"/>
  <c r="O99" i="15" s="1"/>
  <c r="Z111" i="15" a="1"/>
  <c r="Z111" i="15" s="1"/>
  <c r="D122" i="15" a="1"/>
  <c r="D122" i="15" s="1"/>
  <c r="O93" i="15" a="1"/>
  <c r="O93" i="15" s="1"/>
  <c r="AH106" i="15" a="1"/>
  <c r="AH106" i="15" s="1"/>
  <c r="L117" i="15" a="1"/>
  <c r="L117" i="15" s="1"/>
  <c r="AJ44" i="15" a="1"/>
  <c r="AJ44" i="15" s="1"/>
  <c r="P97" i="15" a="1"/>
  <c r="P97" i="15" s="1"/>
  <c r="O110" i="15" a="1"/>
  <c r="O110" i="15" s="1"/>
  <c r="AB120" i="15" a="1"/>
  <c r="AB120" i="15" s="1"/>
  <c r="I41" i="15" a="1"/>
  <c r="I41" i="15" s="1"/>
  <c r="G40" i="15" a="1"/>
  <c r="G40" i="15" s="1"/>
  <c r="AA14" i="15" a="1"/>
  <c r="AA14" i="15" s="1"/>
  <c r="AA22" i="15" a="1"/>
  <c r="AA22" i="15" s="1"/>
  <c r="AA32" i="15" a="1"/>
  <c r="AA32" i="15" s="1"/>
  <c r="AC114" i="15" a="1"/>
  <c r="AC114" i="15" s="1"/>
  <c r="AF11" i="15" a="1"/>
  <c r="AF11" i="15" s="1"/>
  <c r="AB20" i="15" a="1"/>
  <c r="AB20" i="15" s="1"/>
  <c r="D32" i="15" a="1"/>
  <c r="D32" i="15" s="1"/>
  <c r="D84" i="15" a="1"/>
  <c r="D84" i="15" s="1"/>
  <c r="G113" i="15" a="1"/>
  <c r="G113" i="15" s="1"/>
  <c r="B43" i="15" a="1"/>
  <c r="B43" i="15" s="1"/>
  <c r="V40" i="15" a="1"/>
  <c r="V40" i="15" s="1"/>
  <c r="M39" i="15" a="1"/>
  <c r="M39" i="15" s="1"/>
  <c r="M12" i="15" a="1"/>
  <c r="M12" i="15" s="1"/>
  <c r="I15" i="15" a="1"/>
  <c r="I15" i="15" s="1"/>
  <c r="U18" i="15" a="1"/>
  <c r="U18" i="15" s="1"/>
  <c r="I21" i="15" a="1"/>
  <c r="I21" i="15" s="1"/>
  <c r="U24" i="15" a="1"/>
  <c r="U24" i="15" s="1"/>
  <c r="I27" i="15" a="1"/>
  <c r="I27" i="15" s="1"/>
  <c r="U32" i="15" a="1"/>
  <c r="U32" i="15" s="1"/>
  <c r="Z33" i="15" a="1"/>
  <c r="Z33" i="15" s="1"/>
  <c r="O98" i="15" a="1"/>
  <c r="O98" i="15" s="1"/>
  <c r="N111" i="15" a="1"/>
  <c r="N111" i="15" s="1"/>
  <c r="M123" i="15" a="1"/>
  <c r="M123" i="15" s="1"/>
  <c r="V47" i="15" a="1"/>
  <c r="V47" i="15" s="1"/>
  <c r="V42" i="15" a="1"/>
  <c r="V42" i="15" s="1"/>
  <c r="Z11" i="15" a="1"/>
  <c r="Z11" i="15" s="1"/>
  <c r="AH13" i="15" a="1"/>
  <c r="AH13" i="15" s="1"/>
  <c r="N16" i="15" a="1"/>
  <c r="N16" i="15" s="1"/>
  <c r="V18" i="15" a="1"/>
  <c r="V18" i="15" s="1"/>
  <c r="AD20" i="15" a="1"/>
  <c r="AD20" i="15" s="1"/>
  <c r="B23" i="15" a="1"/>
  <c r="B23" i="15" s="1"/>
  <c r="J25" i="15" a="1"/>
  <c r="J25" i="15" s="1"/>
  <c r="Z27" i="15" a="1"/>
  <c r="Z27" i="15" s="1"/>
  <c r="AH31" i="15" a="1"/>
  <c r="AH31" i="15" s="1"/>
  <c r="AD98" i="15" a="1"/>
  <c r="AD98" i="15" s="1"/>
  <c r="V98" i="15" a="1"/>
  <c r="V98" i="15" s="1"/>
  <c r="AA109" i="15" a="1"/>
  <c r="AA109" i="15" s="1"/>
  <c r="AC120" i="15" a="1"/>
  <c r="AC120" i="15" s="1"/>
  <c r="K47" i="15" a="1"/>
  <c r="K47" i="15" s="1"/>
  <c r="AG42" i="15" a="1"/>
  <c r="AG42" i="15" s="1"/>
  <c r="S11" i="15" a="1"/>
  <c r="S11" i="15" s="1"/>
  <c r="S13" i="15" a="1"/>
  <c r="S13" i="15" s="1"/>
  <c r="S15" i="15" a="1"/>
  <c r="S15" i="15" s="1"/>
  <c r="S17" i="15" a="1"/>
  <c r="S17" i="15" s="1"/>
  <c r="S19" i="15" a="1"/>
  <c r="S19" i="15" s="1"/>
  <c r="S21" i="15" a="1"/>
  <c r="S21" i="15" s="1"/>
  <c r="S23" i="15" a="1"/>
  <c r="S23" i="15" s="1"/>
  <c r="S25" i="15" a="1"/>
  <c r="S25" i="15" s="1"/>
  <c r="S27" i="15" a="1"/>
  <c r="S27" i="15" s="1"/>
  <c r="S31" i="15" a="1"/>
  <c r="S31" i="15" s="1"/>
  <c r="C109" i="15" a="1"/>
  <c r="C109" i="15" s="1"/>
  <c r="O100" i="15" a="1"/>
  <c r="O100" i="15" s="1"/>
  <c r="P113" i="15" a="1"/>
  <c r="P113" i="15" s="1"/>
  <c r="AA121" i="15" a="1"/>
  <c r="AA121" i="15" s="1"/>
  <c r="M47" i="15" a="1"/>
  <c r="M47" i="15" s="1"/>
  <c r="AF41" i="15" a="1"/>
  <c r="AF41" i="15" s="1"/>
  <c r="L11" i="15" a="1"/>
  <c r="L11" i="15" s="1"/>
  <c r="T13" i="15" a="1"/>
  <c r="T13" i="15" s="1"/>
  <c r="AB15" i="15" a="1"/>
  <c r="AB15" i="15" s="1"/>
  <c r="AJ17" i="15" a="1"/>
  <c r="AJ17" i="15" s="1"/>
  <c r="P20" i="15" a="1"/>
  <c r="P20" i="15" s="1"/>
  <c r="AF22" i="15" a="1"/>
  <c r="AF22" i="15" s="1"/>
  <c r="D25" i="15" a="1"/>
  <c r="D25" i="15" s="1"/>
  <c r="L27" i="15" a="1"/>
  <c r="L27" i="15" s="1"/>
  <c r="T31" i="15" a="1"/>
  <c r="T31" i="15" s="1"/>
  <c r="AB33" i="15" a="1"/>
  <c r="AB33" i="15" s="1"/>
  <c r="O105" i="15" a="1"/>
  <c r="O105" i="15" s="1"/>
  <c r="S38" i="15" a="1"/>
  <c r="S38" i="15" s="1"/>
  <c r="N19" i="15" a="1"/>
  <c r="N19" i="15" s="1"/>
  <c r="J28" i="15" a="1"/>
  <c r="J28" i="15" s="1"/>
  <c r="M13" i="15" a="1"/>
  <c r="M13" i="15" s="1"/>
  <c r="I22" i="15" a="1"/>
  <c r="I22" i="15" s="1"/>
  <c r="AE98" i="15" a="1"/>
  <c r="AE98" i="15" s="1"/>
  <c r="AA99" i="15" a="1"/>
  <c r="AA99" i="15" s="1"/>
  <c r="AA38" i="15" a="1"/>
  <c r="AA38" i="15" s="1"/>
  <c r="V19" i="15" a="1"/>
  <c r="V19" i="15" s="1"/>
  <c r="N31" i="15" a="1"/>
  <c r="N31" i="15" s="1"/>
  <c r="AK19" i="15" a="1"/>
  <c r="AK19" i="15" s="1"/>
  <c r="I28" i="15" a="1"/>
  <c r="I28" i="15" s="1"/>
  <c r="N47" i="15" a="1"/>
  <c r="N47" i="15" s="1"/>
  <c r="M15" i="15" a="1"/>
  <c r="M15" i="15" s="1"/>
  <c r="AK25" i="15" a="1"/>
  <c r="AK25" i="15" s="1"/>
  <c r="AA47" i="15" a="1"/>
  <c r="AA47" i="15" s="1"/>
  <c r="AC31" i="15" a="1"/>
  <c r="AC31" i="15" s="1"/>
  <c r="Z10" i="15" a="1"/>
  <c r="Z10" i="15" s="1"/>
  <c r="AI41" i="15" a="1"/>
  <c r="AI41" i="15" s="1"/>
  <c r="J16" i="15" a="1"/>
  <c r="J16" i="15" s="1"/>
  <c r="B26" i="15" a="1"/>
  <c r="B26" i="15" s="1"/>
  <c r="AC13" i="15" a="1"/>
  <c r="AC13" i="15" s="1"/>
  <c r="Q18" i="15" a="1"/>
  <c r="Q18" i="15" s="1"/>
  <c r="Z124" i="15" a="1"/>
  <c r="Z124" i="15" s="1"/>
  <c r="AH12" i="15" a="1"/>
  <c r="AH12" i="15" s="1"/>
  <c r="AD21" i="15" a="1"/>
  <c r="AD21" i="15" s="1"/>
  <c r="Z32" i="15" a="1"/>
  <c r="Z32" i="15" s="1"/>
  <c r="C40" i="15" a="1"/>
  <c r="C40" i="15" s="1"/>
  <c r="M31" i="15" a="1"/>
  <c r="M31" i="15" s="1"/>
  <c r="H114" i="15" a="1"/>
  <c r="H114" i="15" s="1"/>
  <c r="Q67" i="15" a="1"/>
  <c r="Q67" i="15" s="1"/>
  <c r="Q23" i="15" a="1"/>
  <c r="Q23" i="15" s="1"/>
  <c r="R98" i="15" a="1"/>
  <c r="R98" i="15" s="1"/>
  <c r="E84" i="15" a="1"/>
  <c r="E84" i="15" s="1"/>
  <c r="E120" i="15" a="1"/>
  <c r="E120" i="15" s="1"/>
  <c r="M48" i="15" a="1"/>
  <c r="M48" i="15" s="1"/>
  <c r="H68" i="15" a="1"/>
  <c r="H68" i="15" s="1"/>
  <c r="H91" i="15" a="1"/>
  <c r="H91" i="15" s="1"/>
  <c r="Q96" i="15" a="1"/>
  <c r="Q96" i="15" s="1"/>
  <c r="R74" i="15" a="1"/>
  <c r="R74" i="15" s="1"/>
  <c r="AB62" i="15" a="1"/>
  <c r="AB62" i="15" s="1"/>
  <c r="C72" i="15" a="1"/>
  <c r="C72" i="15" s="1"/>
  <c r="S73" i="15" a="1"/>
  <c r="S73" i="15" s="1"/>
  <c r="J87" i="15" a="1"/>
  <c r="J87" i="15" s="1"/>
  <c r="AJ85" i="15" a="1"/>
  <c r="AJ85" i="15" s="1"/>
  <c r="N83" i="15" a="1"/>
  <c r="N83" i="15" s="1"/>
  <c r="AE79" i="15" a="1"/>
  <c r="AE79" i="15" s="1"/>
  <c r="AI88" i="15" a="1"/>
  <c r="AI88" i="15" s="1"/>
  <c r="AF98" i="15" a="1"/>
  <c r="AF98" i="15" s="1"/>
  <c r="L112" i="15" a="1"/>
  <c r="L112" i="15" s="1"/>
  <c r="K124" i="15" a="1"/>
  <c r="K124" i="15" s="1"/>
  <c r="AJ39" i="15" a="1"/>
  <c r="AJ39" i="15" s="1"/>
  <c r="AC101" i="15" a="1"/>
  <c r="AC101" i="15" s="1"/>
  <c r="G114" i="15" a="1"/>
  <c r="G114" i="15" s="1"/>
  <c r="T124" i="15" a="1"/>
  <c r="T124" i="15" s="1"/>
  <c r="C97" i="15" a="1"/>
  <c r="C97" i="15" s="1"/>
  <c r="G109" i="15" a="1"/>
  <c r="G109" i="15" s="1"/>
  <c r="T119" i="15" a="1"/>
  <c r="T119" i="15" s="1"/>
  <c r="S59" i="15" a="1"/>
  <c r="S59" i="15" s="1"/>
  <c r="G101" i="15" a="1"/>
  <c r="G101" i="15" s="1"/>
  <c r="T113" i="15" a="1"/>
  <c r="T113" i="15" s="1"/>
  <c r="N124" i="15" a="1"/>
  <c r="N124" i="15" s="1"/>
  <c r="J96" i="15" a="1"/>
  <c r="J96" i="15" s="1"/>
  <c r="AB108" i="15" a="1"/>
  <c r="AB108" i="15" s="1"/>
  <c r="V119" i="15" a="1"/>
  <c r="V119" i="15" s="1"/>
  <c r="AJ46" i="15" a="1"/>
  <c r="AJ46" i="15" s="1"/>
  <c r="AG99" i="15" a="1"/>
  <c r="AG99" i="15" s="1"/>
  <c r="I112" i="15" a="1"/>
  <c r="I112" i="15" s="1"/>
  <c r="C123" i="15" a="1"/>
  <c r="C123" i="15" s="1"/>
  <c r="S42" i="15" a="1"/>
  <c r="S42" i="15" s="1"/>
  <c r="S16" i="15" a="1"/>
  <c r="S16" i="15" s="1"/>
  <c r="S24" i="15" a="1"/>
  <c r="S24" i="15" s="1"/>
  <c r="T10" i="15" a="1"/>
  <c r="T10" i="15" s="1"/>
  <c r="AA43" i="15" a="1"/>
  <c r="AA43" i="15" s="1"/>
  <c r="AF13" i="15" a="1"/>
  <c r="AF13" i="15" s="1"/>
  <c r="AB22" i="15" a="1"/>
  <c r="AB22" i="15" s="1"/>
  <c r="AB32" i="15" a="1"/>
  <c r="AB32" i="15" s="1"/>
  <c r="N98" i="15" a="1"/>
  <c r="N98" i="15" s="1"/>
  <c r="D114" i="15" a="1"/>
  <c r="D114" i="15" s="1"/>
  <c r="AH43" i="15" a="1"/>
  <c r="AH43" i="15" s="1"/>
  <c r="AG40" i="15" a="1"/>
  <c r="AG40" i="15" s="1"/>
  <c r="V39" i="15" a="1"/>
  <c r="V39" i="15" s="1"/>
  <c r="AC12" i="15" a="1"/>
  <c r="AC12" i="15" s="1"/>
  <c r="AG15" i="15" a="1"/>
  <c r="AG15" i="15" s="1"/>
  <c r="AC18" i="15" a="1"/>
  <c r="AC18" i="15" s="1"/>
  <c r="AG21" i="15" a="1"/>
  <c r="AG21" i="15" s="1"/>
  <c r="AC24" i="15" a="1"/>
  <c r="AC24" i="15" s="1"/>
  <c r="AG27" i="15" a="1"/>
  <c r="AG27" i="15" s="1"/>
  <c r="AC32" i="15" a="1"/>
  <c r="AC32" i="15" s="1"/>
  <c r="P10" i="15" a="1"/>
  <c r="P10" i="15" s="1"/>
  <c r="K99" i="15" a="1"/>
  <c r="K99" i="15" s="1"/>
  <c r="K112" i="15" a="1"/>
  <c r="K112" i="15" s="1"/>
  <c r="J124" i="15" a="1"/>
  <c r="J124" i="15" s="1"/>
  <c r="AI47" i="15" a="1"/>
  <c r="AI47" i="15" s="1"/>
  <c r="AE42" i="15" a="1"/>
  <c r="AE42" i="15" s="1"/>
  <c r="AH11" i="15" a="1"/>
  <c r="AH11" i="15" s="1"/>
  <c r="N14" i="15" a="1"/>
  <c r="N14" i="15" s="1"/>
  <c r="V16" i="15" a="1"/>
  <c r="V16" i="15" s="1"/>
  <c r="AD18" i="15" a="1"/>
  <c r="AD18" i="15" s="1"/>
  <c r="B21" i="15" a="1"/>
  <c r="B21" i="15" s="1"/>
  <c r="J23" i="15" a="1"/>
  <c r="J23" i="15" s="1"/>
  <c r="Z25" i="15" a="1"/>
  <c r="Z25" i="15" s="1"/>
  <c r="AH27" i="15" a="1"/>
  <c r="AH27" i="15" s="1"/>
  <c r="N32" i="15" a="1"/>
  <c r="N32" i="15" s="1"/>
  <c r="AI109" i="15" a="1"/>
  <c r="AI109" i="15" s="1"/>
  <c r="N100" i="15" a="1"/>
  <c r="N100" i="15" s="1"/>
  <c r="U111" i="15" a="1"/>
  <c r="U111" i="15" s="1"/>
  <c r="Z121" i="15" a="1"/>
  <c r="Z121" i="15" s="1"/>
  <c r="AK47" i="15" a="1"/>
  <c r="AK47" i="15" s="1"/>
  <c r="O39" i="15" a="1"/>
  <c r="O39" i="15" s="1"/>
  <c r="AA11" i="15" a="1"/>
  <c r="AA11" i="15" s="1"/>
  <c r="AA13" i="15" a="1"/>
  <c r="AA13" i="15" s="1"/>
  <c r="AA15" i="15" a="1"/>
  <c r="AA15" i="15" s="1"/>
  <c r="AA17" i="15" a="1"/>
  <c r="AA17" i="15" s="1"/>
  <c r="AA19" i="15" a="1"/>
  <c r="AA19" i="15" s="1"/>
  <c r="AA21" i="15" a="1"/>
  <c r="AA21" i="15" s="1"/>
  <c r="AA23" i="15" a="1"/>
  <c r="AA23" i="15" s="1"/>
  <c r="AA25" i="15" a="1"/>
  <c r="AA25" i="15" s="1"/>
  <c r="AA27" i="15" a="1"/>
  <c r="AA27" i="15" s="1"/>
  <c r="AA31" i="15" a="1"/>
  <c r="AA31" i="15" s="1"/>
  <c r="N117" i="15" a="1"/>
  <c r="N117" i="15" s="1"/>
  <c r="K101" i="15" a="1"/>
  <c r="K101" i="15" s="1"/>
  <c r="M114" i="15" a="1"/>
  <c r="M114" i="15" s="1"/>
  <c r="U123" i="15" a="1"/>
  <c r="U123" i="15" s="1"/>
  <c r="Z47" i="15" a="1"/>
  <c r="Z47" i="15" s="1"/>
  <c r="O42" i="15" a="1"/>
  <c r="O42" i="15" s="1"/>
  <c r="T11" i="15" a="1"/>
  <c r="T11" i="15" s="1"/>
  <c r="AB13" i="15" a="1"/>
  <c r="AB13" i="15" s="1"/>
  <c r="AJ15" i="15" a="1"/>
  <c r="AJ15" i="15" s="1"/>
  <c r="P18" i="15" a="1"/>
  <c r="P18" i="15" s="1"/>
  <c r="AF20" i="15" a="1"/>
  <c r="AF20" i="15" s="1"/>
  <c r="D23" i="15" a="1"/>
  <c r="D23" i="15" s="1"/>
  <c r="L25" i="15" a="1"/>
  <c r="L25" i="15" s="1"/>
  <c r="T27" i="15" a="1"/>
  <c r="T27" i="15" s="1"/>
  <c r="AB31" i="15" a="1"/>
  <c r="AB31" i="15" s="1"/>
  <c r="AJ33" i="15" a="1"/>
  <c r="AJ33" i="15" s="1"/>
  <c r="I107" i="15" a="1"/>
  <c r="I107" i="15" s="1"/>
  <c r="N11" i="15" a="1"/>
  <c r="N11" i="15" s="1"/>
  <c r="J20" i="15" a="1"/>
  <c r="J20" i="15" s="1"/>
  <c r="B32" i="15" a="1"/>
  <c r="B32" i="15" s="1"/>
  <c r="I14" i="15" a="1"/>
  <c r="I14" i="15" s="1"/>
  <c r="E23" i="15" a="1"/>
  <c r="E23" i="15" s="1"/>
  <c r="D109" i="15" a="1"/>
  <c r="D109" i="15" s="1"/>
  <c r="AJ109" i="15" a="1"/>
  <c r="AJ109" i="15" s="1"/>
  <c r="V11" i="15" a="1"/>
  <c r="V11" i="15" s="1"/>
  <c r="N21" i="15" a="1"/>
  <c r="N21" i="15" s="1"/>
  <c r="J32" i="15" a="1"/>
  <c r="J32" i="15" s="1"/>
  <c r="U23" i="15" a="1"/>
  <c r="U23" i="15" s="1"/>
  <c r="AC33" i="15" a="1"/>
  <c r="AC33" i="15" s="1"/>
  <c r="AA40" i="15" a="1"/>
  <c r="AA40" i="15" s="1"/>
  <c r="I16" i="15" a="1"/>
  <c r="I16" i="15" s="1"/>
  <c r="AG26" i="15" a="1"/>
  <c r="AG26" i="15" s="1"/>
  <c r="J38" i="15" a="1"/>
  <c r="J38" i="15" s="1"/>
  <c r="Q42" i="15" a="1"/>
  <c r="Q42" i="15" s="1"/>
  <c r="AK33" i="15" a="1"/>
  <c r="AK33" i="15" s="1"/>
  <c r="AJ42" i="15" a="1"/>
  <c r="AJ42" i="15" s="1"/>
  <c r="B18" i="15" a="1"/>
  <c r="B18" i="15" s="1"/>
  <c r="AH26" i="15" a="1"/>
  <c r="AH26" i="15" s="1"/>
  <c r="M17" i="15" a="1"/>
  <c r="M17" i="15" s="1"/>
  <c r="AG22" i="15" a="1"/>
  <c r="AG22" i="15" s="1"/>
  <c r="G46" i="15" a="1"/>
  <c r="G46" i="15" s="1"/>
  <c r="AD13" i="15" a="1"/>
  <c r="AD13" i="15" s="1"/>
  <c r="Z22" i="15" a="1"/>
  <c r="Z22" i="15" s="1"/>
  <c r="V33" i="15" a="1"/>
  <c r="V33" i="15" s="1"/>
  <c r="M41" i="15" a="1"/>
  <c r="M41" i="15" s="1"/>
  <c r="E11" i="15" a="1"/>
  <c r="E11" i="15" s="1"/>
  <c r="H101" i="15" a="1"/>
  <c r="H101" i="15" s="1"/>
  <c r="Q74" i="15" a="1"/>
  <c r="Q74" i="15" s="1"/>
  <c r="Q116" i="15" a="1"/>
  <c r="Q116" i="15" s="1"/>
  <c r="R106" i="15" a="1"/>
  <c r="R106" i="15" s="1"/>
  <c r="E73" i="15" a="1"/>
  <c r="E73" i="15" s="1"/>
  <c r="Q32" i="15" a="1"/>
  <c r="Q32" i="15" s="1"/>
  <c r="D48" i="15" a="1"/>
  <c r="D48" i="15" s="1"/>
  <c r="H84" i="15" a="1"/>
  <c r="H84" i="15" s="1"/>
  <c r="H18" i="15" a="1"/>
  <c r="H18" i="15" s="1"/>
  <c r="Q92" i="15" a="1"/>
  <c r="Q92" i="15" s="1"/>
  <c r="R79" i="15" a="1"/>
  <c r="R79" i="15" s="1"/>
  <c r="E54" i="15" a="1"/>
  <c r="E54" i="15" s="1"/>
  <c r="E44" i="15" a="1"/>
  <c r="E44" i="15" s="1"/>
  <c r="J57" i="15" a="1"/>
  <c r="J57" i="15" s="1"/>
  <c r="H85" i="15" a="1"/>
  <c r="H85" i="15" s="1"/>
  <c r="Q71" i="15" a="1"/>
  <c r="Q71" i="15" s="1"/>
  <c r="Q27" i="15" a="1"/>
  <c r="Q27" i="15" s="1"/>
  <c r="R108" i="15" a="1"/>
  <c r="R108" i="15" s="1"/>
  <c r="E88" i="15" a="1"/>
  <c r="E88" i="15" s="1"/>
  <c r="E106" i="15" a="1"/>
  <c r="E106" i="15" s="1"/>
  <c r="B109" i="15" a="1"/>
  <c r="B109" i="15" s="1"/>
  <c r="H72" i="15" a="1"/>
  <c r="H72" i="15" s="1"/>
  <c r="H41" i="15" a="1"/>
  <c r="H41" i="15" s="1"/>
  <c r="Q100" i="15" a="1"/>
  <c r="Q100" i="15" s="1"/>
  <c r="V48" i="15" a="1"/>
  <c r="V48" i="15" s="1"/>
  <c r="C74" i="15" a="1"/>
  <c r="C74" i="15" s="1"/>
  <c r="S75" i="15" a="1"/>
  <c r="S75" i="15" s="1"/>
  <c r="AH87" i="15" a="1"/>
  <c r="AH87" i="15" s="1"/>
  <c r="AF86" i="15" a="1"/>
  <c r="AF86" i="15" s="1"/>
  <c r="V83" i="15" a="1"/>
  <c r="V83" i="15" s="1"/>
  <c r="K80" i="15" a="1"/>
  <c r="K80" i="15" s="1"/>
  <c r="G89" i="15" a="1"/>
  <c r="G89" i="15" s="1"/>
  <c r="D99" i="15" a="1"/>
  <c r="D99" i="15" s="1"/>
  <c r="T112" i="15" a="1"/>
  <c r="T112" i="15" s="1"/>
  <c r="S124" i="15" a="1"/>
  <c r="S124" i="15" s="1"/>
  <c r="I38" i="15" a="1"/>
  <c r="I38" i="15" s="1"/>
  <c r="AK101" i="15" a="1"/>
  <c r="AK101" i="15" s="1"/>
  <c r="O114" i="15" a="1"/>
  <c r="O114" i="15" s="1"/>
  <c r="AB124" i="15" a="1"/>
  <c r="AB124" i="15" s="1"/>
  <c r="M97" i="15" a="1"/>
  <c r="M97" i="15" s="1"/>
  <c r="O109" i="15" a="1"/>
  <c r="O109" i="15" s="1"/>
  <c r="AB119" i="15" a="1"/>
  <c r="AB119" i="15" s="1"/>
  <c r="M77" i="15" a="1"/>
  <c r="M77" i="15" s="1"/>
  <c r="O101" i="15" a="1"/>
  <c r="O101" i="15" s="1"/>
  <c r="AB113" i="15" a="1"/>
  <c r="AB113" i="15" s="1"/>
  <c r="V124" i="15" a="1"/>
  <c r="V124" i="15" s="1"/>
  <c r="T96" i="15" a="1"/>
  <c r="T96" i="15" s="1"/>
  <c r="AJ108" i="15" a="1"/>
  <c r="AJ108" i="15" s="1"/>
  <c r="AD119" i="15" a="1"/>
  <c r="AD119" i="15" s="1"/>
  <c r="P47" i="15" a="1"/>
  <c r="P47" i="15" s="1"/>
  <c r="M100" i="15" a="1"/>
  <c r="M100" i="15" s="1"/>
  <c r="AG112" i="15" a="1"/>
  <c r="AG112" i="15" s="1"/>
  <c r="K123" i="15" a="1"/>
  <c r="K123" i="15" s="1"/>
  <c r="AH99" i="15" a="1"/>
  <c r="AH99" i="15" s="1"/>
  <c r="AB42" i="15" a="1"/>
  <c r="AB42" i="15" s="1"/>
  <c r="AA16" i="15" a="1"/>
  <c r="AA16" i="15" s="1"/>
  <c r="AA24" i="15" a="1"/>
  <c r="AA24" i="15" s="1"/>
  <c r="AB10" i="15" a="1"/>
  <c r="AB10" i="15" s="1"/>
  <c r="S45" i="15" a="1"/>
  <c r="S45" i="15" s="1"/>
  <c r="D14" i="15" a="1"/>
  <c r="D14" i="15" s="1"/>
  <c r="AJ22" i="15" a="1"/>
  <c r="AJ22" i="15" s="1"/>
  <c r="AJ32" i="15" a="1"/>
  <c r="AJ32" i="15" s="1"/>
  <c r="J99" i="15" a="1"/>
  <c r="J99" i="15" s="1"/>
  <c r="AJ114" i="15" a="1"/>
  <c r="AJ114" i="15" s="1"/>
  <c r="Z45" i="15" a="1"/>
  <c r="Z45" i="15" s="1"/>
  <c r="G41" i="15" a="1"/>
  <c r="G41" i="15" s="1"/>
  <c r="N38" i="15" a="1"/>
  <c r="N38" i="15" s="1"/>
  <c r="AK12" i="15" a="1"/>
  <c r="AK12" i="15" s="1"/>
  <c r="M16" i="15" a="1"/>
  <c r="M16" i="15" s="1"/>
  <c r="AK18" i="15" a="1"/>
  <c r="AK18" i="15" s="1"/>
  <c r="M22" i="15" a="1"/>
  <c r="M22" i="15" s="1"/>
  <c r="AK24" i="15" a="1"/>
  <c r="AK24" i="15" s="1"/>
  <c r="M28" i="15" a="1"/>
  <c r="M28" i="15" s="1"/>
  <c r="I33" i="15" a="1"/>
  <c r="I33" i="15" s="1"/>
  <c r="L106" i="15" a="1"/>
  <c r="L106" i="15" s="1"/>
  <c r="G100" i="15" a="1"/>
  <c r="G100" i="15" s="1"/>
  <c r="AK114" i="15" a="1"/>
  <c r="AK114" i="15" s="1"/>
  <c r="C43" i="15" a="1"/>
  <c r="C43" i="15" s="1"/>
  <c r="K40" i="15" a="1"/>
  <c r="K40" i="15" s="1"/>
  <c r="N39" i="15" a="1"/>
  <c r="N39" i="15" s="1"/>
  <c r="N12" i="15" a="1"/>
  <c r="N12" i="15" s="1"/>
  <c r="V14" i="15" a="1"/>
  <c r="V14" i="15" s="1"/>
  <c r="AD16" i="15" a="1"/>
  <c r="AD16" i="15" s="1"/>
  <c r="B19" i="15" a="1"/>
  <c r="B19" i="15" s="1"/>
  <c r="J21" i="15" a="1"/>
  <c r="J21" i="15" s="1"/>
  <c r="Z23" i="15" a="1"/>
  <c r="Z23" i="15" s="1"/>
  <c r="AH25" i="15" a="1"/>
  <c r="AH25" i="15" s="1"/>
  <c r="N28" i="15" a="1"/>
  <c r="N28" i="15" s="1"/>
  <c r="V32" i="15" a="1"/>
  <c r="V32" i="15" s="1"/>
  <c r="V78" i="15" a="1"/>
  <c r="V78" i="15" s="1"/>
  <c r="J101" i="15" a="1"/>
  <c r="J101" i="15" s="1"/>
  <c r="O113" i="15" a="1"/>
  <c r="O113" i="15" s="1"/>
  <c r="T123" i="15" a="1"/>
  <c r="T123" i="15" s="1"/>
  <c r="N40" i="15" a="1"/>
  <c r="N40" i="15" s="1"/>
  <c r="AG39" i="15" a="1"/>
  <c r="AG39" i="15" s="1"/>
  <c r="AI11" i="15" a="1"/>
  <c r="AI11" i="15" s="1"/>
  <c r="AI13" i="15" a="1"/>
  <c r="AI13" i="15" s="1"/>
  <c r="AI15" i="15" a="1"/>
  <c r="AI15" i="15" s="1"/>
  <c r="AI17" i="15" a="1"/>
  <c r="AI17" i="15" s="1"/>
  <c r="AI19" i="15" a="1"/>
  <c r="AI19" i="15" s="1"/>
  <c r="AI21" i="15" a="1"/>
  <c r="AI21" i="15" s="1"/>
  <c r="AI23" i="15" a="1"/>
  <c r="AI23" i="15" s="1"/>
  <c r="AI25" i="15" a="1"/>
  <c r="AI25" i="15" s="1"/>
  <c r="AI27" i="15" a="1"/>
  <c r="AI27" i="15" s="1"/>
  <c r="AI31" i="15" a="1"/>
  <c r="AI31" i="15" s="1"/>
  <c r="AF78" i="15" a="1"/>
  <c r="AF78" i="15" s="1"/>
  <c r="AK106" i="15" a="1"/>
  <c r="AK106" i="15" s="1"/>
  <c r="J116" i="15" a="1"/>
  <c r="J116" i="15" s="1"/>
  <c r="K43" i="15" a="1"/>
  <c r="K43" i="15" s="1"/>
  <c r="B40" i="15" a="1"/>
  <c r="B40" i="15" s="1"/>
  <c r="AH42" i="15" a="1"/>
  <c r="AH42" i="15" s="1"/>
  <c r="AB11" i="15" a="1"/>
  <c r="AB11" i="15" s="1"/>
  <c r="AJ13" i="15" a="1"/>
  <c r="AJ13" i="15" s="1"/>
  <c r="P16" i="15" a="1"/>
  <c r="P16" i="15" s="1"/>
  <c r="AF18" i="15" a="1"/>
  <c r="AF18" i="15" s="1"/>
  <c r="D21" i="15" a="1"/>
  <c r="D21" i="15" s="1"/>
  <c r="L23" i="15" a="1"/>
  <c r="L23" i="15" s="1"/>
  <c r="T25" i="15" a="1"/>
  <c r="T25" i="15" s="1"/>
  <c r="AB27" i="15" a="1"/>
  <c r="AB27" i="15" s="1"/>
  <c r="AJ31" i="15" a="1"/>
  <c r="AJ31" i="15" s="1"/>
  <c r="I10" i="15" a="1"/>
  <c r="I10" i="15" s="1"/>
  <c r="AC111" i="15" a="1"/>
  <c r="AC111" i="15" s="1"/>
  <c r="J12" i="15" a="1"/>
  <c r="J12" i="15" s="1"/>
  <c r="B22" i="15" a="1"/>
  <c r="B22" i="15" s="1"/>
  <c r="AH32" i="15" a="1"/>
  <c r="AH32" i="15" s="1"/>
  <c r="AK15" i="15" a="1"/>
  <c r="AK15" i="15" s="1"/>
  <c r="AK23" i="15" a="1"/>
  <c r="AK23" i="15" s="1"/>
  <c r="O117" i="15" a="1"/>
  <c r="O117" i="15" s="1"/>
  <c r="L118" i="15" a="1"/>
  <c r="L118" i="15" s="1"/>
  <c r="N13" i="15" a="1"/>
  <c r="N13" i="15" s="1"/>
  <c r="J22" i="15" a="1"/>
  <c r="J22" i="15" s="1"/>
  <c r="C10" i="15" a="1"/>
  <c r="C10" i="15" s="1"/>
  <c r="I26" i="15" a="1"/>
  <c r="I26" i="15" s="1"/>
  <c r="AH10" i="15" a="1"/>
  <c r="AH10" i="15" s="1"/>
  <c r="AH41" i="15" a="1"/>
  <c r="AH41" i="15" s="1"/>
  <c r="AK17" i="15" a="1"/>
  <c r="AK17" i="15" s="1"/>
  <c r="AC27" i="15" a="1"/>
  <c r="AC27" i="15" s="1"/>
  <c r="AK11" i="15" a="1"/>
  <c r="AK11" i="15" s="1"/>
  <c r="E13" i="15" a="1"/>
  <c r="E13" i="15" s="1"/>
  <c r="S101" i="15" a="1"/>
  <c r="S101" i="15" s="1"/>
  <c r="AK39" i="15" a="1"/>
  <c r="AK39" i="15" s="1"/>
  <c r="AH18" i="15" a="1"/>
  <c r="AH18" i="15" s="1"/>
  <c r="AD27" i="15" a="1"/>
  <c r="AD27" i="15" s="1"/>
  <c r="AG20" i="15" a="1"/>
  <c r="AG20" i="15" s="1"/>
  <c r="M27" i="15" a="1"/>
  <c r="M27" i="15" s="1"/>
  <c r="AC47" i="15" a="1"/>
  <c r="AC47" i="15" s="1"/>
  <c r="Z14" i="15" a="1"/>
  <c r="Z14" i="15" s="1"/>
  <c r="V23" i="15" a="1"/>
  <c r="V23" i="15" s="1"/>
  <c r="S10" i="15" a="1"/>
  <c r="S10" i="15" s="1"/>
  <c r="R38" i="15" a="1"/>
  <c r="R38" i="15" s="1"/>
  <c r="H63" i="15" a="1"/>
  <c r="H63" i="15" s="1"/>
  <c r="H116" i="15" a="1"/>
  <c r="H116" i="15" s="1"/>
  <c r="Q93" i="15" a="1"/>
  <c r="Q93" i="15" s="1"/>
  <c r="R60" i="15" a="1"/>
  <c r="R60" i="15" s="1"/>
  <c r="R107" i="15" a="1"/>
  <c r="R107" i="15" s="1"/>
  <c r="E77" i="15" a="1"/>
  <c r="E77" i="15" s="1"/>
  <c r="R12" i="15" a="1"/>
  <c r="R12" i="15" s="1"/>
  <c r="B107" i="15" a="1"/>
  <c r="B107" i="15" s="1"/>
  <c r="H95" i="15" a="1"/>
  <c r="H95" i="15" s="1"/>
  <c r="Q49" i="15" a="1"/>
  <c r="Q49" i="15" s="1"/>
  <c r="Q112" i="15" a="1"/>
  <c r="Q112" i="15" s="1"/>
  <c r="R78" i="15" a="1"/>
  <c r="R78" i="15" s="1"/>
  <c r="Q85" i="15" a="1"/>
  <c r="Q85" i="15" s="1"/>
  <c r="E70" i="15" a="1"/>
  <c r="E70" i="15" s="1"/>
  <c r="Q108" i="15" a="1"/>
  <c r="Q108" i="15" s="1"/>
  <c r="E87" i="15" a="1"/>
  <c r="E87" i="15" s="1"/>
  <c r="H61" i="15" a="1"/>
  <c r="H61" i="15" s="1"/>
  <c r="Q15" i="15" a="1"/>
  <c r="Q15" i="15" s="1"/>
  <c r="E98" i="15" a="1"/>
  <c r="E98" i="15" s="1"/>
  <c r="F25" i="15" a="1"/>
  <c r="F25" i="15" s="1"/>
  <c r="F21" i="15" a="1"/>
  <c r="F21" i="15" s="1"/>
  <c r="F32" i="15" a="1"/>
  <c r="F32" i="15" s="1"/>
  <c r="F14" i="15" a="1"/>
  <c r="F14" i="15" s="1"/>
  <c r="F111" i="15" a="1"/>
  <c r="F111" i="15" s="1"/>
  <c r="F124" i="15" a="1"/>
  <c r="F124" i="15" s="1"/>
  <c r="F99" i="15" a="1"/>
  <c r="F99" i="15" s="1"/>
  <c r="F93" i="15" a="1"/>
  <c r="F93" i="15" s="1"/>
  <c r="F94" i="15" a="1"/>
  <c r="F94" i="15" s="1"/>
  <c r="F76" i="15" a="1"/>
  <c r="F76" i="15" s="1"/>
  <c r="F71" i="15" a="1"/>
  <c r="F71" i="15" s="1"/>
  <c r="F56" i="15" a="1"/>
  <c r="F56" i="15" s="1"/>
  <c r="F59" i="15" a="1"/>
  <c r="F59" i="15" s="1"/>
  <c r="H67" i="15" a="1"/>
  <c r="H67" i="15" s="1"/>
  <c r="H54" i="15" a="1"/>
  <c r="H54" i="15" s="1"/>
  <c r="Q17" i="15" a="1"/>
  <c r="Q17" i="15" s="1"/>
  <c r="E108" i="15" a="1"/>
  <c r="E108" i="15" s="1"/>
  <c r="Q80" i="15" a="1"/>
  <c r="Q80" i="15" s="1"/>
  <c r="J51" i="15" a="1"/>
  <c r="J51" i="15" s="1"/>
  <c r="E112" i="15" a="1"/>
  <c r="E112" i="15" s="1"/>
  <c r="R47" i="15" a="1"/>
  <c r="R47" i="15" s="1"/>
  <c r="Q46" i="15" a="1"/>
  <c r="Q46" i="15" s="1"/>
  <c r="Q64" i="15" a="1"/>
  <c r="Q64" i="15" s="1"/>
  <c r="H44" i="15" a="1"/>
  <c r="H44" i="15" s="1"/>
  <c r="B110" i="15" a="1"/>
  <c r="B110" i="15" s="1"/>
  <c r="E26" i="15" a="1"/>
  <c r="E26" i="15" s="1"/>
  <c r="E59" i="15" a="1"/>
  <c r="E59" i="15" s="1"/>
  <c r="R83" i="15" a="1"/>
  <c r="R83" i="15" s="1"/>
  <c r="Q68" i="15" a="1"/>
  <c r="Q68" i="15" s="1"/>
  <c r="H109" i="15" a="1"/>
  <c r="H109" i="15" s="1"/>
  <c r="B121" i="15" a="1"/>
  <c r="B121" i="15" s="1"/>
  <c r="E122" i="15" a="1"/>
  <c r="E122" i="15" s="1"/>
  <c r="R41" i="15" a="1"/>
  <c r="R41" i="15" s="1"/>
  <c r="Q11" i="15" a="1"/>
  <c r="Q11" i="15" s="1"/>
  <c r="H113" i="15" a="1"/>
  <c r="H113" i="15" s="1"/>
  <c r="H52" i="15" a="1"/>
  <c r="H52" i="15" s="1"/>
  <c r="E25" i="15" a="1"/>
  <c r="E25" i="15" s="1"/>
  <c r="E78" i="15" a="1"/>
  <c r="E78" i="15" s="1"/>
  <c r="Q69" i="15" a="1"/>
  <c r="Q69" i="15" s="1"/>
  <c r="J60" i="15" a="1"/>
  <c r="J60" i="15" s="1"/>
  <c r="Q122" i="15" a="1"/>
  <c r="Q122" i="15" s="1"/>
  <c r="J107" i="15" a="1"/>
  <c r="J107" i="15" s="1"/>
  <c r="E33" i="15" a="1"/>
  <c r="E33" i="15" s="1"/>
  <c r="AD11" i="15" a="1"/>
  <c r="AD11" i="15" s="1"/>
  <c r="M33" i="15" a="1"/>
  <c r="M33" i="15" s="1"/>
  <c r="M11" i="15" a="1"/>
  <c r="M11" i="15" s="1"/>
  <c r="O44" i="15" a="1"/>
  <c r="O44" i="15" s="1"/>
  <c r="AA10" i="15" a="1"/>
  <c r="AA10" i="15" s="1"/>
  <c r="T80" i="15" a="1"/>
  <c r="T80" i="15" s="1"/>
  <c r="AB23" i="15" a="1"/>
  <c r="AB23" i="15" s="1"/>
  <c r="AF14" i="15" a="1"/>
  <c r="AF14" i="15" s="1"/>
  <c r="C45" i="15" a="1"/>
  <c r="C45" i="15" s="1"/>
  <c r="O32" i="15" a="1"/>
  <c r="O32" i="15" s="1"/>
  <c r="O22" i="15" a="1"/>
  <c r="O22" i="15" s="1"/>
  <c r="O14" i="15" a="1"/>
  <c r="O14" i="15" s="1"/>
  <c r="B45" i="15" a="1"/>
  <c r="B45" i="15" s="1"/>
  <c r="B33" i="15" a="1"/>
  <c r="B33" i="15" s="1"/>
  <c r="AH21" i="15" a="1"/>
  <c r="AH21" i="15" s="1"/>
  <c r="AD12" i="15" a="1"/>
  <c r="AD12" i="15" s="1"/>
  <c r="AE117" i="15" a="1"/>
  <c r="AE117" i="15" s="1"/>
  <c r="AK28" i="15" a="1"/>
  <c r="AK28" i="15" s="1"/>
  <c r="AC16" i="15" a="1"/>
  <c r="AC16" i="15" s="1"/>
  <c r="G47" i="15" a="1"/>
  <c r="G47" i="15" s="1"/>
  <c r="P25" i="15" a="1"/>
  <c r="P25" i="15" s="1"/>
  <c r="AA26" i="15" a="1"/>
  <c r="AA26" i="15" s="1"/>
  <c r="M44" i="15" a="1"/>
  <c r="M44" i="15" s="1"/>
  <c r="M122" i="15" a="1"/>
  <c r="M122" i="15" s="1"/>
  <c r="K117" i="15" a="1"/>
  <c r="K117" i="15" s="1"/>
  <c r="AG111" i="15" a="1"/>
  <c r="AG111" i="15" s="1"/>
  <c r="L107" i="15" a="1"/>
  <c r="L107" i="15" s="1"/>
  <c r="T101" i="15" a="1"/>
  <c r="T101" i="15" s="1"/>
  <c r="AB95" i="15" a="1"/>
  <c r="AB95" i="15" s="1"/>
  <c r="AH51" i="15" a="1"/>
  <c r="AH51" i="15" s="1"/>
  <c r="W61" i="15" a="1"/>
  <c r="W61" i="15" s="1"/>
  <c r="Y49" i="15" a="1"/>
  <c r="Y49" i="15" s="1"/>
  <c r="Y51" i="15" a="1"/>
  <c r="Y51" i="15" s="1"/>
  <c r="Y53" i="15" a="1"/>
  <c r="Y53" i="15" s="1"/>
  <c r="Y55" i="15" a="1"/>
  <c r="Y55" i="15" s="1"/>
  <c r="Y57" i="15" a="1"/>
  <c r="Y57" i="15" s="1"/>
  <c r="Y59" i="15" a="1"/>
  <c r="Y59" i="15" s="1"/>
  <c r="Y61" i="15" a="1"/>
  <c r="Y61" i="15" s="1"/>
  <c r="Y63" i="15" a="1"/>
  <c r="Y63" i="15" s="1"/>
  <c r="Y65" i="15" a="1"/>
  <c r="Y65" i="15" s="1"/>
  <c r="Y60" i="15" a="1"/>
  <c r="Y60" i="15" s="1"/>
  <c r="Y66" i="15" a="1"/>
  <c r="Y66" i="15" s="1"/>
  <c r="Y56" i="15" a="1"/>
  <c r="Y56" i="15" s="1"/>
  <c r="Y50" i="15" a="1"/>
  <c r="Y50" i="15" s="1"/>
  <c r="Y62" i="15" a="1"/>
  <c r="Y62" i="15" s="1"/>
  <c r="Y67" i="15" a="1"/>
  <c r="Y67" i="15" s="1"/>
  <c r="Y69" i="15" a="1"/>
  <c r="Y69" i="15" s="1"/>
  <c r="Y71" i="15" a="1"/>
  <c r="Y71" i="15" s="1"/>
  <c r="Y73" i="15" a="1"/>
  <c r="Y73" i="15" s="1"/>
  <c r="Y75" i="15" a="1"/>
  <c r="Y75" i="15" s="1"/>
  <c r="Y77" i="15" a="1"/>
  <c r="Y77" i="15" s="1"/>
  <c r="Y52" i="15" a="1"/>
  <c r="Y52" i="15" s="1"/>
  <c r="Y58" i="15" a="1"/>
  <c r="Y58" i="15" s="1"/>
  <c r="Y64" i="15" a="1"/>
  <c r="Y64" i="15" s="1"/>
  <c r="Y72" i="15" a="1"/>
  <c r="Y72" i="15" s="1"/>
  <c r="Y79" i="15" a="1"/>
  <c r="Y79" i="15" s="1"/>
  <c r="Y81" i="15" a="1"/>
  <c r="Y81" i="15" s="1"/>
  <c r="Y83" i="15" a="1"/>
  <c r="Y83" i="15" s="1"/>
  <c r="Y85" i="15" a="1"/>
  <c r="Y85" i="15" s="1"/>
  <c r="Y87" i="15" a="1"/>
  <c r="Y87" i="15" s="1"/>
  <c r="Y89" i="15" a="1"/>
  <c r="Y89" i="15" s="1"/>
  <c r="Y91" i="15" a="1"/>
  <c r="Y91" i="15" s="1"/>
  <c r="Y93" i="15" a="1"/>
  <c r="Y93" i="15" s="1"/>
  <c r="Y95" i="15" a="1"/>
  <c r="Y95" i="15" s="1"/>
  <c r="Y54" i="15" a="1"/>
  <c r="Y54" i="15" s="1"/>
  <c r="Y74" i="15" a="1"/>
  <c r="Y74" i="15" s="1"/>
  <c r="Y76" i="15" a="1"/>
  <c r="Y76" i="15" s="1"/>
  <c r="Y78" i="15" a="1"/>
  <c r="Y78" i="15" s="1"/>
  <c r="Y80" i="15" a="1"/>
  <c r="Y80" i="15" s="1"/>
  <c r="Y82" i="15" a="1"/>
  <c r="Y82" i="15" s="1"/>
  <c r="Y84" i="15" a="1"/>
  <c r="Y84" i="15" s="1"/>
  <c r="Y86" i="15" a="1"/>
  <c r="Y86" i="15" s="1"/>
  <c r="Y88" i="15" a="1"/>
  <c r="Y88" i="15" s="1"/>
  <c r="Y90" i="15" a="1"/>
  <c r="Y90" i="15" s="1"/>
  <c r="Y68" i="15" a="1"/>
  <c r="Y68" i="15" s="1"/>
  <c r="Y105" i="15" a="1"/>
  <c r="Y105" i="15" s="1"/>
  <c r="Y113" i="15" a="1"/>
  <c r="Y113" i="15" s="1"/>
  <c r="Y122" i="15" a="1"/>
  <c r="Y122" i="15" s="1"/>
  <c r="Y98" i="15" a="1"/>
  <c r="Y98" i="15" s="1"/>
  <c r="Y100" i="15" a="1"/>
  <c r="Y100" i="15" s="1"/>
  <c r="Y108" i="15" a="1"/>
  <c r="Y108" i="15" s="1"/>
  <c r="Y117" i="15" a="1"/>
  <c r="Y117" i="15" s="1"/>
  <c r="Y44" i="15" a="1"/>
  <c r="Y44" i="15" s="1"/>
  <c r="Y111" i="15" a="1"/>
  <c r="Y111" i="15" s="1"/>
  <c r="Y120" i="15" a="1"/>
  <c r="Y120" i="15" s="1"/>
  <c r="Y94" i="15" a="1"/>
  <c r="Y94" i="15" s="1"/>
  <c r="Y106" i="15" a="1"/>
  <c r="Y106" i="15" s="1"/>
  <c r="Y114" i="15" a="1"/>
  <c r="Y114" i="15" s="1"/>
  <c r="Y123" i="15" a="1"/>
  <c r="Y123" i="15" s="1"/>
  <c r="Y109" i="15" a="1"/>
  <c r="Y109" i="15" s="1"/>
  <c r="Y118" i="15" a="1"/>
  <c r="Y118" i="15" s="1"/>
  <c r="Y97" i="15" a="1"/>
  <c r="Y97" i="15" s="1"/>
  <c r="Y99" i="15" a="1"/>
  <c r="Y99" i="15" s="1"/>
  <c r="Y101" i="15" a="1"/>
  <c r="Y101" i="15" s="1"/>
  <c r="Y112" i="15" a="1"/>
  <c r="Y112" i="15" s="1"/>
  <c r="Y121" i="15" a="1"/>
  <c r="Y121" i="15" s="1"/>
  <c r="Y43" i="15" a="1"/>
  <c r="Y43" i="15" s="1"/>
  <c r="Y45" i="15" a="1"/>
  <c r="Y45" i="15" s="1"/>
  <c r="Y47" i="15" a="1"/>
  <c r="Y47" i="15" s="1"/>
  <c r="Y41" i="15" a="1"/>
  <c r="Y41" i="15" s="1"/>
  <c r="Y116" i="15" a="1"/>
  <c r="Y116" i="15" s="1"/>
  <c r="Y107" i="15" a="1"/>
  <c r="Y107" i="15" s="1"/>
  <c r="Y11" i="15" a="1"/>
  <c r="Y11" i="15" s="1"/>
  <c r="Y13" i="15" a="1"/>
  <c r="Y13" i="15" s="1"/>
  <c r="Y15" i="15" a="1"/>
  <c r="Y15" i="15" s="1"/>
  <c r="Y17" i="15" a="1"/>
  <c r="Y17" i="15" s="1"/>
  <c r="Y19" i="15" a="1"/>
  <c r="Y19" i="15" s="1"/>
  <c r="Y21" i="15" a="1"/>
  <c r="Y21" i="15" s="1"/>
  <c r="Y23" i="15" a="1"/>
  <c r="Y23" i="15" s="1"/>
  <c r="Y25" i="15" a="1"/>
  <c r="Y25" i="15" s="1"/>
  <c r="Y27" i="15" a="1"/>
  <c r="Y27" i="15" s="1"/>
  <c r="Y31" i="15" a="1"/>
  <c r="Y31" i="15" s="1"/>
  <c r="Y33" i="15" a="1"/>
  <c r="Y33" i="15" s="1"/>
  <c r="Y70" i="15" a="1"/>
  <c r="Y70" i="15" s="1"/>
  <c r="Y119" i="15" a="1"/>
  <c r="Y119" i="15" s="1"/>
  <c r="Y40" i="15" a="1"/>
  <c r="Y40" i="15" s="1"/>
  <c r="Y96" i="15" a="1"/>
  <c r="Y96" i="15" s="1"/>
  <c r="Y110" i="15" a="1"/>
  <c r="Y110" i="15" s="1"/>
  <c r="Y42" i="15" a="1"/>
  <c r="Y42" i="15" s="1"/>
  <c r="Y39" i="15" a="1"/>
  <c r="Y39" i="15" s="1"/>
  <c r="Y38" i="15" a="1"/>
  <c r="Y38" i="15" s="1"/>
  <c r="Y10" i="15" a="1"/>
  <c r="Y10" i="15" s="1"/>
  <c r="Y46" i="15" a="1"/>
  <c r="Y46" i="15" s="1"/>
  <c r="Y18" i="15" a="1"/>
  <c r="Y18" i="15" s="1"/>
  <c r="Y26" i="15" a="1"/>
  <c r="Y26" i="15" s="1"/>
  <c r="Y22" i="15" a="1"/>
  <c r="Y22" i="15" s="1"/>
  <c r="Y32" i="15" a="1"/>
  <c r="Y32" i="15" s="1"/>
  <c r="Y12" i="15" a="1"/>
  <c r="Y12" i="15" s="1"/>
  <c r="Y20" i="15" a="1"/>
  <c r="Y20" i="15" s="1"/>
  <c r="Y28" i="15" a="1"/>
  <c r="Y28" i="15" s="1"/>
  <c r="Y124" i="15" a="1"/>
  <c r="Y124" i="15" s="1"/>
  <c r="Y14" i="15" a="1"/>
  <c r="Y14" i="15" s="1"/>
  <c r="Y92" i="15" a="1"/>
  <c r="Y92" i="15" s="1"/>
  <c r="Y16" i="15" a="1"/>
  <c r="Y16" i="15" s="1"/>
  <c r="Y24" i="15" a="1"/>
  <c r="Y24" i="15" s="1"/>
  <c r="Y48" i="15" a="1"/>
  <c r="Y48" i="15" s="1"/>
  <c r="Q113" i="15" a="1"/>
  <c r="Q113" i="15" s="1"/>
  <c r="E85" i="15" a="1"/>
  <c r="E85" i="15" s="1"/>
  <c r="H57" i="15" a="1"/>
  <c r="H57" i="15" s="1"/>
  <c r="Q107" i="15" a="1"/>
  <c r="Q107" i="15" s="1"/>
  <c r="E95" i="15" a="1"/>
  <c r="E95" i="15" s="1"/>
  <c r="Q66" i="15" a="1"/>
  <c r="Q66" i="15" s="1"/>
  <c r="H76" i="15" a="1"/>
  <c r="H76" i="15" s="1"/>
  <c r="R58" i="15" a="1"/>
  <c r="R58" i="15" s="1"/>
  <c r="E28" i="15" a="1"/>
  <c r="E28" i="15" s="1"/>
  <c r="F17" i="15" a="1"/>
  <c r="F17" i="15" s="1"/>
  <c r="F13" i="15" a="1"/>
  <c r="F13" i="15" s="1"/>
  <c r="F28" i="15" a="1"/>
  <c r="F28" i="15" s="1"/>
  <c r="F12" i="15" a="1"/>
  <c r="F12" i="15" s="1"/>
  <c r="F98" i="15" a="1"/>
  <c r="F98" i="15" s="1"/>
  <c r="F116" i="15" a="1"/>
  <c r="F116" i="15" s="1"/>
  <c r="F118" i="15" a="1"/>
  <c r="F118" i="15" s="1"/>
  <c r="F91" i="15" a="1"/>
  <c r="F91" i="15" s="1"/>
  <c r="F92" i="15" a="1"/>
  <c r="F92" i="15" s="1"/>
  <c r="F74" i="15" a="1"/>
  <c r="F74" i="15" s="1"/>
  <c r="F69" i="15" a="1"/>
  <c r="F69" i="15" s="1"/>
  <c r="F54" i="15" a="1"/>
  <c r="F54" i="15" s="1"/>
  <c r="F57" i="15" a="1"/>
  <c r="F57" i="15" s="1"/>
  <c r="H24" i="15" a="1"/>
  <c r="H24" i="15" s="1"/>
  <c r="H80" i="15" a="1"/>
  <c r="H80" i="15" s="1"/>
  <c r="R48" i="15" a="1"/>
  <c r="R48" i="15" s="1"/>
  <c r="E32" i="15" a="1"/>
  <c r="E32" i="15" s="1"/>
  <c r="R85" i="15" a="1"/>
  <c r="R85" i="15" s="1"/>
  <c r="J56" i="15" a="1"/>
  <c r="J56" i="15" s="1"/>
  <c r="E89" i="15" a="1"/>
  <c r="E89" i="15" s="1"/>
  <c r="R111" i="15" a="1"/>
  <c r="R111" i="15" s="1"/>
  <c r="Q19" i="15" a="1"/>
  <c r="Q19" i="15" s="1"/>
  <c r="Q59" i="15" a="1"/>
  <c r="Q59" i="15" s="1"/>
  <c r="H94" i="15" a="1"/>
  <c r="H94" i="15" s="1"/>
  <c r="S57" i="15" a="1"/>
  <c r="S57" i="15" s="1"/>
  <c r="E38" i="15" a="1"/>
  <c r="E38" i="15" s="1"/>
  <c r="E58" i="15" a="1"/>
  <c r="E58" i="15" s="1"/>
  <c r="R67" i="15" a="1"/>
  <c r="R67" i="15" s="1"/>
  <c r="Q56" i="15" a="1"/>
  <c r="Q56" i="15" s="1"/>
  <c r="H93" i="15" a="1"/>
  <c r="H93" i="15" s="1"/>
  <c r="S55" i="15" a="1"/>
  <c r="S55" i="15" s="1"/>
  <c r="E107" i="15" a="1"/>
  <c r="E107" i="15" s="1"/>
  <c r="R123" i="15" a="1"/>
  <c r="R123" i="15" s="1"/>
  <c r="Q121" i="15" a="1"/>
  <c r="Q121" i="15" s="1"/>
  <c r="H21" i="15" a="1"/>
  <c r="H21" i="15" s="1"/>
  <c r="H51" i="15" a="1"/>
  <c r="H51" i="15" s="1"/>
  <c r="E42" i="15" a="1"/>
  <c r="E42" i="15" s="1"/>
  <c r="E63" i="15" a="1"/>
  <c r="E63" i="15" s="1"/>
  <c r="Q65" i="15" a="1"/>
  <c r="Q65" i="15" s="1"/>
  <c r="R42" i="15" a="1"/>
  <c r="R42" i="15" s="1"/>
  <c r="Q86" i="15" a="1"/>
  <c r="Q86" i="15" s="1"/>
  <c r="AI96" i="15" a="1"/>
  <c r="AI96" i="15" s="1"/>
  <c r="AG32" i="15" a="1"/>
  <c r="AG32" i="15" s="1"/>
  <c r="AI38" i="15" a="1"/>
  <c r="AI38" i="15" s="1"/>
  <c r="U31" i="15" a="1"/>
  <c r="U31" i="15" s="1"/>
  <c r="U33" i="15" a="1"/>
  <c r="U33" i="15" s="1"/>
  <c r="AF122" i="15" a="1"/>
  <c r="AF122" i="15" s="1"/>
  <c r="AD33" i="15" a="1"/>
  <c r="AD33" i="15" s="1"/>
  <c r="AG10" i="15" a="1"/>
  <c r="AG10" i="15" s="1"/>
  <c r="T23" i="15" a="1"/>
  <c r="T23" i="15" s="1"/>
  <c r="P14" i="15" a="1"/>
  <c r="P14" i="15" s="1"/>
  <c r="G44" i="15" a="1"/>
  <c r="G44" i="15" s="1"/>
  <c r="G32" i="15" a="1"/>
  <c r="G32" i="15" s="1"/>
  <c r="G22" i="15" a="1"/>
  <c r="G22" i="15" s="1"/>
  <c r="G14" i="15" a="1"/>
  <c r="G14" i="15" s="1"/>
  <c r="J43" i="15" a="1"/>
  <c r="J43" i="15" s="1"/>
  <c r="AD32" i="15" a="1"/>
  <c r="AD32" i="15" s="1"/>
  <c r="Z21" i="15" a="1"/>
  <c r="Z21" i="15" s="1"/>
  <c r="V12" i="15" a="1"/>
  <c r="V12" i="15" s="1"/>
  <c r="AH116" i="15" a="1"/>
  <c r="AH116" i="15" s="1"/>
  <c r="AC28" i="15" a="1"/>
  <c r="AC28" i="15" s="1"/>
  <c r="U16" i="15" a="1"/>
  <c r="U16" i="15" s="1"/>
  <c r="O46" i="15" a="1"/>
  <c r="O46" i="15" s="1"/>
  <c r="AJ24" i="15" a="1"/>
  <c r="AJ24" i="15" s="1"/>
  <c r="S26" i="15" a="1"/>
  <c r="S26" i="15" s="1"/>
  <c r="AG43" i="15" a="1"/>
  <c r="AG43" i="15" s="1"/>
  <c r="AF121" i="15" a="1"/>
  <c r="AF121" i="15" s="1"/>
  <c r="C117" i="15" a="1"/>
  <c r="C117" i="15" s="1"/>
  <c r="I111" i="15" a="1"/>
  <c r="I111" i="15" s="1"/>
  <c r="D107" i="15" a="1"/>
  <c r="D107" i="15" s="1"/>
  <c r="L101" i="15" a="1"/>
  <c r="L101" i="15" s="1"/>
  <c r="L95" i="15" a="1"/>
  <c r="L95" i="15" s="1"/>
  <c r="AI48" i="15" a="1"/>
  <c r="AI48" i="15" s="1"/>
  <c r="B26" i="16" l="1"/>
  <c r="D26" i="16" s="1"/>
  <c r="B24" i="16"/>
  <c r="B21" i="16"/>
  <c r="B19" i="16"/>
  <c r="B22" i="16"/>
  <c r="D22" i="16" s="1"/>
  <c r="B15" i="16"/>
  <c r="D15" i="16" s="1"/>
  <c r="B18" i="16"/>
  <c r="B12" i="16"/>
  <c r="B28" i="16"/>
  <c r="B16" i="16"/>
  <c r="B9" i="16"/>
  <c r="D9" i="16" s="1"/>
  <c r="B27" i="16"/>
  <c r="B13" i="16"/>
  <c r="D13" i="16" s="1"/>
  <c r="B29" i="16"/>
  <c r="B23" i="16"/>
  <c r="D23" i="16" s="1"/>
  <c r="B11" i="16"/>
  <c r="B14" i="16"/>
  <c r="B10" i="16"/>
  <c r="B25" i="16"/>
  <c r="B17" i="16"/>
  <c r="B30" i="16"/>
  <c r="B8" i="16"/>
  <c r="D8" i="16" s="1"/>
  <c r="B20" i="16"/>
  <c r="I8" i="4"/>
  <c r="I7" i="15" l="1" a="1"/>
  <c r="I7" i="15" s="1"/>
  <c r="E13" i="16"/>
  <c r="E22" i="16"/>
  <c r="E8" i="16"/>
  <c r="D11" i="16"/>
  <c r="E9" i="16"/>
  <c r="D10" i="16"/>
  <c r="D12" i="16"/>
  <c r="D14" i="16"/>
  <c r="E15" i="16"/>
  <c r="D25" i="16"/>
  <c r="E23" i="16"/>
  <c r="D24" i="16"/>
  <c r="E26" i="16"/>
  <c r="D29" i="16"/>
  <c r="D27" i="16"/>
  <c r="D28" i="16"/>
  <c r="D30" i="16"/>
  <c r="C30" i="16" l="1"/>
  <c r="B101" i="15" s="1"/>
  <c r="E30" i="16"/>
  <c r="C28" i="16"/>
  <c r="B99" i="15" s="1"/>
  <c r="E28" i="16"/>
  <c r="C27" i="16"/>
  <c r="B98" i="15" s="1"/>
  <c r="E27" i="16"/>
  <c r="C10" i="16"/>
  <c r="B81" i="15" s="1"/>
  <c r="E10" i="16"/>
  <c r="C24" i="16"/>
  <c r="B95" i="15" s="1"/>
  <c r="E24" i="16"/>
  <c r="E11" i="16"/>
  <c r="C11" i="16"/>
  <c r="B82" i="15" s="1"/>
  <c r="C12" i="16"/>
  <c r="B83" i="15" s="1"/>
  <c r="E12" i="16"/>
  <c r="E14" i="16"/>
  <c r="D16" i="16"/>
  <c r="D20" i="16"/>
  <c r="D21" i="16"/>
  <c r="D19" i="16"/>
  <c r="D17" i="16"/>
  <c r="D18" i="16"/>
  <c r="C14" i="16"/>
  <c r="B85" i="15" s="1"/>
  <c r="C29" i="16"/>
  <c r="B100" i="15" s="1"/>
  <c r="E29" i="16"/>
  <c r="C25" i="16"/>
  <c r="B96" i="15" s="1"/>
  <c r="E25" i="16"/>
  <c r="C19" i="16" l="1"/>
  <c r="B90" i="15" s="1"/>
  <c r="E19" i="16"/>
  <c r="C18" i="16"/>
  <c r="B89" i="15" s="1"/>
  <c r="E18" i="16"/>
  <c r="C17" i="16"/>
  <c r="B88" i="15" s="1"/>
  <c r="E17" i="16"/>
  <c r="C21" i="16"/>
  <c r="B92" i="15" s="1"/>
  <c r="E21" i="16"/>
  <c r="C20" i="16"/>
  <c r="B91" i="15" s="1"/>
  <c r="E20" i="16"/>
  <c r="C16" i="16"/>
  <c r="B87" i="15" s="1"/>
  <c r="E1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<sst xmlns="http://schemas.openxmlformats.org/spreadsheetml/2006/main" count="380" uniqueCount="257">
  <si>
    <t>Category</t>
  </si>
  <si>
    <t>Subcategory</t>
  </si>
  <si>
    <t>Technologies param</t>
  </si>
  <si>
    <t>Name (in model and documents)</t>
  </si>
  <si>
    <t>MEC_DRIVE</t>
  </si>
  <si>
    <t>Cooling</t>
  </si>
  <si>
    <t>FRIDGE</t>
  </si>
  <si>
    <t>ELEC_REFRIG_CYCLE</t>
  </si>
  <si>
    <t>TH_REFRIG_CYCLE</t>
  </si>
  <si>
    <t>IND_ELEC_COOLING</t>
  </si>
  <si>
    <t>OTHERS_ELEC</t>
  </si>
  <si>
    <t>Light</t>
  </si>
  <si>
    <t>LIGHT</t>
  </si>
  <si>
    <t>Heat</t>
  </si>
  <si>
    <t>H2</t>
  </si>
  <si>
    <t>METHANOL</t>
  </si>
  <si>
    <t>AMMONIA</t>
  </si>
  <si>
    <t>HVC</t>
  </si>
  <si>
    <t>industrial cooling</t>
  </si>
  <si>
    <t>refrigerators</t>
  </si>
  <si>
    <t>elec</t>
  </si>
  <si>
    <t>output</t>
  </si>
  <si>
    <t>COP</t>
  </si>
  <si>
    <t>T0</t>
  </si>
  <si>
    <t>Tc</t>
  </si>
  <si>
    <t>IND_COGEN_GAS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</si>
  <si>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</si>
  <si>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</si>
  <si>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</si>
  <si>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</si>
  <si>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</si>
  <si>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</si>
  <si>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</si>
  <si>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param layers_in_out:</t>
  </si>
  <si>
    <t>ELECTRICITY</t>
  </si>
  <si>
    <t>GASOLINE</t>
  </si>
  <si>
    <t>DIESEL</t>
  </si>
  <si>
    <t>LFO</t>
  </si>
  <si>
    <t>GAS</t>
  </si>
  <si>
    <t>WOOD</t>
  </si>
  <si>
    <t>WET_BIOMASS</t>
  </si>
  <si>
    <t>COAL</t>
  </si>
  <si>
    <t>URANIUM</t>
  </si>
  <si>
    <t>WASTE</t>
  </si>
  <si>
    <t>HEAT_HIGH_T</t>
  </si>
  <si>
    <t>HEAT_LOW_T_DHN</t>
  </si>
  <si>
    <t>HEAT_LOW_T_DECEN</t>
  </si>
  <si>
    <t>MOB_PUBLIC</t>
  </si>
  <si>
    <t>MOB_PRIVATE</t>
  </si>
  <si>
    <t>MOB_FREIGHT_RAIL</t>
  </si>
  <si>
    <t>MOB_FREIGHT_ROAD</t>
  </si>
  <si>
    <t>MOB_FREIGHT_BOAT</t>
  </si>
  <si>
    <t>RES_WIND</t>
  </si>
  <si>
    <t>RES_SOLAR</t>
  </si>
  <si>
    <t>RES_HYDRO</t>
  </si>
  <si>
    <t xml:space="preserve">RES_GEO </t>
  </si>
  <si>
    <t xml:space="preserve">CO2_ATM </t>
  </si>
  <si>
    <t>CO2_INDUSTRY</t>
  </si>
  <si>
    <t>CO2_CAPTURED</t>
  </si>
  <si>
    <t xml:space="preserve">HT </t>
  </si>
  <si>
    <t>T1</t>
  </si>
  <si>
    <t>TO</t>
  </si>
  <si>
    <t>Cooking</t>
  </si>
  <si>
    <t>LT_water</t>
  </si>
  <si>
    <t>boiler heating</t>
  </si>
  <si>
    <t>BIOETHANOL</t>
  </si>
  <si>
    <t>BIODIESEL</t>
  </si>
  <si>
    <t>GAS_RE</t>
  </si>
  <si>
    <t>H2_RE</t>
  </si>
  <si>
    <t>AMMONIA_RE</t>
  </si>
  <si>
    <t>METHANOL_RE</t>
  </si>
  <si>
    <t>ELEC_EXPORT</t>
  </si>
  <si>
    <t>CO2_EMISSIONS</t>
  </si>
  <si>
    <t>RES_GEO</t>
  </si>
  <si>
    <t xml:space="preserve">CO2_INDUSTRY </t>
  </si>
  <si>
    <t>NUCLEAR</t>
  </si>
  <si>
    <t>CCGT</t>
  </si>
  <si>
    <t>CCGT_AMMONIA</t>
  </si>
  <si>
    <t>COAL_US</t>
  </si>
  <si>
    <t>COAL_IGCC</t>
  </si>
  <si>
    <t>PV</t>
  </si>
  <si>
    <t>WIND_ONSHORE</t>
  </si>
  <si>
    <t>WIND_OFFSHORE</t>
  </si>
  <si>
    <t>HYDRO_RIVER</t>
  </si>
  <si>
    <t>GEOTHERMAL</t>
  </si>
  <si>
    <t>IND_DIRECT_ELEC</t>
  </si>
  <si>
    <t>DHN_HP_ELEC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</si>
  <si>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</si>
  <si>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</si>
  <si>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</si>
  <si>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</si>
  <si>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</si>
  <si>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</si>
  <si>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</si>
  <si>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</si>
  <si>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</si>
  <si>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</si>
  <si>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</si>
  <si>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</si>
  <si>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</si>
  <si>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</si>
  <si>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</si>
  <si>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</si>
  <si>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</si>
  <si>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</si>
  <si>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</si>
  <si>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</si>
  <si>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</si>
  <si>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</si>
  <si>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</si>
  <si>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</si>
  <si>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</si>
  <si>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</si>
  <si>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</si>
  <si>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</si>
  <si>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</si>
  <si>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</si>
  <si>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</si>
  <si>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</si>
  <si>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</si>
  <si>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</si>
  <si>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</si>
  <si>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TRAIN_FREIGHT</t>
  </si>
  <si>
    <t>BOAT_FREIGHT_DIESEL</t>
  </si>
  <si>
    <t>BOAT_FREIGHT_NG</t>
  </si>
  <si>
    <t>BOAT_FREIGHT_METHANOL</t>
  </si>
  <si>
    <t>TRUCK_DIESEL</t>
  </si>
  <si>
    <t>TRUCK_METHANOL</t>
  </si>
  <si>
    <t>TRUCK_FUEL_CELL</t>
  </si>
  <si>
    <t>TRUCK_ELEC</t>
  </si>
  <si>
    <t>TRUCK_NG</t>
  </si>
  <si>
    <t>EFFICIENCY</t>
  </si>
  <si>
    <t>DHN</t>
  </si>
  <si>
    <t>GRID</t>
  </si>
  <si>
    <t>H2_ELECTROLYSIS</t>
  </si>
  <si>
    <t>SMR</t>
  </si>
  <si>
    <t>H2_BIOMASS</t>
  </si>
  <si>
    <t>GASIFICATION_SNG</t>
  </si>
  <si>
    <t>SYN_METHANATION</t>
  </si>
  <si>
    <t>BIOMETHANATION</t>
  </si>
  <si>
    <t>BIO_HYDROLYSIS</t>
  </si>
  <si>
    <t>PYROLYSIS_TO_LFO</t>
  </si>
  <si>
    <t>PYROLYSIS_TO_FUELS</t>
  </si>
  <si>
    <t>ATM_CCS</t>
  </si>
  <si>
    <t>INDUSTRY_CCS</t>
  </si>
  <si>
    <t>SYN_METHANOLATION</t>
  </si>
  <si>
    <t>METHANE_TO_METHANOL</t>
  </si>
  <si>
    <t>BIOMASS_TO_METHANOL</t>
  </si>
  <si>
    <t>HABER_BOSCH</t>
  </si>
  <si>
    <t>AMMONIA_TO_H2</t>
  </si>
  <si>
    <t>OIL_TO_HVC</t>
  </si>
  <si>
    <t>GAS_TO_HVC</t>
  </si>
  <si>
    <t>BIOMASS_TO_HVC</t>
  </si>
  <si>
    <t>METHANOL_TO_HVC</t>
  </si>
  <si>
    <t>FOOD_COOLING</t>
  </si>
  <si>
    <t>SPACE_COOLING</t>
  </si>
  <si>
    <t>PROCESS_COOLING</t>
  </si>
  <si>
    <t>exergy content</t>
  </si>
  <si>
    <t>HEAT_RES</t>
  </si>
  <si>
    <t>exergy_content</t>
  </si>
  <si>
    <t>coal</t>
  </si>
  <si>
    <t>oil</t>
  </si>
  <si>
    <t>ng</t>
  </si>
  <si>
    <t>combustible renewables</t>
  </si>
  <si>
    <t>CHP heat</t>
  </si>
  <si>
    <t>others</t>
  </si>
  <si>
    <t>hydrogen</t>
  </si>
  <si>
    <t>methanol</t>
  </si>
  <si>
    <t>exergy efficiency</t>
  </si>
  <si>
    <t>Sheet</t>
  </si>
  <si>
    <t>waste</t>
  </si>
  <si>
    <t>wet biomass</t>
  </si>
  <si>
    <t>Heating</t>
  </si>
  <si>
    <t xml:space="preserve">uranium </t>
  </si>
  <si>
    <t>ammonia</t>
  </si>
  <si>
    <t>RESIDENTIAL</t>
  </si>
  <si>
    <t>Cold</t>
  </si>
  <si>
    <t>Mechanical Drive</t>
  </si>
  <si>
    <t>Other electric Uses</t>
  </si>
  <si>
    <t>SERVICES</t>
  </si>
  <si>
    <t>with cold</t>
  </si>
  <si>
    <t>Mechanical drive</t>
  </si>
  <si>
    <t>mec drive</t>
  </si>
  <si>
    <t>Other electric uses</t>
  </si>
  <si>
    <t>without cold</t>
  </si>
  <si>
    <t>Industry</t>
  </si>
  <si>
    <t>HOUSEHOLDS</t>
  </si>
  <si>
    <t>INDUSTRY</t>
  </si>
  <si>
    <t xml:space="preserve">TRANSPORTATION </t>
  </si>
  <si>
    <t xml:space="preserve">Units </t>
  </si>
  <si>
    <t>Electricity</t>
  </si>
  <si>
    <t xml:space="preserve">[GWh] </t>
  </si>
  <si>
    <t>LIGHTING</t>
  </si>
  <si>
    <t>High temperature</t>
  </si>
  <si>
    <t>Space heating</t>
  </si>
  <si>
    <t>HEAT_LOW_T_SH</t>
  </si>
  <si>
    <t>Hot water</t>
  </si>
  <si>
    <t>HEAT_LOW_T_HW</t>
  </si>
  <si>
    <t>Process cooling</t>
  </si>
  <si>
    <t>[GWh]</t>
  </si>
  <si>
    <t>Space cooling</t>
  </si>
  <si>
    <t>Passenger</t>
  </si>
  <si>
    <t>MOBILITY_PASSENGER</t>
  </si>
  <si>
    <t>[Mpkm]</t>
  </si>
  <si>
    <t>Freight</t>
  </si>
  <si>
    <t>MOBILITY_FREIGHT</t>
  </si>
  <si>
    <t>[Mtkm]</t>
  </si>
  <si>
    <t>Non-energy</t>
  </si>
  <si>
    <t>NON_ENERGY</t>
  </si>
  <si>
    <t>parameter name</t>
  </si>
  <si>
    <t>[Gwh]</t>
  </si>
  <si>
    <t>COOLING</t>
  </si>
  <si>
    <t>Others Electric Uses</t>
  </si>
  <si>
    <t>high temperature</t>
  </si>
  <si>
    <t>space heating</t>
  </si>
  <si>
    <t>hot water</t>
  </si>
  <si>
    <t>heat residential appliances</t>
  </si>
  <si>
    <t>Mobility</t>
  </si>
  <si>
    <t>passenger</t>
  </si>
  <si>
    <t xml:space="preserve">[Mpkm] </t>
  </si>
  <si>
    <t>freight</t>
  </si>
  <si>
    <t xml:space="preserve">[Mtkm] </t>
  </si>
  <si>
    <t>Non energy</t>
  </si>
  <si>
    <t>Methanol</t>
  </si>
  <si>
    <t>Ammonia</t>
  </si>
  <si>
    <t>kWh/pers.km</t>
  </si>
  <si>
    <t>Wh</t>
  </si>
  <si>
    <t>final exergy required</t>
  </si>
  <si>
    <t xml:space="preserve">Thermal Refrigeration cycle </t>
  </si>
  <si>
    <t>Fuel</t>
  </si>
  <si>
    <t>Elec Refrigeration Cycle</t>
  </si>
  <si>
    <t>Exergy_content Reference Output</t>
  </si>
  <si>
    <t>Non Energy Demand Share</t>
  </si>
  <si>
    <t xml:space="preserve">Misc </t>
  </si>
  <si>
    <t>ELEC required for Cold</t>
  </si>
  <si>
    <t>Elec Demand for cold</t>
  </si>
  <si>
    <t>Elec demand  (without cold)</t>
  </si>
  <si>
    <t>Total elec demand  (cold+elec)</t>
  </si>
  <si>
    <t>Total without cold</t>
  </si>
  <si>
    <t>Techno_IN</t>
  </si>
  <si>
    <t>Techno_out</t>
  </si>
  <si>
    <t>Is the LAYERS_IN_OUT file in EnergyScope</t>
  </si>
  <si>
    <t>Is the LAYERS_IN_OUT file in ExergyScope (adaptation of EnergyScope)</t>
  </si>
  <si>
    <t>Demand_IN</t>
  </si>
  <si>
    <t>Demand_OUTenergy</t>
  </si>
  <si>
    <t>Is the Demand file in EnergyScope</t>
  </si>
  <si>
    <t>Is the Demand  in EnergyScope extended to the useful layer</t>
  </si>
  <si>
    <t>Is the Demand file in ExergyScope (adaptation)</t>
  </si>
  <si>
    <t>Annex</t>
  </si>
  <si>
    <t>A1_Exergy content</t>
  </si>
  <si>
    <t>summarizes the exergy factor of the different fuels and the heat and cold source</t>
  </si>
  <si>
    <t>A2_Final2UsefulDecomp</t>
  </si>
  <si>
    <t>summarizes the repartition of the electricity demand in the different sectors</t>
  </si>
  <si>
    <t>A3_efficiencies</t>
  </si>
  <si>
    <t>summarizes the effciency of the final-to-useful technologies in the electricity sector</t>
  </si>
  <si>
    <t>EnergyScope file</t>
  </si>
  <si>
    <t>ExergyScope file (adapted from EnergyScope)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</si>
</sst>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8BEA-3347-4786-B925-16BEF3920D45}">
  <dimension ref="A1:I12"/>
  <sheetViews>
    <sheetView tabSelected="1" workbookViewId="0">
      <selection activeCell="A6" sqref="A6"/>
    </sheetView>
  </sheetViews>
  <sheetFormatPr defaultRowHeight="14.25"/>
  <sheetData>
    <row r="1" spans="1:9">
      <c r="A1" s="2" t="s">
        <v>169</v>
      </c>
    </row>
    <row r="2" spans="1:9">
      <c r="A2" s="6" t="s">
        <v>239</v>
      </c>
      <c r="B2" s="6" t="s">
        <v>241</v>
      </c>
      <c r="I2" s="8" t="s">
        <v>255</v>
      </c>
    </row>
    <row r="3" spans="1:9">
      <c r="A3" s="9" t="s">
        <v>240</v>
      </c>
      <c r="B3" t="s">
        <v>242</v>
      </c>
      <c r="I3" s="9" t="s">
        <v>256</v>
      </c>
    </row>
    <row r="4" spans="1:9">
      <c r="A4" s="6" t="s">
        <v>243</v>
      </c>
      <c r="B4" s="6" t="s">
        <v>245</v>
      </c>
    </row>
    <row r="5" spans="1:9">
      <c r="A5" t="s">
        <v>244</v>
      </c>
      <c r="B5" s="7" t="s">
        <v>246</v>
      </c>
    </row>
    <row r="6" spans="1:9">
      <c r="A6" s="9" t="s">
        <v>244</v>
      </c>
      <c r="B6" s="7" t="s">
        <v>247</v>
      </c>
    </row>
    <row r="9" spans="1:9">
      <c r="A9" t="s">
        <v>248</v>
      </c>
    </row>
    <row r="10" spans="1:9">
      <c r="A10" t="s">
        <v>249</v>
      </c>
      <c r="B10" t="s">
        <v>250</v>
      </c>
    </row>
    <row r="11" spans="1:9">
      <c r="A11" t="s">
        <v>251</v>
      </c>
      <c r="B11" t="s">
        <v>252</v>
      </c>
    </row>
    <row r="12" spans="1:9">
      <c r="A12" t="s">
        <v>253</v>
      </c>
      <c r="B1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2CF8-F731-4285-B9C5-1DB8FA15002B}">
  <dimension ref="A1:AK125"/>
  <sheetViews>
    <sheetView topLeftCell="B1" zoomScale="74" zoomScaleNormal="61" workbookViewId="0">
      <selection activeCell="I6" sqref="I6"/>
    </sheetView>
  </sheetViews>
  <sheetFormatPr defaultRowHeight="14.25"/>
  <cols>
    <col min="1" max="1" width="59.19921875" customWidth="1"/>
  </cols>
  <sheetData>
    <row r="1" spans="1:37" s="2" customFormat="1" ht="21" customHeight="1">
      <c r="A1" s="2" t="s">
        <v>33</v>
      </c>
      <c r="B1" s="2" t="s">
        <v>4</v>
      </c>
      <c r="C1" s="2" t="s">
        <v>10</v>
      </c>
      <c r="D1" s="2" t="s">
        <v>154</v>
      </c>
      <c r="E1" s="2" t="s">
        <v>155</v>
      </c>
      <c r="F1" s="2" t="s">
        <v>156</v>
      </c>
      <c r="G1" s="2" t="s">
        <v>12</v>
      </c>
      <c r="H1" s="2" t="s">
        <v>158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14</v>
      </c>
      <c r="T1" s="2" t="s">
        <v>16</v>
      </c>
      <c r="U1" s="2" t="s">
        <v>15</v>
      </c>
      <c r="V1" s="2" t="s">
        <v>17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</row>
    <row r="2" spans="1:37" s="7" customFormat="1">
      <c r="A2" s="5" t="s">
        <v>231</v>
      </c>
      <c r="B2" s="6">
        <f>'A1_exergy content'!$D$7</f>
        <v>1</v>
      </c>
      <c r="C2" s="6">
        <f>'A1_exergy content'!$D$7</f>
        <v>1</v>
      </c>
      <c r="D2" s="6">
        <f>'A1_exergy content'!D28</f>
        <v>9.5002850085502466E-2</v>
      </c>
      <c r="E2" s="6">
        <f>'A1_exergy content'!D29</f>
        <v>1.7056114617090223E-2</v>
      </c>
      <c r="F2" s="6">
        <f>'A1_exergy content'!D27</f>
        <v>9.5002850085502466E-2</v>
      </c>
      <c r="G2" s="6">
        <f>'A1_exergy content'!$D$7</f>
        <v>1</v>
      </c>
      <c r="H2" s="6">
        <f>'A1_exergy content'!D23</f>
        <v>0.10830883490639021</v>
      </c>
      <c r="I2" s="6">
        <f>'A1_exergy content'!$D$7</f>
        <v>1</v>
      </c>
      <c r="J2" s="6">
        <f>'A1_exergy content'!$D$4</f>
        <v>1.06</v>
      </c>
      <c r="K2" s="6">
        <f>'A1_exergy content'!$D$4</f>
        <v>1.06</v>
      </c>
      <c r="L2" s="6">
        <f>'A1_exergy content'!$D$4</f>
        <v>1.06</v>
      </c>
      <c r="M2" s="6">
        <f>'A1_exergy content'!D5</f>
        <v>1.04</v>
      </c>
      <c r="N2" s="6">
        <f>'A1_exergy content'!D6</f>
        <v>1.1100000000000001</v>
      </c>
      <c r="O2" s="6">
        <f>'A1_exergy content'!D6</f>
        <v>1.1100000000000001</v>
      </c>
      <c r="P2" s="6">
        <f>'A1_exergy content'!D3</f>
        <v>1.06</v>
      </c>
      <c r="Q2" s="6">
        <f>'A1_exergy content'!D14</f>
        <v>1.1212132424253636</v>
      </c>
      <c r="R2" s="6">
        <f>'A1_exergy content'!D10</f>
        <v>1</v>
      </c>
      <c r="S2" s="6">
        <f>'A1_exergy content'!D13</f>
        <v>0.98</v>
      </c>
      <c r="T2" s="6">
        <f>'A1_exergy content'!D15</f>
        <v>1.2</v>
      </c>
      <c r="U2" s="6">
        <f>'A1_exergy content'!D16</f>
        <v>0.98</v>
      </c>
      <c r="V2" s="6">
        <v>1</v>
      </c>
      <c r="W2" s="6">
        <f>'A1_exergy content'!$D20</f>
        <v>0.62730388669727732</v>
      </c>
      <c r="X2" s="6">
        <f>'A1_exergy content'!$D21</f>
        <v>0.10892199263174751</v>
      </c>
      <c r="Y2" s="6">
        <f>'A1_exergy content'!$D22</f>
        <v>0.10830883490639021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</row>
    <row r="3" spans="1:37">
      <c r="A3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f>-1/'A1_exergy content'!G28</f>
        <v>-1.2568413069582254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f>-1/'A1_exergy content'!G29</f>
        <v>-0.21399635121859942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f>-1/'A1_exergy content'!G30</f>
        <v>-0.68493150684931503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f>-1/'A1_exergy content'!G27</f>
        <v>-0.93620356970574059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</row>
    <row r="32" spans="1:37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</row>
    <row r="36" spans="1:37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</row>
    <row r="38" spans="1:37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-2.7027000000000001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-1.5872999999999999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0.31746000000000002</v>
      </c>
      <c r="AK40">
        <v>0</v>
      </c>
    </row>
    <row r="41" spans="1:37">
      <c r="A4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-2.0407999999999999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0.73468800000000001</v>
      </c>
      <c r="AK42">
        <v>0</v>
      </c>
    </row>
    <row r="43" spans="1:37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-1.8519000000000001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0.66668400000000005</v>
      </c>
      <c r="AK43">
        <v>0</v>
      </c>
    </row>
    <row r="44" spans="1:37">
      <c r="A44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-1</v>
      </c>
      <c r="AI48">
        <v>0</v>
      </c>
      <c r="AJ48">
        <v>0</v>
      </c>
      <c r="AK48">
        <v>0</v>
      </c>
    </row>
    <row r="49" spans="1:37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0.95650000000000002</v>
      </c>
      <c r="J49">
        <v>0</v>
      </c>
      <c r="K49">
        <v>0</v>
      </c>
      <c r="L49">
        <v>0</v>
      </c>
      <c r="M49">
        <v>-2.1739000000000002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0.43478</v>
      </c>
      <c r="AK49">
        <v>0</v>
      </c>
    </row>
    <row r="50" spans="1:37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0.33960000000000001</v>
      </c>
      <c r="J50">
        <v>0</v>
      </c>
      <c r="K50">
        <v>0</v>
      </c>
      <c r="L50">
        <v>0</v>
      </c>
      <c r="M50">
        <v>0</v>
      </c>
      <c r="N50">
        <v>-1.8868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0.73585199999999995</v>
      </c>
      <c r="AK50">
        <v>0</v>
      </c>
    </row>
    <row r="51" spans="1:37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0.44440000000000002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-2.2222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0.57777199999999995</v>
      </c>
      <c r="AK51">
        <v>0</v>
      </c>
    </row>
    <row r="52" spans="1:37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-1.0785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0.2157</v>
      </c>
      <c r="AK52">
        <v>0</v>
      </c>
    </row>
    <row r="53" spans="1:37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-1.1568000000000001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0.451152</v>
      </c>
      <c r="AK53">
        <v>0</v>
      </c>
    </row>
    <row r="54" spans="1:37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-1.1460999999999999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0.29798599999999997</v>
      </c>
      <c r="AK54">
        <v>0</v>
      </c>
    </row>
    <row r="55" spans="1:37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-1.2195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0.43902000000000002</v>
      </c>
      <c r="AK55">
        <v>0</v>
      </c>
    </row>
    <row r="56" spans="1:37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-1.2195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0.31707000000000002</v>
      </c>
      <c r="AK56">
        <v>0</v>
      </c>
    </row>
    <row r="57" spans="1:37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-0.25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1.25</v>
      </c>
      <c r="J59">
        <v>0</v>
      </c>
      <c r="K59">
        <v>0</v>
      </c>
      <c r="L59">
        <v>0</v>
      </c>
      <c r="M59">
        <v>-2.5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0</v>
      </c>
    </row>
    <row r="60" spans="1:37">
      <c r="A60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0.33960000000000001</v>
      </c>
      <c r="J60">
        <v>0</v>
      </c>
      <c r="K60">
        <v>0</v>
      </c>
      <c r="L60">
        <v>0</v>
      </c>
      <c r="M60">
        <v>0</v>
      </c>
      <c r="N60">
        <v>-1.8868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0.73585199999999995</v>
      </c>
      <c r="AK60">
        <v>0</v>
      </c>
    </row>
    <row r="61" spans="1:37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0.44440000000000002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-2.2222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0.57777199999999995</v>
      </c>
      <c r="AK61">
        <v>0</v>
      </c>
    </row>
    <row r="62" spans="1:37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0.82644628099999995</v>
      </c>
      <c r="J62">
        <v>0</v>
      </c>
      <c r="K62">
        <v>0</v>
      </c>
      <c r="L62">
        <v>0</v>
      </c>
      <c r="M62">
        <v>0</v>
      </c>
      <c r="N62">
        <v>0</v>
      </c>
      <c r="O62">
        <v>-6.3801652889999998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2.4882644630000001</v>
      </c>
      <c r="AK62">
        <v>0</v>
      </c>
    </row>
    <row r="63" spans="1:37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0.75820895499999996</v>
      </c>
      <c r="J63">
        <v>0</v>
      </c>
      <c r="K63">
        <v>0</v>
      </c>
      <c r="L63">
        <v>0</v>
      </c>
      <c r="M63">
        <v>0</v>
      </c>
      <c r="N63">
        <v>0</v>
      </c>
      <c r="O63">
        <v>-2.9850746259999998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1.164179104</v>
      </c>
      <c r="AK63">
        <v>0</v>
      </c>
    </row>
    <row r="64" spans="1:37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-1.0785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0.2157</v>
      </c>
      <c r="AK64">
        <v>0</v>
      </c>
    </row>
    <row r="65" spans="1:37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-1.1568000000000001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0.451152</v>
      </c>
      <c r="AK65">
        <v>0</v>
      </c>
    </row>
    <row r="66" spans="1:37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-1.1460999999999999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0.29798599999999997</v>
      </c>
      <c r="AK66">
        <v>0</v>
      </c>
    </row>
    <row r="67" spans="1:37">
      <c r="A67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0</v>
      </c>
      <c r="AK67">
        <v>0</v>
      </c>
    </row>
    <row r="68" spans="1:37">
      <c r="A68" t="s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-0.33329999999999999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-0.66669999999999996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0.95650000000000002</v>
      </c>
      <c r="J71">
        <v>0</v>
      </c>
      <c r="K71">
        <v>0</v>
      </c>
      <c r="L71">
        <v>0</v>
      </c>
      <c r="M71">
        <v>-2.1739000000000002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0.90700000000000003</v>
      </c>
      <c r="J72">
        <v>0</v>
      </c>
      <c r="K72">
        <v>0</v>
      </c>
      <c r="L72">
        <v>-2.3256000000000001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2.6364000000000001</v>
      </c>
      <c r="J73">
        <v>0</v>
      </c>
      <c r="K73">
        <v>0</v>
      </c>
      <c r="L73">
        <v>0</v>
      </c>
      <c r="M73">
        <v>-4.5454999999999997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2.6364000000000001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-4.5454999999999997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-1.1111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-1.1765000000000001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-1.1765000000000001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-6.25E-2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-0.26550000000000001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-0.19769999999999999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-0.26779999999999998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-0.22550000000000001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-6.4799999999999996E-2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-0.49680000000000002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-0.43469999999999998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-0.34462987299999998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-0.45954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-0.33629999999999999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-0.1376</v>
      </c>
      <c r="J91">
        <v>-0.1087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-0.160997732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-0.21912572399999999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-6.83E-2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-0.107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-0.123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-0.123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-0.51259999999999994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-0.58925046700000006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-0.44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-0.249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-0.59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-1.075949367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-0.18987341799999999</v>
      </c>
      <c r="X106">
        <v>1.8987342000000001E-2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-1.3646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0.27292</v>
      </c>
      <c r="AK107">
        <v>0</v>
      </c>
    </row>
    <row r="108" spans="1:37">
      <c r="A108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-2.3121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0.90171900000000005</v>
      </c>
      <c r="AK108">
        <v>0</v>
      </c>
    </row>
    <row r="109" spans="1:37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-1.5385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0.33800000000000002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0.40001500000000001</v>
      </c>
      <c r="AK109">
        <v>0</v>
      </c>
    </row>
    <row r="110" spans="1:37">
      <c r="A110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-1.2</v>
      </c>
      <c r="T110">
        <v>0</v>
      </c>
      <c r="U110">
        <v>0</v>
      </c>
      <c r="V110">
        <v>0</v>
      </c>
      <c r="W110">
        <v>0</v>
      </c>
      <c r="X110">
        <v>0.29499999999999998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-0.2</v>
      </c>
    </row>
    <row r="111" spans="1:37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-3.3462000000000001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1.1050180000000001</v>
      </c>
      <c r="AK111">
        <v>0</v>
      </c>
    </row>
    <row r="112" spans="1:37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9.4562647999999999E-2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-2.3640661939999998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0.721985816</v>
      </c>
      <c r="AK112">
        <v>0</v>
      </c>
    </row>
    <row r="113" spans="1:37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2.3800000000000002E-2</v>
      </c>
      <c r="J113">
        <v>0</v>
      </c>
      <c r="K113">
        <v>0</v>
      </c>
      <c r="L113">
        <v>1</v>
      </c>
      <c r="M113">
        <v>0</v>
      </c>
      <c r="N113">
        <v>-1.5017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0.32566299999999998</v>
      </c>
      <c r="AK113">
        <v>0</v>
      </c>
    </row>
    <row r="114" spans="1:37">
      <c r="A114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2.5600000000000001E-2</v>
      </c>
      <c r="J114">
        <v>1</v>
      </c>
      <c r="K114">
        <v>0.45600000000000002</v>
      </c>
      <c r="L114">
        <v>0</v>
      </c>
      <c r="M114">
        <v>0</v>
      </c>
      <c r="N114">
        <v>-2.5379999999999998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0.61670000000000003</v>
      </c>
      <c r="AK114">
        <v>0</v>
      </c>
    </row>
    <row r="115" spans="1:37">
      <c r="A115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-1.3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-1</v>
      </c>
      <c r="AJ115">
        <v>0</v>
      </c>
      <c r="AK115">
        <v>1</v>
      </c>
    </row>
    <row r="116" spans="1:37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-0.23300000000000001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</v>
      </c>
      <c r="AK116">
        <v>0.9</v>
      </c>
    </row>
    <row r="117" spans="1:37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-3.4000000000000002E-2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-1.246</v>
      </c>
      <c r="T117">
        <v>0</v>
      </c>
      <c r="U117">
        <v>1</v>
      </c>
      <c r="V117">
        <v>0</v>
      </c>
      <c r="W117">
        <v>0</v>
      </c>
      <c r="X117">
        <v>8.3090672000000004E-2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-0.24570329499999999</v>
      </c>
    </row>
    <row r="118" spans="1:37">
      <c r="A118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-1.529051988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6.0107103000000002E-2</v>
      </c>
      <c r="AK118">
        <v>0</v>
      </c>
    </row>
    <row r="119" spans="1:37">
      <c r="A119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3.2258000000000002E-2</v>
      </c>
      <c r="J119">
        <v>0</v>
      </c>
      <c r="K119">
        <v>0</v>
      </c>
      <c r="L119">
        <v>0</v>
      </c>
      <c r="M119">
        <v>0</v>
      </c>
      <c r="N119">
        <v>-1.6129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0.35483999999999999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0.38332770500000002</v>
      </c>
      <c r="AK119">
        <v>0</v>
      </c>
    </row>
    <row r="120" spans="1:37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-0.12255319200000001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-1.1299999999999999</v>
      </c>
      <c r="T120">
        <v>1</v>
      </c>
      <c r="U120">
        <v>0</v>
      </c>
      <c r="V120">
        <v>0</v>
      </c>
      <c r="W120">
        <v>0</v>
      </c>
      <c r="X120">
        <v>0.134042253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-1.51666667</v>
      </c>
      <c r="U121">
        <v>0</v>
      </c>
      <c r="V121">
        <v>0</v>
      </c>
      <c r="W121">
        <v>-0.15</v>
      </c>
      <c r="X121">
        <v>0.1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-2.1188700000000001E-2</v>
      </c>
      <c r="J122">
        <v>0</v>
      </c>
      <c r="K122">
        <v>0</v>
      </c>
      <c r="L122">
        <v>-1.818181818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-1.7222221999999999E-2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0.21272727299999999</v>
      </c>
      <c r="AK122">
        <v>0</v>
      </c>
    </row>
    <row r="123" spans="1:37">
      <c r="A123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-0.47058823500000002</v>
      </c>
      <c r="J123">
        <v>0</v>
      </c>
      <c r="K123">
        <v>0</v>
      </c>
      <c r="L123">
        <v>0</v>
      </c>
      <c r="M123">
        <v>-2.7936507939999999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0.298730159</v>
      </c>
      <c r="AK123">
        <v>0</v>
      </c>
    </row>
    <row r="124" spans="1:37">
      <c r="A124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-2.86E-2</v>
      </c>
      <c r="J124">
        <v>0</v>
      </c>
      <c r="K124">
        <v>0</v>
      </c>
      <c r="L124">
        <v>0</v>
      </c>
      <c r="M124">
        <v>0</v>
      </c>
      <c r="N124">
        <v>-2.3809999999999998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-5.1999999999999998E-2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0.66859000000000002</v>
      </c>
      <c r="AK124">
        <v>0</v>
      </c>
    </row>
    <row r="125" spans="1:37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-1.241155343</v>
      </c>
      <c r="V125">
        <v>1</v>
      </c>
      <c r="W125">
        <v>-0.33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57B3-C572-4EBE-AE3C-400235753AAA}">
  <dimension ref="A1:AK124"/>
  <sheetViews>
    <sheetView topLeftCell="A64" zoomScale="59" workbookViewId="0">
      <selection activeCell="B79" sqref="B79"/>
    </sheetView>
  </sheetViews>
  <sheetFormatPr defaultRowHeight="14.25"/>
  <cols>
    <col min="1" max="1" width="23.19921875" customWidth="1"/>
  </cols>
  <sheetData>
    <row r="1" spans="1:37">
      <c r="A1" t="str">
        <f>Techno_IN!A1</f>
        <v>param layers_in_out:</v>
      </c>
      <c r="B1" t="str">
        <f>Techno_IN!B1</f>
        <v>MEC_DRIVE</v>
      </c>
      <c r="C1" t="str">
        <f>Techno_IN!C1</f>
        <v>OTHERS_ELEC</v>
      </c>
      <c r="D1" t="str">
        <f>Techno_IN!D1</f>
        <v>FOOD_COOLING</v>
      </c>
      <c r="E1" t="str">
        <f>Techno_IN!E1</f>
        <v>SPACE_COOLING</v>
      </c>
      <c r="F1" t="str">
        <f>Techno_IN!F1</f>
        <v>PROCESS_COOLING</v>
      </c>
      <c r="G1" t="str">
        <f>Techno_IN!G1</f>
        <v>LIGHT</v>
      </c>
      <c r="H1" t="s">
        <v>158</v>
      </c>
      <c r="I1" t="str">
        <f>Techno_IN!I1</f>
        <v>ELECTRICITY</v>
      </c>
      <c r="J1" t="str">
        <f>Techno_IN!J1</f>
        <v>GASOLINE</v>
      </c>
      <c r="K1" t="str">
        <f>Techno_IN!K1</f>
        <v>DIESEL</v>
      </c>
      <c r="L1" t="str">
        <f>Techno_IN!L1</f>
        <v>LFO</v>
      </c>
      <c r="M1" t="str">
        <f>Techno_IN!M1</f>
        <v>GAS</v>
      </c>
      <c r="N1" t="str">
        <f>Techno_IN!N1</f>
        <v>WOOD</v>
      </c>
      <c r="O1" t="str">
        <f>Techno_IN!O1</f>
        <v>WET_BIOMASS</v>
      </c>
      <c r="P1" t="str">
        <f>Techno_IN!P1</f>
        <v>COAL</v>
      </c>
      <c r="Q1" t="str">
        <f>Techno_IN!Q1</f>
        <v>URANIUM</v>
      </c>
      <c r="R1" t="str">
        <f>Techno_IN!R1</f>
        <v>WASTE</v>
      </c>
      <c r="S1" t="str">
        <f>Techno_IN!S1</f>
        <v>H2</v>
      </c>
      <c r="T1" t="str">
        <f>Techno_IN!T1</f>
        <v>AMMONIA</v>
      </c>
      <c r="U1" t="str">
        <f>Techno_IN!U1</f>
        <v>METHANOL</v>
      </c>
      <c r="V1" t="str">
        <f>Techno_IN!V1</f>
        <v>HVC</v>
      </c>
      <c r="W1" t="str">
        <f>Techno_IN!W1</f>
        <v>HEAT_HIGH_T</v>
      </c>
      <c r="X1" t="str">
        <f>Techno_IN!X1</f>
        <v>HEAT_LOW_T_DHN</v>
      </c>
      <c r="Y1" t="str">
        <f>Techno_IN!Y1</f>
        <v>HEAT_LOW_T_DECEN</v>
      </c>
      <c r="Z1" t="str">
        <f>Techno_IN!Z1</f>
        <v>MOB_PUBLIC</v>
      </c>
      <c r="AA1" t="str">
        <f>Techno_IN!AA1</f>
        <v>MOB_PRIVATE</v>
      </c>
      <c r="AB1" t="str">
        <f>Techno_IN!AB1</f>
        <v>MOB_FREIGHT_RAIL</v>
      </c>
      <c r="AC1" t="str">
        <f>Techno_IN!AC1</f>
        <v>MOB_FREIGHT_ROAD</v>
      </c>
      <c r="AD1" t="str">
        <f>Techno_IN!AD1</f>
        <v>MOB_FREIGHT_BOAT</v>
      </c>
      <c r="AE1" t="str">
        <f>Techno_IN!AE1</f>
        <v>RES_WIND</v>
      </c>
      <c r="AF1" t="str">
        <f>Techno_IN!AF1</f>
        <v>RES_SOLAR</v>
      </c>
      <c r="AG1" t="str">
        <f>Techno_IN!AG1</f>
        <v>RES_HYDRO</v>
      </c>
      <c r="AH1" t="str">
        <f>Techno_IN!AH1</f>
        <v xml:space="preserve">RES_GEO </v>
      </c>
      <c r="AI1" t="str">
        <f>Techno_IN!AI1</f>
        <v xml:space="preserve">CO2_ATM </v>
      </c>
      <c r="AJ1" t="str">
        <f>Techno_IN!AJ1</f>
        <v>CO2_INDUSTRY</v>
      </c>
      <c r="AK1" t="str">
        <f>Techno_IN!AK1</f>
        <v>CO2_CAPTURED</v>
      </c>
    </row>
    <row r="2" spans="1:37">
      <c r="A2" t="str">
        <f>Techno_IN!A3</f>
        <v>MEC_DRIVE</v>
      </c>
      <c r="B2">
        <f>Techno_IN!B3</f>
        <v>1</v>
      </c>
      <c r="C2">
        <f>Techno_IN!C3</f>
        <v>0</v>
      </c>
      <c r="D2">
        <f>Techno_IN!D3</f>
        <v>0</v>
      </c>
      <c r="E2">
        <f>Techno_IN!E3</f>
        <v>0</v>
      </c>
      <c r="F2">
        <f>Techno_IN!F3</f>
        <v>0</v>
      </c>
      <c r="G2">
        <f>Techno_IN!G3</f>
        <v>0</v>
      </c>
      <c r="H2">
        <f>Techno_IN!H3</f>
        <v>0</v>
      </c>
      <c r="I2">
        <f>-1/A3_efficiencies!C3</f>
        <v>-1.1494252873563218</v>
      </c>
      <c r="J2">
        <f>Techno_IN!J3</f>
        <v>0</v>
      </c>
      <c r="K2">
        <f>Techno_IN!K3</f>
        <v>0</v>
      </c>
      <c r="L2">
        <f>Techno_IN!L3</f>
        <v>0</v>
      </c>
      <c r="M2">
        <f>Techno_IN!M3</f>
        <v>0</v>
      </c>
      <c r="N2">
        <f>Techno_IN!N3</f>
        <v>0</v>
      </c>
      <c r="O2">
        <f>Techno_IN!O3</f>
        <v>0</v>
      </c>
      <c r="P2">
        <f>Techno_IN!P3</f>
        <v>0</v>
      </c>
      <c r="Q2">
        <f>Techno_IN!Q3</f>
        <v>0</v>
      </c>
      <c r="R2">
        <f>Techno_IN!R3</f>
        <v>0</v>
      </c>
      <c r="S2">
        <f>Techno_IN!S3</f>
        <v>0</v>
      </c>
      <c r="T2">
        <f>Techno_IN!T3</f>
        <v>0</v>
      </c>
      <c r="U2">
        <f>Techno_IN!U3</f>
        <v>0</v>
      </c>
      <c r="V2">
        <f>Techno_IN!V3</f>
        <v>0</v>
      </c>
      <c r="W2">
        <f>Techno_IN!W3</f>
        <v>0</v>
      </c>
      <c r="X2">
        <f>Techno_IN!X3</f>
        <v>0</v>
      </c>
      <c r="Y2">
        <f>Techno_IN!Y3</f>
        <v>0</v>
      </c>
      <c r="Z2">
        <f>Techno_IN!Z3</f>
        <v>0</v>
      </c>
      <c r="AA2">
        <f>Techno_IN!AA3</f>
        <v>0</v>
      </c>
      <c r="AB2">
        <f>Techno_IN!AB3</f>
        <v>0</v>
      </c>
      <c r="AC2">
        <f>Techno_IN!AC3</f>
        <v>0</v>
      </c>
      <c r="AD2">
        <f>Techno_IN!AD3</f>
        <v>0</v>
      </c>
      <c r="AE2">
        <f>Techno_IN!AE3</f>
        <v>0</v>
      </c>
      <c r="AF2">
        <f>Techno_IN!AF3</f>
        <v>0</v>
      </c>
      <c r="AG2">
        <f>Techno_IN!AG3</f>
        <v>0</v>
      </c>
      <c r="AH2">
        <f>Techno_IN!AH3</f>
        <v>0</v>
      </c>
      <c r="AI2">
        <f>Techno_IN!AI3</f>
        <v>0</v>
      </c>
      <c r="AJ2">
        <f>Techno_IN!AJ3</f>
        <v>0</v>
      </c>
      <c r="AK2">
        <f>Techno_IN!AK3</f>
        <v>0</v>
      </c>
    </row>
    <row r="3" spans="1:37">
      <c r="A3" t="str">
        <f>Techno_IN!A4</f>
        <v>OTHERS_ELEC</v>
      </c>
      <c r="B3">
        <f>Techno_IN!B4</f>
        <v>0</v>
      </c>
      <c r="C3">
        <f>Techno_IN!C4</f>
        <v>1</v>
      </c>
      <c r="D3">
        <f>Techno_IN!D4</f>
        <v>0</v>
      </c>
      <c r="E3">
        <f>Techno_IN!E4</f>
        <v>0</v>
      </c>
      <c r="F3">
        <f>Techno_IN!F4</f>
        <v>0</v>
      </c>
      <c r="G3">
        <f>Techno_IN!G4</f>
        <v>0</v>
      </c>
      <c r="H3">
        <f>Techno_IN!H4</f>
        <v>0</v>
      </c>
      <c r="I3">
        <f>-1/A3_efficiencies!C4</f>
        <v>-53.763440860215056</v>
      </c>
      <c r="J3">
        <f>Techno_IN!J4</f>
        <v>0</v>
      </c>
      <c r="K3">
        <f>Techno_IN!K4</f>
        <v>0</v>
      </c>
      <c r="L3">
        <f>Techno_IN!L4</f>
        <v>0</v>
      </c>
      <c r="M3">
        <f>Techno_IN!M4</f>
        <v>0</v>
      </c>
      <c r="N3">
        <f>Techno_IN!N4</f>
        <v>0</v>
      </c>
      <c r="O3">
        <f>Techno_IN!O4</f>
        <v>0</v>
      </c>
      <c r="P3">
        <f>Techno_IN!P4</f>
        <v>0</v>
      </c>
      <c r="Q3">
        <f>Techno_IN!Q4</f>
        <v>0</v>
      </c>
      <c r="R3">
        <f>Techno_IN!R4</f>
        <v>0</v>
      </c>
      <c r="S3">
        <f>Techno_IN!S4</f>
        <v>0</v>
      </c>
      <c r="T3">
        <f>Techno_IN!T4</f>
        <v>0</v>
      </c>
      <c r="U3">
        <f>Techno_IN!U4</f>
        <v>0</v>
      </c>
      <c r="V3">
        <f>Techno_IN!V4</f>
        <v>0</v>
      </c>
      <c r="W3">
        <f>Techno_IN!W4</f>
        <v>0</v>
      </c>
      <c r="X3">
        <f>Techno_IN!X4</f>
        <v>0</v>
      </c>
      <c r="Y3">
        <f>Techno_IN!Y4</f>
        <v>0</v>
      </c>
      <c r="Z3">
        <f>Techno_IN!Z4</f>
        <v>0</v>
      </c>
      <c r="AA3">
        <f>Techno_IN!AA4</f>
        <v>0</v>
      </c>
      <c r="AB3">
        <f>Techno_IN!AB4</f>
        <v>0</v>
      </c>
      <c r="AC3">
        <f>Techno_IN!AC4</f>
        <v>0</v>
      </c>
      <c r="AD3">
        <f>Techno_IN!AD4</f>
        <v>0</v>
      </c>
      <c r="AE3">
        <f>Techno_IN!AE4</f>
        <v>0</v>
      </c>
      <c r="AF3">
        <f>Techno_IN!AF4</f>
        <v>0</v>
      </c>
      <c r="AG3">
        <f>Techno_IN!AG4</f>
        <v>0</v>
      </c>
      <c r="AH3">
        <f>Techno_IN!AH4</f>
        <v>0</v>
      </c>
      <c r="AI3">
        <f>Techno_IN!AI4</f>
        <v>0</v>
      </c>
      <c r="AJ3">
        <f>Techno_IN!AJ4</f>
        <v>0</v>
      </c>
      <c r="AK3">
        <f>Techno_IN!AK4</f>
        <v>0</v>
      </c>
    </row>
    <row r="4" spans="1:37">
      <c r="A4" t="str">
        <f>Techno_IN!A5</f>
        <v>FRIDGE</v>
      </c>
      <c r="B4">
        <f>Techno_IN!B5</f>
        <v>0</v>
      </c>
      <c r="C4">
        <f>Techno_IN!C5</f>
        <v>0</v>
      </c>
      <c r="D4">
        <f>Techno_IN!D5</f>
        <v>1</v>
      </c>
      <c r="E4">
        <f>Techno_IN!E5</f>
        <v>0</v>
      </c>
      <c r="F4">
        <f>Techno_IN!F5</f>
        <v>0</v>
      </c>
      <c r="G4">
        <f>Techno_IN!G5</f>
        <v>0</v>
      </c>
      <c r="H4">
        <f>Techno_IN!H5</f>
        <v>0</v>
      </c>
      <c r="I4" cm="1">
        <f t="array" ref="I4">Techno_IN!I5*Techno_IN!I$2/SUMPRODUCT(IF(Techno_IN!$B5:$AK5=1,1,0),Techno_IN!$B$2:$AK$2)</f>
        <v>-13.229511597042293</v>
      </c>
      <c r="J4">
        <f>Techno_IN!J5</f>
        <v>0</v>
      </c>
      <c r="K4">
        <f>Techno_IN!K5</f>
        <v>0</v>
      </c>
      <c r="L4">
        <f>Techno_IN!L5</f>
        <v>0</v>
      </c>
      <c r="M4">
        <f>Techno_IN!M5</f>
        <v>0</v>
      </c>
      <c r="N4">
        <f>Techno_IN!N5</f>
        <v>0</v>
      </c>
      <c r="O4">
        <f>Techno_IN!O5</f>
        <v>0</v>
      </c>
      <c r="P4">
        <f>Techno_IN!P5</f>
        <v>0</v>
      </c>
      <c r="Q4">
        <f>Techno_IN!Q5</f>
        <v>0</v>
      </c>
      <c r="R4">
        <f>Techno_IN!R5</f>
        <v>0</v>
      </c>
      <c r="S4">
        <f>Techno_IN!S5</f>
        <v>0</v>
      </c>
      <c r="T4">
        <f>Techno_IN!T5</f>
        <v>0</v>
      </c>
      <c r="U4">
        <f>Techno_IN!U5</f>
        <v>0</v>
      </c>
      <c r="V4">
        <f>Techno_IN!V5</f>
        <v>0</v>
      </c>
      <c r="W4">
        <f>Techno_IN!W5</f>
        <v>0</v>
      </c>
      <c r="X4">
        <f>Techno_IN!X5</f>
        <v>0</v>
      </c>
      <c r="Y4">
        <f>Techno_IN!Y5</f>
        <v>0</v>
      </c>
      <c r="Z4">
        <f>Techno_IN!Z5</f>
        <v>0</v>
      </c>
      <c r="AA4">
        <f>Techno_IN!AA5</f>
        <v>0</v>
      </c>
      <c r="AB4">
        <f>Techno_IN!AB5</f>
        <v>0</v>
      </c>
      <c r="AC4">
        <f>Techno_IN!AC5</f>
        <v>0</v>
      </c>
      <c r="AD4">
        <f>Techno_IN!AD5</f>
        <v>0</v>
      </c>
      <c r="AE4">
        <f>Techno_IN!AE5</f>
        <v>0</v>
      </c>
      <c r="AF4">
        <f>Techno_IN!AF5</f>
        <v>0</v>
      </c>
      <c r="AG4">
        <f>Techno_IN!AG5</f>
        <v>0</v>
      </c>
      <c r="AH4">
        <f>Techno_IN!AH5</f>
        <v>0</v>
      </c>
      <c r="AI4">
        <f>Techno_IN!AI5</f>
        <v>0</v>
      </c>
      <c r="AJ4">
        <f>Techno_IN!AJ5</f>
        <v>0</v>
      </c>
      <c r="AK4">
        <f>Techno_IN!AK5</f>
        <v>0</v>
      </c>
    </row>
    <row r="5" spans="1:37">
      <c r="A5" t="str">
        <f>Techno_IN!A6</f>
        <v>ELEC_REFRIG_CYCLE</v>
      </c>
      <c r="B5">
        <f>Techno_IN!B6</f>
        <v>0</v>
      </c>
      <c r="C5">
        <f>Techno_IN!C6</f>
        <v>0</v>
      </c>
      <c r="D5">
        <f>Techno_IN!D6</f>
        <v>0</v>
      </c>
      <c r="E5">
        <f>Techno_IN!E6</f>
        <v>1</v>
      </c>
      <c r="F5">
        <f>Techno_IN!F6</f>
        <v>0</v>
      </c>
      <c r="G5">
        <f>Techno_IN!G6</f>
        <v>0</v>
      </c>
      <c r="H5">
        <f>Techno_IN!H6</f>
        <v>0</v>
      </c>
      <c r="I5" cm="1">
        <f t="array" ref="I5">Techno_IN!I6*Techno_IN!I$2/SUMPRODUCT(IF(Techno_IN!$B6:$AK6=1,1,0),Techno_IN!$B$2:$AK$2)</f>
        <v>-12.546606071946487</v>
      </c>
      <c r="J5">
        <f>Techno_IN!J6</f>
        <v>0</v>
      </c>
      <c r="K5">
        <f>Techno_IN!K6</f>
        <v>0</v>
      </c>
      <c r="L5">
        <f>Techno_IN!L6</f>
        <v>0</v>
      </c>
      <c r="M5">
        <f>Techno_IN!M6</f>
        <v>0</v>
      </c>
      <c r="N5">
        <f>Techno_IN!N6</f>
        <v>0</v>
      </c>
      <c r="O5">
        <f>Techno_IN!O6</f>
        <v>0</v>
      </c>
      <c r="P5">
        <f>Techno_IN!P6</f>
        <v>0</v>
      </c>
      <c r="Q5">
        <f>Techno_IN!Q6</f>
        <v>0</v>
      </c>
      <c r="R5">
        <f>Techno_IN!R6</f>
        <v>0</v>
      </c>
      <c r="S5">
        <f>Techno_IN!S6</f>
        <v>0</v>
      </c>
      <c r="T5">
        <f>Techno_IN!T6</f>
        <v>0</v>
      </c>
      <c r="U5">
        <f>Techno_IN!U6</f>
        <v>0</v>
      </c>
      <c r="V5">
        <f>Techno_IN!V6</f>
        <v>0</v>
      </c>
      <c r="W5">
        <f>Techno_IN!W6</f>
        <v>0</v>
      </c>
      <c r="X5">
        <f>Techno_IN!X6</f>
        <v>0</v>
      </c>
      <c r="Y5">
        <f>Techno_IN!Y6</f>
        <v>0</v>
      </c>
      <c r="Z5">
        <f>Techno_IN!Z6</f>
        <v>0</v>
      </c>
      <c r="AA5">
        <f>Techno_IN!AA6</f>
        <v>0</v>
      </c>
      <c r="AB5">
        <f>Techno_IN!AB6</f>
        <v>0</v>
      </c>
      <c r="AC5">
        <f>Techno_IN!AC6</f>
        <v>0</v>
      </c>
      <c r="AD5">
        <f>Techno_IN!AD6</f>
        <v>0</v>
      </c>
      <c r="AE5">
        <f>Techno_IN!AE6</f>
        <v>0</v>
      </c>
      <c r="AF5">
        <f>Techno_IN!AF6</f>
        <v>0</v>
      </c>
      <c r="AG5">
        <f>Techno_IN!AG6</f>
        <v>0</v>
      </c>
      <c r="AH5">
        <f>Techno_IN!AH6</f>
        <v>0</v>
      </c>
      <c r="AI5">
        <f>Techno_IN!AI6</f>
        <v>0</v>
      </c>
      <c r="AJ5">
        <f>Techno_IN!AJ6</f>
        <v>0</v>
      </c>
      <c r="AK5">
        <f>Techno_IN!AK6</f>
        <v>0</v>
      </c>
    </row>
    <row r="6" spans="1:37">
      <c r="A6" t="str">
        <f>Techno_IN!A7</f>
        <v>TH_REFRIG_CYCLE</v>
      </c>
      <c r="B6">
        <f>Techno_IN!B7</f>
        <v>0</v>
      </c>
      <c r="C6">
        <f>Techno_IN!C7</f>
        <v>0</v>
      </c>
      <c r="D6">
        <f>Techno_IN!D7</f>
        <v>0</v>
      </c>
      <c r="E6">
        <f>Techno_IN!E7</f>
        <v>1</v>
      </c>
      <c r="F6">
        <f>Techno_IN!F7</f>
        <v>0</v>
      </c>
      <c r="G6">
        <f>Techno_IN!G7</f>
        <v>0</v>
      </c>
      <c r="H6">
        <f>Techno_IN!H7</f>
        <v>0</v>
      </c>
      <c r="I6" cm="1">
        <f t="array" ref="I6">Techno_IN!I7*Techno_IN!I$2/SUMPRODUCT(IF(Techno_IN!$B7:$AK7=1,1,0),Techno_IN!$B$2:$AK$2)</f>
        <v>-40.157534246575345</v>
      </c>
      <c r="J6">
        <f>Techno_IN!J7</f>
        <v>0</v>
      </c>
      <c r="K6">
        <f>Techno_IN!K7</f>
        <v>0</v>
      </c>
      <c r="L6">
        <f>Techno_IN!L7</f>
        <v>0</v>
      </c>
      <c r="M6">
        <f>Techno_IN!M7</f>
        <v>0</v>
      </c>
      <c r="N6">
        <f>Techno_IN!N7</f>
        <v>0</v>
      </c>
      <c r="O6">
        <f>Techno_IN!O7</f>
        <v>0</v>
      </c>
      <c r="P6">
        <f>Techno_IN!P7</f>
        <v>0</v>
      </c>
      <c r="Q6">
        <f>Techno_IN!Q7</f>
        <v>0</v>
      </c>
      <c r="R6">
        <f>Techno_IN!R7</f>
        <v>0</v>
      </c>
      <c r="S6">
        <f>Techno_IN!S7</f>
        <v>0</v>
      </c>
      <c r="T6">
        <f>Techno_IN!T7</f>
        <v>0</v>
      </c>
      <c r="U6">
        <f>Techno_IN!U7</f>
        <v>0</v>
      </c>
      <c r="V6">
        <f>Techno_IN!V7</f>
        <v>0</v>
      </c>
      <c r="W6">
        <f>Techno_IN!W7</f>
        <v>0</v>
      </c>
      <c r="X6">
        <f>Techno_IN!X7</f>
        <v>0</v>
      </c>
      <c r="Y6">
        <f>Techno_IN!Y7</f>
        <v>0</v>
      </c>
      <c r="Z6">
        <f>Techno_IN!Z7</f>
        <v>0</v>
      </c>
      <c r="AA6">
        <f>Techno_IN!AA7</f>
        <v>0</v>
      </c>
      <c r="AB6">
        <f>Techno_IN!AB7</f>
        <v>0</v>
      </c>
      <c r="AC6">
        <f>Techno_IN!AC7</f>
        <v>0</v>
      </c>
      <c r="AD6">
        <f>Techno_IN!AD7</f>
        <v>0</v>
      </c>
      <c r="AE6">
        <f>Techno_IN!AE7</f>
        <v>0</v>
      </c>
      <c r="AF6">
        <f>Techno_IN!AF7</f>
        <v>0</v>
      </c>
      <c r="AG6">
        <f>Techno_IN!AG7</f>
        <v>0</v>
      </c>
      <c r="AH6">
        <f>Techno_IN!AH7</f>
        <v>0</v>
      </c>
      <c r="AI6">
        <f>Techno_IN!AI7</f>
        <v>0</v>
      </c>
      <c r="AJ6">
        <f>Techno_IN!AJ7</f>
        <v>0</v>
      </c>
      <c r="AK6">
        <f>Techno_IN!AK7</f>
        <v>0</v>
      </c>
    </row>
    <row r="7" spans="1:37">
      <c r="A7" t="str">
        <f>Techno_IN!A8</f>
        <v>IND_ELEC_COOLING</v>
      </c>
      <c r="B7">
        <f>Techno_IN!B8</f>
        <v>0</v>
      </c>
      <c r="C7">
        <f>Techno_IN!C8</f>
        <v>0</v>
      </c>
      <c r="D7">
        <f>Techno_IN!D8</f>
        <v>0</v>
      </c>
      <c r="E7">
        <f>Techno_IN!E8</f>
        <v>0</v>
      </c>
      <c r="F7">
        <f>Techno_IN!F8</f>
        <v>1</v>
      </c>
      <c r="G7">
        <f>Techno_IN!G8</f>
        <v>0</v>
      </c>
      <c r="H7">
        <f>Techno_IN!H8</f>
        <v>0</v>
      </c>
      <c r="I7" cm="1">
        <f t="array" ref="I7">Techno_IN!I8*Techno_IN!I$2/SUMPRODUCT(IF(Techno_IN!$B8:$AK8=1,1,0),Techno_IN!$B$2:$AK$2)</f>
        <v>-9.8544787747226366</v>
      </c>
      <c r="J7">
        <f>Techno_IN!J8</f>
        <v>0</v>
      </c>
      <c r="K7">
        <f>Techno_IN!K8</f>
        <v>0</v>
      </c>
      <c r="L7">
        <f>Techno_IN!L8</f>
        <v>0</v>
      </c>
      <c r="M7">
        <f>Techno_IN!M8</f>
        <v>0</v>
      </c>
      <c r="N7">
        <f>Techno_IN!N8</f>
        <v>0</v>
      </c>
      <c r="O7">
        <f>Techno_IN!O8</f>
        <v>0</v>
      </c>
      <c r="P7">
        <f>Techno_IN!P8</f>
        <v>0</v>
      </c>
      <c r="Q7">
        <f>Techno_IN!Q8</f>
        <v>0</v>
      </c>
      <c r="R7">
        <f>Techno_IN!R8</f>
        <v>0</v>
      </c>
      <c r="S7">
        <f>Techno_IN!S8</f>
        <v>0</v>
      </c>
      <c r="T7">
        <f>Techno_IN!T8</f>
        <v>0</v>
      </c>
      <c r="U7">
        <f>Techno_IN!U8</f>
        <v>0</v>
      </c>
      <c r="V7">
        <f>Techno_IN!V8</f>
        <v>0</v>
      </c>
      <c r="W7">
        <f>Techno_IN!W8</f>
        <v>0</v>
      </c>
      <c r="X7">
        <f>Techno_IN!X8</f>
        <v>0</v>
      </c>
      <c r="Y7">
        <f>Techno_IN!Y8</f>
        <v>0</v>
      </c>
      <c r="Z7">
        <f>Techno_IN!Z8</f>
        <v>0</v>
      </c>
      <c r="AA7">
        <f>Techno_IN!AA8</f>
        <v>0</v>
      </c>
      <c r="AB7">
        <f>Techno_IN!AB8</f>
        <v>0</v>
      </c>
      <c r="AC7">
        <f>Techno_IN!AC8</f>
        <v>0</v>
      </c>
      <c r="AD7">
        <f>Techno_IN!AD8</f>
        <v>0</v>
      </c>
      <c r="AE7">
        <f>Techno_IN!AE8</f>
        <v>0</v>
      </c>
      <c r="AF7">
        <f>Techno_IN!AF8</f>
        <v>0</v>
      </c>
      <c r="AG7">
        <f>Techno_IN!AG8</f>
        <v>0</v>
      </c>
      <c r="AH7">
        <f>Techno_IN!AH8</f>
        <v>0</v>
      </c>
      <c r="AI7">
        <f>Techno_IN!AI8</f>
        <v>0</v>
      </c>
      <c r="AJ7">
        <f>Techno_IN!AJ8</f>
        <v>0</v>
      </c>
      <c r="AK7">
        <f>Techno_IN!AK8</f>
        <v>0</v>
      </c>
    </row>
    <row r="8" spans="1:37">
      <c r="A8" t="str">
        <f>Techno_IN!A9</f>
        <v>LIGHT</v>
      </c>
      <c r="B8">
        <f>Techno_IN!B9</f>
        <v>0</v>
      </c>
      <c r="C8">
        <f>Techno_IN!C9</f>
        <v>0</v>
      </c>
      <c r="D8">
        <f>Techno_IN!D9</f>
        <v>0</v>
      </c>
      <c r="E8">
        <f>Techno_IN!E9</f>
        <v>0</v>
      </c>
      <c r="F8">
        <f>Techno_IN!F9</f>
        <v>0</v>
      </c>
      <c r="G8">
        <f>Techno_IN!G9</f>
        <v>1</v>
      </c>
      <c r="H8">
        <f>Techno_IN!H9</f>
        <v>0</v>
      </c>
      <c r="I8">
        <f>-1/A3_efficiencies!C5</f>
        <v>-8.3333333333333339</v>
      </c>
      <c r="J8">
        <f>Techno_IN!J9</f>
        <v>0</v>
      </c>
      <c r="K8">
        <f>Techno_IN!K9</f>
        <v>0</v>
      </c>
      <c r="L8">
        <f>Techno_IN!L9</f>
        <v>0</v>
      </c>
      <c r="M8">
        <f>Techno_IN!M9</f>
        <v>0</v>
      </c>
      <c r="N8">
        <f>Techno_IN!N9</f>
        <v>0</v>
      </c>
      <c r="O8">
        <f>Techno_IN!O9</f>
        <v>0</v>
      </c>
      <c r="P8">
        <f>Techno_IN!P9</f>
        <v>0</v>
      </c>
      <c r="Q8">
        <f>Techno_IN!Q9</f>
        <v>0</v>
      </c>
      <c r="R8">
        <f>Techno_IN!R9</f>
        <v>0</v>
      </c>
      <c r="S8">
        <f>Techno_IN!S9</f>
        <v>0</v>
      </c>
      <c r="T8">
        <f>Techno_IN!T9</f>
        <v>0</v>
      </c>
      <c r="U8">
        <f>Techno_IN!U9</f>
        <v>0</v>
      </c>
      <c r="V8">
        <f>Techno_IN!V9</f>
        <v>0</v>
      </c>
      <c r="W8">
        <f>Techno_IN!W9</f>
        <v>0</v>
      </c>
      <c r="X8">
        <f>Techno_IN!X9</f>
        <v>0</v>
      </c>
      <c r="Y8">
        <f>Techno_IN!Y9</f>
        <v>0</v>
      </c>
      <c r="Z8">
        <f>Techno_IN!Z9</f>
        <v>0</v>
      </c>
      <c r="AA8">
        <f>Techno_IN!AA9</f>
        <v>0</v>
      </c>
      <c r="AB8">
        <f>Techno_IN!AB9</f>
        <v>0</v>
      </c>
      <c r="AC8">
        <f>Techno_IN!AC9</f>
        <v>0</v>
      </c>
      <c r="AD8">
        <f>Techno_IN!AD9</f>
        <v>0</v>
      </c>
      <c r="AE8">
        <f>Techno_IN!AE9</f>
        <v>0</v>
      </c>
      <c r="AF8">
        <f>Techno_IN!AF9</f>
        <v>0</v>
      </c>
      <c r="AG8">
        <f>Techno_IN!AG9</f>
        <v>0</v>
      </c>
      <c r="AH8">
        <f>Techno_IN!AH9</f>
        <v>0</v>
      </c>
      <c r="AI8">
        <f>Techno_IN!AI9</f>
        <v>0</v>
      </c>
      <c r="AJ8">
        <f>Techno_IN!AJ9</f>
        <v>0</v>
      </c>
      <c r="AK8">
        <f>Techno_IN!AK9</f>
        <v>0</v>
      </c>
    </row>
    <row r="9" spans="1:37">
      <c r="A9" t="str">
        <f>Techno_IN!A10</f>
        <v>HEAT_RES</v>
      </c>
      <c r="B9">
        <f>Techno_IN!B10</f>
        <v>0</v>
      </c>
      <c r="C9">
        <f>Techno_IN!C10</f>
        <v>0</v>
      </c>
      <c r="D9">
        <f>Techno_IN!D10</f>
        <v>0</v>
      </c>
      <c r="E9">
        <f>Techno_IN!E10</f>
        <v>0</v>
      </c>
      <c r="F9">
        <f>Techno_IN!F10</f>
        <v>0</v>
      </c>
      <c r="G9">
        <f>Techno_IN!G10</f>
        <v>0</v>
      </c>
      <c r="H9">
        <v>1</v>
      </c>
      <c r="I9">
        <f>-1/A3_efficiencies!C6</f>
        <v>-9.232857142857144</v>
      </c>
      <c r="J9">
        <f>Techno_IN!J10</f>
        <v>0</v>
      </c>
      <c r="K9">
        <f>Techno_IN!K10</f>
        <v>0</v>
      </c>
      <c r="L9">
        <f>Techno_IN!L10</f>
        <v>0</v>
      </c>
      <c r="M9">
        <f>Techno_IN!M10</f>
        <v>0</v>
      </c>
      <c r="N9">
        <f>Techno_IN!N10</f>
        <v>0</v>
      </c>
      <c r="O9">
        <f>Techno_IN!O10</f>
        <v>0</v>
      </c>
      <c r="P9">
        <f>Techno_IN!P10</f>
        <v>0</v>
      </c>
      <c r="Q9">
        <f>Techno_IN!Q10</f>
        <v>0</v>
      </c>
      <c r="R9">
        <f>Techno_IN!R10</f>
        <v>0</v>
      </c>
      <c r="S9">
        <f>Techno_IN!S10</f>
        <v>0</v>
      </c>
      <c r="T9">
        <f>Techno_IN!T10</f>
        <v>0</v>
      </c>
      <c r="U9">
        <f>Techno_IN!U10</f>
        <v>0</v>
      </c>
      <c r="V9">
        <f>Techno_IN!V10</f>
        <v>0</v>
      </c>
      <c r="W9">
        <f>Techno_IN!W10</f>
        <v>0</v>
      </c>
      <c r="X9">
        <f>Techno_IN!X10</f>
        <v>0</v>
      </c>
      <c r="Y9">
        <f>Techno_IN!Y10</f>
        <v>0</v>
      </c>
      <c r="Z9">
        <f>Techno_IN!Z10</f>
        <v>0</v>
      </c>
      <c r="AA9">
        <f>Techno_IN!AA10</f>
        <v>0</v>
      </c>
      <c r="AB9">
        <f>Techno_IN!AB10</f>
        <v>0</v>
      </c>
      <c r="AC9">
        <f>Techno_IN!AC10</f>
        <v>0</v>
      </c>
      <c r="AD9">
        <f>Techno_IN!AD10</f>
        <v>0</v>
      </c>
      <c r="AE9">
        <f>Techno_IN!AE10</f>
        <v>0</v>
      </c>
      <c r="AF9">
        <f>Techno_IN!AF10</f>
        <v>0</v>
      </c>
      <c r="AG9">
        <f>Techno_IN!AG10</f>
        <v>0</v>
      </c>
      <c r="AH9">
        <f>Techno_IN!AH10</f>
        <v>0</v>
      </c>
      <c r="AI9">
        <f>Techno_IN!AI10</f>
        <v>0</v>
      </c>
      <c r="AJ9">
        <f>Techno_IN!AJ10</f>
        <v>0</v>
      </c>
      <c r="AK9">
        <f>Techno_IN!AK10</f>
        <v>0</v>
      </c>
    </row>
    <row r="10" spans="1:37">
      <c r="A10" t="str">
        <f>Techno_IN!A11</f>
        <v>ELECTRICITY</v>
      </c>
      <c r="B10" cm="1">
        <f t="array" ref="B10">Techno_IN!B11*Techno_IN!B$2/SUMPRODUCT(IF(Techno_IN!$B11:$AK11=1,1,0),Techno_IN!$B$2:$AK$2)</f>
        <v>0</v>
      </c>
      <c r="C10" cm="1">
        <f t="array" ref="C10">Techno_IN!C11*Techno_IN!C$2/SUMPRODUCT(IF(Techno_IN!$B11:$AK11=1,1,0),Techno_IN!$B$2:$AK$2)</f>
        <v>0</v>
      </c>
      <c r="D10" cm="1">
        <f t="array" ref="D10">Techno_IN!D11*Techno_IN!D$2/SUMPRODUCT(IF(Techno_IN!$B11:$AK11=1,1,0),Techno_IN!$B$2:$AK$2)</f>
        <v>0</v>
      </c>
      <c r="E10" cm="1">
        <f t="array" ref="E10">Techno_IN!E11*Techno_IN!E$2/SUMPRODUCT(IF(Techno_IN!$B11:$AK11=1,1,0),Techno_IN!$B$2:$AK$2)</f>
        <v>0</v>
      </c>
      <c r="F10" cm="1">
        <f t="array" ref="F10">Techno_IN!F11*Techno_IN!F$2/SUMPRODUCT(IF(Techno_IN!$B11:$AK11=1,1,0),Techno_IN!$B$2:$AK$2)</f>
        <v>0</v>
      </c>
      <c r="G10" cm="1">
        <f t="array" ref="G10">Techno_IN!G11*Techno_IN!G$2/SUMPRODUCT(IF(Techno_IN!$B11:$AK11=1,1,0),Techno_IN!$B$2:$AK$2)</f>
        <v>0</v>
      </c>
      <c r="H10" cm="1">
        <f t="array" ref="H10">Techno_IN!H11*Techno_IN!H$2/SUMPRODUCT(IF(Techno_IN!$B11:$AK11=1,1,0),Techno_IN!$B$2:$AK$2)</f>
        <v>0</v>
      </c>
      <c r="I10" cm="1">
        <f t="array" ref="I10">Techno_IN!I11*Techno_IN!I$2/SUMPRODUCT(IF(Techno_IN!$B11:$AK11=1,1,0),Techno_IN!$B$2:$AK$2)</f>
        <v>1</v>
      </c>
      <c r="J10" cm="1">
        <f t="array" ref="J10">Techno_IN!J11*Techno_IN!J$2/SUMPRODUCT(IF(Techno_IN!$B11:$AK11=1,1,0),Techno_IN!$B$2:$AK$2)</f>
        <v>0</v>
      </c>
      <c r="K10" cm="1">
        <f t="array" ref="K10">Techno_IN!K11*Techno_IN!K$2/SUMPRODUCT(IF(Techno_IN!$B11:$AK11=1,1,0),Techno_IN!$B$2:$AK$2)</f>
        <v>0</v>
      </c>
      <c r="L10" cm="1">
        <f t="array" ref="L10">Techno_IN!L11*Techno_IN!L$2/SUMPRODUCT(IF(Techno_IN!$B11:$AK11=1,1,0),Techno_IN!$B$2:$AK$2)</f>
        <v>0</v>
      </c>
      <c r="M10" cm="1">
        <f t="array" ref="M10">Techno_IN!M11*Techno_IN!M$2/SUMPRODUCT(IF(Techno_IN!$B11:$AK11=1,1,0),Techno_IN!$B$2:$AK$2)</f>
        <v>0</v>
      </c>
      <c r="N10" cm="1">
        <f t="array" ref="N10">Techno_IN!N11*Techno_IN!N$2/SUMPRODUCT(IF(Techno_IN!$B11:$AK11=1,1,0),Techno_IN!$B$2:$AK$2)</f>
        <v>0</v>
      </c>
      <c r="O10" cm="1">
        <f t="array" ref="O10">Techno_IN!O11*Techno_IN!O$2/SUMPRODUCT(IF(Techno_IN!$B11:$AK11=1,1,0),Techno_IN!$B$2:$AK$2)</f>
        <v>0</v>
      </c>
      <c r="P10" cm="1">
        <f t="array" ref="P10">Techno_IN!P11*Techno_IN!P$2/SUMPRODUCT(IF(Techno_IN!$B11:$AK11=1,1,0),Techno_IN!$B$2:$AK$2)</f>
        <v>0</v>
      </c>
      <c r="Q10" cm="1">
        <f t="array" ref="Q10">Techno_IN!Q11*Techno_IN!Q$2/SUMPRODUCT(IF(Techno_IN!$B11:$AK11=1,1,0),Techno_IN!$B$2:$AK$2)</f>
        <v>0</v>
      </c>
      <c r="R10" cm="1">
        <f t="array" ref="R10">Techno_IN!R11*Techno_IN!R$2/SUMPRODUCT(IF(Techno_IN!$B11:$AK11=1,1,0),Techno_IN!$B$2:$AK$2)</f>
        <v>0</v>
      </c>
      <c r="S10" cm="1">
        <f t="array" ref="S10">Techno_IN!S11*Techno_IN!S$2/SUMPRODUCT(IF(Techno_IN!$B11:$AK11=1,1,0),Techno_IN!$B$2:$AK$2)</f>
        <v>0</v>
      </c>
      <c r="T10" cm="1">
        <f t="array" ref="T10">Techno_IN!T11*Techno_IN!T$2/SUMPRODUCT(IF(Techno_IN!$B11:$AK11=1,1,0),Techno_IN!$B$2:$AK$2)</f>
        <v>0</v>
      </c>
      <c r="U10" cm="1">
        <f t="array" ref="U10">Techno_IN!U11*Techno_IN!U$2/SUMPRODUCT(IF(Techno_IN!$B11:$AK11=1,1,0),Techno_IN!$B$2:$AK$2)</f>
        <v>0</v>
      </c>
      <c r="V10" cm="1">
        <f t="array" ref="V10">Techno_IN!V11*Techno_IN!V$2/SUMPRODUCT(IF(Techno_IN!$B11:$AK11=1,1,0),Techno_IN!$B$2:$AK$2)</f>
        <v>0</v>
      </c>
      <c r="W10" cm="1">
        <f t="array" ref="W10">Techno_IN!W11*Techno_IN!W$2/SUMPRODUCT(IF(Techno_IN!$B11:$AK11=1,1,0),Techno_IN!$B$2:$AK$2)</f>
        <v>0</v>
      </c>
      <c r="X10" cm="1">
        <f t="array" ref="X10">Techno_IN!X11*Techno_IN!X$2/SUMPRODUCT(IF(Techno_IN!$B11:$AK11=1,1,0),Techno_IN!$B$2:$AK$2)</f>
        <v>0</v>
      </c>
      <c r="Y10" cm="1">
        <f t="array" ref="Y10">Techno_IN!Y11*Techno_IN!Y$2/SUMPRODUCT(IF(Techno_IN!$B11:$AK11=1,1,0),Techno_IN!$B$2:$AK$2)</f>
        <v>0</v>
      </c>
      <c r="Z10" cm="1">
        <f t="array" ref="Z10">Techno_IN!Z11*Techno_IN!Z$2/SUMPRODUCT(IF(Techno_IN!$B11:$AK11=1,1,0),Techno_IN!$B$2:$AK$2)</f>
        <v>0</v>
      </c>
      <c r="AA10" cm="1">
        <f t="array" ref="AA10">Techno_IN!AA11*Techno_IN!AA$2/SUMPRODUCT(IF(Techno_IN!$B11:$AK11=1,1,0),Techno_IN!$B$2:$AK$2)</f>
        <v>0</v>
      </c>
      <c r="AB10" cm="1">
        <f t="array" ref="AB10">Techno_IN!AB11*Techno_IN!AB$2/SUMPRODUCT(IF(Techno_IN!$B11:$AK11=1,1,0),Techno_IN!$B$2:$AK$2)</f>
        <v>0</v>
      </c>
      <c r="AC10" cm="1">
        <f t="array" ref="AC10">Techno_IN!AC11*Techno_IN!AC$2/SUMPRODUCT(IF(Techno_IN!$B11:$AK11=1,1,0),Techno_IN!$B$2:$AK$2)</f>
        <v>0</v>
      </c>
      <c r="AD10" cm="1">
        <f t="array" ref="AD10">Techno_IN!AD11*Techno_IN!AD$2/SUMPRODUCT(IF(Techno_IN!$B11:$AK11=1,1,0),Techno_IN!$B$2:$AK$2)</f>
        <v>0</v>
      </c>
      <c r="AE10" cm="1">
        <f t="array" ref="AE10">Techno_IN!AE11*Techno_IN!AE$2/SUMPRODUCT(IF(Techno_IN!$B11:$AK11=1,1,0),Techno_IN!$B$2:$AK$2)</f>
        <v>0</v>
      </c>
      <c r="AF10" cm="1">
        <f t="array" ref="AF10">Techno_IN!AF11*Techno_IN!AF$2/SUMPRODUCT(IF(Techno_IN!$B11:$AK11=1,1,0),Techno_IN!$B$2:$AK$2)</f>
        <v>0</v>
      </c>
      <c r="AG10" cm="1">
        <f t="array" ref="AG10">Techno_IN!AG11*Techno_IN!AG$2/SUMPRODUCT(IF(Techno_IN!$B11:$AK11=1,1,0),Techno_IN!$B$2:$AK$2)</f>
        <v>0</v>
      </c>
      <c r="AH10" cm="1">
        <f t="array" ref="AH10">Techno_IN!AH11*Techno_IN!AH$2/SUMPRODUCT(IF(Techno_IN!$B11:$AK11=1,1,0),Techno_IN!$B$2:$AK$2)</f>
        <v>0</v>
      </c>
      <c r="AI10" cm="1">
        <f t="array" ref="AI10">Techno_IN!AI11*Techno_IN!AI$2/SUMPRODUCT(IF(Techno_IN!$B11:$AK11=1,1,0),Techno_IN!$B$2:$AK$2)</f>
        <v>0</v>
      </c>
      <c r="AJ10" cm="1">
        <f t="array" ref="AJ10">Techno_IN!AJ11*Techno_IN!AJ$2/SUMPRODUCT(IF(Techno_IN!$B11:$AK11=1,1,0),Techno_IN!$B$2:$AK$2)</f>
        <v>0</v>
      </c>
      <c r="AK10" cm="1">
        <f t="array" ref="AK10">Techno_IN!AK11*Techno_IN!AK$2/SUMPRODUCT(IF(Techno_IN!$B11:$AK11=1,1,0),Techno_IN!$B$2:$AK$2)</f>
        <v>0</v>
      </c>
    </row>
    <row r="11" spans="1:37">
      <c r="A11" t="str">
        <f>Techno_IN!A12</f>
        <v>GASOLINE</v>
      </c>
      <c r="B11" cm="1">
        <f t="array" ref="B11">Techno_IN!B12*Techno_IN!B$2/SUMPRODUCT(IF(Techno_IN!$B12:$AK12=1,1,0),Techno_IN!$B$2:$AK$2)</f>
        <v>0</v>
      </c>
      <c r="C11" cm="1">
        <f t="array" ref="C11">Techno_IN!C12*Techno_IN!C$2/SUMPRODUCT(IF(Techno_IN!$B12:$AK12=1,1,0),Techno_IN!$B$2:$AK$2)</f>
        <v>0</v>
      </c>
      <c r="D11" cm="1">
        <f t="array" ref="D11">Techno_IN!D12*Techno_IN!D$2/SUMPRODUCT(IF(Techno_IN!$B12:$AK12=1,1,0),Techno_IN!$B$2:$AK$2)</f>
        <v>0</v>
      </c>
      <c r="E11" cm="1">
        <f t="array" ref="E11">Techno_IN!E12*Techno_IN!E$2/SUMPRODUCT(IF(Techno_IN!$B12:$AK12=1,1,0),Techno_IN!$B$2:$AK$2)</f>
        <v>0</v>
      </c>
      <c r="F11" cm="1">
        <f t="array" ref="F11">Techno_IN!F12*Techno_IN!F$2/SUMPRODUCT(IF(Techno_IN!$B12:$AK12=1,1,0),Techno_IN!$B$2:$AK$2)</f>
        <v>0</v>
      </c>
      <c r="G11" cm="1">
        <f t="array" ref="G11">Techno_IN!G12*Techno_IN!G$2/SUMPRODUCT(IF(Techno_IN!$B12:$AK12=1,1,0),Techno_IN!$B$2:$AK$2)</f>
        <v>0</v>
      </c>
      <c r="H11" cm="1">
        <f t="array" ref="H11">Techno_IN!H12*Techno_IN!H$2/SUMPRODUCT(IF(Techno_IN!$B12:$AK12=1,1,0),Techno_IN!$B$2:$AK$2)</f>
        <v>0</v>
      </c>
      <c r="I11" cm="1">
        <f t="array" ref="I11">Techno_IN!I12*Techno_IN!I$2/SUMPRODUCT(IF(Techno_IN!$B12:$AK12=1,1,0),Techno_IN!$B$2:$AK$2)</f>
        <v>0</v>
      </c>
      <c r="J11" cm="1">
        <f t="array" ref="J11">Techno_IN!J12*Techno_IN!J$2/SUMPRODUCT(IF(Techno_IN!$B12:$AK12=1,1,0),Techno_IN!$B$2:$AK$2)</f>
        <v>1</v>
      </c>
      <c r="K11" cm="1">
        <f t="array" ref="K11">Techno_IN!K12*Techno_IN!K$2/SUMPRODUCT(IF(Techno_IN!$B12:$AK12=1,1,0),Techno_IN!$B$2:$AK$2)</f>
        <v>0</v>
      </c>
      <c r="L11" cm="1">
        <f t="array" ref="L11">Techno_IN!L12*Techno_IN!L$2/SUMPRODUCT(IF(Techno_IN!$B12:$AK12=1,1,0),Techno_IN!$B$2:$AK$2)</f>
        <v>0</v>
      </c>
      <c r="M11" cm="1">
        <f t="array" ref="M11">Techno_IN!M12*Techno_IN!M$2/SUMPRODUCT(IF(Techno_IN!$B12:$AK12=1,1,0),Techno_IN!$B$2:$AK$2)</f>
        <v>0</v>
      </c>
      <c r="N11" cm="1">
        <f t="array" ref="N11">Techno_IN!N12*Techno_IN!N$2/SUMPRODUCT(IF(Techno_IN!$B12:$AK12=1,1,0),Techno_IN!$B$2:$AK$2)</f>
        <v>0</v>
      </c>
      <c r="O11" cm="1">
        <f t="array" ref="O11">Techno_IN!O12*Techno_IN!O$2/SUMPRODUCT(IF(Techno_IN!$B12:$AK12=1,1,0),Techno_IN!$B$2:$AK$2)</f>
        <v>0</v>
      </c>
      <c r="P11" cm="1">
        <f t="array" ref="P11">Techno_IN!P12*Techno_IN!P$2/SUMPRODUCT(IF(Techno_IN!$B12:$AK12=1,1,0),Techno_IN!$B$2:$AK$2)</f>
        <v>0</v>
      </c>
      <c r="Q11" cm="1">
        <f t="array" ref="Q11">Techno_IN!Q12*Techno_IN!Q$2/SUMPRODUCT(IF(Techno_IN!$B12:$AK12=1,1,0),Techno_IN!$B$2:$AK$2)</f>
        <v>0</v>
      </c>
      <c r="R11" cm="1">
        <f t="array" ref="R11">Techno_IN!R12*Techno_IN!R$2/SUMPRODUCT(IF(Techno_IN!$B12:$AK12=1,1,0),Techno_IN!$B$2:$AK$2)</f>
        <v>0</v>
      </c>
      <c r="S11" cm="1">
        <f t="array" ref="S11">Techno_IN!S12*Techno_IN!S$2/SUMPRODUCT(IF(Techno_IN!$B12:$AK12=1,1,0),Techno_IN!$B$2:$AK$2)</f>
        <v>0</v>
      </c>
      <c r="T11" cm="1">
        <f t="array" ref="T11">Techno_IN!T12*Techno_IN!T$2/SUMPRODUCT(IF(Techno_IN!$B12:$AK12=1,1,0),Techno_IN!$B$2:$AK$2)</f>
        <v>0</v>
      </c>
      <c r="U11" cm="1">
        <f t="array" ref="U11">Techno_IN!U12*Techno_IN!U$2/SUMPRODUCT(IF(Techno_IN!$B12:$AK12=1,1,0),Techno_IN!$B$2:$AK$2)</f>
        <v>0</v>
      </c>
      <c r="V11" cm="1">
        <f t="array" ref="V11">Techno_IN!V12*Techno_IN!V$2/SUMPRODUCT(IF(Techno_IN!$B12:$AK12=1,1,0),Techno_IN!$B$2:$AK$2)</f>
        <v>0</v>
      </c>
      <c r="W11" cm="1">
        <f t="array" ref="W11">Techno_IN!W12*Techno_IN!W$2/SUMPRODUCT(IF(Techno_IN!$B12:$AK12=1,1,0),Techno_IN!$B$2:$AK$2)</f>
        <v>0</v>
      </c>
      <c r="X11" cm="1">
        <f t="array" ref="X11">Techno_IN!X12*Techno_IN!X$2/SUMPRODUCT(IF(Techno_IN!$B12:$AK12=1,1,0),Techno_IN!$B$2:$AK$2)</f>
        <v>0</v>
      </c>
      <c r="Y11" cm="1">
        <f t="array" ref="Y11">Techno_IN!Y12*Techno_IN!Y$2/SUMPRODUCT(IF(Techno_IN!$B12:$AK12=1,1,0),Techno_IN!$B$2:$AK$2)</f>
        <v>0</v>
      </c>
      <c r="Z11" cm="1">
        <f t="array" ref="Z11">Techno_IN!Z12*Techno_IN!Z$2/SUMPRODUCT(IF(Techno_IN!$B12:$AK12=1,1,0),Techno_IN!$B$2:$AK$2)</f>
        <v>0</v>
      </c>
      <c r="AA11" cm="1">
        <f t="array" ref="AA11">Techno_IN!AA12*Techno_IN!AA$2/SUMPRODUCT(IF(Techno_IN!$B12:$AK12=1,1,0),Techno_IN!$B$2:$AK$2)</f>
        <v>0</v>
      </c>
      <c r="AB11" cm="1">
        <f t="array" ref="AB11">Techno_IN!AB12*Techno_IN!AB$2/SUMPRODUCT(IF(Techno_IN!$B12:$AK12=1,1,0),Techno_IN!$B$2:$AK$2)</f>
        <v>0</v>
      </c>
      <c r="AC11" cm="1">
        <f t="array" ref="AC11">Techno_IN!AC12*Techno_IN!AC$2/SUMPRODUCT(IF(Techno_IN!$B12:$AK12=1,1,0),Techno_IN!$B$2:$AK$2)</f>
        <v>0</v>
      </c>
      <c r="AD11" cm="1">
        <f t="array" ref="AD11">Techno_IN!AD12*Techno_IN!AD$2/SUMPRODUCT(IF(Techno_IN!$B12:$AK12=1,1,0),Techno_IN!$B$2:$AK$2)</f>
        <v>0</v>
      </c>
      <c r="AE11" cm="1">
        <f t="array" ref="AE11">Techno_IN!AE12*Techno_IN!AE$2/SUMPRODUCT(IF(Techno_IN!$B12:$AK12=1,1,0),Techno_IN!$B$2:$AK$2)</f>
        <v>0</v>
      </c>
      <c r="AF11" cm="1">
        <f t="array" ref="AF11">Techno_IN!AF12*Techno_IN!AF$2/SUMPRODUCT(IF(Techno_IN!$B12:$AK12=1,1,0),Techno_IN!$B$2:$AK$2)</f>
        <v>0</v>
      </c>
      <c r="AG11" cm="1">
        <f t="array" ref="AG11">Techno_IN!AG12*Techno_IN!AG$2/SUMPRODUCT(IF(Techno_IN!$B12:$AK12=1,1,0),Techno_IN!$B$2:$AK$2)</f>
        <v>0</v>
      </c>
      <c r="AH11" cm="1">
        <f t="array" ref="AH11">Techno_IN!AH12*Techno_IN!AH$2/SUMPRODUCT(IF(Techno_IN!$B12:$AK12=1,1,0),Techno_IN!$B$2:$AK$2)</f>
        <v>0</v>
      </c>
      <c r="AI11" cm="1">
        <f t="array" ref="AI11">Techno_IN!AI12*Techno_IN!AI$2/SUMPRODUCT(IF(Techno_IN!$B12:$AK12=1,1,0),Techno_IN!$B$2:$AK$2)</f>
        <v>0</v>
      </c>
      <c r="AJ11" cm="1">
        <f t="array" ref="AJ11">Techno_IN!AJ12*Techno_IN!AJ$2/SUMPRODUCT(IF(Techno_IN!$B12:$AK12=1,1,0),Techno_IN!$B$2:$AK$2)</f>
        <v>0</v>
      </c>
      <c r="AK11" cm="1">
        <f t="array" ref="AK11">Techno_IN!AK12*Techno_IN!AK$2/SUMPRODUCT(IF(Techno_IN!$B12:$AK12=1,1,0),Techno_IN!$B$2:$AK$2)</f>
        <v>0</v>
      </c>
    </row>
    <row r="12" spans="1:37">
      <c r="A12" t="str">
        <f>Techno_IN!A13</f>
        <v>DIESEL</v>
      </c>
      <c r="B12" cm="1">
        <f t="array" ref="B12">Techno_IN!B13*Techno_IN!B$2/SUMPRODUCT(IF(Techno_IN!$B13:$AK13=1,1,0),Techno_IN!$B$2:$AK$2)</f>
        <v>0</v>
      </c>
      <c r="C12" cm="1">
        <f t="array" ref="C12">Techno_IN!C13*Techno_IN!C$2/SUMPRODUCT(IF(Techno_IN!$B13:$AK13=1,1,0),Techno_IN!$B$2:$AK$2)</f>
        <v>0</v>
      </c>
      <c r="D12" cm="1">
        <f t="array" ref="D12">Techno_IN!D13*Techno_IN!D$2/SUMPRODUCT(IF(Techno_IN!$B13:$AK13=1,1,0),Techno_IN!$B$2:$AK$2)</f>
        <v>0</v>
      </c>
      <c r="E12" cm="1">
        <f t="array" ref="E12">Techno_IN!E13*Techno_IN!E$2/SUMPRODUCT(IF(Techno_IN!$B13:$AK13=1,1,0),Techno_IN!$B$2:$AK$2)</f>
        <v>0</v>
      </c>
      <c r="F12" cm="1">
        <f t="array" ref="F12">Techno_IN!F13*Techno_IN!F$2/SUMPRODUCT(IF(Techno_IN!$B13:$AK13=1,1,0),Techno_IN!$B$2:$AK$2)</f>
        <v>0</v>
      </c>
      <c r="G12" cm="1">
        <f t="array" ref="G12">Techno_IN!G13*Techno_IN!G$2/SUMPRODUCT(IF(Techno_IN!$B13:$AK13=1,1,0),Techno_IN!$B$2:$AK$2)</f>
        <v>0</v>
      </c>
      <c r="H12" cm="1">
        <f t="array" ref="H12">Techno_IN!H13*Techno_IN!H$2/SUMPRODUCT(IF(Techno_IN!$B13:$AK13=1,1,0),Techno_IN!$B$2:$AK$2)</f>
        <v>0</v>
      </c>
      <c r="I12" cm="1">
        <f t="array" ref="I12">Techno_IN!I13*Techno_IN!I$2/SUMPRODUCT(IF(Techno_IN!$B13:$AK13=1,1,0),Techno_IN!$B$2:$AK$2)</f>
        <v>0</v>
      </c>
      <c r="J12" cm="1">
        <f t="array" ref="J12">Techno_IN!J13*Techno_IN!J$2/SUMPRODUCT(IF(Techno_IN!$B13:$AK13=1,1,0),Techno_IN!$B$2:$AK$2)</f>
        <v>0</v>
      </c>
      <c r="K12" cm="1">
        <f t="array" ref="K12">Techno_IN!K13*Techno_IN!K$2/SUMPRODUCT(IF(Techno_IN!$B13:$AK13=1,1,0),Techno_IN!$B$2:$AK$2)</f>
        <v>1</v>
      </c>
      <c r="L12" cm="1">
        <f t="array" ref="L12">Techno_IN!L13*Techno_IN!L$2/SUMPRODUCT(IF(Techno_IN!$B13:$AK13=1,1,0),Techno_IN!$B$2:$AK$2)</f>
        <v>0</v>
      </c>
      <c r="M12" cm="1">
        <f t="array" ref="M12">Techno_IN!M13*Techno_IN!M$2/SUMPRODUCT(IF(Techno_IN!$B13:$AK13=1,1,0),Techno_IN!$B$2:$AK$2)</f>
        <v>0</v>
      </c>
      <c r="N12" cm="1">
        <f t="array" ref="N12">Techno_IN!N13*Techno_IN!N$2/SUMPRODUCT(IF(Techno_IN!$B13:$AK13=1,1,0),Techno_IN!$B$2:$AK$2)</f>
        <v>0</v>
      </c>
      <c r="O12" cm="1">
        <f t="array" ref="O12">Techno_IN!O13*Techno_IN!O$2/SUMPRODUCT(IF(Techno_IN!$B13:$AK13=1,1,0),Techno_IN!$B$2:$AK$2)</f>
        <v>0</v>
      </c>
      <c r="P12" cm="1">
        <f t="array" ref="P12">Techno_IN!P13*Techno_IN!P$2/SUMPRODUCT(IF(Techno_IN!$B13:$AK13=1,1,0),Techno_IN!$B$2:$AK$2)</f>
        <v>0</v>
      </c>
      <c r="Q12" cm="1">
        <f t="array" ref="Q12">Techno_IN!Q13*Techno_IN!Q$2/SUMPRODUCT(IF(Techno_IN!$B13:$AK13=1,1,0),Techno_IN!$B$2:$AK$2)</f>
        <v>0</v>
      </c>
      <c r="R12" cm="1">
        <f t="array" ref="R12">Techno_IN!R13*Techno_IN!R$2/SUMPRODUCT(IF(Techno_IN!$B13:$AK13=1,1,0),Techno_IN!$B$2:$AK$2)</f>
        <v>0</v>
      </c>
      <c r="S12" cm="1">
        <f t="array" ref="S12">Techno_IN!S13*Techno_IN!S$2/SUMPRODUCT(IF(Techno_IN!$B13:$AK13=1,1,0),Techno_IN!$B$2:$AK$2)</f>
        <v>0</v>
      </c>
      <c r="T12" cm="1">
        <f t="array" ref="T12">Techno_IN!T13*Techno_IN!T$2/SUMPRODUCT(IF(Techno_IN!$B13:$AK13=1,1,0),Techno_IN!$B$2:$AK$2)</f>
        <v>0</v>
      </c>
      <c r="U12" cm="1">
        <f t="array" ref="U12">Techno_IN!U13*Techno_IN!U$2/SUMPRODUCT(IF(Techno_IN!$B13:$AK13=1,1,0),Techno_IN!$B$2:$AK$2)</f>
        <v>0</v>
      </c>
      <c r="V12" cm="1">
        <f t="array" ref="V12">Techno_IN!V13*Techno_IN!V$2/SUMPRODUCT(IF(Techno_IN!$B13:$AK13=1,1,0),Techno_IN!$B$2:$AK$2)</f>
        <v>0</v>
      </c>
      <c r="W12" cm="1">
        <f t="array" ref="W12">Techno_IN!W13*Techno_IN!W$2/SUMPRODUCT(IF(Techno_IN!$B13:$AK13=1,1,0),Techno_IN!$B$2:$AK$2)</f>
        <v>0</v>
      </c>
      <c r="X12" cm="1">
        <f t="array" ref="X12">Techno_IN!X13*Techno_IN!X$2/SUMPRODUCT(IF(Techno_IN!$B13:$AK13=1,1,0),Techno_IN!$B$2:$AK$2)</f>
        <v>0</v>
      </c>
      <c r="Y12" cm="1">
        <f t="array" ref="Y12">Techno_IN!Y13*Techno_IN!Y$2/SUMPRODUCT(IF(Techno_IN!$B13:$AK13=1,1,0),Techno_IN!$B$2:$AK$2)</f>
        <v>0</v>
      </c>
      <c r="Z12" cm="1">
        <f t="array" ref="Z12">Techno_IN!Z13*Techno_IN!Z$2/SUMPRODUCT(IF(Techno_IN!$B13:$AK13=1,1,0),Techno_IN!$B$2:$AK$2)</f>
        <v>0</v>
      </c>
      <c r="AA12" cm="1">
        <f t="array" ref="AA12">Techno_IN!AA13*Techno_IN!AA$2/SUMPRODUCT(IF(Techno_IN!$B13:$AK13=1,1,0),Techno_IN!$B$2:$AK$2)</f>
        <v>0</v>
      </c>
      <c r="AB12" cm="1">
        <f t="array" ref="AB12">Techno_IN!AB13*Techno_IN!AB$2/SUMPRODUCT(IF(Techno_IN!$B13:$AK13=1,1,0),Techno_IN!$B$2:$AK$2)</f>
        <v>0</v>
      </c>
      <c r="AC12" cm="1">
        <f t="array" ref="AC12">Techno_IN!AC13*Techno_IN!AC$2/SUMPRODUCT(IF(Techno_IN!$B13:$AK13=1,1,0),Techno_IN!$B$2:$AK$2)</f>
        <v>0</v>
      </c>
      <c r="AD12" cm="1">
        <f t="array" ref="AD12">Techno_IN!AD13*Techno_IN!AD$2/SUMPRODUCT(IF(Techno_IN!$B13:$AK13=1,1,0),Techno_IN!$B$2:$AK$2)</f>
        <v>0</v>
      </c>
      <c r="AE12" cm="1">
        <f t="array" ref="AE12">Techno_IN!AE13*Techno_IN!AE$2/SUMPRODUCT(IF(Techno_IN!$B13:$AK13=1,1,0),Techno_IN!$B$2:$AK$2)</f>
        <v>0</v>
      </c>
      <c r="AF12" cm="1">
        <f t="array" ref="AF12">Techno_IN!AF13*Techno_IN!AF$2/SUMPRODUCT(IF(Techno_IN!$B13:$AK13=1,1,0),Techno_IN!$B$2:$AK$2)</f>
        <v>0</v>
      </c>
      <c r="AG12" cm="1">
        <f t="array" ref="AG12">Techno_IN!AG13*Techno_IN!AG$2/SUMPRODUCT(IF(Techno_IN!$B13:$AK13=1,1,0),Techno_IN!$B$2:$AK$2)</f>
        <v>0</v>
      </c>
      <c r="AH12" cm="1">
        <f t="array" ref="AH12">Techno_IN!AH13*Techno_IN!AH$2/SUMPRODUCT(IF(Techno_IN!$B13:$AK13=1,1,0),Techno_IN!$B$2:$AK$2)</f>
        <v>0</v>
      </c>
      <c r="AI12" cm="1">
        <f t="array" ref="AI12">Techno_IN!AI13*Techno_IN!AI$2/SUMPRODUCT(IF(Techno_IN!$B13:$AK13=1,1,0),Techno_IN!$B$2:$AK$2)</f>
        <v>0</v>
      </c>
      <c r="AJ12" cm="1">
        <f t="array" ref="AJ12">Techno_IN!AJ13*Techno_IN!AJ$2/SUMPRODUCT(IF(Techno_IN!$B13:$AK13=1,1,0),Techno_IN!$B$2:$AK$2)</f>
        <v>0</v>
      </c>
      <c r="AK12" cm="1">
        <f t="array" ref="AK12">Techno_IN!AK13*Techno_IN!AK$2/SUMPRODUCT(IF(Techno_IN!$B13:$AK13=1,1,0),Techno_IN!$B$2:$AK$2)</f>
        <v>0</v>
      </c>
    </row>
    <row r="13" spans="1:37">
      <c r="A13" t="str">
        <f>Techno_IN!A14</f>
        <v>BIOETHANOL</v>
      </c>
      <c r="B13" cm="1">
        <f t="array" ref="B13">Techno_IN!B14*Techno_IN!B$2/SUMPRODUCT(IF(Techno_IN!$B14:$AK14=1,1,0),Techno_IN!$B$2:$AK$2)</f>
        <v>0</v>
      </c>
      <c r="C13" cm="1">
        <f t="array" ref="C13">Techno_IN!C14*Techno_IN!C$2/SUMPRODUCT(IF(Techno_IN!$B14:$AK14=1,1,0),Techno_IN!$B$2:$AK$2)</f>
        <v>0</v>
      </c>
      <c r="D13" cm="1">
        <f t="array" ref="D13">Techno_IN!D14*Techno_IN!D$2/SUMPRODUCT(IF(Techno_IN!$B14:$AK14=1,1,0),Techno_IN!$B$2:$AK$2)</f>
        <v>0</v>
      </c>
      <c r="E13" cm="1">
        <f t="array" ref="E13">Techno_IN!E14*Techno_IN!E$2/SUMPRODUCT(IF(Techno_IN!$B14:$AK14=1,1,0),Techno_IN!$B$2:$AK$2)</f>
        <v>0</v>
      </c>
      <c r="F13" cm="1">
        <f t="array" ref="F13">Techno_IN!F14*Techno_IN!F$2/SUMPRODUCT(IF(Techno_IN!$B14:$AK14=1,1,0),Techno_IN!$B$2:$AK$2)</f>
        <v>0</v>
      </c>
      <c r="G13" cm="1">
        <f t="array" ref="G13">Techno_IN!G14*Techno_IN!G$2/SUMPRODUCT(IF(Techno_IN!$B14:$AK14=1,1,0),Techno_IN!$B$2:$AK$2)</f>
        <v>0</v>
      </c>
      <c r="H13" cm="1">
        <f t="array" ref="H13">Techno_IN!H14*Techno_IN!H$2/SUMPRODUCT(IF(Techno_IN!$B14:$AK14=1,1,0),Techno_IN!$B$2:$AK$2)</f>
        <v>0</v>
      </c>
      <c r="I13" cm="1">
        <f t="array" ref="I13">Techno_IN!I14*Techno_IN!I$2/SUMPRODUCT(IF(Techno_IN!$B14:$AK14=1,1,0),Techno_IN!$B$2:$AK$2)</f>
        <v>0</v>
      </c>
      <c r="J13" cm="1">
        <f t="array" ref="J13">Techno_IN!J14*Techno_IN!J$2/SUMPRODUCT(IF(Techno_IN!$B14:$AK14=1,1,0),Techno_IN!$B$2:$AK$2)</f>
        <v>1</v>
      </c>
      <c r="K13" cm="1">
        <f t="array" ref="K13">Techno_IN!K14*Techno_IN!K$2/SUMPRODUCT(IF(Techno_IN!$B14:$AK14=1,1,0),Techno_IN!$B$2:$AK$2)</f>
        <v>0</v>
      </c>
      <c r="L13" cm="1">
        <f t="array" ref="L13">Techno_IN!L14*Techno_IN!L$2/SUMPRODUCT(IF(Techno_IN!$B14:$AK14=1,1,0),Techno_IN!$B$2:$AK$2)</f>
        <v>0</v>
      </c>
      <c r="M13" cm="1">
        <f t="array" ref="M13">Techno_IN!M14*Techno_IN!M$2/SUMPRODUCT(IF(Techno_IN!$B14:$AK14=1,1,0),Techno_IN!$B$2:$AK$2)</f>
        <v>0</v>
      </c>
      <c r="N13" cm="1">
        <f t="array" ref="N13">Techno_IN!N14*Techno_IN!N$2/SUMPRODUCT(IF(Techno_IN!$B14:$AK14=1,1,0),Techno_IN!$B$2:$AK$2)</f>
        <v>0</v>
      </c>
      <c r="O13" cm="1">
        <f t="array" ref="O13">Techno_IN!O14*Techno_IN!O$2/SUMPRODUCT(IF(Techno_IN!$B14:$AK14=1,1,0),Techno_IN!$B$2:$AK$2)</f>
        <v>0</v>
      </c>
      <c r="P13" cm="1">
        <f t="array" ref="P13">Techno_IN!P14*Techno_IN!P$2/SUMPRODUCT(IF(Techno_IN!$B14:$AK14=1,1,0),Techno_IN!$B$2:$AK$2)</f>
        <v>0</v>
      </c>
      <c r="Q13" cm="1">
        <f t="array" ref="Q13">Techno_IN!Q14*Techno_IN!Q$2/SUMPRODUCT(IF(Techno_IN!$B14:$AK14=1,1,0),Techno_IN!$B$2:$AK$2)</f>
        <v>0</v>
      </c>
      <c r="R13" cm="1">
        <f t="array" ref="R13">Techno_IN!R14*Techno_IN!R$2/SUMPRODUCT(IF(Techno_IN!$B14:$AK14=1,1,0),Techno_IN!$B$2:$AK$2)</f>
        <v>0</v>
      </c>
      <c r="S13" cm="1">
        <f t="array" ref="S13">Techno_IN!S14*Techno_IN!S$2/SUMPRODUCT(IF(Techno_IN!$B14:$AK14=1,1,0),Techno_IN!$B$2:$AK$2)</f>
        <v>0</v>
      </c>
      <c r="T13" cm="1">
        <f t="array" ref="T13">Techno_IN!T14*Techno_IN!T$2/SUMPRODUCT(IF(Techno_IN!$B14:$AK14=1,1,0),Techno_IN!$B$2:$AK$2)</f>
        <v>0</v>
      </c>
      <c r="U13" cm="1">
        <f t="array" ref="U13">Techno_IN!U14*Techno_IN!U$2/SUMPRODUCT(IF(Techno_IN!$B14:$AK14=1,1,0),Techno_IN!$B$2:$AK$2)</f>
        <v>0</v>
      </c>
      <c r="V13" cm="1">
        <f t="array" ref="V13">Techno_IN!V14*Techno_IN!V$2/SUMPRODUCT(IF(Techno_IN!$B14:$AK14=1,1,0),Techno_IN!$B$2:$AK$2)</f>
        <v>0</v>
      </c>
      <c r="W13" cm="1">
        <f t="array" ref="W13">Techno_IN!W14*Techno_IN!W$2/SUMPRODUCT(IF(Techno_IN!$B14:$AK14=1,1,0),Techno_IN!$B$2:$AK$2)</f>
        <v>0</v>
      </c>
      <c r="X13" cm="1">
        <f t="array" ref="X13">Techno_IN!X14*Techno_IN!X$2/SUMPRODUCT(IF(Techno_IN!$B14:$AK14=1,1,0),Techno_IN!$B$2:$AK$2)</f>
        <v>0</v>
      </c>
      <c r="Y13" cm="1">
        <f t="array" ref="Y13">Techno_IN!Y14*Techno_IN!Y$2/SUMPRODUCT(IF(Techno_IN!$B14:$AK14=1,1,0),Techno_IN!$B$2:$AK$2)</f>
        <v>0</v>
      </c>
      <c r="Z13" cm="1">
        <f t="array" ref="Z13">Techno_IN!Z14*Techno_IN!Z$2/SUMPRODUCT(IF(Techno_IN!$B14:$AK14=1,1,0),Techno_IN!$B$2:$AK$2)</f>
        <v>0</v>
      </c>
      <c r="AA13" cm="1">
        <f t="array" ref="AA13">Techno_IN!AA14*Techno_IN!AA$2/SUMPRODUCT(IF(Techno_IN!$B14:$AK14=1,1,0),Techno_IN!$B$2:$AK$2)</f>
        <v>0</v>
      </c>
      <c r="AB13" cm="1">
        <f t="array" ref="AB13">Techno_IN!AB14*Techno_IN!AB$2/SUMPRODUCT(IF(Techno_IN!$B14:$AK14=1,1,0),Techno_IN!$B$2:$AK$2)</f>
        <v>0</v>
      </c>
      <c r="AC13" cm="1">
        <f t="array" ref="AC13">Techno_IN!AC14*Techno_IN!AC$2/SUMPRODUCT(IF(Techno_IN!$B14:$AK14=1,1,0),Techno_IN!$B$2:$AK$2)</f>
        <v>0</v>
      </c>
      <c r="AD13" cm="1">
        <f t="array" ref="AD13">Techno_IN!AD14*Techno_IN!AD$2/SUMPRODUCT(IF(Techno_IN!$B14:$AK14=1,1,0),Techno_IN!$B$2:$AK$2)</f>
        <v>0</v>
      </c>
      <c r="AE13" cm="1">
        <f t="array" ref="AE13">Techno_IN!AE14*Techno_IN!AE$2/SUMPRODUCT(IF(Techno_IN!$B14:$AK14=1,1,0),Techno_IN!$B$2:$AK$2)</f>
        <v>0</v>
      </c>
      <c r="AF13" cm="1">
        <f t="array" ref="AF13">Techno_IN!AF14*Techno_IN!AF$2/SUMPRODUCT(IF(Techno_IN!$B14:$AK14=1,1,0),Techno_IN!$B$2:$AK$2)</f>
        <v>0</v>
      </c>
      <c r="AG13" cm="1">
        <f t="array" ref="AG13">Techno_IN!AG14*Techno_IN!AG$2/SUMPRODUCT(IF(Techno_IN!$B14:$AK14=1,1,0),Techno_IN!$B$2:$AK$2)</f>
        <v>0</v>
      </c>
      <c r="AH13" cm="1">
        <f t="array" ref="AH13">Techno_IN!AH14*Techno_IN!AH$2/SUMPRODUCT(IF(Techno_IN!$B14:$AK14=1,1,0),Techno_IN!$B$2:$AK$2)</f>
        <v>0</v>
      </c>
      <c r="AI13" cm="1">
        <f t="array" ref="AI13">Techno_IN!AI14*Techno_IN!AI$2/SUMPRODUCT(IF(Techno_IN!$B14:$AK14=1,1,0),Techno_IN!$B$2:$AK$2)</f>
        <v>0</v>
      </c>
      <c r="AJ13" cm="1">
        <f t="array" ref="AJ13">Techno_IN!AJ14*Techno_IN!AJ$2/SUMPRODUCT(IF(Techno_IN!$B14:$AK14=1,1,0),Techno_IN!$B$2:$AK$2)</f>
        <v>0</v>
      </c>
      <c r="AK13" cm="1">
        <f t="array" ref="AK13">Techno_IN!AK14*Techno_IN!AK$2/SUMPRODUCT(IF(Techno_IN!$B14:$AK14=1,1,0),Techno_IN!$B$2:$AK$2)</f>
        <v>0</v>
      </c>
    </row>
    <row r="14" spans="1:37">
      <c r="A14" t="str">
        <f>Techno_IN!A15</f>
        <v>BIODIESEL</v>
      </c>
      <c r="B14" cm="1">
        <f t="array" ref="B14">Techno_IN!B15*Techno_IN!B$2/SUMPRODUCT(IF(Techno_IN!$B15:$AK15=1,1,0),Techno_IN!$B$2:$AK$2)</f>
        <v>0</v>
      </c>
      <c r="C14" cm="1">
        <f t="array" ref="C14">Techno_IN!C15*Techno_IN!C$2/SUMPRODUCT(IF(Techno_IN!$B15:$AK15=1,1,0),Techno_IN!$B$2:$AK$2)</f>
        <v>0</v>
      </c>
      <c r="D14" cm="1">
        <f t="array" ref="D14">Techno_IN!D15*Techno_IN!D$2/SUMPRODUCT(IF(Techno_IN!$B15:$AK15=1,1,0),Techno_IN!$B$2:$AK$2)</f>
        <v>0</v>
      </c>
      <c r="E14" cm="1">
        <f t="array" ref="E14">Techno_IN!E15*Techno_IN!E$2/SUMPRODUCT(IF(Techno_IN!$B15:$AK15=1,1,0),Techno_IN!$B$2:$AK$2)</f>
        <v>0</v>
      </c>
      <c r="F14" cm="1">
        <f t="array" ref="F14">Techno_IN!F15*Techno_IN!F$2/SUMPRODUCT(IF(Techno_IN!$B15:$AK15=1,1,0),Techno_IN!$B$2:$AK$2)</f>
        <v>0</v>
      </c>
      <c r="G14" cm="1">
        <f t="array" ref="G14">Techno_IN!G15*Techno_IN!G$2/SUMPRODUCT(IF(Techno_IN!$B15:$AK15=1,1,0),Techno_IN!$B$2:$AK$2)</f>
        <v>0</v>
      </c>
      <c r="H14" cm="1">
        <f t="array" ref="H14">Techno_IN!H15*Techno_IN!H$2/SUMPRODUCT(IF(Techno_IN!$B15:$AK15=1,1,0),Techno_IN!$B$2:$AK$2)</f>
        <v>0</v>
      </c>
      <c r="I14" cm="1">
        <f t="array" ref="I14">Techno_IN!I15*Techno_IN!I$2/SUMPRODUCT(IF(Techno_IN!$B15:$AK15=1,1,0),Techno_IN!$B$2:$AK$2)</f>
        <v>0</v>
      </c>
      <c r="J14" cm="1">
        <f t="array" ref="J14">Techno_IN!J15*Techno_IN!J$2/SUMPRODUCT(IF(Techno_IN!$B15:$AK15=1,1,0),Techno_IN!$B$2:$AK$2)</f>
        <v>0</v>
      </c>
      <c r="K14" cm="1">
        <f t="array" ref="K14">Techno_IN!K15*Techno_IN!K$2/SUMPRODUCT(IF(Techno_IN!$B15:$AK15=1,1,0),Techno_IN!$B$2:$AK$2)</f>
        <v>1</v>
      </c>
      <c r="L14" cm="1">
        <f t="array" ref="L14">Techno_IN!L15*Techno_IN!L$2/SUMPRODUCT(IF(Techno_IN!$B15:$AK15=1,1,0),Techno_IN!$B$2:$AK$2)</f>
        <v>0</v>
      </c>
      <c r="M14" cm="1">
        <f t="array" ref="M14">Techno_IN!M15*Techno_IN!M$2/SUMPRODUCT(IF(Techno_IN!$B15:$AK15=1,1,0),Techno_IN!$B$2:$AK$2)</f>
        <v>0</v>
      </c>
      <c r="N14" cm="1">
        <f t="array" ref="N14">Techno_IN!N15*Techno_IN!N$2/SUMPRODUCT(IF(Techno_IN!$B15:$AK15=1,1,0),Techno_IN!$B$2:$AK$2)</f>
        <v>0</v>
      </c>
      <c r="O14" cm="1">
        <f t="array" ref="O14">Techno_IN!O15*Techno_IN!O$2/SUMPRODUCT(IF(Techno_IN!$B15:$AK15=1,1,0),Techno_IN!$B$2:$AK$2)</f>
        <v>0</v>
      </c>
      <c r="P14" cm="1">
        <f t="array" ref="P14">Techno_IN!P15*Techno_IN!P$2/SUMPRODUCT(IF(Techno_IN!$B15:$AK15=1,1,0),Techno_IN!$B$2:$AK$2)</f>
        <v>0</v>
      </c>
      <c r="Q14" cm="1">
        <f t="array" ref="Q14">Techno_IN!Q15*Techno_IN!Q$2/SUMPRODUCT(IF(Techno_IN!$B15:$AK15=1,1,0),Techno_IN!$B$2:$AK$2)</f>
        <v>0</v>
      </c>
      <c r="R14" cm="1">
        <f t="array" ref="R14">Techno_IN!R15*Techno_IN!R$2/SUMPRODUCT(IF(Techno_IN!$B15:$AK15=1,1,0),Techno_IN!$B$2:$AK$2)</f>
        <v>0</v>
      </c>
      <c r="S14" cm="1">
        <f t="array" ref="S14">Techno_IN!S15*Techno_IN!S$2/SUMPRODUCT(IF(Techno_IN!$B15:$AK15=1,1,0),Techno_IN!$B$2:$AK$2)</f>
        <v>0</v>
      </c>
      <c r="T14" cm="1">
        <f t="array" ref="T14">Techno_IN!T15*Techno_IN!T$2/SUMPRODUCT(IF(Techno_IN!$B15:$AK15=1,1,0),Techno_IN!$B$2:$AK$2)</f>
        <v>0</v>
      </c>
      <c r="U14" cm="1">
        <f t="array" ref="U14">Techno_IN!U15*Techno_IN!U$2/SUMPRODUCT(IF(Techno_IN!$B15:$AK15=1,1,0),Techno_IN!$B$2:$AK$2)</f>
        <v>0</v>
      </c>
      <c r="V14" cm="1">
        <f t="array" ref="V14">Techno_IN!V15*Techno_IN!V$2/SUMPRODUCT(IF(Techno_IN!$B15:$AK15=1,1,0),Techno_IN!$B$2:$AK$2)</f>
        <v>0</v>
      </c>
      <c r="W14" cm="1">
        <f t="array" ref="W14">Techno_IN!W15*Techno_IN!W$2/SUMPRODUCT(IF(Techno_IN!$B15:$AK15=1,1,0),Techno_IN!$B$2:$AK$2)</f>
        <v>0</v>
      </c>
      <c r="X14" cm="1">
        <f t="array" ref="X14">Techno_IN!X15*Techno_IN!X$2/SUMPRODUCT(IF(Techno_IN!$B15:$AK15=1,1,0),Techno_IN!$B$2:$AK$2)</f>
        <v>0</v>
      </c>
      <c r="Y14" cm="1">
        <f t="array" ref="Y14">Techno_IN!Y15*Techno_IN!Y$2/SUMPRODUCT(IF(Techno_IN!$B15:$AK15=1,1,0),Techno_IN!$B$2:$AK$2)</f>
        <v>0</v>
      </c>
      <c r="Z14" cm="1">
        <f t="array" ref="Z14">Techno_IN!Z15*Techno_IN!Z$2/SUMPRODUCT(IF(Techno_IN!$B15:$AK15=1,1,0),Techno_IN!$B$2:$AK$2)</f>
        <v>0</v>
      </c>
      <c r="AA14" cm="1">
        <f t="array" ref="AA14">Techno_IN!AA15*Techno_IN!AA$2/SUMPRODUCT(IF(Techno_IN!$B15:$AK15=1,1,0),Techno_IN!$B$2:$AK$2)</f>
        <v>0</v>
      </c>
      <c r="AB14" cm="1">
        <f t="array" ref="AB14">Techno_IN!AB15*Techno_IN!AB$2/SUMPRODUCT(IF(Techno_IN!$B15:$AK15=1,1,0),Techno_IN!$B$2:$AK$2)</f>
        <v>0</v>
      </c>
      <c r="AC14" cm="1">
        <f t="array" ref="AC14">Techno_IN!AC15*Techno_IN!AC$2/SUMPRODUCT(IF(Techno_IN!$B15:$AK15=1,1,0),Techno_IN!$B$2:$AK$2)</f>
        <v>0</v>
      </c>
      <c r="AD14" cm="1">
        <f t="array" ref="AD14">Techno_IN!AD15*Techno_IN!AD$2/SUMPRODUCT(IF(Techno_IN!$B15:$AK15=1,1,0),Techno_IN!$B$2:$AK$2)</f>
        <v>0</v>
      </c>
      <c r="AE14" cm="1">
        <f t="array" ref="AE14">Techno_IN!AE15*Techno_IN!AE$2/SUMPRODUCT(IF(Techno_IN!$B15:$AK15=1,1,0),Techno_IN!$B$2:$AK$2)</f>
        <v>0</v>
      </c>
      <c r="AF14" cm="1">
        <f t="array" ref="AF14">Techno_IN!AF15*Techno_IN!AF$2/SUMPRODUCT(IF(Techno_IN!$B15:$AK15=1,1,0),Techno_IN!$B$2:$AK$2)</f>
        <v>0</v>
      </c>
      <c r="AG14" cm="1">
        <f t="array" ref="AG14">Techno_IN!AG15*Techno_IN!AG$2/SUMPRODUCT(IF(Techno_IN!$B15:$AK15=1,1,0),Techno_IN!$B$2:$AK$2)</f>
        <v>0</v>
      </c>
      <c r="AH14" cm="1">
        <f t="array" ref="AH14">Techno_IN!AH15*Techno_IN!AH$2/SUMPRODUCT(IF(Techno_IN!$B15:$AK15=1,1,0),Techno_IN!$B$2:$AK$2)</f>
        <v>0</v>
      </c>
      <c r="AI14" cm="1">
        <f t="array" ref="AI14">Techno_IN!AI15*Techno_IN!AI$2/SUMPRODUCT(IF(Techno_IN!$B15:$AK15=1,1,0),Techno_IN!$B$2:$AK$2)</f>
        <v>0</v>
      </c>
      <c r="AJ14" cm="1">
        <f t="array" ref="AJ14">Techno_IN!AJ15*Techno_IN!AJ$2/SUMPRODUCT(IF(Techno_IN!$B15:$AK15=1,1,0),Techno_IN!$B$2:$AK$2)</f>
        <v>0</v>
      </c>
      <c r="AK14" cm="1">
        <f t="array" ref="AK14">Techno_IN!AK15*Techno_IN!AK$2/SUMPRODUCT(IF(Techno_IN!$B15:$AK15=1,1,0),Techno_IN!$B$2:$AK$2)</f>
        <v>0</v>
      </c>
    </row>
    <row r="15" spans="1:37">
      <c r="A15" t="str">
        <f>Techno_IN!A16</f>
        <v>LFO</v>
      </c>
      <c r="B15" cm="1">
        <f t="array" ref="B15">Techno_IN!B16*Techno_IN!B$2/SUMPRODUCT(IF(Techno_IN!$B16:$AK16=1,1,0),Techno_IN!$B$2:$AK$2)</f>
        <v>0</v>
      </c>
      <c r="C15" cm="1">
        <f t="array" ref="C15">Techno_IN!C16*Techno_IN!C$2/SUMPRODUCT(IF(Techno_IN!$B16:$AK16=1,1,0),Techno_IN!$B$2:$AK$2)</f>
        <v>0</v>
      </c>
      <c r="D15" cm="1">
        <f t="array" ref="D15">Techno_IN!D16*Techno_IN!D$2/SUMPRODUCT(IF(Techno_IN!$B16:$AK16=1,1,0),Techno_IN!$B$2:$AK$2)</f>
        <v>0</v>
      </c>
      <c r="E15" cm="1">
        <f t="array" ref="E15">Techno_IN!E16*Techno_IN!E$2/SUMPRODUCT(IF(Techno_IN!$B16:$AK16=1,1,0),Techno_IN!$B$2:$AK$2)</f>
        <v>0</v>
      </c>
      <c r="F15" cm="1">
        <f t="array" ref="F15">Techno_IN!F16*Techno_IN!F$2/SUMPRODUCT(IF(Techno_IN!$B16:$AK16=1,1,0),Techno_IN!$B$2:$AK$2)</f>
        <v>0</v>
      </c>
      <c r="G15" cm="1">
        <f t="array" ref="G15">Techno_IN!G16*Techno_IN!G$2/SUMPRODUCT(IF(Techno_IN!$B16:$AK16=1,1,0),Techno_IN!$B$2:$AK$2)</f>
        <v>0</v>
      </c>
      <c r="H15" cm="1">
        <f t="array" ref="H15">Techno_IN!H16*Techno_IN!H$2/SUMPRODUCT(IF(Techno_IN!$B16:$AK16=1,1,0),Techno_IN!$B$2:$AK$2)</f>
        <v>0</v>
      </c>
      <c r="I15" cm="1">
        <f t="array" ref="I15">Techno_IN!I16*Techno_IN!I$2/SUMPRODUCT(IF(Techno_IN!$B16:$AK16=1,1,0),Techno_IN!$B$2:$AK$2)</f>
        <v>0</v>
      </c>
      <c r="J15" cm="1">
        <f t="array" ref="J15">Techno_IN!J16*Techno_IN!J$2/SUMPRODUCT(IF(Techno_IN!$B16:$AK16=1,1,0),Techno_IN!$B$2:$AK$2)</f>
        <v>0</v>
      </c>
      <c r="K15" cm="1">
        <f t="array" ref="K15">Techno_IN!K16*Techno_IN!K$2/SUMPRODUCT(IF(Techno_IN!$B16:$AK16=1,1,0),Techno_IN!$B$2:$AK$2)</f>
        <v>0</v>
      </c>
      <c r="L15" cm="1">
        <f t="array" ref="L15">Techno_IN!L16*Techno_IN!L$2/SUMPRODUCT(IF(Techno_IN!$B16:$AK16=1,1,0),Techno_IN!$B$2:$AK$2)</f>
        <v>1</v>
      </c>
      <c r="M15" cm="1">
        <f t="array" ref="M15">Techno_IN!M16*Techno_IN!M$2/SUMPRODUCT(IF(Techno_IN!$B16:$AK16=1,1,0),Techno_IN!$B$2:$AK$2)</f>
        <v>0</v>
      </c>
      <c r="N15" cm="1">
        <f t="array" ref="N15">Techno_IN!N16*Techno_IN!N$2/SUMPRODUCT(IF(Techno_IN!$B16:$AK16=1,1,0),Techno_IN!$B$2:$AK$2)</f>
        <v>0</v>
      </c>
      <c r="O15" cm="1">
        <f t="array" ref="O15">Techno_IN!O16*Techno_IN!O$2/SUMPRODUCT(IF(Techno_IN!$B16:$AK16=1,1,0),Techno_IN!$B$2:$AK$2)</f>
        <v>0</v>
      </c>
      <c r="P15" cm="1">
        <f t="array" ref="P15">Techno_IN!P16*Techno_IN!P$2/SUMPRODUCT(IF(Techno_IN!$B16:$AK16=1,1,0),Techno_IN!$B$2:$AK$2)</f>
        <v>0</v>
      </c>
      <c r="Q15" cm="1">
        <f t="array" ref="Q15">Techno_IN!Q16*Techno_IN!Q$2/SUMPRODUCT(IF(Techno_IN!$B16:$AK16=1,1,0),Techno_IN!$B$2:$AK$2)</f>
        <v>0</v>
      </c>
      <c r="R15" cm="1">
        <f t="array" ref="R15">Techno_IN!R16*Techno_IN!R$2/SUMPRODUCT(IF(Techno_IN!$B16:$AK16=1,1,0),Techno_IN!$B$2:$AK$2)</f>
        <v>0</v>
      </c>
      <c r="S15" cm="1">
        <f t="array" ref="S15">Techno_IN!S16*Techno_IN!S$2/SUMPRODUCT(IF(Techno_IN!$B16:$AK16=1,1,0),Techno_IN!$B$2:$AK$2)</f>
        <v>0</v>
      </c>
      <c r="T15" cm="1">
        <f t="array" ref="T15">Techno_IN!T16*Techno_IN!T$2/SUMPRODUCT(IF(Techno_IN!$B16:$AK16=1,1,0),Techno_IN!$B$2:$AK$2)</f>
        <v>0</v>
      </c>
      <c r="U15" cm="1">
        <f t="array" ref="U15">Techno_IN!U16*Techno_IN!U$2/SUMPRODUCT(IF(Techno_IN!$B16:$AK16=1,1,0),Techno_IN!$B$2:$AK$2)</f>
        <v>0</v>
      </c>
      <c r="V15" cm="1">
        <f t="array" ref="V15">Techno_IN!V16*Techno_IN!V$2/SUMPRODUCT(IF(Techno_IN!$B16:$AK16=1,1,0),Techno_IN!$B$2:$AK$2)</f>
        <v>0</v>
      </c>
      <c r="W15" cm="1">
        <f t="array" ref="W15">Techno_IN!W16*Techno_IN!W$2/SUMPRODUCT(IF(Techno_IN!$B16:$AK16=1,1,0),Techno_IN!$B$2:$AK$2)</f>
        <v>0</v>
      </c>
      <c r="X15" cm="1">
        <f t="array" ref="X15">Techno_IN!X16*Techno_IN!X$2/SUMPRODUCT(IF(Techno_IN!$B16:$AK16=1,1,0),Techno_IN!$B$2:$AK$2)</f>
        <v>0</v>
      </c>
      <c r="Y15" cm="1">
        <f t="array" ref="Y15">Techno_IN!Y16*Techno_IN!Y$2/SUMPRODUCT(IF(Techno_IN!$B16:$AK16=1,1,0),Techno_IN!$B$2:$AK$2)</f>
        <v>0</v>
      </c>
      <c r="Z15" cm="1">
        <f t="array" ref="Z15">Techno_IN!Z16*Techno_IN!Z$2/SUMPRODUCT(IF(Techno_IN!$B16:$AK16=1,1,0),Techno_IN!$B$2:$AK$2)</f>
        <v>0</v>
      </c>
      <c r="AA15" cm="1">
        <f t="array" ref="AA15">Techno_IN!AA16*Techno_IN!AA$2/SUMPRODUCT(IF(Techno_IN!$B16:$AK16=1,1,0),Techno_IN!$B$2:$AK$2)</f>
        <v>0</v>
      </c>
      <c r="AB15" cm="1">
        <f t="array" ref="AB15">Techno_IN!AB16*Techno_IN!AB$2/SUMPRODUCT(IF(Techno_IN!$B16:$AK16=1,1,0),Techno_IN!$B$2:$AK$2)</f>
        <v>0</v>
      </c>
      <c r="AC15" cm="1">
        <f t="array" ref="AC15">Techno_IN!AC16*Techno_IN!AC$2/SUMPRODUCT(IF(Techno_IN!$B16:$AK16=1,1,0),Techno_IN!$B$2:$AK$2)</f>
        <v>0</v>
      </c>
      <c r="AD15" cm="1">
        <f t="array" ref="AD15">Techno_IN!AD16*Techno_IN!AD$2/SUMPRODUCT(IF(Techno_IN!$B16:$AK16=1,1,0),Techno_IN!$B$2:$AK$2)</f>
        <v>0</v>
      </c>
      <c r="AE15" cm="1">
        <f t="array" ref="AE15">Techno_IN!AE16*Techno_IN!AE$2/SUMPRODUCT(IF(Techno_IN!$B16:$AK16=1,1,0),Techno_IN!$B$2:$AK$2)</f>
        <v>0</v>
      </c>
      <c r="AF15" cm="1">
        <f t="array" ref="AF15">Techno_IN!AF16*Techno_IN!AF$2/SUMPRODUCT(IF(Techno_IN!$B16:$AK16=1,1,0),Techno_IN!$B$2:$AK$2)</f>
        <v>0</v>
      </c>
      <c r="AG15" cm="1">
        <f t="array" ref="AG15">Techno_IN!AG16*Techno_IN!AG$2/SUMPRODUCT(IF(Techno_IN!$B16:$AK16=1,1,0),Techno_IN!$B$2:$AK$2)</f>
        <v>0</v>
      </c>
      <c r="AH15" cm="1">
        <f t="array" ref="AH15">Techno_IN!AH16*Techno_IN!AH$2/SUMPRODUCT(IF(Techno_IN!$B16:$AK16=1,1,0),Techno_IN!$B$2:$AK$2)</f>
        <v>0</v>
      </c>
      <c r="AI15" cm="1">
        <f t="array" ref="AI15">Techno_IN!AI16*Techno_IN!AI$2/SUMPRODUCT(IF(Techno_IN!$B16:$AK16=1,1,0),Techno_IN!$B$2:$AK$2)</f>
        <v>0</v>
      </c>
      <c r="AJ15" cm="1">
        <f t="array" ref="AJ15">Techno_IN!AJ16*Techno_IN!AJ$2/SUMPRODUCT(IF(Techno_IN!$B16:$AK16=1,1,0),Techno_IN!$B$2:$AK$2)</f>
        <v>0</v>
      </c>
      <c r="AK15" cm="1">
        <f t="array" ref="AK15">Techno_IN!AK16*Techno_IN!AK$2/SUMPRODUCT(IF(Techno_IN!$B16:$AK16=1,1,0),Techno_IN!$B$2:$AK$2)</f>
        <v>0</v>
      </c>
    </row>
    <row r="16" spans="1:37">
      <c r="A16" t="str">
        <f>Techno_IN!A17</f>
        <v>GAS</v>
      </c>
      <c r="B16" cm="1">
        <f t="array" ref="B16">Techno_IN!B17*Techno_IN!B$2/SUMPRODUCT(IF(Techno_IN!$B17:$AK17=1,1,0),Techno_IN!$B$2:$AK$2)</f>
        <v>0</v>
      </c>
      <c r="C16" cm="1">
        <f t="array" ref="C16">Techno_IN!C17*Techno_IN!C$2/SUMPRODUCT(IF(Techno_IN!$B17:$AK17=1,1,0),Techno_IN!$B$2:$AK$2)</f>
        <v>0</v>
      </c>
      <c r="D16" cm="1">
        <f t="array" ref="D16">Techno_IN!D17*Techno_IN!D$2/SUMPRODUCT(IF(Techno_IN!$B17:$AK17=1,1,0),Techno_IN!$B$2:$AK$2)</f>
        <v>0</v>
      </c>
      <c r="E16" cm="1">
        <f t="array" ref="E16">Techno_IN!E17*Techno_IN!E$2/SUMPRODUCT(IF(Techno_IN!$B17:$AK17=1,1,0),Techno_IN!$B$2:$AK$2)</f>
        <v>0</v>
      </c>
      <c r="F16" cm="1">
        <f t="array" ref="F16">Techno_IN!F17*Techno_IN!F$2/SUMPRODUCT(IF(Techno_IN!$B17:$AK17=1,1,0),Techno_IN!$B$2:$AK$2)</f>
        <v>0</v>
      </c>
      <c r="G16" cm="1">
        <f t="array" ref="G16">Techno_IN!G17*Techno_IN!G$2/SUMPRODUCT(IF(Techno_IN!$B17:$AK17=1,1,0),Techno_IN!$B$2:$AK$2)</f>
        <v>0</v>
      </c>
      <c r="H16" cm="1">
        <f t="array" ref="H16">Techno_IN!H17*Techno_IN!H$2/SUMPRODUCT(IF(Techno_IN!$B17:$AK17=1,1,0),Techno_IN!$B$2:$AK$2)</f>
        <v>0</v>
      </c>
      <c r="I16" cm="1">
        <f t="array" ref="I16">Techno_IN!I17*Techno_IN!I$2/SUMPRODUCT(IF(Techno_IN!$B17:$AK17=1,1,0),Techno_IN!$B$2:$AK$2)</f>
        <v>0</v>
      </c>
      <c r="J16" cm="1">
        <f t="array" ref="J16">Techno_IN!J17*Techno_IN!J$2/SUMPRODUCT(IF(Techno_IN!$B17:$AK17=1,1,0),Techno_IN!$B$2:$AK$2)</f>
        <v>0</v>
      </c>
      <c r="K16" cm="1">
        <f t="array" ref="K16">Techno_IN!K17*Techno_IN!K$2/SUMPRODUCT(IF(Techno_IN!$B17:$AK17=1,1,0),Techno_IN!$B$2:$AK$2)</f>
        <v>0</v>
      </c>
      <c r="L16" cm="1">
        <f t="array" ref="L16">Techno_IN!L17*Techno_IN!L$2/SUMPRODUCT(IF(Techno_IN!$B17:$AK17=1,1,0),Techno_IN!$B$2:$AK$2)</f>
        <v>0</v>
      </c>
      <c r="M16" cm="1">
        <f t="array" ref="M16">Techno_IN!M17*Techno_IN!M$2/SUMPRODUCT(IF(Techno_IN!$B17:$AK17=1,1,0),Techno_IN!$B$2:$AK$2)</f>
        <v>1</v>
      </c>
      <c r="N16" cm="1">
        <f t="array" ref="N16">Techno_IN!N17*Techno_IN!N$2/SUMPRODUCT(IF(Techno_IN!$B17:$AK17=1,1,0),Techno_IN!$B$2:$AK$2)</f>
        <v>0</v>
      </c>
      <c r="O16" cm="1">
        <f t="array" ref="O16">Techno_IN!O17*Techno_IN!O$2/SUMPRODUCT(IF(Techno_IN!$B17:$AK17=1,1,0),Techno_IN!$B$2:$AK$2)</f>
        <v>0</v>
      </c>
      <c r="P16" cm="1">
        <f t="array" ref="P16">Techno_IN!P17*Techno_IN!P$2/SUMPRODUCT(IF(Techno_IN!$B17:$AK17=1,1,0),Techno_IN!$B$2:$AK$2)</f>
        <v>0</v>
      </c>
      <c r="Q16" cm="1">
        <f t="array" ref="Q16">Techno_IN!Q17*Techno_IN!Q$2/SUMPRODUCT(IF(Techno_IN!$B17:$AK17=1,1,0),Techno_IN!$B$2:$AK$2)</f>
        <v>0</v>
      </c>
      <c r="R16" cm="1">
        <f t="array" ref="R16">Techno_IN!R17*Techno_IN!R$2/SUMPRODUCT(IF(Techno_IN!$B17:$AK17=1,1,0),Techno_IN!$B$2:$AK$2)</f>
        <v>0</v>
      </c>
      <c r="S16" cm="1">
        <f t="array" ref="S16">Techno_IN!S17*Techno_IN!S$2/SUMPRODUCT(IF(Techno_IN!$B17:$AK17=1,1,0),Techno_IN!$B$2:$AK$2)</f>
        <v>0</v>
      </c>
      <c r="T16" cm="1">
        <f t="array" ref="T16">Techno_IN!T17*Techno_IN!T$2/SUMPRODUCT(IF(Techno_IN!$B17:$AK17=1,1,0),Techno_IN!$B$2:$AK$2)</f>
        <v>0</v>
      </c>
      <c r="U16" cm="1">
        <f t="array" ref="U16">Techno_IN!U17*Techno_IN!U$2/SUMPRODUCT(IF(Techno_IN!$B17:$AK17=1,1,0),Techno_IN!$B$2:$AK$2)</f>
        <v>0</v>
      </c>
      <c r="V16" cm="1">
        <f t="array" ref="V16">Techno_IN!V17*Techno_IN!V$2/SUMPRODUCT(IF(Techno_IN!$B17:$AK17=1,1,0),Techno_IN!$B$2:$AK$2)</f>
        <v>0</v>
      </c>
      <c r="W16" cm="1">
        <f t="array" ref="W16">Techno_IN!W17*Techno_IN!W$2/SUMPRODUCT(IF(Techno_IN!$B17:$AK17=1,1,0),Techno_IN!$B$2:$AK$2)</f>
        <v>0</v>
      </c>
      <c r="X16" cm="1">
        <f t="array" ref="X16">Techno_IN!X17*Techno_IN!X$2/SUMPRODUCT(IF(Techno_IN!$B17:$AK17=1,1,0),Techno_IN!$B$2:$AK$2)</f>
        <v>0</v>
      </c>
      <c r="Y16" cm="1">
        <f t="array" ref="Y16">Techno_IN!Y17*Techno_IN!Y$2/SUMPRODUCT(IF(Techno_IN!$B17:$AK17=1,1,0),Techno_IN!$B$2:$AK$2)</f>
        <v>0</v>
      </c>
      <c r="Z16" cm="1">
        <f t="array" ref="Z16">Techno_IN!Z17*Techno_IN!Z$2/SUMPRODUCT(IF(Techno_IN!$B17:$AK17=1,1,0),Techno_IN!$B$2:$AK$2)</f>
        <v>0</v>
      </c>
      <c r="AA16" cm="1">
        <f t="array" ref="AA16">Techno_IN!AA17*Techno_IN!AA$2/SUMPRODUCT(IF(Techno_IN!$B17:$AK17=1,1,0),Techno_IN!$B$2:$AK$2)</f>
        <v>0</v>
      </c>
      <c r="AB16" cm="1">
        <f t="array" ref="AB16">Techno_IN!AB17*Techno_IN!AB$2/SUMPRODUCT(IF(Techno_IN!$B17:$AK17=1,1,0),Techno_IN!$B$2:$AK$2)</f>
        <v>0</v>
      </c>
      <c r="AC16" cm="1">
        <f t="array" ref="AC16">Techno_IN!AC17*Techno_IN!AC$2/SUMPRODUCT(IF(Techno_IN!$B17:$AK17=1,1,0),Techno_IN!$B$2:$AK$2)</f>
        <v>0</v>
      </c>
      <c r="AD16" cm="1">
        <f t="array" ref="AD16">Techno_IN!AD17*Techno_IN!AD$2/SUMPRODUCT(IF(Techno_IN!$B17:$AK17=1,1,0),Techno_IN!$B$2:$AK$2)</f>
        <v>0</v>
      </c>
      <c r="AE16" cm="1">
        <f t="array" ref="AE16">Techno_IN!AE17*Techno_IN!AE$2/SUMPRODUCT(IF(Techno_IN!$B17:$AK17=1,1,0),Techno_IN!$B$2:$AK$2)</f>
        <v>0</v>
      </c>
      <c r="AF16" cm="1">
        <f t="array" ref="AF16">Techno_IN!AF17*Techno_IN!AF$2/SUMPRODUCT(IF(Techno_IN!$B17:$AK17=1,1,0),Techno_IN!$B$2:$AK$2)</f>
        <v>0</v>
      </c>
      <c r="AG16" cm="1">
        <f t="array" ref="AG16">Techno_IN!AG17*Techno_IN!AG$2/SUMPRODUCT(IF(Techno_IN!$B17:$AK17=1,1,0),Techno_IN!$B$2:$AK$2)</f>
        <v>0</v>
      </c>
      <c r="AH16" cm="1">
        <f t="array" ref="AH16">Techno_IN!AH17*Techno_IN!AH$2/SUMPRODUCT(IF(Techno_IN!$B17:$AK17=1,1,0),Techno_IN!$B$2:$AK$2)</f>
        <v>0</v>
      </c>
      <c r="AI16" cm="1">
        <f t="array" ref="AI16">Techno_IN!AI17*Techno_IN!AI$2/SUMPRODUCT(IF(Techno_IN!$B17:$AK17=1,1,0),Techno_IN!$B$2:$AK$2)</f>
        <v>0</v>
      </c>
      <c r="AJ16" cm="1">
        <f t="array" ref="AJ16">Techno_IN!AJ17*Techno_IN!AJ$2/SUMPRODUCT(IF(Techno_IN!$B17:$AK17=1,1,0),Techno_IN!$B$2:$AK$2)</f>
        <v>0</v>
      </c>
      <c r="AK16" cm="1">
        <f t="array" ref="AK16">Techno_IN!AK17*Techno_IN!AK$2/SUMPRODUCT(IF(Techno_IN!$B17:$AK17=1,1,0),Techno_IN!$B$2:$AK$2)</f>
        <v>0</v>
      </c>
    </row>
    <row r="17" spans="1:37">
      <c r="A17" t="str">
        <f>Techno_IN!A18</f>
        <v>GAS_RE</v>
      </c>
      <c r="B17" cm="1">
        <f t="array" ref="B17">Techno_IN!B18*Techno_IN!B$2/SUMPRODUCT(IF(Techno_IN!$B18:$AK18=1,1,0),Techno_IN!$B$2:$AK$2)</f>
        <v>0</v>
      </c>
      <c r="C17" cm="1">
        <f t="array" ref="C17">Techno_IN!C18*Techno_IN!C$2/SUMPRODUCT(IF(Techno_IN!$B18:$AK18=1,1,0),Techno_IN!$B$2:$AK$2)</f>
        <v>0</v>
      </c>
      <c r="D17" cm="1">
        <f t="array" ref="D17">Techno_IN!D18*Techno_IN!D$2/SUMPRODUCT(IF(Techno_IN!$B18:$AK18=1,1,0),Techno_IN!$B$2:$AK$2)</f>
        <v>0</v>
      </c>
      <c r="E17" cm="1">
        <f t="array" ref="E17">Techno_IN!E18*Techno_IN!E$2/SUMPRODUCT(IF(Techno_IN!$B18:$AK18=1,1,0),Techno_IN!$B$2:$AK$2)</f>
        <v>0</v>
      </c>
      <c r="F17" cm="1">
        <f t="array" ref="F17">Techno_IN!F18*Techno_IN!F$2/SUMPRODUCT(IF(Techno_IN!$B18:$AK18=1,1,0),Techno_IN!$B$2:$AK$2)</f>
        <v>0</v>
      </c>
      <c r="G17" cm="1">
        <f t="array" ref="G17">Techno_IN!G18*Techno_IN!G$2/SUMPRODUCT(IF(Techno_IN!$B18:$AK18=1,1,0),Techno_IN!$B$2:$AK$2)</f>
        <v>0</v>
      </c>
      <c r="H17" cm="1">
        <f t="array" ref="H17">Techno_IN!H18*Techno_IN!H$2/SUMPRODUCT(IF(Techno_IN!$B18:$AK18=1,1,0),Techno_IN!$B$2:$AK$2)</f>
        <v>0</v>
      </c>
      <c r="I17" cm="1">
        <f t="array" ref="I17">Techno_IN!I18*Techno_IN!I$2/SUMPRODUCT(IF(Techno_IN!$B18:$AK18=1,1,0),Techno_IN!$B$2:$AK$2)</f>
        <v>0</v>
      </c>
      <c r="J17" cm="1">
        <f t="array" ref="J17">Techno_IN!J18*Techno_IN!J$2/SUMPRODUCT(IF(Techno_IN!$B18:$AK18=1,1,0),Techno_IN!$B$2:$AK$2)</f>
        <v>0</v>
      </c>
      <c r="K17" cm="1">
        <f t="array" ref="K17">Techno_IN!K18*Techno_IN!K$2/SUMPRODUCT(IF(Techno_IN!$B18:$AK18=1,1,0),Techno_IN!$B$2:$AK$2)</f>
        <v>0</v>
      </c>
      <c r="L17" cm="1">
        <f t="array" ref="L17">Techno_IN!L18*Techno_IN!L$2/SUMPRODUCT(IF(Techno_IN!$B18:$AK18=1,1,0),Techno_IN!$B$2:$AK$2)</f>
        <v>0</v>
      </c>
      <c r="M17" cm="1">
        <f t="array" ref="M17">Techno_IN!M18*Techno_IN!M$2/SUMPRODUCT(IF(Techno_IN!$B18:$AK18=1,1,0),Techno_IN!$B$2:$AK$2)</f>
        <v>1</v>
      </c>
      <c r="N17" cm="1">
        <f t="array" ref="N17">Techno_IN!N18*Techno_IN!N$2/SUMPRODUCT(IF(Techno_IN!$B18:$AK18=1,1,0),Techno_IN!$B$2:$AK$2)</f>
        <v>0</v>
      </c>
      <c r="O17" cm="1">
        <f t="array" ref="O17">Techno_IN!O18*Techno_IN!O$2/SUMPRODUCT(IF(Techno_IN!$B18:$AK18=1,1,0),Techno_IN!$B$2:$AK$2)</f>
        <v>0</v>
      </c>
      <c r="P17" cm="1">
        <f t="array" ref="P17">Techno_IN!P18*Techno_IN!P$2/SUMPRODUCT(IF(Techno_IN!$B18:$AK18=1,1,0),Techno_IN!$B$2:$AK$2)</f>
        <v>0</v>
      </c>
      <c r="Q17" cm="1">
        <f t="array" ref="Q17">Techno_IN!Q18*Techno_IN!Q$2/SUMPRODUCT(IF(Techno_IN!$B18:$AK18=1,1,0),Techno_IN!$B$2:$AK$2)</f>
        <v>0</v>
      </c>
      <c r="R17" cm="1">
        <f t="array" ref="R17">Techno_IN!R18*Techno_IN!R$2/SUMPRODUCT(IF(Techno_IN!$B18:$AK18=1,1,0),Techno_IN!$B$2:$AK$2)</f>
        <v>0</v>
      </c>
      <c r="S17" cm="1">
        <f t="array" ref="S17">Techno_IN!S18*Techno_IN!S$2/SUMPRODUCT(IF(Techno_IN!$B18:$AK18=1,1,0),Techno_IN!$B$2:$AK$2)</f>
        <v>0</v>
      </c>
      <c r="T17" cm="1">
        <f t="array" ref="T17">Techno_IN!T18*Techno_IN!T$2/SUMPRODUCT(IF(Techno_IN!$B18:$AK18=1,1,0),Techno_IN!$B$2:$AK$2)</f>
        <v>0</v>
      </c>
      <c r="U17" cm="1">
        <f t="array" ref="U17">Techno_IN!U18*Techno_IN!U$2/SUMPRODUCT(IF(Techno_IN!$B18:$AK18=1,1,0),Techno_IN!$B$2:$AK$2)</f>
        <v>0</v>
      </c>
      <c r="V17" cm="1">
        <f t="array" ref="V17">Techno_IN!V18*Techno_IN!V$2/SUMPRODUCT(IF(Techno_IN!$B18:$AK18=1,1,0),Techno_IN!$B$2:$AK$2)</f>
        <v>0</v>
      </c>
      <c r="W17" cm="1">
        <f t="array" ref="W17">Techno_IN!W18*Techno_IN!W$2/SUMPRODUCT(IF(Techno_IN!$B18:$AK18=1,1,0),Techno_IN!$B$2:$AK$2)</f>
        <v>0</v>
      </c>
      <c r="X17" cm="1">
        <f t="array" ref="X17">Techno_IN!X18*Techno_IN!X$2/SUMPRODUCT(IF(Techno_IN!$B18:$AK18=1,1,0),Techno_IN!$B$2:$AK$2)</f>
        <v>0</v>
      </c>
      <c r="Y17" cm="1">
        <f t="array" ref="Y17">Techno_IN!Y18*Techno_IN!Y$2/SUMPRODUCT(IF(Techno_IN!$B18:$AK18=1,1,0),Techno_IN!$B$2:$AK$2)</f>
        <v>0</v>
      </c>
      <c r="Z17" cm="1">
        <f t="array" ref="Z17">Techno_IN!Z18*Techno_IN!Z$2/SUMPRODUCT(IF(Techno_IN!$B18:$AK18=1,1,0),Techno_IN!$B$2:$AK$2)</f>
        <v>0</v>
      </c>
      <c r="AA17" cm="1">
        <f t="array" ref="AA17">Techno_IN!AA18*Techno_IN!AA$2/SUMPRODUCT(IF(Techno_IN!$B18:$AK18=1,1,0),Techno_IN!$B$2:$AK$2)</f>
        <v>0</v>
      </c>
      <c r="AB17" cm="1">
        <f t="array" ref="AB17">Techno_IN!AB18*Techno_IN!AB$2/SUMPRODUCT(IF(Techno_IN!$B18:$AK18=1,1,0),Techno_IN!$B$2:$AK$2)</f>
        <v>0</v>
      </c>
      <c r="AC17" cm="1">
        <f t="array" ref="AC17">Techno_IN!AC18*Techno_IN!AC$2/SUMPRODUCT(IF(Techno_IN!$B18:$AK18=1,1,0),Techno_IN!$B$2:$AK$2)</f>
        <v>0</v>
      </c>
      <c r="AD17" cm="1">
        <f t="array" ref="AD17">Techno_IN!AD18*Techno_IN!AD$2/SUMPRODUCT(IF(Techno_IN!$B18:$AK18=1,1,0),Techno_IN!$B$2:$AK$2)</f>
        <v>0</v>
      </c>
      <c r="AE17" cm="1">
        <f t="array" ref="AE17">Techno_IN!AE18*Techno_IN!AE$2/SUMPRODUCT(IF(Techno_IN!$B18:$AK18=1,1,0),Techno_IN!$B$2:$AK$2)</f>
        <v>0</v>
      </c>
      <c r="AF17" cm="1">
        <f t="array" ref="AF17">Techno_IN!AF18*Techno_IN!AF$2/SUMPRODUCT(IF(Techno_IN!$B18:$AK18=1,1,0),Techno_IN!$B$2:$AK$2)</f>
        <v>0</v>
      </c>
      <c r="AG17" cm="1">
        <f t="array" ref="AG17">Techno_IN!AG18*Techno_IN!AG$2/SUMPRODUCT(IF(Techno_IN!$B18:$AK18=1,1,0),Techno_IN!$B$2:$AK$2)</f>
        <v>0</v>
      </c>
      <c r="AH17" cm="1">
        <f t="array" ref="AH17">Techno_IN!AH18*Techno_IN!AH$2/SUMPRODUCT(IF(Techno_IN!$B18:$AK18=1,1,0),Techno_IN!$B$2:$AK$2)</f>
        <v>0</v>
      </c>
      <c r="AI17" cm="1">
        <f t="array" ref="AI17">Techno_IN!AI18*Techno_IN!AI$2/SUMPRODUCT(IF(Techno_IN!$B18:$AK18=1,1,0),Techno_IN!$B$2:$AK$2)</f>
        <v>0</v>
      </c>
      <c r="AJ17" cm="1">
        <f t="array" ref="AJ17">Techno_IN!AJ18*Techno_IN!AJ$2/SUMPRODUCT(IF(Techno_IN!$B18:$AK18=1,1,0),Techno_IN!$B$2:$AK$2)</f>
        <v>0</v>
      </c>
      <c r="AK17" cm="1">
        <f t="array" ref="AK17">Techno_IN!AK18*Techno_IN!AK$2/SUMPRODUCT(IF(Techno_IN!$B18:$AK18=1,1,0),Techno_IN!$B$2:$AK$2)</f>
        <v>0</v>
      </c>
    </row>
    <row r="18" spans="1:37">
      <c r="A18" t="str">
        <f>Techno_IN!A19</f>
        <v>WOOD</v>
      </c>
      <c r="B18" cm="1">
        <f t="array" ref="B18">Techno_IN!B19*Techno_IN!B$2/SUMPRODUCT(IF(Techno_IN!$B19:$AK19=1,1,0),Techno_IN!$B$2:$AK$2)</f>
        <v>0</v>
      </c>
      <c r="C18" cm="1">
        <f t="array" ref="C18">Techno_IN!C19*Techno_IN!C$2/SUMPRODUCT(IF(Techno_IN!$B19:$AK19=1,1,0),Techno_IN!$B$2:$AK$2)</f>
        <v>0</v>
      </c>
      <c r="D18" cm="1">
        <f t="array" ref="D18">Techno_IN!D19*Techno_IN!D$2/SUMPRODUCT(IF(Techno_IN!$B19:$AK19=1,1,0),Techno_IN!$B$2:$AK$2)</f>
        <v>0</v>
      </c>
      <c r="E18" cm="1">
        <f t="array" ref="E18">Techno_IN!E19*Techno_IN!E$2/SUMPRODUCT(IF(Techno_IN!$B19:$AK19=1,1,0),Techno_IN!$B$2:$AK$2)</f>
        <v>0</v>
      </c>
      <c r="F18" cm="1">
        <f t="array" ref="F18">Techno_IN!F19*Techno_IN!F$2/SUMPRODUCT(IF(Techno_IN!$B19:$AK19=1,1,0),Techno_IN!$B$2:$AK$2)</f>
        <v>0</v>
      </c>
      <c r="G18" cm="1">
        <f t="array" ref="G18">Techno_IN!G19*Techno_IN!G$2/SUMPRODUCT(IF(Techno_IN!$B19:$AK19=1,1,0),Techno_IN!$B$2:$AK$2)</f>
        <v>0</v>
      </c>
      <c r="H18" cm="1">
        <f t="array" ref="H18">Techno_IN!H19*Techno_IN!H$2/SUMPRODUCT(IF(Techno_IN!$B19:$AK19=1,1,0),Techno_IN!$B$2:$AK$2)</f>
        <v>0</v>
      </c>
      <c r="I18" cm="1">
        <f t="array" ref="I18">Techno_IN!I19*Techno_IN!I$2/SUMPRODUCT(IF(Techno_IN!$B19:$AK19=1,1,0),Techno_IN!$B$2:$AK$2)</f>
        <v>0</v>
      </c>
      <c r="J18" cm="1">
        <f t="array" ref="J18">Techno_IN!J19*Techno_IN!J$2/SUMPRODUCT(IF(Techno_IN!$B19:$AK19=1,1,0),Techno_IN!$B$2:$AK$2)</f>
        <v>0</v>
      </c>
      <c r="K18" cm="1">
        <f t="array" ref="K18">Techno_IN!K19*Techno_IN!K$2/SUMPRODUCT(IF(Techno_IN!$B19:$AK19=1,1,0),Techno_IN!$B$2:$AK$2)</f>
        <v>0</v>
      </c>
      <c r="L18" cm="1">
        <f t="array" ref="L18">Techno_IN!L19*Techno_IN!L$2/SUMPRODUCT(IF(Techno_IN!$B19:$AK19=1,1,0),Techno_IN!$B$2:$AK$2)</f>
        <v>0</v>
      </c>
      <c r="M18" cm="1">
        <f t="array" ref="M18">Techno_IN!M19*Techno_IN!M$2/SUMPRODUCT(IF(Techno_IN!$B19:$AK19=1,1,0),Techno_IN!$B$2:$AK$2)</f>
        <v>0</v>
      </c>
      <c r="N18" cm="1">
        <f t="array" ref="N18">Techno_IN!N19*Techno_IN!N$2/SUMPRODUCT(IF(Techno_IN!$B19:$AK19=1,1,0),Techno_IN!$B$2:$AK$2)</f>
        <v>1</v>
      </c>
      <c r="O18" cm="1">
        <f t="array" ref="O18">Techno_IN!O19*Techno_IN!O$2/SUMPRODUCT(IF(Techno_IN!$B19:$AK19=1,1,0),Techno_IN!$B$2:$AK$2)</f>
        <v>0</v>
      </c>
      <c r="P18" cm="1">
        <f t="array" ref="P18">Techno_IN!P19*Techno_IN!P$2/SUMPRODUCT(IF(Techno_IN!$B19:$AK19=1,1,0),Techno_IN!$B$2:$AK$2)</f>
        <v>0</v>
      </c>
      <c r="Q18" cm="1">
        <f t="array" ref="Q18">Techno_IN!Q19*Techno_IN!Q$2/SUMPRODUCT(IF(Techno_IN!$B19:$AK19=1,1,0),Techno_IN!$B$2:$AK$2)</f>
        <v>0</v>
      </c>
      <c r="R18" cm="1">
        <f t="array" ref="R18">Techno_IN!R19*Techno_IN!R$2/SUMPRODUCT(IF(Techno_IN!$B19:$AK19=1,1,0),Techno_IN!$B$2:$AK$2)</f>
        <v>0</v>
      </c>
      <c r="S18" cm="1">
        <f t="array" ref="S18">Techno_IN!S19*Techno_IN!S$2/SUMPRODUCT(IF(Techno_IN!$B19:$AK19=1,1,0),Techno_IN!$B$2:$AK$2)</f>
        <v>0</v>
      </c>
      <c r="T18" cm="1">
        <f t="array" ref="T18">Techno_IN!T19*Techno_IN!T$2/SUMPRODUCT(IF(Techno_IN!$B19:$AK19=1,1,0),Techno_IN!$B$2:$AK$2)</f>
        <v>0</v>
      </c>
      <c r="U18" cm="1">
        <f t="array" ref="U18">Techno_IN!U19*Techno_IN!U$2/SUMPRODUCT(IF(Techno_IN!$B19:$AK19=1,1,0),Techno_IN!$B$2:$AK$2)</f>
        <v>0</v>
      </c>
      <c r="V18" cm="1">
        <f t="array" ref="V18">Techno_IN!V19*Techno_IN!V$2/SUMPRODUCT(IF(Techno_IN!$B19:$AK19=1,1,0),Techno_IN!$B$2:$AK$2)</f>
        <v>0</v>
      </c>
      <c r="W18" cm="1">
        <f t="array" ref="W18">Techno_IN!W19*Techno_IN!W$2/SUMPRODUCT(IF(Techno_IN!$B19:$AK19=1,1,0),Techno_IN!$B$2:$AK$2)</f>
        <v>0</v>
      </c>
      <c r="X18" cm="1">
        <f t="array" ref="X18">Techno_IN!X19*Techno_IN!X$2/SUMPRODUCT(IF(Techno_IN!$B19:$AK19=1,1,0),Techno_IN!$B$2:$AK$2)</f>
        <v>0</v>
      </c>
      <c r="Y18" cm="1">
        <f t="array" ref="Y18">Techno_IN!Y19*Techno_IN!Y$2/SUMPRODUCT(IF(Techno_IN!$B19:$AK19=1,1,0),Techno_IN!$B$2:$AK$2)</f>
        <v>0</v>
      </c>
      <c r="Z18" cm="1">
        <f t="array" ref="Z18">Techno_IN!Z19*Techno_IN!Z$2/SUMPRODUCT(IF(Techno_IN!$B19:$AK19=1,1,0),Techno_IN!$B$2:$AK$2)</f>
        <v>0</v>
      </c>
      <c r="AA18" cm="1">
        <f t="array" ref="AA18">Techno_IN!AA19*Techno_IN!AA$2/SUMPRODUCT(IF(Techno_IN!$B19:$AK19=1,1,0),Techno_IN!$B$2:$AK$2)</f>
        <v>0</v>
      </c>
      <c r="AB18" cm="1">
        <f t="array" ref="AB18">Techno_IN!AB19*Techno_IN!AB$2/SUMPRODUCT(IF(Techno_IN!$B19:$AK19=1,1,0),Techno_IN!$B$2:$AK$2)</f>
        <v>0</v>
      </c>
      <c r="AC18" cm="1">
        <f t="array" ref="AC18">Techno_IN!AC19*Techno_IN!AC$2/SUMPRODUCT(IF(Techno_IN!$B19:$AK19=1,1,0),Techno_IN!$B$2:$AK$2)</f>
        <v>0</v>
      </c>
      <c r="AD18" cm="1">
        <f t="array" ref="AD18">Techno_IN!AD19*Techno_IN!AD$2/SUMPRODUCT(IF(Techno_IN!$B19:$AK19=1,1,0),Techno_IN!$B$2:$AK$2)</f>
        <v>0</v>
      </c>
      <c r="AE18" cm="1">
        <f t="array" ref="AE18">Techno_IN!AE19*Techno_IN!AE$2/SUMPRODUCT(IF(Techno_IN!$B19:$AK19=1,1,0),Techno_IN!$B$2:$AK$2)</f>
        <v>0</v>
      </c>
      <c r="AF18" cm="1">
        <f t="array" ref="AF18">Techno_IN!AF19*Techno_IN!AF$2/SUMPRODUCT(IF(Techno_IN!$B19:$AK19=1,1,0),Techno_IN!$B$2:$AK$2)</f>
        <v>0</v>
      </c>
      <c r="AG18" cm="1">
        <f t="array" ref="AG18">Techno_IN!AG19*Techno_IN!AG$2/SUMPRODUCT(IF(Techno_IN!$B19:$AK19=1,1,0),Techno_IN!$B$2:$AK$2)</f>
        <v>0</v>
      </c>
      <c r="AH18" cm="1">
        <f t="array" ref="AH18">Techno_IN!AH19*Techno_IN!AH$2/SUMPRODUCT(IF(Techno_IN!$B19:$AK19=1,1,0),Techno_IN!$B$2:$AK$2)</f>
        <v>0</v>
      </c>
      <c r="AI18" cm="1">
        <f t="array" ref="AI18">Techno_IN!AI19*Techno_IN!AI$2/SUMPRODUCT(IF(Techno_IN!$B19:$AK19=1,1,0),Techno_IN!$B$2:$AK$2)</f>
        <v>0</v>
      </c>
      <c r="AJ18" cm="1">
        <f t="array" ref="AJ18">Techno_IN!AJ19*Techno_IN!AJ$2/SUMPRODUCT(IF(Techno_IN!$B19:$AK19=1,1,0),Techno_IN!$B$2:$AK$2)</f>
        <v>0</v>
      </c>
      <c r="AK18" cm="1">
        <f t="array" ref="AK18">Techno_IN!AK19*Techno_IN!AK$2/SUMPRODUCT(IF(Techno_IN!$B19:$AK19=1,1,0),Techno_IN!$B$2:$AK$2)</f>
        <v>0</v>
      </c>
    </row>
    <row r="19" spans="1:37">
      <c r="A19" t="str">
        <f>Techno_IN!A20</f>
        <v>WET_BIOMASS</v>
      </c>
      <c r="B19" cm="1">
        <f t="array" ref="B19">Techno_IN!B20*Techno_IN!B$2/SUMPRODUCT(IF(Techno_IN!$B20:$AK20=1,1,0),Techno_IN!$B$2:$AK$2)</f>
        <v>0</v>
      </c>
      <c r="C19" cm="1">
        <f t="array" ref="C19">Techno_IN!C20*Techno_IN!C$2/SUMPRODUCT(IF(Techno_IN!$B20:$AK20=1,1,0),Techno_IN!$B$2:$AK$2)</f>
        <v>0</v>
      </c>
      <c r="D19" cm="1">
        <f t="array" ref="D19">Techno_IN!D20*Techno_IN!D$2/SUMPRODUCT(IF(Techno_IN!$B20:$AK20=1,1,0),Techno_IN!$B$2:$AK$2)</f>
        <v>0</v>
      </c>
      <c r="E19" cm="1">
        <f t="array" ref="E19">Techno_IN!E20*Techno_IN!E$2/SUMPRODUCT(IF(Techno_IN!$B20:$AK20=1,1,0),Techno_IN!$B$2:$AK$2)</f>
        <v>0</v>
      </c>
      <c r="F19" cm="1">
        <f t="array" ref="F19">Techno_IN!F20*Techno_IN!F$2/SUMPRODUCT(IF(Techno_IN!$B20:$AK20=1,1,0),Techno_IN!$B$2:$AK$2)</f>
        <v>0</v>
      </c>
      <c r="G19" cm="1">
        <f t="array" ref="G19">Techno_IN!G20*Techno_IN!G$2/SUMPRODUCT(IF(Techno_IN!$B20:$AK20=1,1,0),Techno_IN!$B$2:$AK$2)</f>
        <v>0</v>
      </c>
      <c r="H19" cm="1">
        <f t="array" ref="H19">Techno_IN!H20*Techno_IN!H$2/SUMPRODUCT(IF(Techno_IN!$B20:$AK20=1,1,0),Techno_IN!$B$2:$AK$2)</f>
        <v>0</v>
      </c>
      <c r="I19" cm="1">
        <f t="array" ref="I19">Techno_IN!I20*Techno_IN!I$2/SUMPRODUCT(IF(Techno_IN!$B20:$AK20=1,1,0),Techno_IN!$B$2:$AK$2)</f>
        <v>0</v>
      </c>
      <c r="J19" cm="1">
        <f t="array" ref="J19">Techno_IN!J20*Techno_IN!J$2/SUMPRODUCT(IF(Techno_IN!$B20:$AK20=1,1,0),Techno_IN!$B$2:$AK$2)</f>
        <v>0</v>
      </c>
      <c r="K19" cm="1">
        <f t="array" ref="K19">Techno_IN!K20*Techno_IN!K$2/SUMPRODUCT(IF(Techno_IN!$B20:$AK20=1,1,0),Techno_IN!$B$2:$AK$2)</f>
        <v>0</v>
      </c>
      <c r="L19" cm="1">
        <f t="array" ref="L19">Techno_IN!L20*Techno_IN!L$2/SUMPRODUCT(IF(Techno_IN!$B20:$AK20=1,1,0),Techno_IN!$B$2:$AK$2)</f>
        <v>0</v>
      </c>
      <c r="M19" cm="1">
        <f t="array" ref="M19">Techno_IN!M20*Techno_IN!M$2/SUMPRODUCT(IF(Techno_IN!$B20:$AK20=1,1,0),Techno_IN!$B$2:$AK$2)</f>
        <v>0</v>
      </c>
      <c r="N19" cm="1">
        <f t="array" ref="N19">Techno_IN!N20*Techno_IN!N$2/SUMPRODUCT(IF(Techno_IN!$B20:$AK20=1,1,0),Techno_IN!$B$2:$AK$2)</f>
        <v>0</v>
      </c>
      <c r="O19" cm="1">
        <f t="array" ref="O19">Techno_IN!O20*Techno_IN!O$2/SUMPRODUCT(IF(Techno_IN!$B20:$AK20=1,1,0),Techno_IN!$B$2:$AK$2)</f>
        <v>1</v>
      </c>
      <c r="P19" cm="1">
        <f t="array" ref="P19">Techno_IN!P20*Techno_IN!P$2/SUMPRODUCT(IF(Techno_IN!$B20:$AK20=1,1,0),Techno_IN!$B$2:$AK$2)</f>
        <v>0</v>
      </c>
      <c r="Q19" cm="1">
        <f t="array" ref="Q19">Techno_IN!Q20*Techno_IN!Q$2/SUMPRODUCT(IF(Techno_IN!$B20:$AK20=1,1,0),Techno_IN!$B$2:$AK$2)</f>
        <v>0</v>
      </c>
      <c r="R19" cm="1">
        <f t="array" ref="R19">Techno_IN!R20*Techno_IN!R$2/SUMPRODUCT(IF(Techno_IN!$B20:$AK20=1,1,0),Techno_IN!$B$2:$AK$2)</f>
        <v>0</v>
      </c>
      <c r="S19" cm="1">
        <f t="array" ref="S19">Techno_IN!S20*Techno_IN!S$2/SUMPRODUCT(IF(Techno_IN!$B20:$AK20=1,1,0),Techno_IN!$B$2:$AK$2)</f>
        <v>0</v>
      </c>
      <c r="T19" cm="1">
        <f t="array" ref="T19">Techno_IN!T20*Techno_IN!T$2/SUMPRODUCT(IF(Techno_IN!$B20:$AK20=1,1,0),Techno_IN!$B$2:$AK$2)</f>
        <v>0</v>
      </c>
      <c r="U19" cm="1">
        <f t="array" ref="U19">Techno_IN!U20*Techno_IN!U$2/SUMPRODUCT(IF(Techno_IN!$B20:$AK20=1,1,0),Techno_IN!$B$2:$AK$2)</f>
        <v>0</v>
      </c>
      <c r="V19" cm="1">
        <f t="array" ref="V19">Techno_IN!V20*Techno_IN!V$2/SUMPRODUCT(IF(Techno_IN!$B20:$AK20=1,1,0),Techno_IN!$B$2:$AK$2)</f>
        <v>0</v>
      </c>
      <c r="W19" cm="1">
        <f t="array" ref="W19">Techno_IN!W20*Techno_IN!W$2/SUMPRODUCT(IF(Techno_IN!$B20:$AK20=1,1,0),Techno_IN!$B$2:$AK$2)</f>
        <v>0</v>
      </c>
      <c r="X19" cm="1">
        <f t="array" ref="X19">Techno_IN!X20*Techno_IN!X$2/SUMPRODUCT(IF(Techno_IN!$B20:$AK20=1,1,0),Techno_IN!$B$2:$AK$2)</f>
        <v>0</v>
      </c>
      <c r="Y19" cm="1">
        <f t="array" ref="Y19">Techno_IN!Y20*Techno_IN!Y$2/SUMPRODUCT(IF(Techno_IN!$B20:$AK20=1,1,0),Techno_IN!$B$2:$AK$2)</f>
        <v>0</v>
      </c>
      <c r="Z19" cm="1">
        <f t="array" ref="Z19">Techno_IN!Z20*Techno_IN!Z$2/SUMPRODUCT(IF(Techno_IN!$B20:$AK20=1,1,0),Techno_IN!$B$2:$AK$2)</f>
        <v>0</v>
      </c>
      <c r="AA19" cm="1">
        <f t="array" ref="AA19">Techno_IN!AA20*Techno_IN!AA$2/SUMPRODUCT(IF(Techno_IN!$B20:$AK20=1,1,0),Techno_IN!$B$2:$AK$2)</f>
        <v>0</v>
      </c>
      <c r="AB19" cm="1">
        <f t="array" ref="AB19">Techno_IN!AB20*Techno_IN!AB$2/SUMPRODUCT(IF(Techno_IN!$B20:$AK20=1,1,0),Techno_IN!$B$2:$AK$2)</f>
        <v>0</v>
      </c>
      <c r="AC19" cm="1">
        <f t="array" ref="AC19">Techno_IN!AC20*Techno_IN!AC$2/SUMPRODUCT(IF(Techno_IN!$B20:$AK20=1,1,0),Techno_IN!$B$2:$AK$2)</f>
        <v>0</v>
      </c>
      <c r="AD19" cm="1">
        <f t="array" ref="AD19">Techno_IN!AD20*Techno_IN!AD$2/SUMPRODUCT(IF(Techno_IN!$B20:$AK20=1,1,0),Techno_IN!$B$2:$AK$2)</f>
        <v>0</v>
      </c>
      <c r="AE19" cm="1">
        <f t="array" ref="AE19">Techno_IN!AE20*Techno_IN!AE$2/SUMPRODUCT(IF(Techno_IN!$B20:$AK20=1,1,0),Techno_IN!$B$2:$AK$2)</f>
        <v>0</v>
      </c>
      <c r="AF19" cm="1">
        <f t="array" ref="AF19">Techno_IN!AF20*Techno_IN!AF$2/SUMPRODUCT(IF(Techno_IN!$B20:$AK20=1,1,0),Techno_IN!$B$2:$AK$2)</f>
        <v>0</v>
      </c>
      <c r="AG19" cm="1">
        <f t="array" ref="AG19">Techno_IN!AG20*Techno_IN!AG$2/SUMPRODUCT(IF(Techno_IN!$B20:$AK20=1,1,0),Techno_IN!$B$2:$AK$2)</f>
        <v>0</v>
      </c>
      <c r="AH19" cm="1">
        <f t="array" ref="AH19">Techno_IN!AH20*Techno_IN!AH$2/SUMPRODUCT(IF(Techno_IN!$B20:$AK20=1,1,0),Techno_IN!$B$2:$AK$2)</f>
        <v>0</v>
      </c>
      <c r="AI19" cm="1">
        <f t="array" ref="AI19">Techno_IN!AI20*Techno_IN!AI$2/SUMPRODUCT(IF(Techno_IN!$B20:$AK20=1,1,0),Techno_IN!$B$2:$AK$2)</f>
        <v>0</v>
      </c>
      <c r="AJ19" cm="1">
        <f t="array" ref="AJ19">Techno_IN!AJ20*Techno_IN!AJ$2/SUMPRODUCT(IF(Techno_IN!$B20:$AK20=1,1,0),Techno_IN!$B$2:$AK$2)</f>
        <v>0</v>
      </c>
      <c r="AK19" cm="1">
        <f t="array" ref="AK19">Techno_IN!AK20*Techno_IN!AK$2/SUMPRODUCT(IF(Techno_IN!$B20:$AK20=1,1,0),Techno_IN!$B$2:$AK$2)</f>
        <v>0</v>
      </c>
    </row>
    <row r="20" spans="1:37">
      <c r="A20" t="str">
        <f>Techno_IN!A21</f>
        <v>COAL</v>
      </c>
      <c r="B20" cm="1">
        <f t="array" ref="B20">Techno_IN!B21*Techno_IN!B$2/SUMPRODUCT(IF(Techno_IN!$B21:$AK21=1,1,0),Techno_IN!$B$2:$AK$2)</f>
        <v>0</v>
      </c>
      <c r="C20" cm="1">
        <f t="array" ref="C20">Techno_IN!C21*Techno_IN!C$2/SUMPRODUCT(IF(Techno_IN!$B21:$AK21=1,1,0),Techno_IN!$B$2:$AK$2)</f>
        <v>0</v>
      </c>
      <c r="D20" cm="1">
        <f t="array" ref="D20">Techno_IN!D21*Techno_IN!D$2/SUMPRODUCT(IF(Techno_IN!$B21:$AK21=1,1,0),Techno_IN!$B$2:$AK$2)</f>
        <v>0</v>
      </c>
      <c r="E20" cm="1">
        <f t="array" ref="E20">Techno_IN!E21*Techno_IN!E$2/SUMPRODUCT(IF(Techno_IN!$B21:$AK21=1,1,0),Techno_IN!$B$2:$AK$2)</f>
        <v>0</v>
      </c>
      <c r="F20" cm="1">
        <f t="array" ref="F20">Techno_IN!F21*Techno_IN!F$2/SUMPRODUCT(IF(Techno_IN!$B21:$AK21=1,1,0),Techno_IN!$B$2:$AK$2)</f>
        <v>0</v>
      </c>
      <c r="G20" cm="1">
        <f t="array" ref="G20">Techno_IN!G21*Techno_IN!G$2/SUMPRODUCT(IF(Techno_IN!$B21:$AK21=1,1,0),Techno_IN!$B$2:$AK$2)</f>
        <v>0</v>
      </c>
      <c r="H20" cm="1">
        <f t="array" ref="H20">Techno_IN!H21*Techno_IN!H$2/SUMPRODUCT(IF(Techno_IN!$B21:$AK21=1,1,0),Techno_IN!$B$2:$AK$2)</f>
        <v>0</v>
      </c>
      <c r="I20" cm="1">
        <f t="array" ref="I20">Techno_IN!I21*Techno_IN!I$2/SUMPRODUCT(IF(Techno_IN!$B21:$AK21=1,1,0),Techno_IN!$B$2:$AK$2)</f>
        <v>0</v>
      </c>
      <c r="J20" cm="1">
        <f t="array" ref="J20">Techno_IN!J21*Techno_IN!J$2/SUMPRODUCT(IF(Techno_IN!$B21:$AK21=1,1,0),Techno_IN!$B$2:$AK$2)</f>
        <v>0</v>
      </c>
      <c r="K20" cm="1">
        <f t="array" ref="K20">Techno_IN!K21*Techno_IN!K$2/SUMPRODUCT(IF(Techno_IN!$B21:$AK21=1,1,0),Techno_IN!$B$2:$AK$2)</f>
        <v>0</v>
      </c>
      <c r="L20" cm="1">
        <f t="array" ref="L20">Techno_IN!L21*Techno_IN!L$2/SUMPRODUCT(IF(Techno_IN!$B21:$AK21=1,1,0),Techno_IN!$B$2:$AK$2)</f>
        <v>0</v>
      </c>
      <c r="M20" cm="1">
        <f t="array" ref="M20">Techno_IN!M21*Techno_IN!M$2/SUMPRODUCT(IF(Techno_IN!$B21:$AK21=1,1,0),Techno_IN!$B$2:$AK$2)</f>
        <v>0</v>
      </c>
      <c r="N20" cm="1">
        <f t="array" ref="N20">Techno_IN!N21*Techno_IN!N$2/SUMPRODUCT(IF(Techno_IN!$B21:$AK21=1,1,0),Techno_IN!$B$2:$AK$2)</f>
        <v>0</v>
      </c>
      <c r="O20" cm="1">
        <f t="array" ref="O20">Techno_IN!O21*Techno_IN!O$2/SUMPRODUCT(IF(Techno_IN!$B21:$AK21=1,1,0),Techno_IN!$B$2:$AK$2)</f>
        <v>0</v>
      </c>
      <c r="P20" cm="1">
        <f t="array" ref="P20">Techno_IN!P21*Techno_IN!P$2/SUMPRODUCT(IF(Techno_IN!$B21:$AK21=1,1,0),Techno_IN!$B$2:$AK$2)</f>
        <v>1</v>
      </c>
      <c r="Q20" cm="1">
        <f t="array" ref="Q20">Techno_IN!Q21*Techno_IN!Q$2/SUMPRODUCT(IF(Techno_IN!$B21:$AK21=1,1,0),Techno_IN!$B$2:$AK$2)</f>
        <v>0</v>
      </c>
      <c r="R20" cm="1">
        <f t="array" ref="R20">Techno_IN!R21*Techno_IN!R$2/SUMPRODUCT(IF(Techno_IN!$B21:$AK21=1,1,0),Techno_IN!$B$2:$AK$2)</f>
        <v>0</v>
      </c>
      <c r="S20" cm="1">
        <f t="array" ref="S20">Techno_IN!S21*Techno_IN!S$2/SUMPRODUCT(IF(Techno_IN!$B21:$AK21=1,1,0),Techno_IN!$B$2:$AK$2)</f>
        <v>0</v>
      </c>
      <c r="T20" cm="1">
        <f t="array" ref="T20">Techno_IN!T21*Techno_IN!T$2/SUMPRODUCT(IF(Techno_IN!$B21:$AK21=1,1,0),Techno_IN!$B$2:$AK$2)</f>
        <v>0</v>
      </c>
      <c r="U20" cm="1">
        <f t="array" ref="U20">Techno_IN!U21*Techno_IN!U$2/SUMPRODUCT(IF(Techno_IN!$B21:$AK21=1,1,0),Techno_IN!$B$2:$AK$2)</f>
        <v>0</v>
      </c>
      <c r="V20" cm="1">
        <f t="array" ref="V20">Techno_IN!V21*Techno_IN!V$2/SUMPRODUCT(IF(Techno_IN!$B21:$AK21=1,1,0),Techno_IN!$B$2:$AK$2)</f>
        <v>0</v>
      </c>
      <c r="W20" cm="1">
        <f t="array" ref="W20">Techno_IN!W21*Techno_IN!W$2/SUMPRODUCT(IF(Techno_IN!$B21:$AK21=1,1,0),Techno_IN!$B$2:$AK$2)</f>
        <v>0</v>
      </c>
      <c r="X20" cm="1">
        <f t="array" ref="X20">Techno_IN!X21*Techno_IN!X$2/SUMPRODUCT(IF(Techno_IN!$B21:$AK21=1,1,0),Techno_IN!$B$2:$AK$2)</f>
        <v>0</v>
      </c>
      <c r="Y20" cm="1">
        <f t="array" ref="Y20">Techno_IN!Y21*Techno_IN!Y$2/SUMPRODUCT(IF(Techno_IN!$B21:$AK21=1,1,0),Techno_IN!$B$2:$AK$2)</f>
        <v>0</v>
      </c>
      <c r="Z20" cm="1">
        <f t="array" ref="Z20">Techno_IN!Z21*Techno_IN!Z$2/SUMPRODUCT(IF(Techno_IN!$B21:$AK21=1,1,0),Techno_IN!$B$2:$AK$2)</f>
        <v>0</v>
      </c>
      <c r="AA20" cm="1">
        <f t="array" ref="AA20">Techno_IN!AA21*Techno_IN!AA$2/SUMPRODUCT(IF(Techno_IN!$B21:$AK21=1,1,0),Techno_IN!$B$2:$AK$2)</f>
        <v>0</v>
      </c>
      <c r="AB20" cm="1">
        <f t="array" ref="AB20">Techno_IN!AB21*Techno_IN!AB$2/SUMPRODUCT(IF(Techno_IN!$B21:$AK21=1,1,0),Techno_IN!$B$2:$AK$2)</f>
        <v>0</v>
      </c>
      <c r="AC20" cm="1">
        <f t="array" ref="AC20">Techno_IN!AC21*Techno_IN!AC$2/SUMPRODUCT(IF(Techno_IN!$B21:$AK21=1,1,0),Techno_IN!$B$2:$AK$2)</f>
        <v>0</v>
      </c>
      <c r="AD20" cm="1">
        <f t="array" ref="AD20">Techno_IN!AD21*Techno_IN!AD$2/SUMPRODUCT(IF(Techno_IN!$B21:$AK21=1,1,0),Techno_IN!$B$2:$AK$2)</f>
        <v>0</v>
      </c>
      <c r="AE20" cm="1">
        <f t="array" ref="AE20">Techno_IN!AE21*Techno_IN!AE$2/SUMPRODUCT(IF(Techno_IN!$B21:$AK21=1,1,0),Techno_IN!$B$2:$AK$2)</f>
        <v>0</v>
      </c>
      <c r="AF20" cm="1">
        <f t="array" ref="AF20">Techno_IN!AF21*Techno_IN!AF$2/SUMPRODUCT(IF(Techno_IN!$B21:$AK21=1,1,0),Techno_IN!$B$2:$AK$2)</f>
        <v>0</v>
      </c>
      <c r="AG20" cm="1">
        <f t="array" ref="AG20">Techno_IN!AG21*Techno_IN!AG$2/SUMPRODUCT(IF(Techno_IN!$B21:$AK21=1,1,0),Techno_IN!$B$2:$AK$2)</f>
        <v>0</v>
      </c>
      <c r="AH20" cm="1">
        <f t="array" ref="AH20">Techno_IN!AH21*Techno_IN!AH$2/SUMPRODUCT(IF(Techno_IN!$B21:$AK21=1,1,0),Techno_IN!$B$2:$AK$2)</f>
        <v>0</v>
      </c>
      <c r="AI20" cm="1">
        <f t="array" ref="AI20">Techno_IN!AI21*Techno_IN!AI$2/SUMPRODUCT(IF(Techno_IN!$B21:$AK21=1,1,0),Techno_IN!$B$2:$AK$2)</f>
        <v>0</v>
      </c>
      <c r="AJ20" cm="1">
        <f t="array" ref="AJ20">Techno_IN!AJ21*Techno_IN!AJ$2/SUMPRODUCT(IF(Techno_IN!$B21:$AK21=1,1,0),Techno_IN!$B$2:$AK$2)</f>
        <v>0</v>
      </c>
      <c r="AK20" cm="1">
        <f t="array" ref="AK20">Techno_IN!AK21*Techno_IN!AK$2/SUMPRODUCT(IF(Techno_IN!$B21:$AK21=1,1,0),Techno_IN!$B$2:$AK$2)</f>
        <v>0</v>
      </c>
    </row>
    <row r="21" spans="1:37">
      <c r="A21" t="str">
        <f>Techno_IN!A22</f>
        <v>URANIUM</v>
      </c>
      <c r="B21" cm="1">
        <f t="array" ref="B21">Techno_IN!B22*Techno_IN!B$2/SUMPRODUCT(IF(Techno_IN!$B22:$AK22=1,1,0),Techno_IN!$B$2:$AK$2)</f>
        <v>0</v>
      </c>
      <c r="C21" cm="1">
        <f t="array" ref="C21">Techno_IN!C22*Techno_IN!C$2/SUMPRODUCT(IF(Techno_IN!$B22:$AK22=1,1,0),Techno_IN!$B$2:$AK$2)</f>
        <v>0</v>
      </c>
      <c r="D21" cm="1">
        <f t="array" ref="D21">Techno_IN!D22*Techno_IN!D$2/SUMPRODUCT(IF(Techno_IN!$B22:$AK22=1,1,0),Techno_IN!$B$2:$AK$2)</f>
        <v>0</v>
      </c>
      <c r="E21" cm="1">
        <f t="array" ref="E21">Techno_IN!E22*Techno_IN!E$2/SUMPRODUCT(IF(Techno_IN!$B22:$AK22=1,1,0),Techno_IN!$B$2:$AK$2)</f>
        <v>0</v>
      </c>
      <c r="F21" cm="1">
        <f t="array" ref="F21">Techno_IN!F22*Techno_IN!F$2/SUMPRODUCT(IF(Techno_IN!$B22:$AK22=1,1,0),Techno_IN!$B$2:$AK$2)</f>
        <v>0</v>
      </c>
      <c r="G21" cm="1">
        <f t="array" ref="G21">Techno_IN!G22*Techno_IN!G$2/SUMPRODUCT(IF(Techno_IN!$B22:$AK22=1,1,0),Techno_IN!$B$2:$AK$2)</f>
        <v>0</v>
      </c>
      <c r="H21" cm="1">
        <f t="array" ref="H21">Techno_IN!H22*Techno_IN!H$2/SUMPRODUCT(IF(Techno_IN!$B22:$AK22=1,1,0),Techno_IN!$B$2:$AK$2)</f>
        <v>0</v>
      </c>
      <c r="I21" cm="1">
        <f t="array" ref="I21">Techno_IN!I22*Techno_IN!I$2/SUMPRODUCT(IF(Techno_IN!$B22:$AK22=1,1,0),Techno_IN!$B$2:$AK$2)</f>
        <v>0</v>
      </c>
      <c r="J21" cm="1">
        <f t="array" ref="J21">Techno_IN!J22*Techno_IN!J$2/SUMPRODUCT(IF(Techno_IN!$B22:$AK22=1,1,0),Techno_IN!$B$2:$AK$2)</f>
        <v>0</v>
      </c>
      <c r="K21" cm="1">
        <f t="array" ref="K21">Techno_IN!K22*Techno_IN!K$2/SUMPRODUCT(IF(Techno_IN!$B22:$AK22=1,1,0),Techno_IN!$B$2:$AK$2)</f>
        <v>0</v>
      </c>
      <c r="L21" cm="1">
        <f t="array" ref="L21">Techno_IN!L22*Techno_IN!L$2/SUMPRODUCT(IF(Techno_IN!$B22:$AK22=1,1,0),Techno_IN!$B$2:$AK$2)</f>
        <v>0</v>
      </c>
      <c r="M21" cm="1">
        <f t="array" ref="M21">Techno_IN!M22*Techno_IN!M$2/SUMPRODUCT(IF(Techno_IN!$B22:$AK22=1,1,0),Techno_IN!$B$2:$AK$2)</f>
        <v>0</v>
      </c>
      <c r="N21" cm="1">
        <f t="array" ref="N21">Techno_IN!N22*Techno_IN!N$2/SUMPRODUCT(IF(Techno_IN!$B22:$AK22=1,1,0),Techno_IN!$B$2:$AK$2)</f>
        <v>0</v>
      </c>
      <c r="O21" cm="1">
        <f t="array" ref="O21">Techno_IN!O22*Techno_IN!O$2/SUMPRODUCT(IF(Techno_IN!$B22:$AK22=1,1,0),Techno_IN!$B$2:$AK$2)</f>
        <v>0</v>
      </c>
      <c r="P21" cm="1">
        <f t="array" ref="P21">Techno_IN!P22*Techno_IN!P$2/SUMPRODUCT(IF(Techno_IN!$B22:$AK22=1,1,0),Techno_IN!$B$2:$AK$2)</f>
        <v>0</v>
      </c>
      <c r="Q21" cm="1">
        <f t="array" ref="Q21">Techno_IN!Q22*Techno_IN!Q$2/SUMPRODUCT(IF(Techno_IN!$B22:$AK22=1,1,0),Techno_IN!$B$2:$AK$2)</f>
        <v>1</v>
      </c>
      <c r="R21" cm="1">
        <f t="array" ref="R21">Techno_IN!R22*Techno_IN!R$2/SUMPRODUCT(IF(Techno_IN!$B22:$AK22=1,1,0),Techno_IN!$B$2:$AK$2)</f>
        <v>0</v>
      </c>
      <c r="S21" cm="1">
        <f t="array" ref="S21">Techno_IN!S22*Techno_IN!S$2/SUMPRODUCT(IF(Techno_IN!$B22:$AK22=1,1,0),Techno_IN!$B$2:$AK$2)</f>
        <v>0</v>
      </c>
      <c r="T21" cm="1">
        <f t="array" ref="T21">Techno_IN!T22*Techno_IN!T$2/SUMPRODUCT(IF(Techno_IN!$B22:$AK22=1,1,0),Techno_IN!$B$2:$AK$2)</f>
        <v>0</v>
      </c>
      <c r="U21" cm="1">
        <f t="array" ref="U21">Techno_IN!U22*Techno_IN!U$2/SUMPRODUCT(IF(Techno_IN!$B22:$AK22=1,1,0),Techno_IN!$B$2:$AK$2)</f>
        <v>0</v>
      </c>
      <c r="V21" cm="1">
        <f t="array" ref="V21">Techno_IN!V22*Techno_IN!V$2/SUMPRODUCT(IF(Techno_IN!$B22:$AK22=1,1,0),Techno_IN!$B$2:$AK$2)</f>
        <v>0</v>
      </c>
      <c r="W21" cm="1">
        <f t="array" ref="W21">Techno_IN!W22*Techno_IN!W$2/SUMPRODUCT(IF(Techno_IN!$B22:$AK22=1,1,0),Techno_IN!$B$2:$AK$2)</f>
        <v>0</v>
      </c>
      <c r="X21" cm="1">
        <f t="array" ref="X21">Techno_IN!X22*Techno_IN!X$2/SUMPRODUCT(IF(Techno_IN!$B22:$AK22=1,1,0),Techno_IN!$B$2:$AK$2)</f>
        <v>0</v>
      </c>
      <c r="Y21" cm="1">
        <f t="array" ref="Y21">Techno_IN!Y22*Techno_IN!Y$2/SUMPRODUCT(IF(Techno_IN!$B22:$AK22=1,1,0),Techno_IN!$B$2:$AK$2)</f>
        <v>0</v>
      </c>
      <c r="Z21" cm="1">
        <f t="array" ref="Z21">Techno_IN!Z22*Techno_IN!Z$2/SUMPRODUCT(IF(Techno_IN!$B22:$AK22=1,1,0),Techno_IN!$B$2:$AK$2)</f>
        <v>0</v>
      </c>
      <c r="AA21" cm="1">
        <f t="array" ref="AA21">Techno_IN!AA22*Techno_IN!AA$2/SUMPRODUCT(IF(Techno_IN!$B22:$AK22=1,1,0),Techno_IN!$B$2:$AK$2)</f>
        <v>0</v>
      </c>
      <c r="AB21" cm="1">
        <f t="array" ref="AB21">Techno_IN!AB22*Techno_IN!AB$2/SUMPRODUCT(IF(Techno_IN!$B22:$AK22=1,1,0),Techno_IN!$B$2:$AK$2)</f>
        <v>0</v>
      </c>
      <c r="AC21" cm="1">
        <f t="array" ref="AC21">Techno_IN!AC22*Techno_IN!AC$2/SUMPRODUCT(IF(Techno_IN!$B22:$AK22=1,1,0),Techno_IN!$B$2:$AK$2)</f>
        <v>0</v>
      </c>
      <c r="AD21" cm="1">
        <f t="array" ref="AD21">Techno_IN!AD22*Techno_IN!AD$2/SUMPRODUCT(IF(Techno_IN!$B22:$AK22=1,1,0),Techno_IN!$B$2:$AK$2)</f>
        <v>0</v>
      </c>
      <c r="AE21" cm="1">
        <f t="array" ref="AE21">Techno_IN!AE22*Techno_IN!AE$2/SUMPRODUCT(IF(Techno_IN!$B22:$AK22=1,1,0),Techno_IN!$B$2:$AK$2)</f>
        <v>0</v>
      </c>
      <c r="AF21" cm="1">
        <f t="array" ref="AF21">Techno_IN!AF22*Techno_IN!AF$2/SUMPRODUCT(IF(Techno_IN!$B22:$AK22=1,1,0),Techno_IN!$B$2:$AK$2)</f>
        <v>0</v>
      </c>
      <c r="AG21" cm="1">
        <f t="array" ref="AG21">Techno_IN!AG22*Techno_IN!AG$2/SUMPRODUCT(IF(Techno_IN!$B22:$AK22=1,1,0),Techno_IN!$B$2:$AK$2)</f>
        <v>0</v>
      </c>
      <c r="AH21" cm="1">
        <f t="array" ref="AH21">Techno_IN!AH22*Techno_IN!AH$2/SUMPRODUCT(IF(Techno_IN!$B22:$AK22=1,1,0),Techno_IN!$B$2:$AK$2)</f>
        <v>0</v>
      </c>
      <c r="AI21" cm="1">
        <f t="array" ref="AI21">Techno_IN!AI22*Techno_IN!AI$2/SUMPRODUCT(IF(Techno_IN!$B22:$AK22=1,1,0),Techno_IN!$B$2:$AK$2)</f>
        <v>0</v>
      </c>
      <c r="AJ21" cm="1">
        <f t="array" ref="AJ21">Techno_IN!AJ22*Techno_IN!AJ$2/SUMPRODUCT(IF(Techno_IN!$B22:$AK22=1,1,0),Techno_IN!$B$2:$AK$2)</f>
        <v>0</v>
      </c>
      <c r="AK21" cm="1">
        <f t="array" ref="AK21">Techno_IN!AK22*Techno_IN!AK$2/SUMPRODUCT(IF(Techno_IN!$B22:$AK22=1,1,0),Techno_IN!$B$2:$AK$2)</f>
        <v>0</v>
      </c>
    </row>
    <row r="22" spans="1:37">
      <c r="A22" t="str">
        <f>Techno_IN!A23</f>
        <v>WASTE</v>
      </c>
      <c r="B22" cm="1">
        <f t="array" ref="B22">Techno_IN!B23*Techno_IN!B$2/SUMPRODUCT(IF(Techno_IN!$B23:$AK23=1,1,0),Techno_IN!$B$2:$AK$2)</f>
        <v>0</v>
      </c>
      <c r="C22" cm="1">
        <f t="array" ref="C22">Techno_IN!C23*Techno_IN!C$2/SUMPRODUCT(IF(Techno_IN!$B23:$AK23=1,1,0),Techno_IN!$B$2:$AK$2)</f>
        <v>0</v>
      </c>
      <c r="D22" cm="1">
        <f t="array" ref="D22">Techno_IN!D23*Techno_IN!D$2/SUMPRODUCT(IF(Techno_IN!$B23:$AK23=1,1,0),Techno_IN!$B$2:$AK$2)</f>
        <v>0</v>
      </c>
      <c r="E22" cm="1">
        <f t="array" ref="E22">Techno_IN!E23*Techno_IN!E$2/SUMPRODUCT(IF(Techno_IN!$B23:$AK23=1,1,0),Techno_IN!$B$2:$AK$2)</f>
        <v>0</v>
      </c>
      <c r="F22" cm="1">
        <f t="array" ref="F22">Techno_IN!F23*Techno_IN!F$2/SUMPRODUCT(IF(Techno_IN!$B23:$AK23=1,1,0),Techno_IN!$B$2:$AK$2)</f>
        <v>0</v>
      </c>
      <c r="G22" cm="1">
        <f t="array" ref="G22">Techno_IN!G23*Techno_IN!G$2/SUMPRODUCT(IF(Techno_IN!$B23:$AK23=1,1,0),Techno_IN!$B$2:$AK$2)</f>
        <v>0</v>
      </c>
      <c r="H22" cm="1">
        <f t="array" ref="H22">Techno_IN!H23*Techno_IN!H$2/SUMPRODUCT(IF(Techno_IN!$B23:$AK23=1,1,0),Techno_IN!$B$2:$AK$2)</f>
        <v>0</v>
      </c>
      <c r="I22" cm="1">
        <f t="array" ref="I22">Techno_IN!I23*Techno_IN!I$2/SUMPRODUCT(IF(Techno_IN!$B23:$AK23=1,1,0),Techno_IN!$B$2:$AK$2)</f>
        <v>0</v>
      </c>
      <c r="J22" cm="1">
        <f t="array" ref="J22">Techno_IN!J23*Techno_IN!J$2/SUMPRODUCT(IF(Techno_IN!$B23:$AK23=1,1,0),Techno_IN!$B$2:$AK$2)</f>
        <v>0</v>
      </c>
      <c r="K22" cm="1">
        <f t="array" ref="K22">Techno_IN!K23*Techno_IN!K$2/SUMPRODUCT(IF(Techno_IN!$B23:$AK23=1,1,0),Techno_IN!$B$2:$AK$2)</f>
        <v>0</v>
      </c>
      <c r="L22" cm="1">
        <f t="array" ref="L22">Techno_IN!L23*Techno_IN!L$2/SUMPRODUCT(IF(Techno_IN!$B23:$AK23=1,1,0),Techno_IN!$B$2:$AK$2)</f>
        <v>0</v>
      </c>
      <c r="M22" cm="1">
        <f t="array" ref="M22">Techno_IN!M23*Techno_IN!M$2/SUMPRODUCT(IF(Techno_IN!$B23:$AK23=1,1,0),Techno_IN!$B$2:$AK$2)</f>
        <v>0</v>
      </c>
      <c r="N22" cm="1">
        <f t="array" ref="N22">Techno_IN!N23*Techno_IN!N$2/SUMPRODUCT(IF(Techno_IN!$B23:$AK23=1,1,0),Techno_IN!$B$2:$AK$2)</f>
        <v>0</v>
      </c>
      <c r="O22" cm="1">
        <f t="array" ref="O22">Techno_IN!O23*Techno_IN!O$2/SUMPRODUCT(IF(Techno_IN!$B23:$AK23=1,1,0),Techno_IN!$B$2:$AK$2)</f>
        <v>0</v>
      </c>
      <c r="P22" cm="1">
        <f t="array" ref="P22">Techno_IN!P23*Techno_IN!P$2/SUMPRODUCT(IF(Techno_IN!$B23:$AK23=1,1,0),Techno_IN!$B$2:$AK$2)</f>
        <v>0</v>
      </c>
      <c r="Q22" cm="1">
        <f t="array" ref="Q22">Techno_IN!Q23*Techno_IN!Q$2/SUMPRODUCT(IF(Techno_IN!$B23:$AK23=1,1,0),Techno_IN!$B$2:$AK$2)</f>
        <v>0</v>
      </c>
      <c r="R22" cm="1">
        <f t="array" ref="R22">Techno_IN!R23*Techno_IN!R$2/SUMPRODUCT(IF(Techno_IN!$B23:$AK23=1,1,0),Techno_IN!$B$2:$AK$2)</f>
        <v>1</v>
      </c>
      <c r="S22" cm="1">
        <f t="array" ref="S22">Techno_IN!S23*Techno_IN!S$2/SUMPRODUCT(IF(Techno_IN!$B23:$AK23=1,1,0),Techno_IN!$B$2:$AK$2)</f>
        <v>0</v>
      </c>
      <c r="T22" cm="1">
        <f t="array" ref="T22">Techno_IN!T23*Techno_IN!T$2/SUMPRODUCT(IF(Techno_IN!$B23:$AK23=1,1,0),Techno_IN!$B$2:$AK$2)</f>
        <v>0</v>
      </c>
      <c r="U22" cm="1">
        <f t="array" ref="U22">Techno_IN!U23*Techno_IN!U$2/SUMPRODUCT(IF(Techno_IN!$B23:$AK23=1,1,0),Techno_IN!$B$2:$AK$2)</f>
        <v>0</v>
      </c>
      <c r="V22" cm="1">
        <f t="array" ref="V22">Techno_IN!V23*Techno_IN!V$2/SUMPRODUCT(IF(Techno_IN!$B23:$AK23=1,1,0),Techno_IN!$B$2:$AK$2)</f>
        <v>0</v>
      </c>
      <c r="W22" cm="1">
        <f t="array" ref="W22">Techno_IN!W23*Techno_IN!W$2/SUMPRODUCT(IF(Techno_IN!$B23:$AK23=1,1,0),Techno_IN!$B$2:$AK$2)</f>
        <v>0</v>
      </c>
      <c r="X22" cm="1">
        <f t="array" ref="X22">Techno_IN!X23*Techno_IN!X$2/SUMPRODUCT(IF(Techno_IN!$B23:$AK23=1,1,0),Techno_IN!$B$2:$AK$2)</f>
        <v>0</v>
      </c>
      <c r="Y22" cm="1">
        <f t="array" ref="Y22">Techno_IN!Y23*Techno_IN!Y$2/SUMPRODUCT(IF(Techno_IN!$B23:$AK23=1,1,0),Techno_IN!$B$2:$AK$2)</f>
        <v>0</v>
      </c>
      <c r="Z22" cm="1">
        <f t="array" ref="Z22">Techno_IN!Z23*Techno_IN!Z$2/SUMPRODUCT(IF(Techno_IN!$B23:$AK23=1,1,0),Techno_IN!$B$2:$AK$2)</f>
        <v>0</v>
      </c>
      <c r="AA22" cm="1">
        <f t="array" ref="AA22">Techno_IN!AA23*Techno_IN!AA$2/SUMPRODUCT(IF(Techno_IN!$B23:$AK23=1,1,0),Techno_IN!$B$2:$AK$2)</f>
        <v>0</v>
      </c>
      <c r="AB22" cm="1">
        <f t="array" ref="AB22">Techno_IN!AB23*Techno_IN!AB$2/SUMPRODUCT(IF(Techno_IN!$B23:$AK23=1,1,0),Techno_IN!$B$2:$AK$2)</f>
        <v>0</v>
      </c>
      <c r="AC22" cm="1">
        <f t="array" ref="AC22">Techno_IN!AC23*Techno_IN!AC$2/SUMPRODUCT(IF(Techno_IN!$B23:$AK23=1,1,0),Techno_IN!$B$2:$AK$2)</f>
        <v>0</v>
      </c>
      <c r="AD22" cm="1">
        <f t="array" ref="AD22">Techno_IN!AD23*Techno_IN!AD$2/SUMPRODUCT(IF(Techno_IN!$B23:$AK23=1,1,0),Techno_IN!$B$2:$AK$2)</f>
        <v>0</v>
      </c>
      <c r="AE22" cm="1">
        <f t="array" ref="AE22">Techno_IN!AE23*Techno_IN!AE$2/SUMPRODUCT(IF(Techno_IN!$B23:$AK23=1,1,0),Techno_IN!$B$2:$AK$2)</f>
        <v>0</v>
      </c>
      <c r="AF22" cm="1">
        <f t="array" ref="AF22">Techno_IN!AF23*Techno_IN!AF$2/SUMPRODUCT(IF(Techno_IN!$B23:$AK23=1,1,0),Techno_IN!$B$2:$AK$2)</f>
        <v>0</v>
      </c>
      <c r="AG22" cm="1">
        <f t="array" ref="AG22">Techno_IN!AG23*Techno_IN!AG$2/SUMPRODUCT(IF(Techno_IN!$B23:$AK23=1,1,0),Techno_IN!$B$2:$AK$2)</f>
        <v>0</v>
      </c>
      <c r="AH22" cm="1">
        <f t="array" ref="AH22">Techno_IN!AH23*Techno_IN!AH$2/SUMPRODUCT(IF(Techno_IN!$B23:$AK23=1,1,0),Techno_IN!$B$2:$AK$2)</f>
        <v>0</v>
      </c>
      <c r="AI22" cm="1">
        <f t="array" ref="AI22">Techno_IN!AI23*Techno_IN!AI$2/SUMPRODUCT(IF(Techno_IN!$B23:$AK23=1,1,0),Techno_IN!$B$2:$AK$2)</f>
        <v>0</v>
      </c>
      <c r="AJ22" cm="1">
        <f t="array" ref="AJ22">Techno_IN!AJ23*Techno_IN!AJ$2/SUMPRODUCT(IF(Techno_IN!$B23:$AK23=1,1,0),Techno_IN!$B$2:$AK$2)</f>
        <v>0</v>
      </c>
      <c r="AK22" cm="1">
        <f t="array" ref="AK22">Techno_IN!AK23*Techno_IN!AK$2/SUMPRODUCT(IF(Techno_IN!$B23:$AK23=1,1,0),Techno_IN!$B$2:$AK$2)</f>
        <v>0</v>
      </c>
    </row>
    <row r="23" spans="1:37">
      <c r="A23" t="str">
        <f>Techno_IN!A24</f>
        <v>H2</v>
      </c>
      <c r="B23" cm="1">
        <f t="array" ref="B23">Techno_IN!B24*Techno_IN!B$2/SUMPRODUCT(IF(Techno_IN!$B24:$AK24=1,1,0),Techno_IN!$B$2:$AK$2)</f>
        <v>0</v>
      </c>
      <c r="C23" cm="1">
        <f t="array" ref="C23">Techno_IN!C24*Techno_IN!C$2/SUMPRODUCT(IF(Techno_IN!$B24:$AK24=1,1,0),Techno_IN!$B$2:$AK$2)</f>
        <v>0</v>
      </c>
      <c r="D23" cm="1">
        <f t="array" ref="D23">Techno_IN!D24*Techno_IN!D$2/SUMPRODUCT(IF(Techno_IN!$B24:$AK24=1,1,0),Techno_IN!$B$2:$AK$2)</f>
        <v>0</v>
      </c>
      <c r="E23" cm="1">
        <f t="array" ref="E23">Techno_IN!E24*Techno_IN!E$2/SUMPRODUCT(IF(Techno_IN!$B24:$AK24=1,1,0),Techno_IN!$B$2:$AK$2)</f>
        <v>0</v>
      </c>
      <c r="F23" cm="1">
        <f t="array" ref="F23">Techno_IN!F24*Techno_IN!F$2/SUMPRODUCT(IF(Techno_IN!$B24:$AK24=1,1,0),Techno_IN!$B$2:$AK$2)</f>
        <v>0</v>
      </c>
      <c r="G23" cm="1">
        <f t="array" ref="G23">Techno_IN!G24*Techno_IN!G$2/SUMPRODUCT(IF(Techno_IN!$B24:$AK24=1,1,0),Techno_IN!$B$2:$AK$2)</f>
        <v>0</v>
      </c>
      <c r="H23" cm="1">
        <f t="array" ref="H23">Techno_IN!H24*Techno_IN!H$2/SUMPRODUCT(IF(Techno_IN!$B24:$AK24=1,1,0),Techno_IN!$B$2:$AK$2)</f>
        <v>0</v>
      </c>
      <c r="I23" cm="1">
        <f t="array" ref="I23">Techno_IN!I24*Techno_IN!I$2/SUMPRODUCT(IF(Techno_IN!$B24:$AK24=1,1,0),Techno_IN!$B$2:$AK$2)</f>
        <v>0</v>
      </c>
      <c r="J23" cm="1">
        <f t="array" ref="J23">Techno_IN!J24*Techno_IN!J$2/SUMPRODUCT(IF(Techno_IN!$B24:$AK24=1,1,0),Techno_IN!$B$2:$AK$2)</f>
        <v>0</v>
      </c>
      <c r="K23" cm="1">
        <f t="array" ref="K23">Techno_IN!K24*Techno_IN!K$2/SUMPRODUCT(IF(Techno_IN!$B24:$AK24=1,1,0),Techno_IN!$B$2:$AK$2)</f>
        <v>0</v>
      </c>
      <c r="L23" cm="1">
        <f t="array" ref="L23">Techno_IN!L24*Techno_IN!L$2/SUMPRODUCT(IF(Techno_IN!$B24:$AK24=1,1,0),Techno_IN!$B$2:$AK$2)</f>
        <v>0</v>
      </c>
      <c r="M23" cm="1">
        <f t="array" ref="M23">Techno_IN!M24*Techno_IN!M$2/SUMPRODUCT(IF(Techno_IN!$B24:$AK24=1,1,0),Techno_IN!$B$2:$AK$2)</f>
        <v>0</v>
      </c>
      <c r="N23" cm="1">
        <f t="array" ref="N23">Techno_IN!N24*Techno_IN!N$2/SUMPRODUCT(IF(Techno_IN!$B24:$AK24=1,1,0),Techno_IN!$B$2:$AK$2)</f>
        <v>0</v>
      </c>
      <c r="O23" cm="1">
        <f t="array" ref="O23">Techno_IN!O24*Techno_IN!O$2/SUMPRODUCT(IF(Techno_IN!$B24:$AK24=1,1,0),Techno_IN!$B$2:$AK$2)</f>
        <v>0</v>
      </c>
      <c r="P23" cm="1">
        <f t="array" ref="P23">Techno_IN!P24*Techno_IN!P$2/SUMPRODUCT(IF(Techno_IN!$B24:$AK24=1,1,0),Techno_IN!$B$2:$AK$2)</f>
        <v>0</v>
      </c>
      <c r="Q23" cm="1">
        <f t="array" ref="Q23">Techno_IN!Q24*Techno_IN!Q$2/SUMPRODUCT(IF(Techno_IN!$B24:$AK24=1,1,0),Techno_IN!$B$2:$AK$2)</f>
        <v>0</v>
      </c>
      <c r="R23" cm="1">
        <f t="array" ref="R23">Techno_IN!R24*Techno_IN!R$2/SUMPRODUCT(IF(Techno_IN!$B24:$AK24=1,1,0),Techno_IN!$B$2:$AK$2)</f>
        <v>0</v>
      </c>
      <c r="S23" cm="1">
        <f t="array" ref="S23">Techno_IN!S24*Techno_IN!S$2/SUMPRODUCT(IF(Techno_IN!$B24:$AK24=1,1,0),Techno_IN!$B$2:$AK$2)</f>
        <v>1</v>
      </c>
      <c r="T23" cm="1">
        <f t="array" ref="T23">Techno_IN!T24*Techno_IN!T$2/SUMPRODUCT(IF(Techno_IN!$B24:$AK24=1,1,0),Techno_IN!$B$2:$AK$2)</f>
        <v>0</v>
      </c>
      <c r="U23" cm="1">
        <f t="array" ref="U23">Techno_IN!U24*Techno_IN!U$2/SUMPRODUCT(IF(Techno_IN!$B24:$AK24=1,1,0),Techno_IN!$B$2:$AK$2)</f>
        <v>0</v>
      </c>
      <c r="V23" cm="1">
        <f t="array" ref="V23">Techno_IN!V24*Techno_IN!V$2/SUMPRODUCT(IF(Techno_IN!$B24:$AK24=1,1,0),Techno_IN!$B$2:$AK$2)</f>
        <v>0</v>
      </c>
      <c r="W23" cm="1">
        <f t="array" ref="W23">Techno_IN!W24*Techno_IN!W$2/SUMPRODUCT(IF(Techno_IN!$B24:$AK24=1,1,0),Techno_IN!$B$2:$AK$2)</f>
        <v>0</v>
      </c>
      <c r="X23" cm="1">
        <f t="array" ref="X23">Techno_IN!X24*Techno_IN!X$2/SUMPRODUCT(IF(Techno_IN!$B24:$AK24=1,1,0),Techno_IN!$B$2:$AK$2)</f>
        <v>0</v>
      </c>
      <c r="Y23" cm="1">
        <f t="array" ref="Y23">Techno_IN!Y24*Techno_IN!Y$2/SUMPRODUCT(IF(Techno_IN!$B24:$AK24=1,1,0),Techno_IN!$B$2:$AK$2)</f>
        <v>0</v>
      </c>
      <c r="Z23" cm="1">
        <f t="array" ref="Z23">Techno_IN!Z24*Techno_IN!Z$2/SUMPRODUCT(IF(Techno_IN!$B24:$AK24=1,1,0),Techno_IN!$B$2:$AK$2)</f>
        <v>0</v>
      </c>
      <c r="AA23" cm="1">
        <f t="array" ref="AA23">Techno_IN!AA24*Techno_IN!AA$2/SUMPRODUCT(IF(Techno_IN!$B24:$AK24=1,1,0),Techno_IN!$B$2:$AK$2)</f>
        <v>0</v>
      </c>
      <c r="AB23" cm="1">
        <f t="array" ref="AB23">Techno_IN!AB24*Techno_IN!AB$2/SUMPRODUCT(IF(Techno_IN!$B24:$AK24=1,1,0),Techno_IN!$B$2:$AK$2)</f>
        <v>0</v>
      </c>
      <c r="AC23" cm="1">
        <f t="array" ref="AC23">Techno_IN!AC24*Techno_IN!AC$2/SUMPRODUCT(IF(Techno_IN!$B24:$AK24=1,1,0),Techno_IN!$B$2:$AK$2)</f>
        <v>0</v>
      </c>
      <c r="AD23" cm="1">
        <f t="array" ref="AD23">Techno_IN!AD24*Techno_IN!AD$2/SUMPRODUCT(IF(Techno_IN!$B24:$AK24=1,1,0),Techno_IN!$B$2:$AK$2)</f>
        <v>0</v>
      </c>
      <c r="AE23" cm="1">
        <f t="array" ref="AE23">Techno_IN!AE24*Techno_IN!AE$2/SUMPRODUCT(IF(Techno_IN!$B24:$AK24=1,1,0),Techno_IN!$B$2:$AK$2)</f>
        <v>0</v>
      </c>
      <c r="AF23" cm="1">
        <f t="array" ref="AF23">Techno_IN!AF24*Techno_IN!AF$2/SUMPRODUCT(IF(Techno_IN!$B24:$AK24=1,1,0),Techno_IN!$B$2:$AK$2)</f>
        <v>0</v>
      </c>
      <c r="AG23" cm="1">
        <f t="array" ref="AG23">Techno_IN!AG24*Techno_IN!AG$2/SUMPRODUCT(IF(Techno_IN!$B24:$AK24=1,1,0),Techno_IN!$B$2:$AK$2)</f>
        <v>0</v>
      </c>
      <c r="AH23" cm="1">
        <f t="array" ref="AH23">Techno_IN!AH24*Techno_IN!AH$2/SUMPRODUCT(IF(Techno_IN!$B24:$AK24=1,1,0),Techno_IN!$B$2:$AK$2)</f>
        <v>0</v>
      </c>
      <c r="AI23" cm="1">
        <f t="array" ref="AI23">Techno_IN!AI24*Techno_IN!AI$2/SUMPRODUCT(IF(Techno_IN!$B24:$AK24=1,1,0),Techno_IN!$B$2:$AK$2)</f>
        <v>0</v>
      </c>
      <c r="AJ23" cm="1">
        <f t="array" ref="AJ23">Techno_IN!AJ24*Techno_IN!AJ$2/SUMPRODUCT(IF(Techno_IN!$B24:$AK24=1,1,0),Techno_IN!$B$2:$AK$2)</f>
        <v>0</v>
      </c>
      <c r="AK23" cm="1">
        <f t="array" ref="AK23">Techno_IN!AK24*Techno_IN!AK$2/SUMPRODUCT(IF(Techno_IN!$B24:$AK24=1,1,0),Techno_IN!$B$2:$AK$2)</f>
        <v>0</v>
      </c>
    </row>
    <row r="24" spans="1:37">
      <c r="A24" t="str">
        <f>Techno_IN!A25</f>
        <v>H2_RE</v>
      </c>
      <c r="B24" cm="1">
        <f t="array" ref="B24">Techno_IN!B25*Techno_IN!B$2/SUMPRODUCT(IF(Techno_IN!$B25:$AK25=1,1,0),Techno_IN!$B$2:$AK$2)</f>
        <v>0</v>
      </c>
      <c r="C24" cm="1">
        <f t="array" ref="C24">Techno_IN!C25*Techno_IN!C$2/SUMPRODUCT(IF(Techno_IN!$B25:$AK25=1,1,0),Techno_IN!$B$2:$AK$2)</f>
        <v>0</v>
      </c>
      <c r="D24" cm="1">
        <f t="array" ref="D24">Techno_IN!D25*Techno_IN!D$2/SUMPRODUCT(IF(Techno_IN!$B25:$AK25=1,1,0),Techno_IN!$B$2:$AK$2)</f>
        <v>0</v>
      </c>
      <c r="E24" cm="1">
        <f t="array" ref="E24">Techno_IN!E25*Techno_IN!E$2/SUMPRODUCT(IF(Techno_IN!$B25:$AK25=1,1,0),Techno_IN!$B$2:$AK$2)</f>
        <v>0</v>
      </c>
      <c r="F24" cm="1">
        <f t="array" ref="F24">Techno_IN!F25*Techno_IN!F$2/SUMPRODUCT(IF(Techno_IN!$B25:$AK25=1,1,0),Techno_IN!$B$2:$AK$2)</f>
        <v>0</v>
      </c>
      <c r="G24" cm="1">
        <f t="array" ref="G24">Techno_IN!G25*Techno_IN!G$2/SUMPRODUCT(IF(Techno_IN!$B25:$AK25=1,1,0),Techno_IN!$B$2:$AK$2)</f>
        <v>0</v>
      </c>
      <c r="H24" cm="1">
        <f t="array" ref="H24">Techno_IN!H25*Techno_IN!H$2/SUMPRODUCT(IF(Techno_IN!$B25:$AK25=1,1,0),Techno_IN!$B$2:$AK$2)</f>
        <v>0</v>
      </c>
      <c r="I24" cm="1">
        <f t="array" ref="I24">Techno_IN!I25*Techno_IN!I$2/SUMPRODUCT(IF(Techno_IN!$B25:$AK25=1,1,0),Techno_IN!$B$2:$AK$2)</f>
        <v>0</v>
      </c>
      <c r="J24" cm="1">
        <f t="array" ref="J24">Techno_IN!J25*Techno_IN!J$2/SUMPRODUCT(IF(Techno_IN!$B25:$AK25=1,1,0),Techno_IN!$B$2:$AK$2)</f>
        <v>0</v>
      </c>
      <c r="K24" cm="1">
        <f t="array" ref="K24">Techno_IN!K25*Techno_IN!K$2/SUMPRODUCT(IF(Techno_IN!$B25:$AK25=1,1,0),Techno_IN!$B$2:$AK$2)</f>
        <v>0</v>
      </c>
      <c r="L24" cm="1">
        <f t="array" ref="L24">Techno_IN!L25*Techno_IN!L$2/SUMPRODUCT(IF(Techno_IN!$B25:$AK25=1,1,0),Techno_IN!$B$2:$AK$2)</f>
        <v>0</v>
      </c>
      <c r="M24" cm="1">
        <f t="array" ref="M24">Techno_IN!M25*Techno_IN!M$2/SUMPRODUCT(IF(Techno_IN!$B25:$AK25=1,1,0),Techno_IN!$B$2:$AK$2)</f>
        <v>0</v>
      </c>
      <c r="N24" cm="1">
        <f t="array" ref="N24">Techno_IN!N25*Techno_IN!N$2/SUMPRODUCT(IF(Techno_IN!$B25:$AK25=1,1,0),Techno_IN!$B$2:$AK$2)</f>
        <v>0</v>
      </c>
      <c r="O24" cm="1">
        <f t="array" ref="O24">Techno_IN!O25*Techno_IN!O$2/SUMPRODUCT(IF(Techno_IN!$B25:$AK25=1,1,0),Techno_IN!$B$2:$AK$2)</f>
        <v>0</v>
      </c>
      <c r="P24" cm="1">
        <f t="array" ref="P24">Techno_IN!P25*Techno_IN!P$2/SUMPRODUCT(IF(Techno_IN!$B25:$AK25=1,1,0),Techno_IN!$B$2:$AK$2)</f>
        <v>0</v>
      </c>
      <c r="Q24" cm="1">
        <f t="array" ref="Q24">Techno_IN!Q25*Techno_IN!Q$2/SUMPRODUCT(IF(Techno_IN!$B25:$AK25=1,1,0),Techno_IN!$B$2:$AK$2)</f>
        <v>0</v>
      </c>
      <c r="R24" cm="1">
        <f t="array" ref="R24">Techno_IN!R25*Techno_IN!R$2/SUMPRODUCT(IF(Techno_IN!$B25:$AK25=1,1,0),Techno_IN!$B$2:$AK$2)</f>
        <v>0</v>
      </c>
      <c r="S24" cm="1">
        <f t="array" ref="S24">Techno_IN!S25*Techno_IN!S$2/SUMPRODUCT(IF(Techno_IN!$B25:$AK25=1,1,0),Techno_IN!$B$2:$AK$2)</f>
        <v>1</v>
      </c>
      <c r="T24" cm="1">
        <f t="array" ref="T24">Techno_IN!T25*Techno_IN!T$2/SUMPRODUCT(IF(Techno_IN!$B25:$AK25=1,1,0),Techno_IN!$B$2:$AK$2)</f>
        <v>0</v>
      </c>
      <c r="U24" cm="1">
        <f t="array" ref="U24">Techno_IN!U25*Techno_IN!U$2/SUMPRODUCT(IF(Techno_IN!$B25:$AK25=1,1,0),Techno_IN!$B$2:$AK$2)</f>
        <v>0</v>
      </c>
      <c r="V24" cm="1">
        <f t="array" ref="V24">Techno_IN!V25*Techno_IN!V$2/SUMPRODUCT(IF(Techno_IN!$B25:$AK25=1,1,0),Techno_IN!$B$2:$AK$2)</f>
        <v>0</v>
      </c>
      <c r="W24" cm="1">
        <f t="array" ref="W24">Techno_IN!W25*Techno_IN!W$2/SUMPRODUCT(IF(Techno_IN!$B25:$AK25=1,1,0),Techno_IN!$B$2:$AK$2)</f>
        <v>0</v>
      </c>
      <c r="X24" cm="1">
        <f t="array" ref="X24">Techno_IN!X25*Techno_IN!X$2/SUMPRODUCT(IF(Techno_IN!$B25:$AK25=1,1,0),Techno_IN!$B$2:$AK$2)</f>
        <v>0</v>
      </c>
      <c r="Y24" cm="1">
        <f t="array" ref="Y24">Techno_IN!Y25*Techno_IN!Y$2/SUMPRODUCT(IF(Techno_IN!$B25:$AK25=1,1,0),Techno_IN!$B$2:$AK$2)</f>
        <v>0</v>
      </c>
      <c r="Z24" cm="1">
        <f t="array" ref="Z24">Techno_IN!Z25*Techno_IN!Z$2/SUMPRODUCT(IF(Techno_IN!$B25:$AK25=1,1,0),Techno_IN!$B$2:$AK$2)</f>
        <v>0</v>
      </c>
      <c r="AA24" cm="1">
        <f t="array" ref="AA24">Techno_IN!AA25*Techno_IN!AA$2/SUMPRODUCT(IF(Techno_IN!$B25:$AK25=1,1,0),Techno_IN!$B$2:$AK$2)</f>
        <v>0</v>
      </c>
      <c r="AB24" cm="1">
        <f t="array" ref="AB24">Techno_IN!AB25*Techno_IN!AB$2/SUMPRODUCT(IF(Techno_IN!$B25:$AK25=1,1,0),Techno_IN!$B$2:$AK$2)</f>
        <v>0</v>
      </c>
      <c r="AC24" cm="1">
        <f t="array" ref="AC24">Techno_IN!AC25*Techno_IN!AC$2/SUMPRODUCT(IF(Techno_IN!$B25:$AK25=1,1,0),Techno_IN!$B$2:$AK$2)</f>
        <v>0</v>
      </c>
      <c r="AD24" cm="1">
        <f t="array" ref="AD24">Techno_IN!AD25*Techno_IN!AD$2/SUMPRODUCT(IF(Techno_IN!$B25:$AK25=1,1,0),Techno_IN!$B$2:$AK$2)</f>
        <v>0</v>
      </c>
      <c r="AE24" cm="1">
        <f t="array" ref="AE24">Techno_IN!AE25*Techno_IN!AE$2/SUMPRODUCT(IF(Techno_IN!$B25:$AK25=1,1,0),Techno_IN!$B$2:$AK$2)</f>
        <v>0</v>
      </c>
      <c r="AF24" cm="1">
        <f t="array" ref="AF24">Techno_IN!AF25*Techno_IN!AF$2/SUMPRODUCT(IF(Techno_IN!$B25:$AK25=1,1,0),Techno_IN!$B$2:$AK$2)</f>
        <v>0</v>
      </c>
      <c r="AG24" cm="1">
        <f t="array" ref="AG24">Techno_IN!AG25*Techno_IN!AG$2/SUMPRODUCT(IF(Techno_IN!$B25:$AK25=1,1,0),Techno_IN!$B$2:$AK$2)</f>
        <v>0</v>
      </c>
      <c r="AH24" cm="1">
        <f t="array" ref="AH24">Techno_IN!AH25*Techno_IN!AH$2/SUMPRODUCT(IF(Techno_IN!$B25:$AK25=1,1,0),Techno_IN!$B$2:$AK$2)</f>
        <v>0</v>
      </c>
      <c r="AI24" cm="1">
        <f t="array" ref="AI24">Techno_IN!AI25*Techno_IN!AI$2/SUMPRODUCT(IF(Techno_IN!$B25:$AK25=1,1,0),Techno_IN!$B$2:$AK$2)</f>
        <v>0</v>
      </c>
      <c r="AJ24" cm="1">
        <f t="array" ref="AJ24">Techno_IN!AJ25*Techno_IN!AJ$2/SUMPRODUCT(IF(Techno_IN!$B25:$AK25=1,1,0),Techno_IN!$B$2:$AK$2)</f>
        <v>0</v>
      </c>
      <c r="AK24" cm="1">
        <f t="array" ref="AK24">Techno_IN!AK25*Techno_IN!AK$2/SUMPRODUCT(IF(Techno_IN!$B25:$AK25=1,1,0),Techno_IN!$B$2:$AK$2)</f>
        <v>0</v>
      </c>
    </row>
    <row r="25" spans="1:37">
      <c r="A25" t="str">
        <f>Techno_IN!A26</f>
        <v>AMMONIA</v>
      </c>
      <c r="B25" cm="1">
        <f t="array" ref="B25">Techno_IN!B26*Techno_IN!B$2/SUMPRODUCT(IF(Techno_IN!$B26:$AK26=1,1,0),Techno_IN!$B$2:$AK$2)</f>
        <v>0</v>
      </c>
      <c r="C25" cm="1">
        <f t="array" ref="C25">Techno_IN!C26*Techno_IN!C$2/SUMPRODUCT(IF(Techno_IN!$B26:$AK26=1,1,0),Techno_IN!$B$2:$AK$2)</f>
        <v>0</v>
      </c>
      <c r="D25" cm="1">
        <f t="array" ref="D25">Techno_IN!D26*Techno_IN!D$2/SUMPRODUCT(IF(Techno_IN!$B26:$AK26=1,1,0),Techno_IN!$B$2:$AK$2)</f>
        <v>0</v>
      </c>
      <c r="E25" cm="1">
        <f t="array" ref="E25">Techno_IN!E26*Techno_IN!E$2/SUMPRODUCT(IF(Techno_IN!$B26:$AK26=1,1,0),Techno_IN!$B$2:$AK$2)</f>
        <v>0</v>
      </c>
      <c r="F25" cm="1">
        <f t="array" ref="F25">Techno_IN!F26*Techno_IN!F$2/SUMPRODUCT(IF(Techno_IN!$B26:$AK26=1,1,0),Techno_IN!$B$2:$AK$2)</f>
        <v>0</v>
      </c>
      <c r="G25" cm="1">
        <f t="array" ref="G25">Techno_IN!G26*Techno_IN!G$2/SUMPRODUCT(IF(Techno_IN!$B26:$AK26=1,1,0),Techno_IN!$B$2:$AK$2)</f>
        <v>0</v>
      </c>
      <c r="H25" cm="1">
        <f t="array" ref="H25">Techno_IN!H26*Techno_IN!H$2/SUMPRODUCT(IF(Techno_IN!$B26:$AK26=1,1,0),Techno_IN!$B$2:$AK$2)</f>
        <v>0</v>
      </c>
      <c r="I25" cm="1">
        <f t="array" ref="I25">Techno_IN!I26*Techno_IN!I$2/SUMPRODUCT(IF(Techno_IN!$B26:$AK26=1,1,0),Techno_IN!$B$2:$AK$2)</f>
        <v>0</v>
      </c>
      <c r="J25" cm="1">
        <f t="array" ref="J25">Techno_IN!J26*Techno_IN!J$2/SUMPRODUCT(IF(Techno_IN!$B26:$AK26=1,1,0),Techno_IN!$B$2:$AK$2)</f>
        <v>0</v>
      </c>
      <c r="K25" cm="1">
        <f t="array" ref="K25">Techno_IN!K26*Techno_IN!K$2/SUMPRODUCT(IF(Techno_IN!$B26:$AK26=1,1,0),Techno_IN!$B$2:$AK$2)</f>
        <v>0</v>
      </c>
      <c r="L25" cm="1">
        <f t="array" ref="L25">Techno_IN!L26*Techno_IN!L$2/SUMPRODUCT(IF(Techno_IN!$B26:$AK26=1,1,0),Techno_IN!$B$2:$AK$2)</f>
        <v>0</v>
      </c>
      <c r="M25" cm="1">
        <f t="array" ref="M25">Techno_IN!M26*Techno_IN!M$2/SUMPRODUCT(IF(Techno_IN!$B26:$AK26=1,1,0),Techno_IN!$B$2:$AK$2)</f>
        <v>0</v>
      </c>
      <c r="N25" cm="1">
        <f t="array" ref="N25">Techno_IN!N26*Techno_IN!N$2/SUMPRODUCT(IF(Techno_IN!$B26:$AK26=1,1,0),Techno_IN!$B$2:$AK$2)</f>
        <v>0</v>
      </c>
      <c r="O25" cm="1">
        <f t="array" ref="O25">Techno_IN!O26*Techno_IN!O$2/SUMPRODUCT(IF(Techno_IN!$B26:$AK26=1,1,0),Techno_IN!$B$2:$AK$2)</f>
        <v>0</v>
      </c>
      <c r="P25" cm="1">
        <f t="array" ref="P25">Techno_IN!P26*Techno_IN!P$2/SUMPRODUCT(IF(Techno_IN!$B26:$AK26=1,1,0),Techno_IN!$B$2:$AK$2)</f>
        <v>0</v>
      </c>
      <c r="Q25" cm="1">
        <f t="array" ref="Q25">Techno_IN!Q26*Techno_IN!Q$2/SUMPRODUCT(IF(Techno_IN!$B26:$AK26=1,1,0),Techno_IN!$B$2:$AK$2)</f>
        <v>0</v>
      </c>
      <c r="R25" cm="1">
        <f t="array" ref="R25">Techno_IN!R26*Techno_IN!R$2/SUMPRODUCT(IF(Techno_IN!$B26:$AK26=1,1,0),Techno_IN!$B$2:$AK$2)</f>
        <v>0</v>
      </c>
      <c r="S25" cm="1">
        <f t="array" ref="S25">Techno_IN!S26*Techno_IN!S$2/SUMPRODUCT(IF(Techno_IN!$B26:$AK26=1,1,0),Techno_IN!$B$2:$AK$2)</f>
        <v>0</v>
      </c>
      <c r="T25" cm="1">
        <f t="array" ref="T25">Techno_IN!T26*Techno_IN!T$2/SUMPRODUCT(IF(Techno_IN!$B26:$AK26=1,1,0),Techno_IN!$B$2:$AK$2)</f>
        <v>1</v>
      </c>
      <c r="U25" cm="1">
        <f t="array" ref="U25">Techno_IN!U26*Techno_IN!U$2/SUMPRODUCT(IF(Techno_IN!$B26:$AK26=1,1,0),Techno_IN!$B$2:$AK$2)</f>
        <v>0</v>
      </c>
      <c r="V25" cm="1">
        <f t="array" ref="V25">Techno_IN!V26*Techno_IN!V$2/SUMPRODUCT(IF(Techno_IN!$B26:$AK26=1,1,0),Techno_IN!$B$2:$AK$2)</f>
        <v>0</v>
      </c>
      <c r="W25" cm="1">
        <f t="array" ref="W25">Techno_IN!W26*Techno_IN!W$2/SUMPRODUCT(IF(Techno_IN!$B26:$AK26=1,1,0),Techno_IN!$B$2:$AK$2)</f>
        <v>0</v>
      </c>
      <c r="X25" cm="1">
        <f t="array" ref="X25">Techno_IN!X26*Techno_IN!X$2/SUMPRODUCT(IF(Techno_IN!$B26:$AK26=1,1,0),Techno_IN!$B$2:$AK$2)</f>
        <v>0</v>
      </c>
      <c r="Y25" cm="1">
        <f t="array" ref="Y25">Techno_IN!Y26*Techno_IN!Y$2/SUMPRODUCT(IF(Techno_IN!$B26:$AK26=1,1,0),Techno_IN!$B$2:$AK$2)</f>
        <v>0</v>
      </c>
      <c r="Z25" cm="1">
        <f t="array" ref="Z25">Techno_IN!Z26*Techno_IN!Z$2/SUMPRODUCT(IF(Techno_IN!$B26:$AK26=1,1,0),Techno_IN!$B$2:$AK$2)</f>
        <v>0</v>
      </c>
      <c r="AA25" cm="1">
        <f t="array" ref="AA25">Techno_IN!AA26*Techno_IN!AA$2/SUMPRODUCT(IF(Techno_IN!$B26:$AK26=1,1,0),Techno_IN!$B$2:$AK$2)</f>
        <v>0</v>
      </c>
      <c r="AB25" cm="1">
        <f t="array" ref="AB25">Techno_IN!AB26*Techno_IN!AB$2/SUMPRODUCT(IF(Techno_IN!$B26:$AK26=1,1,0),Techno_IN!$B$2:$AK$2)</f>
        <v>0</v>
      </c>
      <c r="AC25" cm="1">
        <f t="array" ref="AC25">Techno_IN!AC26*Techno_IN!AC$2/SUMPRODUCT(IF(Techno_IN!$B26:$AK26=1,1,0),Techno_IN!$B$2:$AK$2)</f>
        <v>0</v>
      </c>
      <c r="AD25" cm="1">
        <f t="array" ref="AD25">Techno_IN!AD26*Techno_IN!AD$2/SUMPRODUCT(IF(Techno_IN!$B26:$AK26=1,1,0),Techno_IN!$B$2:$AK$2)</f>
        <v>0</v>
      </c>
      <c r="AE25" cm="1">
        <f t="array" ref="AE25">Techno_IN!AE26*Techno_IN!AE$2/SUMPRODUCT(IF(Techno_IN!$B26:$AK26=1,1,0),Techno_IN!$B$2:$AK$2)</f>
        <v>0</v>
      </c>
      <c r="AF25" cm="1">
        <f t="array" ref="AF25">Techno_IN!AF26*Techno_IN!AF$2/SUMPRODUCT(IF(Techno_IN!$B26:$AK26=1,1,0),Techno_IN!$B$2:$AK$2)</f>
        <v>0</v>
      </c>
      <c r="AG25" cm="1">
        <f t="array" ref="AG25">Techno_IN!AG26*Techno_IN!AG$2/SUMPRODUCT(IF(Techno_IN!$B26:$AK26=1,1,0),Techno_IN!$B$2:$AK$2)</f>
        <v>0</v>
      </c>
      <c r="AH25" cm="1">
        <f t="array" ref="AH25">Techno_IN!AH26*Techno_IN!AH$2/SUMPRODUCT(IF(Techno_IN!$B26:$AK26=1,1,0),Techno_IN!$B$2:$AK$2)</f>
        <v>0</v>
      </c>
      <c r="AI25" cm="1">
        <f t="array" ref="AI25">Techno_IN!AI26*Techno_IN!AI$2/SUMPRODUCT(IF(Techno_IN!$B26:$AK26=1,1,0),Techno_IN!$B$2:$AK$2)</f>
        <v>0</v>
      </c>
      <c r="AJ25" cm="1">
        <f t="array" ref="AJ25">Techno_IN!AJ26*Techno_IN!AJ$2/SUMPRODUCT(IF(Techno_IN!$B26:$AK26=1,1,0),Techno_IN!$B$2:$AK$2)</f>
        <v>0</v>
      </c>
      <c r="AK25" cm="1">
        <f t="array" ref="AK25">Techno_IN!AK26*Techno_IN!AK$2/SUMPRODUCT(IF(Techno_IN!$B26:$AK26=1,1,0),Techno_IN!$B$2:$AK$2)</f>
        <v>0</v>
      </c>
    </row>
    <row r="26" spans="1:37">
      <c r="A26" t="str">
        <f>Techno_IN!A27</f>
        <v>METHANOL</v>
      </c>
      <c r="B26" cm="1">
        <f t="array" ref="B26">Techno_IN!B27*Techno_IN!B$2/SUMPRODUCT(IF(Techno_IN!$B27:$AK27=1,1,0),Techno_IN!$B$2:$AK$2)</f>
        <v>0</v>
      </c>
      <c r="C26" cm="1">
        <f t="array" ref="C26">Techno_IN!C27*Techno_IN!C$2/SUMPRODUCT(IF(Techno_IN!$B27:$AK27=1,1,0),Techno_IN!$B$2:$AK$2)</f>
        <v>0</v>
      </c>
      <c r="D26" cm="1">
        <f t="array" ref="D26">Techno_IN!D27*Techno_IN!D$2/SUMPRODUCT(IF(Techno_IN!$B27:$AK27=1,1,0),Techno_IN!$B$2:$AK$2)</f>
        <v>0</v>
      </c>
      <c r="E26" cm="1">
        <f t="array" ref="E26">Techno_IN!E27*Techno_IN!E$2/SUMPRODUCT(IF(Techno_IN!$B27:$AK27=1,1,0),Techno_IN!$B$2:$AK$2)</f>
        <v>0</v>
      </c>
      <c r="F26" cm="1">
        <f t="array" ref="F26">Techno_IN!F27*Techno_IN!F$2/SUMPRODUCT(IF(Techno_IN!$B27:$AK27=1,1,0),Techno_IN!$B$2:$AK$2)</f>
        <v>0</v>
      </c>
      <c r="G26" cm="1">
        <f t="array" ref="G26">Techno_IN!G27*Techno_IN!G$2/SUMPRODUCT(IF(Techno_IN!$B27:$AK27=1,1,0),Techno_IN!$B$2:$AK$2)</f>
        <v>0</v>
      </c>
      <c r="H26" cm="1">
        <f t="array" ref="H26">Techno_IN!H27*Techno_IN!H$2/SUMPRODUCT(IF(Techno_IN!$B27:$AK27=1,1,0),Techno_IN!$B$2:$AK$2)</f>
        <v>0</v>
      </c>
      <c r="I26" cm="1">
        <f t="array" ref="I26">Techno_IN!I27*Techno_IN!I$2/SUMPRODUCT(IF(Techno_IN!$B27:$AK27=1,1,0),Techno_IN!$B$2:$AK$2)</f>
        <v>0</v>
      </c>
      <c r="J26" cm="1">
        <f t="array" ref="J26">Techno_IN!J27*Techno_IN!J$2/SUMPRODUCT(IF(Techno_IN!$B27:$AK27=1,1,0),Techno_IN!$B$2:$AK$2)</f>
        <v>0</v>
      </c>
      <c r="K26" cm="1">
        <f t="array" ref="K26">Techno_IN!K27*Techno_IN!K$2/SUMPRODUCT(IF(Techno_IN!$B27:$AK27=1,1,0),Techno_IN!$B$2:$AK$2)</f>
        <v>0</v>
      </c>
      <c r="L26" cm="1">
        <f t="array" ref="L26">Techno_IN!L27*Techno_IN!L$2/SUMPRODUCT(IF(Techno_IN!$B27:$AK27=1,1,0),Techno_IN!$B$2:$AK$2)</f>
        <v>0</v>
      </c>
      <c r="M26" cm="1">
        <f t="array" ref="M26">Techno_IN!M27*Techno_IN!M$2/SUMPRODUCT(IF(Techno_IN!$B27:$AK27=1,1,0),Techno_IN!$B$2:$AK$2)</f>
        <v>0</v>
      </c>
      <c r="N26" cm="1">
        <f t="array" ref="N26">Techno_IN!N27*Techno_IN!N$2/SUMPRODUCT(IF(Techno_IN!$B27:$AK27=1,1,0),Techno_IN!$B$2:$AK$2)</f>
        <v>0</v>
      </c>
      <c r="O26" cm="1">
        <f t="array" ref="O26">Techno_IN!O27*Techno_IN!O$2/SUMPRODUCT(IF(Techno_IN!$B27:$AK27=1,1,0),Techno_IN!$B$2:$AK$2)</f>
        <v>0</v>
      </c>
      <c r="P26" cm="1">
        <f t="array" ref="P26">Techno_IN!P27*Techno_IN!P$2/SUMPRODUCT(IF(Techno_IN!$B27:$AK27=1,1,0),Techno_IN!$B$2:$AK$2)</f>
        <v>0</v>
      </c>
      <c r="Q26" cm="1">
        <f t="array" ref="Q26">Techno_IN!Q27*Techno_IN!Q$2/SUMPRODUCT(IF(Techno_IN!$B27:$AK27=1,1,0),Techno_IN!$B$2:$AK$2)</f>
        <v>0</v>
      </c>
      <c r="R26" cm="1">
        <f t="array" ref="R26">Techno_IN!R27*Techno_IN!R$2/SUMPRODUCT(IF(Techno_IN!$B27:$AK27=1,1,0),Techno_IN!$B$2:$AK$2)</f>
        <v>0</v>
      </c>
      <c r="S26" cm="1">
        <f t="array" ref="S26">Techno_IN!S27*Techno_IN!S$2/SUMPRODUCT(IF(Techno_IN!$B27:$AK27=1,1,0),Techno_IN!$B$2:$AK$2)</f>
        <v>0</v>
      </c>
      <c r="T26" cm="1">
        <f t="array" ref="T26">Techno_IN!T27*Techno_IN!T$2/SUMPRODUCT(IF(Techno_IN!$B27:$AK27=1,1,0),Techno_IN!$B$2:$AK$2)</f>
        <v>0</v>
      </c>
      <c r="U26" cm="1">
        <f t="array" ref="U26">Techno_IN!U27*Techno_IN!U$2/SUMPRODUCT(IF(Techno_IN!$B27:$AK27=1,1,0),Techno_IN!$B$2:$AK$2)</f>
        <v>1</v>
      </c>
      <c r="V26" cm="1">
        <f t="array" ref="V26">Techno_IN!V27*Techno_IN!V$2/SUMPRODUCT(IF(Techno_IN!$B27:$AK27=1,1,0),Techno_IN!$B$2:$AK$2)</f>
        <v>0</v>
      </c>
      <c r="W26" cm="1">
        <f t="array" ref="W26">Techno_IN!W27*Techno_IN!W$2/SUMPRODUCT(IF(Techno_IN!$B27:$AK27=1,1,0),Techno_IN!$B$2:$AK$2)</f>
        <v>0</v>
      </c>
      <c r="X26" cm="1">
        <f t="array" ref="X26">Techno_IN!X27*Techno_IN!X$2/SUMPRODUCT(IF(Techno_IN!$B27:$AK27=1,1,0),Techno_IN!$B$2:$AK$2)</f>
        <v>0</v>
      </c>
      <c r="Y26" cm="1">
        <f t="array" ref="Y26">Techno_IN!Y27*Techno_IN!Y$2/SUMPRODUCT(IF(Techno_IN!$B27:$AK27=1,1,0),Techno_IN!$B$2:$AK$2)</f>
        <v>0</v>
      </c>
      <c r="Z26" cm="1">
        <f t="array" ref="Z26">Techno_IN!Z27*Techno_IN!Z$2/SUMPRODUCT(IF(Techno_IN!$B27:$AK27=1,1,0),Techno_IN!$B$2:$AK$2)</f>
        <v>0</v>
      </c>
      <c r="AA26" cm="1">
        <f t="array" ref="AA26">Techno_IN!AA27*Techno_IN!AA$2/SUMPRODUCT(IF(Techno_IN!$B27:$AK27=1,1,0),Techno_IN!$B$2:$AK$2)</f>
        <v>0</v>
      </c>
      <c r="AB26" cm="1">
        <f t="array" ref="AB26">Techno_IN!AB27*Techno_IN!AB$2/SUMPRODUCT(IF(Techno_IN!$B27:$AK27=1,1,0),Techno_IN!$B$2:$AK$2)</f>
        <v>0</v>
      </c>
      <c r="AC26" cm="1">
        <f t="array" ref="AC26">Techno_IN!AC27*Techno_IN!AC$2/SUMPRODUCT(IF(Techno_IN!$B27:$AK27=1,1,0),Techno_IN!$B$2:$AK$2)</f>
        <v>0</v>
      </c>
      <c r="AD26" cm="1">
        <f t="array" ref="AD26">Techno_IN!AD27*Techno_IN!AD$2/SUMPRODUCT(IF(Techno_IN!$B27:$AK27=1,1,0),Techno_IN!$B$2:$AK$2)</f>
        <v>0</v>
      </c>
      <c r="AE26" cm="1">
        <f t="array" ref="AE26">Techno_IN!AE27*Techno_IN!AE$2/SUMPRODUCT(IF(Techno_IN!$B27:$AK27=1,1,0),Techno_IN!$B$2:$AK$2)</f>
        <v>0</v>
      </c>
      <c r="AF26" cm="1">
        <f t="array" ref="AF26">Techno_IN!AF27*Techno_IN!AF$2/SUMPRODUCT(IF(Techno_IN!$B27:$AK27=1,1,0),Techno_IN!$B$2:$AK$2)</f>
        <v>0</v>
      </c>
      <c r="AG26" cm="1">
        <f t="array" ref="AG26">Techno_IN!AG27*Techno_IN!AG$2/SUMPRODUCT(IF(Techno_IN!$B27:$AK27=1,1,0),Techno_IN!$B$2:$AK$2)</f>
        <v>0</v>
      </c>
      <c r="AH26" cm="1">
        <f t="array" ref="AH26">Techno_IN!AH27*Techno_IN!AH$2/SUMPRODUCT(IF(Techno_IN!$B27:$AK27=1,1,0),Techno_IN!$B$2:$AK$2)</f>
        <v>0</v>
      </c>
      <c r="AI26" cm="1">
        <f t="array" ref="AI26">Techno_IN!AI27*Techno_IN!AI$2/SUMPRODUCT(IF(Techno_IN!$B27:$AK27=1,1,0),Techno_IN!$B$2:$AK$2)</f>
        <v>0</v>
      </c>
      <c r="AJ26" cm="1">
        <f t="array" ref="AJ26">Techno_IN!AJ27*Techno_IN!AJ$2/SUMPRODUCT(IF(Techno_IN!$B27:$AK27=1,1,0),Techno_IN!$B$2:$AK$2)</f>
        <v>0</v>
      </c>
      <c r="AK26" cm="1">
        <f t="array" ref="AK26">Techno_IN!AK27*Techno_IN!AK$2/SUMPRODUCT(IF(Techno_IN!$B27:$AK27=1,1,0),Techno_IN!$B$2:$AK$2)</f>
        <v>0</v>
      </c>
    </row>
    <row r="27" spans="1:37">
      <c r="A27" t="str">
        <f>Techno_IN!A28</f>
        <v>AMMONIA_RE</v>
      </c>
      <c r="B27" cm="1">
        <f t="array" ref="B27">Techno_IN!B28*Techno_IN!B$2/SUMPRODUCT(IF(Techno_IN!$B28:$AK28=1,1,0),Techno_IN!$B$2:$AK$2)</f>
        <v>0</v>
      </c>
      <c r="C27" cm="1">
        <f t="array" ref="C27">Techno_IN!C28*Techno_IN!C$2/SUMPRODUCT(IF(Techno_IN!$B28:$AK28=1,1,0),Techno_IN!$B$2:$AK$2)</f>
        <v>0</v>
      </c>
      <c r="D27" cm="1">
        <f t="array" ref="D27">Techno_IN!D28*Techno_IN!D$2/SUMPRODUCT(IF(Techno_IN!$B28:$AK28=1,1,0),Techno_IN!$B$2:$AK$2)</f>
        <v>0</v>
      </c>
      <c r="E27" cm="1">
        <f t="array" ref="E27">Techno_IN!E28*Techno_IN!E$2/SUMPRODUCT(IF(Techno_IN!$B28:$AK28=1,1,0),Techno_IN!$B$2:$AK$2)</f>
        <v>0</v>
      </c>
      <c r="F27" cm="1">
        <f t="array" ref="F27">Techno_IN!F28*Techno_IN!F$2/SUMPRODUCT(IF(Techno_IN!$B28:$AK28=1,1,0),Techno_IN!$B$2:$AK$2)</f>
        <v>0</v>
      </c>
      <c r="G27" cm="1">
        <f t="array" ref="G27">Techno_IN!G28*Techno_IN!G$2/SUMPRODUCT(IF(Techno_IN!$B28:$AK28=1,1,0),Techno_IN!$B$2:$AK$2)</f>
        <v>0</v>
      </c>
      <c r="H27" cm="1">
        <f t="array" ref="H27">Techno_IN!H28*Techno_IN!H$2/SUMPRODUCT(IF(Techno_IN!$B28:$AK28=1,1,0),Techno_IN!$B$2:$AK$2)</f>
        <v>0</v>
      </c>
      <c r="I27" cm="1">
        <f t="array" ref="I27">Techno_IN!I28*Techno_IN!I$2/SUMPRODUCT(IF(Techno_IN!$B28:$AK28=1,1,0),Techno_IN!$B$2:$AK$2)</f>
        <v>0</v>
      </c>
      <c r="J27" cm="1">
        <f t="array" ref="J27">Techno_IN!J28*Techno_IN!J$2/SUMPRODUCT(IF(Techno_IN!$B28:$AK28=1,1,0),Techno_IN!$B$2:$AK$2)</f>
        <v>0</v>
      </c>
      <c r="K27" cm="1">
        <f t="array" ref="K27">Techno_IN!K28*Techno_IN!K$2/SUMPRODUCT(IF(Techno_IN!$B28:$AK28=1,1,0),Techno_IN!$B$2:$AK$2)</f>
        <v>0</v>
      </c>
      <c r="L27" cm="1">
        <f t="array" ref="L27">Techno_IN!L28*Techno_IN!L$2/SUMPRODUCT(IF(Techno_IN!$B28:$AK28=1,1,0),Techno_IN!$B$2:$AK$2)</f>
        <v>0</v>
      </c>
      <c r="M27" cm="1">
        <f t="array" ref="M27">Techno_IN!M28*Techno_IN!M$2/SUMPRODUCT(IF(Techno_IN!$B28:$AK28=1,1,0),Techno_IN!$B$2:$AK$2)</f>
        <v>0</v>
      </c>
      <c r="N27" cm="1">
        <f t="array" ref="N27">Techno_IN!N28*Techno_IN!N$2/SUMPRODUCT(IF(Techno_IN!$B28:$AK28=1,1,0),Techno_IN!$B$2:$AK$2)</f>
        <v>0</v>
      </c>
      <c r="O27" cm="1">
        <f t="array" ref="O27">Techno_IN!O28*Techno_IN!O$2/SUMPRODUCT(IF(Techno_IN!$B28:$AK28=1,1,0),Techno_IN!$B$2:$AK$2)</f>
        <v>0</v>
      </c>
      <c r="P27" cm="1">
        <f t="array" ref="P27">Techno_IN!P28*Techno_IN!P$2/SUMPRODUCT(IF(Techno_IN!$B28:$AK28=1,1,0),Techno_IN!$B$2:$AK$2)</f>
        <v>0</v>
      </c>
      <c r="Q27" cm="1">
        <f t="array" ref="Q27">Techno_IN!Q28*Techno_IN!Q$2/SUMPRODUCT(IF(Techno_IN!$B28:$AK28=1,1,0),Techno_IN!$B$2:$AK$2)</f>
        <v>0</v>
      </c>
      <c r="R27" cm="1">
        <f t="array" ref="R27">Techno_IN!R28*Techno_IN!R$2/SUMPRODUCT(IF(Techno_IN!$B28:$AK28=1,1,0),Techno_IN!$B$2:$AK$2)</f>
        <v>0</v>
      </c>
      <c r="S27" cm="1">
        <f t="array" ref="S27">Techno_IN!S28*Techno_IN!S$2/SUMPRODUCT(IF(Techno_IN!$B28:$AK28=1,1,0),Techno_IN!$B$2:$AK$2)</f>
        <v>0</v>
      </c>
      <c r="T27" cm="1">
        <f t="array" ref="T27">Techno_IN!T28*Techno_IN!T$2/SUMPRODUCT(IF(Techno_IN!$B28:$AK28=1,1,0),Techno_IN!$B$2:$AK$2)</f>
        <v>1</v>
      </c>
      <c r="U27" cm="1">
        <f t="array" ref="U27">Techno_IN!U28*Techno_IN!U$2/SUMPRODUCT(IF(Techno_IN!$B28:$AK28=1,1,0),Techno_IN!$B$2:$AK$2)</f>
        <v>0</v>
      </c>
      <c r="V27" cm="1">
        <f t="array" ref="V27">Techno_IN!V28*Techno_IN!V$2/SUMPRODUCT(IF(Techno_IN!$B28:$AK28=1,1,0),Techno_IN!$B$2:$AK$2)</f>
        <v>0</v>
      </c>
      <c r="W27" cm="1">
        <f t="array" ref="W27">Techno_IN!W28*Techno_IN!W$2/SUMPRODUCT(IF(Techno_IN!$B28:$AK28=1,1,0),Techno_IN!$B$2:$AK$2)</f>
        <v>0</v>
      </c>
      <c r="X27" cm="1">
        <f t="array" ref="X27">Techno_IN!X28*Techno_IN!X$2/SUMPRODUCT(IF(Techno_IN!$B28:$AK28=1,1,0),Techno_IN!$B$2:$AK$2)</f>
        <v>0</v>
      </c>
      <c r="Y27" cm="1">
        <f t="array" ref="Y27">Techno_IN!Y28*Techno_IN!Y$2/SUMPRODUCT(IF(Techno_IN!$B28:$AK28=1,1,0),Techno_IN!$B$2:$AK$2)</f>
        <v>0</v>
      </c>
      <c r="Z27" cm="1">
        <f t="array" ref="Z27">Techno_IN!Z28*Techno_IN!Z$2/SUMPRODUCT(IF(Techno_IN!$B28:$AK28=1,1,0),Techno_IN!$B$2:$AK$2)</f>
        <v>0</v>
      </c>
      <c r="AA27" cm="1">
        <f t="array" ref="AA27">Techno_IN!AA28*Techno_IN!AA$2/SUMPRODUCT(IF(Techno_IN!$B28:$AK28=1,1,0),Techno_IN!$B$2:$AK$2)</f>
        <v>0</v>
      </c>
      <c r="AB27" cm="1">
        <f t="array" ref="AB27">Techno_IN!AB28*Techno_IN!AB$2/SUMPRODUCT(IF(Techno_IN!$B28:$AK28=1,1,0),Techno_IN!$B$2:$AK$2)</f>
        <v>0</v>
      </c>
      <c r="AC27" cm="1">
        <f t="array" ref="AC27">Techno_IN!AC28*Techno_IN!AC$2/SUMPRODUCT(IF(Techno_IN!$B28:$AK28=1,1,0),Techno_IN!$B$2:$AK$2)</f>
        <v>0</v>
      </c>
      <c r="AD27" cm="1">
        <f t="array" ref="AD27">Techno_IN!AD28*Techno_IN!AD$2/SUMPRODUCT(IF(Techno_IN!$B28:$AK28=1,1,0),Techno_IN!$B$2:$AK$2)</f>
        <v>0</v>
      </c>
      <c r="AE27" cm="1">
        <f t="array" ref="AE27">Techno_IN!AE28*Techno_IN!AE$2/SUMPRODUCT(IF(Techno_IN!$B28:$AK28=1,1,0),Techno_IN!$B$2:$AK$2)</f>
        <v>0</v>
      </c>
      <c r="AF27" cm="1">
        <f t="array" ref="AF27">Techno_IN!AF28*Techno_IN!AF$2/SUMPRODUCT(IF(Techno_IN!$B28:$AK28=1,1,0),Techno_IN!$B$2:$AK$2)</f>
        <v>0</v>
      </c>
      <c r="AG27" cm="1">
        <f t="array" ref="AG27">Techno_IN!AG28*Techno_IN!AG$2/SUMPRODUCT(IF(Techno_IN!$B28:$AK28=1,1,0),Techno_IN!$B$2:$AK$2)</f>
        <v>0</v>
      </c>
      <c r="AH27" cm="1">
        <f t="array" ref="AH27">Techno_IN!AH28*Techno_IN!AH$2/SUMPRODUCT(IF(Techno_IN!$B28:$AK28=1,1,0),Techno_IN!$B$2:$AK$2)</f>
        <v>0</v>
      </c>
      <c r="AI27" cm="1">
        <f t="array" ref="AI27">Techno_IN!AI28*Techno_IN!AI$2/SUMPRODUCT(IF(Techno_IN!$B28:$AK28=1,1,0),Techno_IN!$B$2:$AK$2)</f>
        <v>0</v>
      </c>
      <c r="AJ27" cm="1">
        <f t="array" ref="AJ27">Techno_IN!AJ28*Techno_IN!AJ$2/SUMPRODUCT(IF(Techno_IN!$B28:$AK28=1,1,0),Techno_IN!$B$2:$AK$2)</f>
        <v>0</v>
      </c>
      <c r="AK27" cm="1">
        <f t="array" ref="AK27">Techno_IN!AK28*Techno_IN!AK$2/SUMPRODUCT(IF(Techno_IN!$B28:$AK28=1,1,0),Techno_IN!$B$2:$AK$2)</f>
        <v>0</v>
      </c>
    </row>
    <row r="28" spans="1:37">
      <c r="A28" t="str">
        <f>Techno_IN!A29</f>
        <v>METHANOL_RE</v>
      </c>
      <c r="B28" cm="1">
        <f t="array" ref="B28">Techno_IN!B29*Techno_IN!B$2/SUMPRODUCT(IF(Techno_IN!$B29:$AK29=1,1,0),Techno_IN!$B$2:$AK$2)</f>
        <v>0</v>
      </c>
      <c r="C28" cm="1">
        <f t="array" ref="C28">Techno_IN!C29*Techno_IN!C$2/SUMPRODUCT(IF(Techno_IN!$B29:$AK29=1,1,0),Techno_IN!$B$2:$AK$2)</f>
        <v>0</v>
      </c>
      <c r="D28" cm="1">
        <f t="array" ref="D28">Techno_IN!D29*Techno_IN!D$2/SUMPRODUCT(IF(Techno_IN!$B29:$AK29=1,1,0),Techno_IN!$B$2:$AK$2)</f>
        <v>0</v>
      </c>
      <c r="E28" cm="1">
        <f t="array" ref="E28">Techno_IN!E29*Techno_IN!E$2/SUMPRODUCT(IF(Techno_IN!$B29:$AK29=1,1,0),Techno_IN!$B$2:$AK$2)</f>
        <v>0</v>
      </c>
      <c r="F28" cm="1">
        <f t="array" ref="F28">Techno_IN!F29*Techno_IN!F$2/SUMPRODUCT(IF(Techno_IN!$B29:$AK29=1,1,0),Techno_IN!$B$2:$AK$2)</f>
        <v>0</v>
      </c>
      <c r="G28" cm="1">
        <f t="array" ref="G28">Techno_IN!G29*Techno_IN!G$2/SUMPRODUCT(IF(Techno_IN!$B29:$AK29=1,1,0),Techno_IN!$B$2:$AK$2)</f>
        <v>0</v>
      </c>
      <c r="H28" cm="1">
        <f t="array" ref="H28">Techno_IN!H29*Techno_IN!H$2/SUMPRODUCT(IF(Techno_IN!$B29:$AK29=1,1,0),Techno_IN!$B$2:$AK$2)</f>
        <v>0</v>
      </c>
      <c r="I28" cm="1">
        <f t="array" ref="I28">Techno_IN!I29*Techno_IN!I$2/SUMPRODUCT(IF(Techno_IN!$B29:$AK29=1,1,0),Techno_IN!$B$2:$AK$2)</f>
        <v>0</v>
      </c>
      <c r="J28" cm="1">
        <f t="array" ref="J28">Techno_IN!J29*Techno_IN!J$2/SUMPRODUCT(IF(Techno_IN!$B29:$AK29=1,1,0),Techno_IN!$B$2:$AK$2)</f>
        <v>0</v>
      </c>
      <c r="K28" cm="1">
        <f t="array" ref="K28">Techno_IN!K29*Techno_IN!K$2/SUMPRODUCT(IF(Techno_IN!$B29:$AK29=1,1,0),Techno_IN!$B$2:$AK$2)</f>
        <v>0</v>
      </c>
      <c r="L28" cm="1">
        <f t="array" ref="L28">Techno_IN!L29*Techno_IN!L$2/SUMPRODUCT(IF(Techno_IN!$B29:$AK29=1,1,0),Techno_IN!$B$2:$AK$2)</f>
        <v>0</v>
      </c>
      <c r="M28" cm="1">
        <f t="array" ref="M28">Techno_IN!M29*Techno_IN!M$2/SUMPRODUCT(IF(Techno_IN!$B29:$AK29=1,1,0),Techno_IN!$B$2:$AK$2)</f>
        <v>0</v>
      </c>
      <c r="N28" cm="1">
        <f t="array" ref="N28">Techno_IN!N29*Techno_IN!N$2/SUMPRODUCT(IF(Techno_IN!$B29:$AK29=1,1,0),Techno_IN!$B$2:$AK$2)</f>
        <v>0</v>
      </c>
      <c r="O28" cm="1">
        <f t="array" ref="O28">Techno_IN!O29*Techno_IN!O$2/SUMPRODUCT(IF(Techno_IN!$B29:$AK29=1,1,0),Techno_IN!$B$2:$AK$2)</f>
        <v>0</v>
      </c>
      <c r="P28" cm="1">
        <f t="array" ref="P28">Techno_IN!P29*Techno_IN!P$2/SUMPRODUCT(IF(Techno_IN!$B29:$AK29=1,1,0),Techno_IN!$B$2:$AK$2)</f>
        <v>0</v>
      </c>
      <c r="Q28" cm="1">
        <f t="array" ref="Q28">Techno_IN!Q29*Techno_IN!Q$2/SUMPRODUCT(IF(Techno_IN!$B29:$AK29=1,1,0),Techno_IN!$B$2:$AK$2)</f>
        <v>0</v>
      </c>
      <c r="R28" cm="1">
        <f t="array" ref="R28">Techno_IN!R29*Techno_IN!R$2/SUMPRODUCT(IF(Techno_IN!$B29:$AK29=1,1,0),Techno_IN!$B$2:$AK$2)</f>
        <v>0</v>
      </c>
      <c r="S28" cm="1">
        <f t="array" ref="S28">Techno_IN!S29*Techno_IN!S$2/SUMPRODUCT(IF(Techno_IN!$B29:$AK29=1,1,0),Techno_IN!$B$2:$AK$2)</f>
        <v>0</v>
      </c>
      <c r="T28" cm="1">
        <f t="array" ref="T28">Techno_IN!T29*Techno_IN!T$2/SUMPRODUCT(IF(Techno_IN!$B29:$AK29=1,1,0),Techno_IN!$B$2:$AK$2)</f>
        <v>0</v>
      </c>
      <c r="U28" cm="1">
        <f t="array" ref="U28">Techno_IN!U29*Techno_IN!U$2/SUMPRODUCT(IF(Techno_IN!$B29:$AK29=1,1,0),Techno_IN!$B$2:$AK$2)</f>
        <v>1</v>
      </c>
      <c r="V28" cm="1">
        <f t="array" ref="V28">Techno_IN!V29*Techno_IN!V$2/SUMPRODUCT(IF(Techno_IN!$B29:$AK29=1,1,0),Techno_IN!$B$2:$AK$2)</f>
        <v>0</v>
      </c>
      <c r="W28" cm="1">
        <f t="array" ref="W28">Techno_IN!W29*Techno_IN!W$2/SUMPRODUCT(IF(Techno_IN!$B29:$AK29=1,1,0),Techno_IN!$B$2:$AK$2)</f>
        <v>0</v>
      </c>
      <c r="X28" cm="1">
        <f t="array" ref="X28">Techno_IN!X29*Techno_IN!X$2/SUMPRODUCT(IF(Techno_IN!$B29:$AK29=1,1,0),Techno_IN!$B$2:$AK$2)</f>
        <v>0</v>
      </c>
      <c r="Y28" cm="1">
        <f t="array" ref="Y28">Techno_IN!Y29*Techno_IN!Y$2/SUMPRODUCT(IF(Techno_IN!$B29:$AK29=1,1,0),Techno_IN!$B$2:$AK$2)</f>
        <v>0</v>
      </c>
      <c r="Z28" cm="1">
        <f t="array" ref="Z28">Techno_IN!Z29*Techno_IN!Z$2/SUMPRODUCT(IF(Techno_IN!$B29:$AK29=1,1,0),Techno_IN!$B$2:$AK$2)</f>
        <v>0</v>
      </c>
      <c r="AA28" cm="1">
        <f t="array" ref="AA28">Techno_IN!AA29*Techno_IN!AA$2/SUMPRODUCT(IF(Techno_IN!$B29:$AK29=1,1,0),Techno_IN!$B$2:$AK$2)</f>
        <v>0</v>
      </c>
      <c r="AB28" cm="1">
        <f t="array" ref="AB28">Techno_IN!AB29*Techno_IN!AB$2/SUMPRODUCT(IF(Techno_IN!$B29:$AK29=1,1,0),Techno_IN!$B$2:$AK$2)</f>
        <v>0</v>
      </c>
      <c r="AC28" cm="1">
        <f t="array" ref="AC28">Techno_IN!AC29*Techno_IN!AC$2/SUMPRODUCT(IF(Techno_IN!$B29:$AK29=1,1,0),Techno_IN!$B$2:$AK$2)</f>
        <v>0</v>
      </c>
      <c r="AD28" cm="1">
        <f t="array" ref="AD28">Techno_IN!AD29*Techno_IN!AD$2/SUMPRODUCT(IF(Techno_IN!$B29:$AK29=1,1,0),Techno_IN!$B$2:$AK$2)</f>
        <v>0</v>
      </c>
      <c r="AE28" cm="1">
        <f t="array" ref="AE28">Techno_IN!AE29*Techno_IN!AE$2/SUMPRODUCT(IF(Techno_IN!$B29:$AK29=1,1,0),Techno_IN!$B$2:$AK$2)</f>
        <v>0</v>
      </c>
      <c r="AF28" cm="1">
        <f t="array" ref="AF28">Techno_IN!AF29*Techno_IN!AF$2/SUMPRODUCT(IF(Techno_IN!$B29:$AK29=1,1,0),Techno_IN!$B$2:$AK$2)</f>
        <v>0</v>
      </c>
      <c r="AG28" cm="1">
        <f t="array" ref="AG28">Techno_IN!AG29*Techno_IN!AG$2/SUMPRODUCT(IF(Techno_IN!$B29:$AK29=1,1,0),Techno_IN!$B$2:$AK$2)</f>
        <v>0</v>
      </c>
      <c r="AH28" cm="1">
        <f t="array" ref="AH28">Techno_IN!AH29*Techno_IN!AH$2/SUMPRODUCT(IF(Techno_IN!$B29:$AK29=1,1,0),Techno_IN!$B$2:$AK$2)</f>
        <v>0</v>
      </c>
      <c r="AI28" cm="1">
        <f t="array" ref="AI28">Techno_IN!AI29*Techno_IN!AI$2/SUMPRODUCT(IF(Techno_IN!$B29:$AK29=1,1,0),Techno_IN!$B$2:$AK$2)</f>
        <v>0</v>
      </c>
      <c r="AJ28" cm="1">
        <f t="array" ref="AJ28">Techno_IN!AJ29*Techno_IN!AJ$2/SUMPRODUCT(IF(Techno_IN!$B29:$AK29=1,1,0),Techno_IN!$B$2:$AK$2)</f>
        <v>0</v>
      </c>
      <c r="AK28" cm="1">
        <f t="array" ref="AK28">Techno_IN!AK29*Techno_IN!AK$2/SUMPRODUCT(IF(Techno_IN!$B29:$AK29=1,1,0),Techno_IN!$B$2:$AK$2)</f>
        <v>0</v>
      </c>
    </row>
    <row r="29" spans="1:37">
      <c r="A29" t="str">
        <f>Techno_IN!A30</f>
        <v>ELEC_EXPORT</v>
      </c>
      <c r="B29">
        <f>Techno_IN!B30</f>
        <v>0</v>
      </c>
      <c r="C29">
        <f>Techno_IN!C30</f>
        <v>0</v>
      </c>
      <c r="D29">
        <f>Techno_IN!D30</f>
        <v>0</v>
      </c>
      <c r="E29">
        <f>Techno_IN!E30</f>
        <v>0</v>
      </c>
      <c r="F29">
        <f>Techno_IN!F30</f>
        <v>0</v>
      </c>
      <c r="G29">
        <f>Techno_IN!G30</f>
        <v>0</v>
      </c>
      <c r="H29">
        <f>Techno_IN!H30</f>
        <v>0</v>
      </c>
      <c r="I29">
        <f>Techno_IN!I30</f>
        <v>-1</v>
      </c>
      <c r="J29">
        <f>Techno_IN!J30</f>
        <v>0</v>
      </c>
      <c r="K29">
        <f>Techno_IN!K30</f>
        <v>0</v>
      </c>
      <c r="L29">
        <f>Techno_IN!L30</f>
        <v>0</v>
      </c>
      <c r="M29">
        <f>Techno_IN!M30</f>
        <v>0</v>
      </c>
      <c r="N29">
        <f>Techno_IN!N30</f>
        <v>0</v>
      </c>
      <c r="O29">
        <f>Techno_IN!O30</f>
        <v>0</v>
      </c>
      <c r="P29">
        <f>Techno_IN!P30</f>
        <v>0</v>
      </c>
      <c r="Q29">
        <f>Techno_IN!Q30</f>
        <v>0</v>
      </c>
      <c r="R29">
        <f>Techno_IN!R30</f>
        <v>0</v>
      </c>
      <c r="S29">
        <f>Techno_IN!S30</f>
        <v>0</v>
      </c>
      <c r="T29">
        <f>Techno_IN!T30</f>
        <v>0</v>
      </c>
      <c r="U29">
        <f>Techno_IN!U30</f>
        <v>0</v>
      </c>
      <c r="V29">
        <f>Techno_IN!V30</f>
        <v>0</v>
      </c>
      <c r="W29">
        <f>Techno_IN!W30</f>
        <v>0</v>
      </c>
      <c r="X29">
        <f>Techno_IN!X30</f>
        <v>0</v>
      </c>
      <c r="Y29">
        <f>Techno_IN!Y30</f>
        <v>0</v>
      </c>
      <c r="Z29">
        <f>Techno_IN!Z30</f>
        <v>0</v>
      </c>
      <c r="AA29">
        <f>Techno_IN!AA30</f>
        <v>0</v>
      </c>
      <c r="AB29">
        <f>Techno_IN!AB30</f>
        <v>0</v>
      </c>
      <c r="AC29">
        <f>Techno_IN!AC30</f>
        <v>0</v>
      </c>
      <c r="AD29">
        <f>Techno_IN!AD30</f>
        <v>0</v>
      </c>
      <c r="AE29">
        <f>Techno_IN!AE30</f>
        <v>0</v>
      </c>
      <c r="AF29">
        <f>Techno_IN!AF30</f>
        <v>0</v>
      </c>
      <c r="AG29">
        <f>Techno_IN!AG30</f>
        <v>0</v>
      </c>
      <c r="AH29">
        <f>Techno_IN!AH30</f>
        <v>0</v>
      </c>
      <c r="AI29">
        <f>Techno_IN!AI30</f>
        <v>0</v>
      </c>
      <c r="AJ29">
        <f>Techno_IN!AJ30</f>
        <v>0</v>
      </c>
      <c r="AK29">
        <f>Techno_IN!AK30</f>
        <v>0</v>
      </c>
    </row>
    <row r="30" spans="1:37">
      <c r="A30" t="str">
        <f>Techno_IN!A31</f>
        <v>CO2_EMISSIONS</v>
      </c>
      <c r="B30">
        <f>Techno_IN!B31</f>
        <v>0</v>
      </c>
      <c r="C30">
        <f>Techno_IN!C31</f>
        <v>0</v>
      </c>
      <c r="D30">
        <f>Techno_IN!D31</f>
        <v>0</v>
      </c>
      <c r="E30">
        <f>Techno_IN!E31</f>
        <v>0</v>
      </c>
      <c r="F30">
        <f>Techno_IN!F31</f>
        <v>0</v>
      </c>
      <c r="G30">
        <f>Techno_IN!G31</f>
        <v>0</v>
      </c>
      <c r="H30">
        <f>Techno_IN!H31</f>
        <v>0</v>
      </c>
      <c r="I30">
        <f>Techno_IN!I31</f>
        <v>0</v>
      </c>
      <c r="J30">
        <f>Techno_IN!J31</f>
        <v>0</v>
      </c>
      <c r="K30">
        <f>Techno_IN!K31</f>
        <v>0</v>
      </c>
      <c r="L30">
        <f>Techno_IN!L31</f>
        <v>0</v>
      </c>
      <c r="M30">
        <f>Techno_IN!M31</f>
        <v>0</v>
      </c>
      <c r="N30">
        <f>Techno_IN!N31</f>
        <v>0</v>
      </c>
      <c r="O30">
        <f>Techno_IN!O31</f>
        <v>0</v>
      </c>
      <c r="P30">
        <f>Techno_IN!P31</f>
        <v>0</v>
      </c>
      <c r="Q30">
        <f>Techno_IN!Q31</f>
        <v>0</v>
      </c>
      <c r="R30">
        <f>Techno_IN!R31</f>
        <v>0</v>
      </c>
      <c r="S30">
        <f>Techno_IN!S31</f>
        <v>0</v>
      </c>
      <c r="T30">
        <f>Techno_IN!T31</f>
        <v>0</v>
      </c>
      <c r="U30">
        <f>Techno_IN!U31</f>
        <v>0</v>
      </c>
      <c r="V30">
        <f>Techno_IN!V31</f>
        <v>0</v>
      </c>
      <c r="W30">
        <f>Techno_IN!W31</f>
        <v>0</v>
      </c>
      <c r="X30">
        <f>Techno_IN!X31</f>
        <v>0</v>
      </c>
      <c r="Y30">
        <f>Techno_IN!Y31</f>
        <v>0</v>
      </c>
      <c r="Z30">
        <f>Techno_IN!Z31</f>
        <v>0</v>
      </c>
      <c r="AA30">
        <f>Techno_IN!AA31</f>
        <v>0</v>
      </c>
      <c r="AB30">
        <f>Techno_IN!AB31</f>
        <v>0</v>
      </c>
      <c r="AC30">
        <f>Techno_IN!AC31</f>
        <v>0</v>
      </c>
      <c r="AD30">
        <f>Techno_IN!AD31</f>
        <v>0</v>
      </c>
      <c r="AE30">
        <f>Techno_IN!AE31</f>
        <v>0</v>
      </c>
      <c r="AF30">
        <f>Techno_IN!AF31</f>
        <v>0</v>
      </c>
      <c r="AG30">
        <f>Techno_IN!AG31</f>
        <v>0</v>
      </c>
      <c r="AH30">
        <f>Techno_IN!AH31</f>
        <v>0</v>
      </c>
      <c r="AI30">
        <f>Techno_IN!AI31</f>
        <v>0</v>
      </c>
      <c r="AJ30">
        <f>Techno_IN!AJ31</f>
        <v>-1</v>
      </c>
      <c r="AK30">
        <f>Techno_IN!AK31</f>
        <v>0</v>
      </c>
    </row>
    <row r="31" spans="1:37">
      <c r="A31" t="str">
        <f>Techno_IN!A32</f>
        <v>RES_WIND</v>
      </c>
      <c r="B31" cm="1">
        <f t="array" ref="B31">Techno_IN!B32*Techno_IN!B$2/SUMPRODUCT(IF(Techno_IN!$B32:$AK32=1,1,0),Techno_IN!$B$2:$AK$2)</f>
        <v>0</v>
      </c>
      <c r="C31" cm="1">
        <f t="array" ref="C31">Techno_IN!C32*Techno_IN!C$2/SUMPRODUCT(IF(Techno_IN!$B32:$AK32=1,1,0),Techno_IN!$B$2:$AK$2)</f>
        <v>0</v>
      </c>
      <c r="D31" cm="1">
        <f t="array" ref="D31">Techno_IN!D32*Techno_IN!D$2/SUMPRODUCT(IF(Techno_IN!$B32:$AK32=1,1,0),Techno_IN!$B$2:$AK$2)</f>
        <v>0</v>
      </c>
      <c r="E31" cm="1">
        <f t="array" ref="E31">Techno_IN!E32*Techno_IN!E$2/SUMPRODUCT(IF(Techno_IN!$B32:$AK32=1,1,0),Techno_IN!$B$2:$AK$2)</f>
        <v>0</v>
      </c>
      <c r="F31" cm="1">
        <f t="array" ref="F31">Techno_IN!F32*Techno_IN!F$2/SUMPRODUCT(IF(Techno_IN!$B32:$AK32=1,1,0),Techno_IN!$B$2:$AK$2)</f>
        <v>0</v>
      </c>
      <c r="G31" cm="1">
        <f t="array" ref="G31">Techno_IN!G32*Techno_IN!G$2/SUMPRODUCT(IF(Techno_IN!$B32:$AK32=1,1,0),Techno_IN!$B$2:$AK$2)</f>
        <v>0</v>
      </c>
      <c r="H31" cm="1">
        <f t="array" ref="H31">Techno_IN!H32*Techno_IN!H$2/SUMPRODUCT(IF(Techno_IN!$B32:$AK32=1,1,0),Techno_IN!$B$2:$AK$2)</f>
        <v>0</v>
      </c>
      <c r="I31" cm="1">
        <f t="array" ref="I31">Techno_IN!I32*Techno_IN!I$2/SUMPRODUCT(IF(Techno_IN!$B32:$AK32=1,1,0),Techno_IN!$B$2:$AK$2)</f>
        <v>0</v>
      </c>
      <c r="J31" cm="1">
        <f t="array" ref="J31">Techno_IN!J32*Techno_IN!J$2/SUMPRODUCT(IF(Techno_IN!$B32:$AK32=1,1,0),Techno_IN!$B$2:$AK$2)</f>
        <v>0</v>
      </c>
      <c r="K31" cm="1">
        <f t="array" ref="K31">Techno_IN!K32*Techno_IN!K$2/SUMPRODUCT(IF(Techno_IN!$B32:$AK32=1,1,0),Techno_IN!$B$2:$AK$2)</f>
        <v>0</v>
      </c>
      <c r="L31" cm="1">
        <f t="array" ref="L31">Techno_IN!L32*Techno_IN!L$2/SUMPRODUCT(IF(Techno_IN!$B32:$AK32=1,1,0),Techno_IN!$B$2:$AK$2)</f>
        <v>0</v>
      </c>
      <c r="M31" cm="1">
        <f t="array" ref="M31">Techno_IN!M32*Techno_IN!M$2/SUMPRODUCT(IF(Techno_IN!$B32:$AK32=1,1,0),Techno_IN!$B$2:$AK$2)</f>
        <v>0</v>
      </c>
      <c r="N31" cm="1">
        <f t="array" ref="N31">Techno_IN!N32*Techno_IN!N$2/SUMPRODUCT(IF(Techno_IN!$B32:$AK32=1,1,0),Techno_IN!$B$2:$AK$2)</f>
        <v>0</v>
      </c>
      <c r="O31" cm="1">
        <f t="array" ref="O31">Techno_IN!O32*Techno_IN!O$2/SUMPRODUCT(IF(Techno_IN!$B32:$AK32=1,1,0),Techno_IN!$B$2:$AK$2)</f>
        <v>0</v>
      </c>
      <c r="P31" cm="1">
        <f t="array" ref="P31">Techno_IN!P32*Techno_IN!P$2/SUMPRODUCT(IF(Techno_IN!$B32:$AK32=1,1,0),Techno_IN!$B$2:$AK$2)</f>
        <v>0</v>
      </c>
      <c r="Q31" cm="1">
        <f t="array" ref="Q31">Techno_IN!Q32*Techno_IN!Q$2/SUMPRODUCT(IF(Techno_IN!$B32:$AK32=1,1,0),Techno_IN!$B$2:$AK$2)</f>
        <v>0</v>
      </c>
      <c r="R31" cm="1">
        <f t="array" ref="R31">Techno_IN!R32*Techno_IN!R$2/SUMPRODUCT(IF(Techno_IN!$B32:$AK32=1,1,0),Techno_IN!$B$2:$AK$2)</f>
        <v>0</v>
      </c>
      <c r="S31" cm="1">
        <f t="array" ref="S31">Techno_IN!S32*Techno_IN!S$2/SUMPRODUCT(IF(Techno_IN!$B32:$AK32=1,1,0),Techno_IN!$B$2:$AK$2)</f>
        <v>0</v>
      </c>
      <c r="T31" cm="1">
        <f t="array" ref="T31">Techno_IN!T32*Techno_IN!T$2/SUMPRODUCT(IF(Techno_IN!$B32:$AK32=1,1,0),Techno_IN!$B$2:$AK$2)</f>
        <v>0</v>
      </c>
      <c r="U31" cm="1">
        <f t="array" ref="U31">Techno_IN!U32*Techno_IN!U$2/SUMPRODUCT(IF(Techno_IN!$B32:$AK32=1,1,0),Techno_IN!$B$2:$AK$2)</f>
        <v>0</v>
      </c>
      <c r="V31" cm="1">
        <f t="array" ref="V31">Techno_IN!V32*Techno_IN!V$2/SUMPRODUCT(IF(Techno_IN!$B32:$AK32=1,1,0),Techno_IN!$B$2:$AK$2)</f>
        <v>0</v>
      </c>
      <c r="W31" cm="1">
        <f t="array" ref="W31">Techno_IN!W32*Techno_IN!W$2/SUMPRODUCT(IF(Techno_IN!$B32:$AK32=1,1,0),Techno_IN!$B$2:$AK$2)</f>
        <v>0</v>
      </c>
      <c r="X31" cm="1">
        <f t="array" ref="X31">Techno_IN!X32*Techno_IN!X$2/SUMPRODUCT(IF(Techno_IN!$B32:$AK32=1,1,0),Techno_IN!$B$2:$AK$2)</f>
        <v>0</v>
      </c>
      <c r="Y31" cm="1">
        <f t="array" ref="Y31">Techno_IN!Y32*Techno_IN!Y$2/SUMPRODUCT(IF(Techno_IN!$B32:$AK32=1,1,0),Techno_IN!$B$2:$AK$2)</f>
        <v>0</v>
      </c>
      <c r="Z31" cm="1">
        <f t="array" ref="Z31">Techno_IN!Z32*Techno_IN!Z$2/SUMPRODUCT(IF(Techno_IN!$B32:$AK32=1,1,0),Techno_IN!$B$2:$AK$2)</f>
        <v>0</v>
      </c>
      <c r="AA31" cm="1">
        <f t="array" ref="AA31">Techno_IN!AA32*Techno_IN!AA$2/SUMPRODUCT(IF(Techno_IN!$B32:$AK32=1,1,0),Techno_IN!$B$2:$AK$2)</f>
        <v>0</v>
      </c>
      <c r="AB31" cm="1">
        <f t="array" ref="AB31">Techno_IN!AB32*Techno_IN!AB$2/SUMPRODUCT(IF(Techno_IN!$B32:$AK32=1,1,0),Techno_IN!$B$2:$AK$2)</f>
        <v>0</v>
      </c>
      <c r="AC31" cm="1">
        <f t="array" ref="AC31">Techno_IN!AC32*Techno_IN!AC$2/SUMPRODUCT(IF(Techno_IN!$B32:$AK32=1,1,0),Techno_IN!$B$2:$AK$2)</f>
        <v>0</v>
      </c>
      <c r="AD31" cm="1">
        <f t="array" ref="AD31">Techno_IN!AD32*Techno_IN!AD$2/SUMPRODUCT(IF(Techno_IN!$B32:$AK32=1,1,0),Techno_IN!$B$2:$AK$2)</f>
        <v>0</v>
      </c>
      <c r="AE31" cm="1">
        <f t="array" ref="AE31">Techno_IN!AE32*Techno_IN!AE$2/SUMPRODUCT(IF(Techno_IN!$B32:$AK32=1,1,0),Techno_IN!$B$2:$AK$2)</f>
        <v>1</v>
      </c>
      <c r="AF31" cm="1">
        <f t="array" ref="AF31">Techno_IN!AF32*Techno_IN!AF$2/SUMPRODUCT(IF(Techno_IN!$B32:$AK32=1,1,0),Techno_IN!$B$2:$AK$2)</f>
        <v>0</v>
      </c>
      <c r="AG31" cm="1">
        <f t="array" ref="AG31">Techno_IN!AG32*Techno_IN!AG$2/SUMPRODUCT(IF(Techno_IN!$B32:$AK32=1,1,0),Techno_IN!$B$2:$AK$2)</f>
        <v>0</v>
      </c>
      <c r="AH31" cm="1">
        <f t="array" ref="AH31">Techno_IN!AH32*Techno_IN!AH$2/SUMPRODUCT(IF(Techno_IN!$B32:$AK32=1,1,0),Techno_IN!$B$2:$AK$2)</f>
        <v>0</v>
      </c>
      <c r="AI31" cm="1">
        <f t="array" ref="AI31">Techno_IN!AI32*Techno_IN!AI$2/SUMPRODUCT(IF(Techno_IN!$B32:$AK32=1,1,0),Techno_IN!$B$2:$AK$2)</f>
        <v>0</v>
      </c>
      <c r="AJ31" cm="1">
        <f t="array" ref="AJ31">Techno_IN!AJ32*Techno_IN!AJ$2/SUMPRODUCT(IF(Techno_IN!$B32:$AK32=1,1,0),Techno_IN!$B$2:$AK$2)</f>
        <v>0</v>
      </c>
      <c r="AK31" cm="1">
        <f t="array" ref="AK31">Techno_IN!AK32*Techno_IN!AK$2/SUMPRODUCT(IF(Techno_IN!$B32:$AK32=1,1,0),Techno_IN!$B$2:$AK$2)</f>
        <v>0</v>
      </c>
    </row>
    <row r="32" spans="1:37">
      <c r="A32" t="str">
        <f>Techno_IN!A33</f>
        <v>RES_SOLAR</v>
      </c>
      <c r="B32" cm="1">
        <f t="array" ref="B32">Techno_IN!B33*Techno_IN!B$2/SUMPRODUCT(IF(Techno_IN!$B33:$AK33=1,1,0),Techno_IN!$B$2:$AK$2)</f>
        <v>0</v>
      </c>
      <c r="C32" cm="1">
        <f t="array" ref="C32">Techno_IN!C33*Techno_IN!C$2/SUMPRODUCT(IF(Techno_IN!$B33:$AK33=1,1,0),Techno_IN!$B$2:$AK$2)</f>
        <v>0</v>
      </c>
      <c r="D32" cm="1">
        <f t="array" ref="D32">Techno_IN!D33*Techno_IN!D$2/SUMPRODUCT(IF(Techno_IN!$B33:$AK33=1,1,0),Techno_IN!$B$2:$AK$2)</f>
        <v>0</v>
      </c>
      <c r="E32" cm="1">
        <f t="array" ref="E32">Techno_IN!E33*Techno_IN!E$2/SUMPRODUCT(IF(Techno_IN!$B33:$AK33=1,1,0),Techno_IN!$B$2:$AK$2)</f>
        <v>0</v>
      </c>
      <c r="F32" cm="1">
        <f t="array" ref="F32">Techno_IN!F33*Techno_IN!F$2/SUMPRODUCT(IF(Techno_IN!$B33:$AK33=1,1,0),Techno_IN!$B$2:$AK$2)</f>
        <v>0</v>
      </c>
      <c r="G32" cm="1">
        <f t="array" ref="G32">Techno_IN!G33*Techno_IN!G$2/SUMPRODUCT(IF(Techno_IN!$B33:$AK33=1,1,0),Techno_IN!$B$2:$AK$2)</f>
        <v>0</v>
      </c>
      <c r="H32" cm="1">
        <f t="array" ref="H32">Techno_IN!H33*Techno_IN!H$2/SUMPRODUCT(IF(Techno_IN!$B33:$AK33=1,1,0),Techno_IN!$B$2:$AK$2)</f>
        <v>0</v>
      </c>
      <c r="I32" cm="1">
        <f t="array" ref="I32">Techno_IN!I33*Techno_IN!I$2/SUMPRODUCT(IF(Techno_IN!$B33:$AK33=1,1,0),Techno_IN!$B$2:$AK$2)</f>
        <v>0</v>
      </c>
      <c r="J32" cm="1">
        <f t="array" ref="J32">Techno_IN!J33*Techno_IN!J$2/SUMPRODUCT(IF(Techno_IN!$B33:$AK33=1,1,0),Techno_IN!$B$2:$AK$2)</f>
        <v>0</v>
      </c>
      <c r="K32" cm="1">
        <f t="array" ref="K32">Techno_IN!K33*Techno_IN!K$2/SUMPRODUCT(IF(Techno_IN!$B33:$AK33=1,1,0),Techno_IN!$B$2:$AK$2)</f>
        <v>0</v>
      </c>
      <c r="L32" cm="1">
        <f t="array" ref="L32">Techno_IN!L33*Techno_IN!L$2/SUMPRODUCT(IF(Techno_IN!$B33:$AK33=1,1,0),Techno_IN!$B$2:$AK$2)</f>
        <v>0</v>
      </c>
      <c r="M32" cm="1">
        <f t="array" ref="M32">Techno_IN!M33*Techno_IN!M$2/SUMPRODUCT(IF(Techno_IN!$B33:$AK33=1,1,0),Techno_IN!$B$2:$AK$2)</f>
        <v>0</v>
      </c>
      <c r="N32" cm="1">
        <f t="array" ref="N32">Techno_IN!N33*Techno_IN!N$2/SUMPRODUCT(IF(Techno_IN!$B33:$AK33=1,1,0),Techno_IN!$B$2:$AK$2)</f>
        <v>0</v>
      </c>
      <c r="O32" cm="1">
        <f t="array" ref="O32">Techno_IN!O33*Techno_IN!O$2/SUMPRODUCT(IF(Techno_IN!$B33:$AK33=1,1,0),Techno_IN!$B$2:$AK$2)</f>
        <v>0</v>
      </c>
      <c r="P32" cm="1">
        <f t="array" ref="P32">Techno_IN!P33*Techno_IN!P$2/SUMPRODUCT(IF(Techno_IN!$B33:$AK33=1,1,0),Techno_IN!$B$2:$AK$2)</f>
        <v>0</v>
      </c>
      <c r="Q32" cm="1">
        <f t="array" ref="Q32">Techno_IN!Q33*Techno_IN!Q$2/SUMPRODUCT(IF(Techno_IN!$B33:$AK33=1,1,0),Techno_IN!$B$2:$AK$2)</f>
        <v>0</v>
      </c>
      <c r="R32" cm="1">
        <f t="array" ref="R32">Techno_IN!R33*Techno_IN!R$2/SUMPRODUCT(IF(Techno_IN!$B33:$AK33=1,1,0),Techno_IN!$B$2:$AK$2)</f>
        <v>0</v>
      </c>
      <c r="S32" cm="1">
        <f t="array" ref="S32">Techno_IN!S33*Techno_IN!S$2/SUMPRODUCT(IF(Techno_IN!$B33:$AK33=1,1,0),Techno_IN!$B$2:$AK$2)</f>
        <v>0</v>
      </c>
      <c r="T32" cm="1">
        <f t="array" ref="T32">Techno_IN!T33*Techno_IN!T$2/SUMPRODUCT(IF(Techno_IN!$B33:$AK33=1,1,0),Techno_IN!$B$2:$AK$2)</f>
        <v>0</v>
      </c>
      <c r="U32" cm="1">
        <f t="array" ref="U32">Techno_IN!U33*Techno_IN!U$2/SUMPRODUCT(IF(Techno_IN!$B33:$AK33=1,1,0),Techno_IN!$B$2:$AK$2)</f>
        <v>0</v>
      </c>
      <c r="V32" cm="1">
        <f t="array" ref="V32">Techno_IN!V33*Techno_IN!V$2/SUMPRODUCT(IF(Techno_IN!$B33:$AK33=1,1,0),Techno_IN!$B$2:$AK$2)</f>
        <v>0</v>
      </c>
      <c r="W32" cm="1">
        <f t="array" ref="W32">Techno_IN!W33*Techno_IN!W$2/SUMPRODUCT(IF(Techno_IN!$B33:$AK33=1,1,0),Techno_IN!$B$2:$AK$2)</f>
        <v>0</v>
      </c>
      <c r="X32" cm="1">
        <f t="array" ref="X32">Techno_IN!X33*Techno_IN!X$2/SUMPRODUCT(IF(Techno_IN!$B33:$AK33=1,1,0),Techno_IN!$B$2:$AK$2)</f>
        <v>0</v>
      </c>
      <c r="Y32" cm="1">
        <f t="array" ref="Y32">Techno_IN!Y33*Techno_IN!Y$2/SUMPRODUCT(IF(Techno_IN!$B33:$AK33=1,1,0),Techno_IN!$B$2:$AK$2)</f>
        <v>0</v>
      </c>
      <c r="Z32" cm="1">
        <f t="array" ref="Z32">Techno_IN!Z33*Techno_IN!Z$2/SUMPRODUCT(IF(Techno_IN!$B33:$AK33=1,1,0),Techno_IN!$B$2:$AK$2)</f>
        <v>0</v>
      </c>
      <c r="AA32" cm="1">
        <f t="array" ref="AA32">Techno_IN!AA33*Techno_IN!AA$2/SUMPRODUCT(IF(Techno_IN!$B33:$AK33=1,1,0),Techno_IN!$B$2:$AK$2)</f>
        <v>0</v>
      </c>
      <c r="AB32" cm="1">
        <f t="array" ref="AB32">Techno_IN!AB33*Techno_IN!AB$2/SUMPRODUCT(IF(Techno_IN!$B33:$AK33=1,1,0),Techno_IN!$B$2:$AK$2)</f>
        <v>0</v>
      </c>
      <c r="AC32" cm="1">
        <f t="array" ref="AC32">Techno_IN!AC33*Techno_IN!AC$2/SUMPRODUCT(IF(Techno_IN!$B33:$AK33=1,1,0),Techno_IN!$B$2:$AK$2)</f>
        <v>0</v>
      </c>
      <c r="AD32" cm="1">
        <f t="array" ref="AD32">Techno_IN!AD33*Techno_IN!AD$2/SUMPRODUCT(IF(Techno_IN!$B33:$AK33=1,1,0),Techno_IN!$B$2:$AK$2)</f>
        <v>0</v>
      </c>
      <c r="AE32" cm="1">
        <f t="array" ref="AE32">Techno_IN!AE33*Techno_IN!AE$2/SUMPRODUCT(IF(Techno_IN!$B33:$AK33=1,1,0),Techno_IN!$B$2:$AK$2)</f>
        <v>0</v>
      </c>
      <c r="AF32" cm="1">
        <f t="array" ref="AF32">Techno_IN!AF33*Techno_IN!AF$2/SUMPRODUCT(IF(Techno_IN!$B33:$AK33=1,1,0),Techno_IN!$B$2:$AK$2)</f>
        <v>1</v>
      </c>
      <c r="AG32" cm="1">
        <f t="array" ref="AG32">Techno_IN!AG33*Techno_IN!AG$2/SUMPRODUCT(IF(Techno_IN!$B33:$AK33=1,1,0),Techno_IN!$B$2:$AK$2)</f>
        <v>0</v>
      </c>
      <c r="AH32" cm="1">
        <f t="array" ref="AH32">Techno_IN!AH33*Techno_IN!AH$2/SUMPRODUCT(IF(Techno_IN!$B33:$AK33=1,1,0),Techno_IN!$B$2:$AK$2)</f>
        <v>0</v>
      </c>
      <c r="AI32" cm="1">
        <f t="array" ref="AI32">Techno_IN!AI33*Techno_IN!AI$2/SUMPRODUCT(IF(Techno_IN!$B33:$AK33=1,1,0),Techno_IN!$B$2:$AK$2)</f>
        <v>0</v>
      </c>
      <c r="AJ32" cm="1">
        <f t="array" ref="AJ32">Techno_IN!AJ33*Techno_IN!AJ$2/SUMPRODUCT(IF(Techno_IN!$B33:$AK33=1,1,0),Techno_IN!$B$2:$AK$2)</f>
        <v>0</v>
      </c>
      <c r="AK32" cm="1">
        <f t="array" ref="AK32">Techno_IN!AK33*Techno_IN!AK$2/SUMPRODUCT(IF(Techno_IN!$B33:$AK33=1,1,0),Techno_IN!$B$2:$AK$2)</f>
        <v>0</v>
      </c>
    </row>
    <row r="33" spans="1:37">
      <c r="A33" t="str">
        <f>Techno_IN!A34</f>
        <v>RES_HYDRO</v>
      </c>
      <c r="B33" cm="1">
        <f t="array" ref="B33">Techno_IN!B34*Techno_IN!B$2/SUMPRODUCT(IF(Techno_IN!$B34:$AK34=1,1,0),Techno_IN!$B$2:$AK$2)</f>
        <v>0</v>
      </c>
      <c r="C33" cm="1">
        <f t="array" ref="C33">Techno_IN!C34*Techno_IN!C$2/SUMPRODUCT(IF(Techno_IN!$B34:$AK34=1,1,0),Techno_IN!$B$2:$AK$2)</f>
        <v>0</v>
      </c>
      <c r="D33" cm="1">
        <f t="array" ref="D33">Techno_IN!D34*Techno_IN!D$2/SUMPRODUCT(IF(Techno_IN!$B34:$AK34=1,1,0),Techno_IN!$B$2:$AK$2)</f>
        <v>0</v>
      </c>
      <c r="E33" cm="1">
        <f t="array" ref="E33">Techno_IN!E34*Techno_IN!E$2/SUMPRODUCT(IF(Techno_IN!$B34:$AK34=1,1,0),Techno_IN!$B$2:$AK$2)</f>
        <v>0</v>
      </c>
      <c r="F33" cm="1">
        <f t="array" ref="F33">Techno_IN!F34*Techno_IN!F$2/SUMPRODUCT(IF(Techno_IN!$B34:$AK34=1,1,0),Techno_IN!$B$2:$AK$2)</f>
        <v>0</v>
      </c>
      <c r="G33" cm="1">
        <f t="array" ref="G33">Techno_IN!G34*Techno_IN!G$2/SUMPRODUCT(IF(Techno_IN!$B34:$AK34=1,1,0),Techno_IN!$B$2:$AK$2)</f>
        <v>0</v>
      </c>
      <c r="H33" cm="1">
        <f t="array" ref="H33">Techno_IN!H34*Techno_IN!H$2/SUMPRODUCT(IF(Techno_IN!$B34:$AK34=1,1,0),Techno_IN!$B$2:$AK$2)</f>
        <v>0</v>
      </c>
      <c r="I33" cm="1">
        <f t="array" ref="I33">Techno_IN!I34*Techno_IN!I$2/SUMPRODUCT(IF(Techno_IN!$B34:$AK34=1,1,0),Techno_IN!$B$2:$AK$2)</f>
        <v>0</v>
      </c>
      <c r="J33" cm="1">
        <f t="array" ref="J33">Techno_IN!J34*Techno_IN!J$2/SUMPRODUCT(IF(Techno_IN!$B34:$AK34=1,1,0),Techno_IN!$B$2:$AK$2)</f>
        <v>0</v>
      </c>
      <c r="K33" cm="1">
        <f t="array" ref="K33">Techno_IN!K34*Techno_IN!K$2/SUMPRODUCT(IF(Techno_IN!$B34:$AK34=1,1,0),Techno_IN!$B$2:$AK$2)</f>
        <v>0</v>
      </c>
      <c r="L33" cm="1">
        <f t="array" ref="L33">Techno_IN!L34*Techno_IN!L$2/SUMPRODUCT(IF(Techno_IN!$B34:$AK34=1,1,0),Techno_IN!$B$2:$AK$2)</f>
        <v>0</v>
      </c>
      <c r="M33" cm="1">
        <f t="array" ref="M33">Techno_IN!M34*Techno_IN!M$2/SUMPRODUCT(IF(Techno_IN!$B34:$AK34=1,1,0),Techno_IN!$B$2:$AK$2)</f>
        <v>0</v>
      </c>
      <c r="N33" cm="1">
        <f t="array" ref="N33">Techno_IN!N34*Techno_IN!N$2/SUMPRODUCT(IF(Techno_IN!$B34:$AK34=1,1,0),Techno_IN!$B$2:$AK$2)</f>
        <v>0</v>
      </c>
      <c r="O33" cm="1">
        <f t="array" ref="O33">Techno_IN!O34*Techno_IN!O$2/SUMPRODUCT(IF(Techno_IN!$B34:$AK34=1,1,0),Techno_IN!$B$2:$AK$2)</f>
        <v>0</v>
      </c>
      <c r="P33" cm="1">
        <f t="array" ref="P33">Techno_IN!P34*Techno_IN!P$2/SUMPRODUCT(IF(Techno_IN!$B34:$AK34=1,1,0),Techno_IN!$B$2:$AK$2)</f>
        <v>0</v>
      </c>
      <c r="Q33" cm="1">
        <f t="array" ref="Q33">Techno_IN!Q34*Techno_IN!Q$2/SUMPRODUCT(IF(Techno_IN!$B34:$AK34=1,1,0),Techno_IN!$B$2:$AK$2)</f>
        <v>0</v>
      </c>
      <c r="R33" cm="1">
        <f t="array" ref="R33">Techno_IN!R34*Techno_IN!R$2/SUMPRODUCT(IF(Techno_IN!$B34:$AK34=1,1,0),Techno_IN!$B$2:$AK$2)</f>
        <v>0</v>
      </c>
      <c r="S33" cm="1">
        <f t="array" ref="S33">Techno_IN!S34*Techno_IN!S$2/SUMPRODUCT(IF(Techno_IN!$B34:$AK34=1,1,0),Techno_IN!$B$2:$AK$2)</f>
        <v>0</v>
      </c>
      <c r="T33" cm="1">
        <f t="array" ref="T33">Techno_IN!T34*Techno_IN!T$2/SUMPRODUCT(IF(Techno_IN!$B34:$AK34=1,1,0),Techno_IN!$B$2:$AK$2)</f>
        <v>0</v>
      </c>
      <c r="U33" cm="1">
        <f t="array" ref="U33">Techno_IN!U34*Techno_IN!U$2/SUMPRODUCT(IF(Techno_IN!$B34:$AK34=1,1,0),Techno_IN!$B$2:$AK$2)</f>
        <v>0</v>
      </c>
      <c r="V33" cm="1">
        <f t="array" ref="V33">Techno_IN!V34*Techno_IN!V$2/SUMPRODUCT(IF(Techno_IN!$B34:$AK34=1,1,0),Techno_IN!$B$2:$AK$2)</f>
        <v>0</v>
      </c>
      <c r="W33" cm="1">
        <f t="array" ref="W33">Techno_IN!W34*Techno_IN!W$2/SUMPRODUCT(IF(Techno_IN!$B34:$AK34=1,1,0),Techno_IN!$B$2:$AK$2)</f>
        <v>0</v>
      </c>
      <c r="X33" cm="1">
        <f t="array" ref="X33">Techno_IN!X34*Techno_IN!X$2/SUMPRODUCT(IF(Techno_IN!$B34:$AK34=1,1,0),Techno_IN!$B$2:$AK$2)</f>
        <v>0</v>
      </c>
      <c r="Y33" cm="1">
        <f t="array" ref="Y33">Techno_IN!Y34*Techno_IN!Y$2/SUMPRODUCT(IF(Techno_IN!$B34:$AK34=1,1,0),Techno_IN!$B$2:$AK$2)</f>
        <v>0</v>
      </c>
      <c r="Z33" cm="1">
        <f t="array" ref="Z33">Techno_IN!Z34*Techno_IN!Z$2/SUMPRODUCT(IF(Techno_IN!$B34:$AK34=1,1,0),Techno_IN!$B$2:$AK$2)</f>
        <v>0</v>
      </c>
      <c r="AA33" cm="1">
        <f t="array" ref="AA33">Techno_IN!AA34*Techno_IN!AA$2/SUMPRODUCT(IF(Techno_IN!$B34:$AK34=1,1,0),Techno_IN!$B$2:$AK$2)</f>
        <v>0</v>
      </c>
      <c r="AB33" cm="1">
        <f t="array" ref="AB33">Techno_IN!AB34*Techno_IN!AB$2/SUMPRODUCT(IF(Techno_IN!$B34:$AK34=1,1,0),Techno_IN!$B$2:$AK$2)</f>
        <v>0</v>
      </c>
      <c r="AC33" cm="1">
        <f t="array" ref="AC33">Techno_IN!AC34*Techno_IN!AC$2/SUMPRODUCT(IF(Techno_IN!$B34:$AK34=1,1,0),Techno_IN!$B$2:$AK$2)</f>
        <v>0</v>
      </c>
      <c r="AD33" cm="1">
        <f t="array" ref="AD33">Techno_IN!AD34*Techno_IN!AD$2/SUMPRODUCT(IF(Techno_IN!$B34:$AK34=1,1,0),Techno_IN!$B$2:$AK$2)</f>
        <v>0</v>
      </c>
      <c r="AE33" cm="1">
        <f t="array" ref="AE33">Techno_IN!AE34*Techno_IN!AE$2/SUMPRODUCT(IF(Techno_IN!$B34:$AK34=1,1,0),Techno_IN!$B$2:$AK$2)</f>
        <v>0</v>
      </c>
      <c r="AF33" cm="1">
        <f t="array" ref="AF33">Techno_IN!AF34*Techno_IN!AF$2/SUMPRODUCT(IF(Techno_IN!$B34:$AK34=1,1,0),Techno_IN!$B$2:$AK$2)</f>
        <v>0</v>
      </c>
      <c r="AG33" cm="1">
        <f t="array" ref="AG33">Techno_IN!AG34*Techno_IN!AG$2/SUMPRODUCT(IF(Techno_IN!$B34:$AK34=1,1,0),Techno_IN!$B$2:$AK$2)</f>
        <v>1</v>
      </c>
      <c r="AH33" cm="1">
        <f t="array" ref="AH33">Techno_IN!AH34*Techno_IN!AH$2/SUMPRODUCT(IF(Techno_IN!$B34:$AK34=1,1,0),Techno_IN!$B$2:$AK$2)</f>
        <v>0</v>
      </c>
      <c r="AI33" cm="1">
        <f t="array" ref="AI33">Techno_IN!AI34*Techno_IN!AI$2/SUMPRODUCT(IF(Techno_IN!$B34:$AK34=1,1,0),Techno_IN!$B$2:$AK$2)</f>
        <v>0</v>
      </c>
      <c r="AJ33" cm="1">
        <f t="array" ref="AJ33">Techno_IN!AJ34*Techno_IN!AJ$2/SUMPRODUCT(IF(Techno_IN!$B34:$AK34=1,1,0),Techno_IN!$B$2:$AK$2)</f>
        <v>0</v>
      </c>
      <c r="AK33" cm="1">
        <f t="array" ref="AK33">Techno_IN!AK34*Techno_IN!AK$2/SUMPRODUCT(IF(Techno_IN!$B34:$AK34=1,1,0),Techno_IN!$B$2:$AK$2)</f>
        <v>0</v>
      </c>
    </row>
    <row r="34" spans="1:37">
      <c r="A34" t="str">
        <f>Techno_IN!A35</f>
        <v>RES_GEO</v>
      </c>
      <c r="B34">
        <f>Techno_IN!B35</f>
        <v>0</v>
      </c>
      <c r="C34">
        <f>Techno_IN!C35</f>
        <v>0</v>
      </c>
      <c r="D34">
        <f>Techno_IN!D35</f>
        <v>0</v>
      </c>
      <c r="E34">
        <f>Techno_IN!E35</f>
        <v>0</v>
      </c>
      <c r="F34">
        <f>Techno_IN!F35</f>
        <v>0</v>
      </c>
      <c r="G34">
        <f>Techno_IN!G35</f>
        <v>0</v>
      </c>
      <c r="H34">
        <f>Techno_IN!H35</f>
        <v>0</v>
      </c>
      <c r="I34">
        <f>Techno_IN!I35</f>
        <v>0</v>
      </c>
      <c r="J34">
        <f>Techno_IN!J35</f>
        <v>0</v>
      </c>
      <c r="K34">
        <f>Techno_IN!K35</f>
        <v>0</v>
      </c>
      <c r="L34">
        <f>Techno_IN!L35</f>
        <v>0</v>
      </c>
      <c r="M34">
        <f>Techno_IN!M35</f>
        <v>0</v>
      </c>
      <c r="N34">
        <f>Techno_IN!N35</f>
        <v>0</v>
      </c>
      <c r="O34">
        <f>Techno_IN!O35</f>
        <v>0</v>
      </c>
      <c r="P34">
        <f>Techno_IN!P35</f>
        <v>0</v>
      </c>
      <c r="Q34">
        <f>Techno_IN!Q35</f>
        <v>0</v>
      </c>
      <c r="R34">
        <f>Techno_IN!R35</f>
        <v>0</v>
      </c>
      <c r="S34">
        <f>Techno_IN!S35</f>
        <v>0</v>
      </c>
      <c r="T34">
        <f>Techno_IN!T35</f>
        <v>0</v>
      </c>
      <c r="U34">
        <f>Techno_IN!U35</f>
        <v>0</v>
      </c>
      <c r="V34">
        <f>Techno_IN!V35</f>
        <v>0</v>
      </c>
      <c r="W34">
        <f>Techno_IN!W35</f>
        <v>0</v>
      </c>
      <c r="X34">
        <f>Techno_IN!X35</f>
        <v>0</v>
      </c>
      <c r="Y34">
        <f>Techno_IN!Y35</f>
        <v>0</v>
      </c>
      <c r="Z34">
        <f>Techno_IN!Z35</f>
        <v>0</v>
      </c>
      <c r="AA34">
        <f>Techno_IN!AA35</f>
        <v>0</v>
      </c>
      <c r="AB34">
        <f>Techno_IN!AB35</f>
        <v>0</v>
      </c>
      <c r="AC34">
        <f>Techno_IN!AC35</f>
        <v>0</v>
      </c>
      <c r="AD34">
        <f>Techno_IN!AD35</f>
        <v>0</v>
      </c>
      <c r="AE34">
        <f>Techno_IN!AE35</f>
        <v>0</v>
      </c>
      <c r="AF34">
        <f>Techno_IN!AF35</f>
        <v>0</v>
      </c>
      <c r="AG34">
        <f>Techno_IN!AG35</f>
        <v>0</v>
      </c>
      <c r="AH34">
        <f>Techno_IN!AH35</f>
        <v>1</v>
      </c>
      <c r="AI34">
        <f>Techno_IN!AI35</f>
        <v>0</v>
      </c>
      <c r="AJ34">
        <f>Techno_IN!AJ35</f>
        <v>0</v>
      </c>
      <c r="AK34">
        <f>Techno_IN!AK35</f>
        <v>0</v>
      </c>
    </row>
    <row r="35" spans="1:37">
      <c r="A35" t="str">
        <f>Techno_IN!A36</f>
        <v xml:space="preserve">CO2_ATM </v>
      </c>
      <c r="B35">
        <f>Techno_IN!B36</f>
        <v>0</v>
      </c>
      <c r="C35">
        <f>Techno_IN!C36</f>
        <v>0</v>
      </c>
      <c r="D35">
        <f>Techno_IN!D36</f>
        <v>0</v>
      </c>
      <c r="E35">
        <f>Techno_IN!E36</f>
        <v>0</v>
      </c>
      <c r="F35">
        <f>Techno_IN!F36</f>
        <v>0</v>
      </c>
      <c r="G35">
        <f>Techno_IN!G36</f>
        <v>0</v>
      </c>
      <c r="H35">
        <f>Techno_IN!H36</f>
        <v>0</v>
      </c>
      <c r="I35">
        <f>Techno_IN!I36</f>
        <v>0</v>
      </c>
      <c r="J35">
        <f>Techno_IN!J36</f>
        <v>0</v>
      </c>
      <c r="K35">
        <f>Techno_IN!K36</f>
        <v>0</v>
      </c>
      <c r="L35">
        <f>Techno_IN!L36</f>
        <v>0</v>
      </c>
      <c r="M35">
        <f>Techno_IN!M36</f>
        <v>0</v>
      </c>
      <c r="N35">
        <f>Techno_IN!N36</f>
        <v>0</v>
      </c>
      <c r="O35">
        <f>Techno_IN!O36</f>
        <v>0</v>
      </c>
      <c r="P35">
        <f>Techno_IN!P36</f>
        <v>0</v>
      </c>
      <c r="Q35">
        <f>Techno_IN!Q36</f>
        <v>0</v>
      </c>
      <c r="R35">
        <f>Techno_IN!R36</f>
        <v>0</v>
      </c>
      <c r="S35">
        <f>Techno_IN!S36</f>
        <v>0</v>
      </c>
      <c r="T35">
        <f>Techno_IN!T36</f>
        <v>0</v>
      </c>
      <c r="U35">
        <f>Techno_IN!U36</f>
        <v>0</v>
      </c>
      <c r="V35">
        <f>Techno_IN!V36</f>
        <v>0</v>
      </c>
      <c r="W35">
        <f>Techno_IN!W36</f>
        <v>0</v>
      </c>
      <c r="X35">
        <f>Techno_IN!X36</f>
        <v>0</v>
      </c>
      <c r="Y35">
        <f>Techno_IN!Y36</f>
        <v>0</v>
      </c>
      <c r="Z35">
        <f>Techno_IN!Z36</f>
        <v>0</v>
      </c>
      <c r="AA35">
        <f>Techno_IN!AA36</f>
        <v>0</v>
      </c>
      <c r="AB35">
        <f>Techno_IN!AB36</f>
        <v>0</v>
      </c>
      <c r="AC35">
        <f>Techno_IN!AC36</f>
        <v>0</v>
      </c>
      <c r="AD35">
        <f>Techno_IN!AD36</f>
        <v>0</v>
      </c>
      <c r="AE35">
        <f>Techno_IN!AE36</f>
        <v>0</v>
      </c>
      <c r="AF35">
        <f>Techno_IN!AF36</f>
        <v>0</v>
      </c>
      <c r="AG35">
        <f>Techno_IN!AG36</f>
        <v>0</v>
      </c>
      <c r="AH35">
        <f>Techno_IN!AH36</f>
        <v>0</v>
      </c>
      <c r="AI35">
        <f>Techno_IN!AI36</f>
        <v>1</v>
      </c>
      <c r="AJ35">
        <f>Techno_IN!AJ36</f>
        <v>0</v>
      </c>
      <c r="AK35">
        <f>Techno_IN!AK36</f>
        <v>0</v>
      </c>
    </row>
    <row r="36" spans="1:37">
      <c r="A36" t="str">
        <f>Techno_IN!A37</f>
        <v xml:space="preserve">CO2_INDUSTRY </v>
      </c>
      <c r="B36">
        <f>Techno_IN!B37</f>
        <v>0</v>
      </c>
      <c r="C36">
        <f>Techno_IN!C37</f>
        <v>0</v>
      </c>
      <c r="D36">
        <f>Techno_IN!D37</f>
        <v>0</v>
      </c>
      <c r="E36">
        <f>Techno_IN!E37</f>
        <v>0</v>
      </c>
      <c r="F36">
        <f>Techno_IN!F37</f>
        <v>0</v>
      </c>
      <c r="G36">
        <f>Techno_IN!G37</f>
        <v>0</v>
      </c>
      <c r="H36">
        <f>Techno_IN!H37</f>
        <v>0</v>
      </c>
      <c r="I36">
        <f>Techno_IN!I37</f>
        <v>0</v>
      </c>
      <c r="J36">
        <f>Techno_IN!J37</f>
        <v>0</v>
      </c>
      <c r="K36">
        <f>Techno_IN!K37</f>
        <v>0</v>
      </c>
      <c r="L36">
        <f>Techno_IN!L37</f>
        <v>0</v>
      </c>
      <c r="M36">
        <f>Techno_IN!M37</f>
        <v>0</v>
      </c>
      <c r="N36">
        <f>Techno_IN!N37</f>
        <v>0</v>
      </c>
      <c r="O36">
        <f>Techno_IN!O37</f>
        <v>0</v>
      </c>
      <c r="P36">
        <f>Techno_IN!P37</f>
        <v>0</v>
      </c>
      <c r="Q36">
        <f>Techno_IN!Q37</f>
        <v>0</v>
      </c>
      <c r="R36">
        <f>Techno_IN!R37</f>
        <v>0</v>
      </c>
      <c r="S36">
        <f>Techno_IN!S37</f>
        <v>0</v>
      </c>
      <c r="T36">
        <f>Techno_IN!T37</f>
        <v>0</v>
      </c>
      <c r="U36">
        <f>Techno_IN!U37</f>
        <v>0</v>
      </c>
      <c r="V36">
        <f>Techno_IN!V37</f>
        <v>0</v>
      </c>
      <c r="W36">
        <f>Techno_IN!W37</f>
        <v>0</v>
      </c>
      <c r="X36">
        <f>Techno_IN!X37</f>
        <v>0</v>
      </c>
      <c r="Y36">
        <f>Techno_IN!Y37</f>
        <v>0</v>
      </c>
      <c r="Z36">
        <f>Techno_IN!Z37</f>
        <v>0</v>
      </c>
      <c r="AA36">
        <f>Techno_IN!AA37</f>
        <v>0</v>
      </c>
      <c r="AB36">
        <f>Techno_IN!AB37</f>
        <v>0</v>
      </c>
      <c r="AC36">
        <f>Techno_IN!AC37</f>
        <v>0</v>
      </c>
      <c r="AD36">
        <f>Techno_IN!AD37</f>
        <v>0</v>
      </c>
      <c r="AE36">
        <f>Techno_IN!AE37</f>
        <v>0</v>
      </c>
      <c r="AF36">
        <f>Techno_IN!AF37</f>
        <v>0</v>
      </c>
      <c r="AG36">
        <f>Techno_IN!AG37</f>
        <v>0</v>
      </c>
      <c r="AH36">
        <f>Techno_IN!AH37</f>
        <v>0</v>
      </c>
      <c r="AI36">
        <f>Techno_IN!AI37</f>
        <v>0</v>
      </c>
      <c r="AJ36">
        <f>Techno_IN!AJ37</f>
        <v>1</v>
      </c>
      <c r="AK36">
        <f>Techno_IN!AK37</f>
        <v>0</v>
      </c>
    </row>
    <row r="37" spans="1:37">
      <c r="A37" t="str">
        <f>Techno_IN!A38</f>
        <v>CO2_CAPTURED</v>
      </c>
      <c r="B37">
        <f>Techno_IN!B38</f>
        <v>0</v>
      </c>
      <c r="C37">
        <f>Techno_IN!C38</f>
        <v>0</v>
      </c>
      <c r="D37">
        <f>Techno_IN!D38</f>
        <v>0</v>
      </c>
      <c r="E37">
        <f>Techno_IN!E38</f>
        <v>0</v>
      </c>
      <c r="F37">
        <f>Techno_IN!F38</f>
        <v>0</v>
      </c>
      <c r="G37">
        <f>Techno_IN!G38</f>
        <v>0</v>
      </c>
      <c r="H37">
        <f>Techno_IN!H38</f>
        <v>0</v>
      </c>
      <c r="I37">
        <f>Techno_IN!I38</f>
        <v>0</v>
      </c>
      <c r="J37">
        <f>Techno_IN!J38</f>
        <v>0</v>
      </c>
      <c r="K37">
        <f>Techno_IN!K38</f>
        <v>0</v>
      </c>
      <c r="L37">
        <f>Techno_IN!L38</f>
        <v>0</v>
      </c>
      <c r="M37">
        <f>Techno_IN!M38</f>
        <v>0</v>
      </c>
      <c r="N37">
        <f>Techno_IN!N38</f>
        <v>0</v>
      </c>
      <c r="O37">
        <f>Techno_IN!O38</f>
        <v>0</v>
      </c>
      <c r="P37">
        <f>Techno_IN!P38</f>
        <v>0</v>
      </c>
      <c r="Q37">
        <f>Techno_IN!Q38</f>
        <v>0</v>
      </c>
      <c r="R37">
        <f>Techno_IN!R38</f>
        <v>0</v>
      </c>
      <c r="S37">
        <f>Techno_IN!S38</f>
        <v>0</v>
      </c>
      <c r="T37">
        <f>Techno_IN!T38</f>
        <v>0</v>
      </c>
      <c r="U37">
        <f>Techno_IN!U38</f>
        <v>0</v>
      </c>
      <c r="V37">
        <f>Techno_IN!V38</f>
        <v>0</v>
      </c>
      <c r="W37">
        <f>Techno_IN!W38</f>
        <v>0</v>
      </c>
      <c r="X37">
        <f>Techno_IN!X38</f>
        <v>0</v>
      </c>
      <c r="Y37">
        <f>Techno_IN!Y38</f>
        <v>0</v>
      </c>
      <c r="Z37">
        <f>Techno_IN!Z38</f>
        <v>0</v>
      </c>
      <c r="AA37">
        <f>Techno_IN!AA38</f>
        <v>0</v>
      </c>
      <c r="AB37">
        <f>Techno_IN!AB38</f>
        <v>0</v>
      </c>
      <c r="AC37">
        <f>Techno_IN!AC38</f>
        <v>0</v>
      </c>
      <c r="AD37">
        <f>Techno_IN!AD38</f>
        <v>0</v>
      </c>
      <c r="AE37">
        <f>Techno_IN!AE38</f>
        <v>0</v>
      </c>
      <c r="AF37">
        <f>Techno_IN!AF38</f>
        <v>0</v>
      </c>
      <c r="AG37">
        <f>Techno_IN!AG38</f>
        <v>0</v>
      </c>
      <c r="AH37">
        <f>Techno_IN!AH38</f>
        <v>0</v>
      </c>
      <c r="AI37">
        <f>Techno_IN!AI38</f>
        <v>0</v>
      </c>
      <c r="AJ37">
        <f>Techno_IN!AJ38</f>
        <v>0</v>
      </c>
      <c r="AK37">
        <f>Techno_IN!AK38</f>
        <v>1</v>
      </c>
    </row>
    <row r="38" spans="1:37">
      <c r="A38" t="str">
        <f>Techno_IN!A39</f>
        <v>NUCLEAR</v>
      </c>
      <c r="B38" cm="1">
        <f t="array" ref="B38">Techno_IN!B39*Techno_IN!B$2/SUMPRODUCT(IF(Techno_IN!$B39:$AK39=1,1,0),Techno_IN!$B$2:$AK$2)</f>
        <v>0</v>
      </c>
      <c r="C38" cm="1">
        <f t="array" ref="C38">Techno_IN!C39*Techno_IN!C$2/SUMPRODUCT(IF(Techno_IN!$B39:$AK39=1,1,0),Techno_IN!$B$2:$AK$2)</f>
        <v>0</v>
      </c>
      <c r="D38" cm="1">
        <f t="array" ref="D38">Techno_IN!D39*Techno_IN!D$2/SUMPRODUCT(IF(Techno_IN!$B39:$AK39=1,1,0),Techno_IN!$B$2:$AK$2)</f>
        <v>0</v>
      </c>
      <c r="E38" cm="1">
        <f t="array" ref="E38">Techno_IN!E39*Techno_IN!E$2/SUMPRODUCT(IF(Techno_IN!$B39:$AK39=1,1,0),Techno_IN!$B$2:$AK$2)</f>
        <v>0</v>
      </c>
      <c r="F38" cm="1">
        <f t="array" ref="F38">Techno_IN!F39*Techno_IN!F$2/SUMPRODUCT(IF(Techno_IN!$B39:$AK39=1,1,0),Techno_IN!$B$2:$AK$2)</f>
        <v>0</v>
      </c>
      <c r="G38" cm="1">
        <f t="array" ref="G38">Techno_IN!G39*Techno_IN!G$2/SUMPRODUCT(IF(Techno_IN!$B39:$AK39=1,1,0),Techno_IN!$B$2:$AK$2)</f>
        <v>0</v>
      </c>
      <c r="H38" cm="1">
        <f t="array" ref="H38">Techno_IN!H39*Techno_IN!H$2/SUMPRODUCT(IF(Techno_IN!$B39:$AK39=1,1,0),Techno_IN!$B$2:$AK$2)</f>
        <v>0</v>
      </c>
      <c r="I38" cm="1">
        <f t="array" ref="I38">Techno_IN!I39*Techno_IN!I$2/SUMPRODUCT(IF(Techno_IN!$B39:$AK39=1,1,0),Techno_IN!$B$2:$AK$2)</f>
        <v>1</v>
      </c>
      <c r="J38" cm="1">
        <f t="array" ref="J38">Techno_IN!J39*Techno_IN!J$2/SUMPRODUCT(IF(Techno_IN!$B39:$AK39=1,1,0),Techno_IN!$B$2:$AK$2)</f>
        <v>0</v>
      </c>
      <c r="K38" cm="1">
        <f t="array" ref="K38">Techno_IN!K39*Techno_IN!K$2/SUMPRODUCT(IF(Techno_IN!$B39:$AK39=1,1,0),Techno_IN!$B$2:$AK$2)</f>
        <v>0</v>
      </c>
      <c r="L38" cm="1">
        <f t="array" ref="L38">Techno_IN!L39*Techno_IN!L$2/SUMPRODUCT(IF(Techno_IN!$B39:$AK39=1,1,0),Techno_IN!$B$2:$AK$2)</f>
        <v>0</v>
      </c>
      <c r="M38" cm="1">
        <f t="array" ref="M38">Techno_IN!M39*Techno_IN!M$2/SUMPRODUCT(IF(Techno_IN!$B39:$AK39=1,1,0),Techno_IN!$B$2:$AK$2)</f>
        <v>0</v>
      </c>
      <c r="N38" cm="1">
        <f t="array" ref="N38">Techno_IN!N39*Techno_IN!N$2/SUMPRODUCT(IF(Techno_IN!$B39:$AK39=1,1,0),Techno_IN!$B$2:$AK$2)</f>
        <v>0</v>
      </c>
      <c r="O38" cm="1">
        <f t="array" ref="O38">Techno_IN!O39*Techno_IN!O$2/SUMPRODUCT(IF(Techno_IN!$B39:$AK39=1,1,0),Techno_IN!$B$2:$AK$2)</f>
        <v>0</v>
      </c>
      <c r="P38" cm="1">
        <f t="array" ref="P38">Techno_IN!P39*Techno_IN!P$2/SUMPRODUCT(IF(Techno_IN!$B39:$AK39=1,1,0),Techno_IN!$B$2:$AK$2)</f>
        <v>0</v>
      </c>
      <c r="Q38" cm="1">
        <f t="array" ref="Q38">Techno_IN!Q39*Techno_IN!Q$2/SUMPRODUCT(IF(Techno_IN!$B39:$AK39=1,1,0),Techno_IN!$B$2:$AK$2)</f>
        <v>-3.0303030303030303</v>
      </c>
      <c r="R38" cm="1">
        <f t="array" ref="R38">Techno_IN!R39*Techno_IN!R$2/SUMPRODUCT(IF(Techno_IN!$B39:$AK39=1,1,0),Techno_IN!$B$2:$AK$2)</f>
        <v>0</v>
      </c>
      <c r="S38" cm="1">
        <f t="array" ref="S38">Techno_IN!S39*Techno_IN!S$2/SUMPRODUCT(IF(Techno_IN!$B39:$AK39=1,1,0),Techno_IN!$B$2:$AK$2)</f>
        <v>0</v>
      </c>
      <c r="T38" cm="1">
        <f t="array" ref="T38">Techno_IN!T39*Techno_IN!T$2/SUMPRODUCT(IF(Techno_IN!$B39:$AK39=1,1,0),Techno_IN!$B$2:$AK$2)</f>
        <v>0</v>
      </c>
      <c r="U38" cm="1">
        <f t="array" ref="U38">Techno_IN!U39*Techno_IN!U$2/SUMPRODUCT(IF(Techno_IN!$B39:$AK39=1,1,0),Techno_IN!$B$2:$AK$2)</f>
        <v>0</v>
      </c>
      <c r="V38" cm="1">
        <f t="array" ref="V38">Techno_IN!V39*Techno_IN!V$2/SUMPRODUCT(IF(Techno_IN!$B39:$AK39=1,1,0),Techno_IN!$B$2:$AK$2)</f>
        <v>0</v>
      </c>
      <c r="W38" cm="1">
        <f t="array" ref="W38">Techno_IN!W39*Techno_IN!W$2/SUMPRODUCT(IF(Techno_IN!$B39:$AK39=1,1,0),Techno_IN!$B$2:$AK$2)</f>
        <v>0</v>
      </c>
      <c r="X38" cm="1">
        <f t="array" ref="X38">Techno_IN!X39*Techno_IN!X$2/SUMPRODUCT(IF(Techno_IN!$B39:$AK39=1,1,0),Techno_IN!$B$2:$AK$2)</f>
        <v>0</v>
      </c>
      <c r="Y38" cm="1">
        <f t="array" ref="Y38">Techno_IN!Y39*Techno_IN!Y$2/SUMPRODUCT(IF(Techno_IN!$B39:$AK39=1,1,0),Techno_IN!$B$2:$AK$2)</f>
        <v>0</v>
      </c>
      <c r="Z38" cm="1">
        <f t="array" ref="Z38">Techno_IN!Z39*Techno_IN!Z$2/SUMPRODUCT(IF(Techno_IN!$B39:$AK39=1,1,0),Techno_IN!$B$2:$AK$2)</f>
        <v>0</v>
      </c>
      <c r="AA38" cm="1">
        <f t="array" ref="AA38">Techno_IN!AA39*Techno_IN!AA$2/SUMPRODUCT(IF(Techno_IN!$B39:$AK39=1,1,0),Techno_IN!$B$2:$AK$2)</f>
        <v>0</v>
      </c>
      <c r="AB38" cm="1">
        <f t="array" ref="AB38">Techno_IN!AB39*Techno_IN!AB$2/SUMPRODUCT(IF(Techno_IN!$B39:$AK39=1,1,0),Techno_IN!$B$2:$AK$2)</f>
        <v>0</v>
      </c>
      <c r="AC38" cm="1">
        <f t="array" ref="AC38">Techno_IN!AC39*Techno_IN!AC$2/SUMPRODUCT(IF(Techno_IN!$B39:$AK39=1,1,0),Techno_IN!$B$2:$AK$2)</f>
        <v>0</v>
      </c>
      <c r="AD38" cm="1">
        <f t="array" ref="AD38">Techno_IN!AD39*Techno_IN!AD$2/SUMPRODUCT(IF(Techno_IN!$B39:$AK39=1,1,0),Techno_IN!$B$2:$AK$2)</f>
        <v>0</v>
      </c>
      <c r="AE38" cm="1">
        <f t="array" ref="AE38">Techno_IN!AE39*Techno_IN!AE$2/SUMPRODUCT(IF(Techno_IN!$B39:$AK39=1,1,0),Techno_IN!$B$2:$AK$2)</f>
        <v>0</v>
      </c>
      <c r="AF38" cm="1">
        <f t="array" ref="AF38">Techno_IN!AF39*Techno_IN!AF$2/SUMPRODUCT(IF(Techno_IN!$B39:$AK39=1,1,0),Techno_IN!$B$2:$AK$2)</f>
        <v>0</v>
      </c>
      <c r="AG38" cm="1">
        <f t="array" ref="AG38">Techno_IN!AG39*Techno_IN!AG$2/SUMPRODUCT(IF(Techno_IN!$B39:$AK39=1,1,0),Techno_IN!$B$2:$AK$2)</f>
        <v>0</v>
      </c>
      <c r="AH38" cm="1">
        <f t="array" ref="AH38">Techno_IN!AH39*Techno_IN!AH$2/SUMPRODUCT(IF(Techno_IN!$B39:$AK39=1,1,0),Techno_IN!$B$2:$AK$2)</f>
        <v>0</v>
      </c>
      <c r="AI38" cm="1">
        <f t="array" ref="AI38">Techno_IN!AI39*Techno_IN!AI$2/SUMPRODUCT(IF(Techno_IN!$B39:$AK39=1,1,0),Techno_IN!$B$2:$AK$2)</f>
        <v>0</v>
      </c>
      <c r="AJ38" cm="1">
        <f t="array" ref="AJ38">Techno_IN!AJ39*Techno_IN!AJ$2/SUMPRODUCT(IF(Techno_IN!$B39:$AK39=1,1,0),Techno_IN!$B$2:$AK$2)</f>
        <v>0</v>
      </c>
      <c r="AK38" cm="1">
        <f t="array" ref="AK38">Techno_IN!AK39*Techno_IN!AK$2/SUMPRODUCT(IF(Techno_IN!$B39:$AK39=1,1,0),Techno_IN!$B$2:$AK$2)</f>
        <v>0</v>
      </c>
    </row>
    <row r="39" spans="1:37">
      <c r="A39" t="str">
        <f>Techno_IN!A40</f>
        <v>CCGT</v>
      </c>
      <c r="B39" cm="1">
        <f t="array" ref="B39">Techno_IN!B40*Techno_IN!B$2/SUMPRODUCT(IF(Techno_IN!$B40:$AK40=1,1,0),Techno_IN!$B$2:$AK$2)</f>
        <v>0</v>
      </c>
      <c r="C39" cm="1">
        <f t="array" ref="C39">Techno_IN!C40*Techno_IN!C$2/SUMPRODUCT(IF(Techno_IN!$B40:$AK40=1,1,0),Techno_IN!$B$2:$AK$2)</f>
        <v>0</v>
      </c>
      <c r="D39" cm="1">
        <f t="array" ref="D39">Techno_IN!D40*Techno_IN!D$2/SUMPRODUCT(IF(Techno_IN!$B40:$AK40=1,1,0),Techno_IN!$B$2:$AK$2)</f>
        <v>0</v>
      </c>
      <c r="E39" cm="1">
        <f t="array" ref="E39">Techno_IN!E40*Techno_IN!E$2/SUMPRODUCT(IF(Techno_IN!$B40:$AK40=1,1,0),Techno_IN!$B$2:$AK$2)</f>
        <v>0</v>
      </c>
      <c r="F39" cm="1">
        <f t="array" ref="F39">Techno_IN!F40*Techno_IN!F$2/SUMPRODUCT(IF(Techno_IN!$B40:$AK40=1,1,0),Techno_IN!$B$2:$AK$2)</f>
        <v>0</v>
      </c>
      <c r="G39" cm="1">
        <f t="array" ref="G39">Techno_IN!G40*Techno_IN!G$2/SUMPRODUCT(IF(Techno_IN!$B40:$AK40=1,1,0),Techno_IN!$B$2:$AK$2)</f>
        <v>0</v>
      </c>
      <c r="H39" cm="1">
        <f t="array" ref="H39">Techno_IN!H40*Techno_IN!H$2/SUMPRODUCT(IF(Techno_IN!$B40:$AK40=1,1,0),Techno_IN!$B$2:$AK$2)</f>
        <v>0</v>
      </c>
      <c r="I39" cm="1">
        <f t="array" ref="I39">Techno_IN!I40*Techno_IN!I$2/SUMPRODUCT(IF(Techno_IN!$B40:$AK40=1,1,0),Techno_IN!$B$2:$AK$2)</f>
        <v>1</v>
      </c>
      <c r="J39" cm="1">
        <f t="array" ref="J39">Techno_IN!J40*Techno_IN!J$2/SUMPRODUCT(IF(Techno_IN!$B40:$AK40=1,1,0),Techno_IN!$B$2:$AK$2)</f>
        <v>0</v>
      </c>
      <c r="K39" cm="1">
        <f t="array" ref="K39">Techno_IN!K40*Techno_IN!K$2/SUMPRODUCT(IF(Techno_IN!$B40:$AK40=1,1,0),Techno_IN!$B$2:$AK$2)</f>
        <v>0</v>
      </c>
      <c r="L39" cm="1">
        <f t="array" ref="L39">Techno_IN!L40*Techno_IN!L$2/SUMPRODUCT(IF(Techno_IN!$B40:$AK40=1,1,0),Techno_IN!$B$2:$AK$2)</f>
        <v>0</v>
      </c>
      <c r="M39" cm="1">
        <f t="array" ref="M39">Techno_IN!M40*Techno_IN!M$2/SUMPRODUCT(IF(Techno_IN!$B40:$AK40=1,1,0),Techno_IN!$B$2:$AK$2)</f>
        <v>-1.650792</v>
      </c>
      <c r="N39" cm="1">
        <f t="array" ref="N39">Techno_IN!N40*Techno_IN!N$2/SUMPRODUCT(IF(Techno_IN!$B40:$AK40=1,1,0),Techno_IN!$B$2:$AK$2)</f>
        <v>0</v>
      </c>
      <c r="O39" cm="1">
        <f t="array" ref="O39">Techno_IN!O40*Techno_IN!O$2/SUMPRODUCT(IF(Techno_IN!$B40:$AK40=1,1,0),Techno_IN!$B$2:$AK$2)</f>
        <v>0</v>
      </c>
      <c r="P39" cm="1">
        <f t="array" ref="P39">Techno_IN!P40*Techno_IN!P$2/SUMPRODUCT(IF(Techno_IN!$B40:$AK40=1,1,0),Techno_IN!$B$2:$AK$2)</f>
        <v>0</v>
      </c>
      <c r="Q39" cm="1">
        <f t="array" ref="Q39">Techno_IN!Q40*Techno_IN!Q$2/SUMPRODUCT(IF(Techno_IN!$B40:$AK40=1,1,0),Techno_IN!$B$2:$AK$2)</f>
        <v>0</v>
      </c>
      <c r="R39" cm="1">
        <f t="array" ref="R39">Techno_IN!R40*Techno_IN!R$2/SUMPRODUCT(IF(Techno_IN!$B40:$AK40=1,1,0),Techno_IN!$B$2:$AK$2)</f>
        <v>0</v>
      </c>
      <c r="S39" cm="1">
        <f t="array" ref="S39">Techno_IN!S40*Techno_IN!S$2/SUMPRODUCT(IF(Techno_IN!$B40:$AK40=1,1,0),Techno_IN!$B$2:$AK$2)</f>
        <v>0</v>
      </c>
      <c r="T39" cm="1">
        <f t="array" ref="T39">Techno_IN!T40*Techno_IN!T$2/SUMPRODUCT(IF(Techno_IN!$B40:$AK40=1,1,0),Techno_IN!$B$2:$AK$2)</f>
        <v>0</v>
      </c>
      <c r="U39" cm="1">
        <f t="array" ref="U39">Techno_IN!U40*Techno_IN!U$2/SUMPRODUCT(IF(Techno_IN!$B40:$AK40=1,1,0),Techno_IN!$B$2:$AK$2)</f>
        <v>0</v>
      </c>
      <c r="V39" cm="1">
        <f t="array" ref="V39">Techno_IN!V40*Techno_IN!V$2/SUMPRODUCT(IF(Techno_IN!$B40:$AK40=1,1,0),Techno_IN!$B$2:$AK$2)</f>
        <v>0</v>
      </c>
      <c r="W39" cm="1">
        <f t="array" ref="W39">Techno_IN!W40*Techno_IN!W$2/SUMPRODUCT(IF(Techno_IN!$B40:$AK40=1,1,0),Techno_IN!$B$2:$AK$2)</f>
        <v>0</v>
      </c>
      <c r="X39" cm="1">
        <f t="array" ref="X39">Techno_IN!X40*Techno_IN!X$2/SUMPRODUCT(IF(Techno_IN!$B40:$AK40=1,1,0),Techno_IN!$B$2:$AK$2)</f>
        <v>0</v>
      </c>
      <c r="Y39" cm="1">
        <f t="array" ref="Y39">Techno_IN!Y40*Techno_IN!Y$2/SUMPRODUCT(IF(Techno_IN!$B40:$AK40=1,1,0),Techno_IN!$B$2:$AK$2)</f>
        <v>0</v>
      </c>
      <c r="Z39" cm="1">
        <f t="array" ref="Z39">Techno_IN!Z40*Techno_IN!Z$2/SUMPRODUCT(IF(Techno_IN!$B40:$AK40=1,1,0),Techno_IN!$B$2:$AK$2)</f>
        <v>0</v>
      </c>
      <c r="AA39" cm="1">
        <f t="array" ref="AA39">Techno_IN!AA40*Techno_IN!AA$2/SUMPRODUCT(IF(Techno_IN!$B40:$AK40=1,1,0),Techno_IN!$B$2:$AK$2)</f>
        <v>0</v>
      </c>
      <c r="AB39" cm="1">
        <f t="array" ref="AB39">Techno_IN!AB40*Techno_IN!AB$2/SUMPRODUCT(IF(Techno_IN!$B40:$AK40=1,1,0),Techno_IN!$B$2:$AK$2)</f>
        <v>0</v>
      </c>
      <c r="AC39" cm="1">
        <f t="array" ref="AC39">Techno_IN!AC40*Techno_IN!AC$2/SUMPRODUCT(IF(Techno_IN!$B40:$AK40=1,1,0),Techno_IN!$B$2:$AK$2)</f>
        <v>0</v>
      </c>
      <c r="AD39" cm="1">
        <f t="array" ref="AD39">Techno_IN!AD40*Techno_IN!AD$2/SUMPRODUCT(IF(Techno_IN!$B40:$AK40=1,1,0),Techno_IN!$B$2:$AK$2)</f>
        <v>0</v>
      </c>
      <c r="AE39" cm="1">
        <f t="array" ref="AE39">Techno_IN!AE40*Techno_IN!AE$2/SUMPRODUCT(IF(Techno_IN!$B40:$AK40=1,1,0),Techno_IN!$B$2:$AK$2)</f>
        <v>0</v>
      </c>
      <c r="AF39" cm="1">
        <f t="array" ref="AF39">Techno_IN!AF40*Techno_IN!AF$2/SUMPRODUCT(IF(Techno_IN!$B40:$AK40=1,1,0),Techno_IN!$B$2:$AK$2)</f>
        <v>0</v>
      </c>
      <c r="AG39" cm="1">
        <f t="array" ref="AG39">Techno_IN!AG40*Techno_IN!AG$2/SUMPRODUCT(IF(Techno_IN!$B40:$AK40=1,1,0),Techno_IN!$B$2:$AK$2)</f>
        <v>0</v>
      </c>
      <c r="AH39" cm="1">
        <f t="array" ref="AH39">Techno_IN!AH40*Techno_IN!AH$2/SUMPRODUCT(IF(Techno_IN!$B40:$AK40=1,1,0),Techno_IN!$B$2:$AK$2)</f>
        <v>0</v>
      </c>
      <c r="AI39" cm="1">
        <f t="array" ref="AI39">Techno_IN!AI40*Techno_IN!AI$2/SUMPRODUCT(IF(Techno_IN!$B40:$AK40=1,1,0),Techno_IN!$B$2:$AK$2)</f>
        <v>0</v>
      </c>
      <c r="AJ39" cm="1">
        <f t="array" ref="AJ39">Techno_IN!AJ40*Techno_IN!AJ$2/SUMPRODUCT(IF(Techno_IN!$B40:$AK40=1,1,0),Techno_IN!$B$2:$AK$2)</f>
        <v>0.31746000000000002</v>
      </c>
      <c r="AK39" cm="1">
        <f t="array" ref="AK39">Techno_IN!AK40*Techno_IN!AK$2/SUMPRODUCT(IF(Techno_IN!$B40:$AK40=1,1,0),Techno_IN!$B$2:$AK$2)</f>
        <v>0</v>
      </c>
    </row>
    <row r="40" spans="1:37">
      <c r="A40" t="str">
        <f>Techno_IN!A41</f>
        <v>CCGT_AMMONIA</v>
      </c>
      <c r="B40" cm="1">
        <f t="array" ref="B40">Techno_IN!B41*Techno_IN!B$2/SUMPRODUCT(IF(Techno_IN!$B41:$AK41=1,1,0),Techno_IN!$B$2:$AK$2)</f>
        <v>0</v>
      </c>
      <c r="C40" cm="1">
        <f t="array" ref="C40">Techno_IN!C41*Techno_IN!C$2/SUMPRODUCT(IF(Techno_IN!$B41:$AK41=1,1,0),Techno_IN!$B$2:$AK$2)</f>
        <v>0</v>
      </c>
      <c r="D40" cm="1">
        <f t="array" ref="D40">Techno_IN!D41*Techno_IN!D$2/SUMPRODUCT(IF(Techno_IN!$B41:$AK41=1,1,0),Techno_IN!$B$2:$AK$2)</f>
        <v>0</v>
      </c>
      <c r="E40" cm="1">
        <f t="array" ref="E40">Techno_IN!E41*Techno_IN!E$2/SUMPRODUCT(IF(Techno_IN!$B41:$AK41=1,1,0),Techno_IN!$B$2:$AK$2)</f>
        <v>0</v>
      </c>
      <c r="F40" cm="1">
        <f t="array" ref="F40">Techno_IN!F41*Techno_IN!F$2/SUMPRODUCT(IF(Techno_IN!$B41:$AK41=1,1,0),Techno_IN!$B$2:$AK$2)</f>
        <v>0</v>
      </c>
      <c r="G40" cm="1">
        <f t="array" ref="G40">Techno_IN!G41*Techno_IN!G$2/SUMPRODUCT(IF(Techno_IN!$B41:$AK41=1,1,0),Techno_IN!$B$2:$AK$2)</f>
        <v>0</v>
      </c>
      <c r="H40" cm="1">
        <f t="array" ref="H40">Techno_IN!H41*Techno_IN!H$2/SUMPRODUCT(IF(Techno_IN!$B41:$AK41=1,1,0),Techno_IN!$B$2:$AK$2)</f>
        <v>0</v>
      </c>
      <c r="I40" cm="1">
        <f t="array" ref="I40">Techno_IN!I41*Techno_IN!I$2/SUMPRODUCT(IF(Techno_IN!$B41:$AK41=1,1,0),Techno_IN!$B$2:$AK$2)</f>
        <v>1</v>
      </c>
      <c r="J40" cm="1">
        <f t="array" ref="J40">Techno_IN!J41*Techno_IN!J$2/SUMPRODUCT(IF(Techno_IN!$B41:$AK41=1,1,0),Techno_IN!$B$2:$AK$2)</f>
        <v>0</v>
      </c>
      <c r="K40" cm="1">
        <f t="array" ref="K40">Techno_IN!K41*Techno_IN!K$2/SUMPRODUCT(IF(Techno_IN!$B41:$AK41=1,1,0),Techno_IN!$B$2:$AK$2)</f>
        <v>0</v>
      </c>
      <c r="L40" cm="1">
        <f t="array" ref="L40">Techno_IN!L41*Techno_IN!L$2/SUMPRODUCT(IF(Techno_IN!$B41:$AK41=1,1,0),Techno_IN!$B$2:$AK$2)</f>
        <v>0</v>
      </c>
      <c r="M40" cm="1">
        <f t="array" ref="M40">Techno_IN!M41*Techno_IN!M$2/SUMPRODUCT(IF(Techno_IN!$B41:$AK41=1,1,0),Techno_IN!$B$2:$AK$2)</f>
        <v>0</v>
      </c>
      <c r="N40" cm="1">
        <f t="array" ref="N40">Techno_IN!N41*Techno_IN!N$2/SUMPRODUCT(IF(Techno_IN!$B41:$AK41=1,1,0),Techno_IN!$B$2:$AK$2)</f>
        <v>0</v>
      </c>
      <c r="O40" cm="1">
        <f t="array" ref="O40">Techno_IN!O41*Techno_IN!O$2/SUMPRODUCT(IF(Techno_IN!$B41:$AK41=1,1,0),Techno_IN!$B$2:$AK$2)</f>
        <v>0</v>
      </c>
      <c r="P40" cm="1">
        <f t="array" ref="P40">Techno_IN!P41*Techno_IN!P$2/SUMPRODUCT(IF(Techno_IN!$B41:$AK41=1,1,0),Techno_IN!$B$2:$AK$2)</f>
        <v>0</v>
      </c>
      <c r="Q40" cm="1">
        <f t="array" ref="Q40">Techno_IN!Q41*Techno_IN!Q$2/SUMPRODUCT(IF(Techno_IN!$B41:$AK41=1,1,0),Techno_IN!$B$2:$AK$2)</f>
        <v>0</v>
      </c>
      <c r="R40" cm="1">
        <f t="array" ref="R40">Techno_IN!R41*Techno_IN!R$2/SUMPRODUCT(IF(Techno_IN!$B41:$AK41=1,1,0),Techno_IN!$B$2:$AK$2)</f>
        <v>0</v>
      </c>
      <c r="S40" cm="1">
        <f t="array" ref="S40">Techno_IN!S41*Techno_IN!S$2/SUMPRODUCT(IF(Techno_IN!$B41:$AK41=1,1,0),Techno_IN!$B$2:$AK$2)</f>
        <v>0</v>
      </c>
      <c r="T40" cm="1">
        <f t="array" ref="T40">Techno_IN!T41*Techno_IN!T$2/SUMPRODUCT(IF(Techno_IN!$B41:$AK41=1,1,0),Techno_IN!$B$2:$AK$2)</f>
        <v>-2.4</v>
      </c>
      <c r="U40" cm="1">
        <f t="array" ref="U40">Techno_IN!U41*Techno_IN!U$2/SUMPRODUCT(IF(Techno_IN!$B41:$AK41=1,1,0),Techno_IN!$B$2:$AK$2)</f>
        <v>0</v>
      </c>
      <c r="V40" cm="1">
        <f t="array" ref="V40">Techno_IN!V41*Techno_IN!V$2/SUMPRODUCT(IF(Techno_IN!$B41:$AK41=1,1,0),Techno_IN!$B$2:$AK$2)</f>
        <v>0</v>
      </c>
      <c r="W40" cm="1">
        <f t="array" ref="W40">Techno_IN!W41*Techno_IN!W$2/SUMPRODUCT(IF(Techno_IN!$B41:$AK41=1,1,0),Techno_IN!$B$2:$AK$2)</f>
        <v>0</v>
      </c>
      <c r="X40" cm="1">
        <f t="array" ref="X40">Techno_IN!X41*Techno_IN!X$2/SUMPRODUCT(IF(Techno_IN!$B41:$AK41=1,1,0),Techno_IN!$B$2:$AK$2)</f>
        <v>0</v>
      </c>
      <c r="Y40" cm="1">
        <f t="array" ref="Y40">Techno_IN!Y41*Techno_IN!Y$2/SUMPRODUCT(IF(Techno_IN!$B41:$AK41=1,1,0),Techno_IN!$B$2:$AK$2)</f>
        <v>0</v>
      </c>
      <c r="Z40" cm="1">
        <f t="array" ref="Z40">Techno_IN!Z41*Techno_IN!Z$2/SUMPRODUCT(IF(Techno_IN!$B41:$AK41=1,1,0),Techno_IN!$B$2:$AK$2)</f>
        <v>0</v>
      </c>
      <c r="AA40" cm="1">
        <f t="array" ref="AA40">Techno_IN!AA41*Techno_IN!AA$2/SUMPRODUCT(IF(Techno_IN!$B41:$AK41=1,1,0),Techno_IN!$B$2:$AK$2)</f>
        <v>0</v>
      </c>
      <c r="AB40" cm="1">
        <f t="array" ref="AB40">Techno_IN!AB41*Techno_IN!AB$2/SUMPRODUCT(IF(Techno_IN!$B41:$AK41=1,1,0),Techno_IN!$B$2:$AK$2)</f>
        <v>0</v>
      </c>
      <c r="AC40" cm="1">
        <f t="array" ref="AC40">Techno_IN!AC41*Techno_IN!AC$2/SUMPRODUCT(IF(Techno_IN!$B41:$AK41=1,1,0),Techno_IN!$B$2:$AK$2)</f>
        <v>0</v>
      </c>
      <c r="AD40" cm="1">
        <f t="array" ref="AD40">Techno_IN!AD41*Techno_IN!AD$2/SUMPRODUCT(IF(Techno_IN!$B41:$AK41=1,1,0),Techno_IN!$B$2:$AK$2)</f>
        <v>0</v>
      </c>
      <c r="AE40" cm="1">
        <f t="array" ref="AE40">Techno_IN!AE41*Techno_IN!AE$2/SUMPRODUCT(IF(Techno_IN!$B41:$AK41=1,1,0),Techno_IN!$B$2:$AK$2)</f>
        <v>0</v>
      </c>
      <c r="AF40" cm="1">
        <f t="array" ref="AF40">Techno_IN!AF41*Techno_IN!AF$2/SUMPRODUCT(IF(Techno_IN!$B41:$AK41=1,1,0),Techno_IN!$B$2:$AK$2)</f>
        <v>0</v>
      </c>
      <c r="AG40" cm="1">
        <f t="array" ref="AG40">Techno_IN!AG41*Techno_IN!AG$2/SUMPRODUCT(IF(Techno_IN!$B41:$AK41=1,1,0),Techno_IN!$B$2:$AK$2)</f>
        <v>0</v>
      </c>
      <c r="AH40" cm="1">
        <f t="array" ref="AH40">Techno_IN!AH41*Techno_IN!AH$2/SUMPRODUCT(IF(Techno_IN!$B41:$AK41=1,1,0),Techno_IN!$B$2:$AK$2)</f>
        <v>0</v>
      </c>
      <c r="AI40" cm="1">
        <f t="array" ref="AI40">Techno_IN!AI41*Techno_IN!AI$2/SUMPRODUCT(IF(Techno_IN!$B41:$AK41=1,1,0),Techno_IN!$B$2:$AK$2)</f>
        <v>0</v>
      </c>
      <c r="AJ40" cm="1">
        <f t="array" ref="AJ40">Techno_IN!AJ41*Techno_IN!AJ$2/SUMPRODUCT(IF(Techno_IN!$B41:$AK41=1,1,0),Techno_IN!$B$2:$AK$2)</f>
        <v>0</v>
      </c>
      <c r="AK40" cm="1">
        <f t="array" ref="AK40">Techno_IN!AK41*Techno_IN!AK$2/SUMPRODUCT(IF(Techno_IN!$B41:$AK41=1,1,0),Techno_IN!$B$2:$AK$2)</f>
        <v>0</v>
      </c>
    </row>
    <row r="41" spans="1:37">
      <c r="A41" t="str">
        <f>Techno_IN!A42</f>
        <v>COAL_US</v>
      </c>
      <c r="B41" cm="1">
        <f t="array" ref="B41">Techno_IN!B42*Techno_IN!B$2/SUMPRODUCT(IF(Techno_IN!$B42:$AK42=1,1,0),Techno_IN!$B$2:$AK$2)</f>
        <v>0</v>
      </c>
      <c r="C41" cm="1">
        <f t="array" ref="C41">Techno_IN!C42*Techno_IN!C$2/SUMPRODUCT(IF(Techno_IN!$B42:$AK42=1,1,0),Techno_IN!$B$2:$AK$2)</f>
        <v>0</v>
      </c>
      <c r="D41" cm="1">
        <f t="array" ref="D41">Techno_IN!D42*Techno_IN!D$2/SUMPRODUCT(IF(Techno_IN!$B42:$AK42=1,1,0),Techno_IN!$B$2:$AK$2)</f>
        <v>0</v>
      </c>
      <c r="E41" cm="1">
        <f t="array" ref="E41">Techno_IN!E42*Techno_IN!E$2/SUMPRODUCT(IF(Techno_IN!$B42:$AK42=1,1,0),Techno_IN!$B$2:$AK$2)</f>
        <v>0</v>
      </c>
      <c r="F41" cm="1">
        <f t="array" ref="F41">Techno_IN!F42*Techno_IN!F$2/SUMPRODUCT(IF(Techno_IN!$B42:$AK42=1,1,0),Techno_IN!$B$2:$AK$2)</f>
        <v>0</v>
      </c>
      <c r="G41" cm="1">
        <f t="array" ref="G41">Techno_IN!G42*Techno_IN!G$2/SUMPRODUCT(IF(Techno_IN!$B42:$AK42=1,1,0),Techno_IN!$B$2:$AK$2)</f>
        <v>0</v>
      </c>
      <c r="H41" cm="1">
        <f t="array" ref="H41">Techno_IN!H42*Techno_IN!H$2/SUMPRODUCT(IF(Techno_IN!$B42:$AK42=1,1,0),Techno_IN!$B$2:$AK$2)</f>
        <v>0</v>
      </c>
      <c r="I41" cm="1">
        <f t="array" ref="I41">Techno_IN!I42*Techno_IN!I$2/SUMPRODUCT(IF(Techno_IN!$B42:$AK42=1,1,0),Techno_IN!$B$2:$AK$2)</f>
        <v>1</v>
      </c>
      <c r="J41" cm="1">
        <f t="array" ref="J41">Techno_IN!J42*Techno_IN!J$2/SUMPRODUCT(IF(Techno_IN!$B42:$AK42=1,1,0),Techno_IN!$B$2:$AK$2)</f>
        <v>0</v>
      </c>
      <c r="K41" cm="1">
        <f t="array" ref="K41">Techno_IN!K42*Techno_IN!K$2/SUMPRODUCT(IF(Techno_IN!$B42:$AK42=1,1,0),Techno_IN!$B$2:$AK$2)</f>
        <v>0</v>
      </c>
      <c r="L41" cm="1">
        <f t="array" ref="L41">Techno_IN!L42*Techno_IN!L$2/SUMPRODUCT(IF(Techno_IN!$B42:$AK42=1,1,0),Techno_IN!$B$2:$AK$2)</f>
        <v>0</v>
      </c>
      <c r="M41" cm="1">
        <f t="array" ref="M41">Techno_IN!M42*Techno_IN!M$2/SUMPRODUCT(IF(Techno_IN!$B42:$AK42=1,1,0),Techno_IN!$B$2:$AK$2)</f>
        <v>0</v>
      </c>
      <c r="N41" cm="1">
        <f t="array" ref="N41">Techno_IN!N42*Techno_IN!N$2/SUMPRODUCT(IF(Techno_IN!$B42:$AK42=1,1,0),Techno_IN!$B$2:$AK$2)</f>
        <v>0</v>
      </c>
      <c r="O41" cm="1">
        <f t="array" ref="O41">Techno_IN!O42*Techno_IN!O$2/SUMPRODUCT(IF(Techno_IN!$B42:$AK42=1,1,0),Techno_IN!$B$2:$AK$2)</f>
        <v>0</v>
      </c>
      <c r="P41" cm="1">
        <f t="array" ref="P41">Techno_IN!P42*Techno_IN!P$2/SUMPRODUCT(IF(Techno_IN!$B42:$AK42=1,1,0),Techno_IN!$B$2:$AK$2)</f>
        <v>-2.1632479999999998</v>
      </c>
      <c r="Q41" cm="1">
        <f t="array" ref="Q41">Techno_IN!Q42*Techno_IN!Q$2/SUMPRODUCT(IF(Techno_IN!$B42:$AK42=1,1,0),Techno_IN!$B$2:$AK$2)</f>
        <v>0</v>
      </c>
      <c r="R41" cm="1">
        <f t="array" ref="R41">Techno_IN!R42*Techno_IN!R$2/SUMPRODUCT(IF(Techno_IN!$B42:$AK42=1,1,0),Techno_IN!$B$2:$AK$2)</f>
        <v>0</v>
      </c>
      <c r="S41" cm="1">
        <f t="array" ref="S41">Techno_IN!S42*Techno_IN!S$2/SUMPRODUCT(IF(Techno_IN!$B42:$AK42=1,1,0),Techno_IN!$B$2:$AK$2)</f>
        <v>0</v>
      </c>
      <c r="T41" cm="1">
        <f t="array" ref="T41">Techno_IN!T42*Techno_IN!T$2/SUMPRODUCT(IF(Techno_IN!$B42:$AK42=1,1,0),Techno_IN!$B$2:$AK$2)</f>
        <v>0</v>
      </c>
      <c r="U41" cm="1">
        <f t="array" ref="U41">Techno_IN!U42*Techno_IN!U$2/SUMPRODUCT(IF(Techno_IN!$B42:$AK42=1,1,0),Techno_IN!$B$2:$AK$2)</f>
        <v>0</v>
      </c>
      <c r="V41" cm="1">
        <f t="array" ref="V41">Techno_IN!V42*Techno_IN!V$2/SUMPRODUCT(IF(Techno_IN!$B42:$AK42=1,1,0),Techno_IN!$B$2:$AK$2)</f>
        <v>0</v>
      </c>
      <c r="W41" cm="1">
        <f t="array" ref="W41">Techno_IN!W42*Techno_IN!W$2/SUMPRODUCT(IF(Techno_IN!$B42:$AK42=1,1,0),Techno_IN!$B$2:$AK$2)</f>
        <v>0</v>
      </c>
      <c r="X41" cm="1">
        <f t="array" ref="X41">Techno_IN!X42*Techno_IN!X$2/SUMPRODUCT(IF(Techno_IN!$B42:$AK42=1,1,0),Techno_IN!$B$2:$AK$2)</f>
        <v>0</v>
      </c>
      <c r="Y41" cm="1">
        <f t="array" ref="Y41">Techno_IN!Y42*Techno_IN!Y$2/SUMPRODUCT(IF(Techno_IN!$B42:$AK42=1,1,0),Techno_IN!$B$2:$AK$2)</f>
        <v>0</v>
      </c>
      <c r="Z41" cm="1">
        <f t="array" ref="Z41">Techno_IN!Z42*Techno_IN!Z$2/SUMPRODUCT(IF(Techno_IN!$B42:$AK42=1,1,0),Techno_IN!$B$2:$AK$2)</f>
        <v>0</v>
      </c>
      <c r="AA41" cm="1">
        <f t="array" ref="AA41">Techno_IN!AA42*Techno_IN!AA$2/SUMPRODUCT(IF(Techno_IN!$B42:$AK42=1,1,0),Techno_IN!$B$2:$AK$2)</f>
        <v>0</v>
      </c>
      <c r="AB41" cm="1">
        <f t="array" ref="AB41">Techno_IN!AB42*Techno_IN!AB$2/SUMPRODUCT(IF(Techno_IN!$B42:$AK42=1,1,0),Techno_IN!$B$2:$AK$2)</f>
        <v>0</v>
      </c>
      <c r="AC41" cm="1">
        <f t="array" ref="AC41">Techno_IN!AC42*Techno_IN!AC$2/SUMPRODUCT(IF(Techno_IN!$B42:$AK42=1,1,0),Techno_IN!$B$2:$AK$2)</f>
        <v>0</v>
      </c>
      <c r="AD41" cm="1">
        <f t="array" ref="AD41">Techno_IN!AD42*Techno_IN!AD$2/SUMPRODUCT(IF(Techno_IN!$B42:$AK42=1,1,0),Techno_IN!$B$2:$AK$2)</f>
        <v>0</v>
      </c>
      <c r="AE41" cm="1">
        <f t="array" ref="AE41">Techno_IN!AE42*Techno_IN!AE$2/SUMPRODUCT(IF(Techno_IN!$B42:$AK42=1,1,0),Techno_IN!$B$2:$AK$2)</f>
        <v>0</v>
      </c>
      <c r="AF41" cm="1">
        <f t="array" ref="AF41">Techno_IN!AF42*Techno_IN!AF$2/SUMPRODUCT(IF(Techno_IN!$B42:$AK42=1,1,0),Techno_IN!$B$2:$AK$2)</f>
        <v>0</v>
      </c>
      <c r="AG41" cm="1">
        <f t="array" ref="AG41">Techno_IN!AG42*Techno_IN!AG$2/SUMPRODUCT(IF(Techno_IN!$B42:$AK42=1,1,0),Techno_IN!$B$2:$AK$2)</f>
        <v>0</v>
      </c>
      <c r="AH41" cm="1">
        <f t="array" ref="AH41">Techno_IN!AH42*Techno_IN!AH$2/SUMPRODUCT(IF(Techno_IN!$B42:$AK42=1,1,0),Techno_IN!$B$2:$AK$2)</f>
        <v>0</v>
      </c>
      <c r="AI41" cm="1">
        <f t="array" ref="AI41">Techno_IN!AI42*Techno_IN!AI$2/SUMPRODUCT(IF(Techno_IN!$B42:$AK42=1,1,0),Techno_IN!$B$2:$AK$2)</f>
        <v>0</v>
      </c>
      <c r="AJ41" cm="1">
        <f t="array" ref="AJ41">Techno_IN!AJ42*Techno_IN!AJ$2/SUMPRODUCT(IF(Techno_IN!$B42:$AK42=1,1,0),Techno_IN!$B$2:$AK$2)</f>
        <v>0.73468800000000001</v>
      </c>
      <c r="AK41" cm="1">
        <f t="array" ref="AK41">Techno_IN!AK42*Techno_IN!AK$2/SUMPRODUCT(IF(Techno_IN!$B42:$AK42=1,1,0),Techno_IN!$B$2:$AK$2)</f>
        <v>0</v>
      </c>
    </row>
    <row r="42" spans="1:37">
      <c r="A42" t="str">
        <f>Techno_IN!A43</f>
        <v>COAL_IGCC</v>
      </c>
      <c r="B42" cm="1">
        <f t="array" ref="B42">Techno_IN!B43*Techno_IN!B$2/SUMPRODUCT(IF(Techno_IN!$B43:$AK43=1,1,0),Techno_IN!$B$2:$AK$2)</f>
        <v>0</v>
      </c>
      <c r="C42" cm="1">
        <f t="array" ref="C42">Techno_IN!C43*Techno_IN!C$2/SUMPRODUCT(IF(Techno_IN!$B43:$AK43=1,1,0),Techno_IN!$B$2:$AK$2)</f>
        <v>0</v>
      </c>
      <c r="D42" cm="1">
        <f t="array" ref="D42">Techno_IN!D43*Techno_IN!D$2/SUMPRODUCT(IF(Techno_IN!$B43:$AK43=1,1,0),Techno_IN!$B$2:$AK$2)</f>
        <v>0</v>
      </c>
      <c r="E42" cm="1">
        <f t="array" ref="E42">Techno_IN!E43*Techno_IN!E$2/SUMPRODUCT(IF(Techno_IN!$B43:$AK43=1,1,0),Techno_IN!$B$2:$AK$2)</f>
        <v>0</v>
      </c>
      <c r="F42" cm="1">
        <f t="array" ref="F42">Techno_IN!F43*Techno_IN!F$2/SUMPRODUCT(IF(Techno_IN!$B43:$AK43=1,1,0),Techno_IN!$B$2:$AK$2)</f>
        <v>0</v>
      </c>
      <c r="G42" cm="1">
        <f t="array" ref="G42">Techno_IN!G43*Techno_IN!G$2/SUMPRODUCT(IF(Techno_IN!$B43:$AK43=1,1,0),Techno_IN!$B$2:$AK$2)</f>
        <v>0</v>
      </c>
      <c r="H42" cm="1">
        <f t="array" ref="H42">Techno_IN!H43*Techno_IN!H$2/SUMPRODUCT(IF(Techno_IN!$B43:$AK43=1,1,0),Techno_IN!$B$2:$AK$2)</f>
        <v>0</v>
      </c>
      <c r="I42" cm="1">
        <f t="array" ref="I42">Techno_IN!I43*Techno_IN!I$2/SUMPRODUCT(IF(Techno_IN!$B43:$AK43=1,1,0),Techno_IN!$B$2:$AK$2)</f>
        <v>1</v>
      </c>
      <c r="J42" cm="1">
        <f t="array" ref="J42">Techno_IN!J43*Techno_IN!J$2/SUMPRODUCT(IF(Techno_IN!$B43:$AK43=1,1,0),Techno_IN!$B$2:$AK$2)</f>
        <v>0</v>
      </c>
      <c r="K42" cm="1">
        <f t="array" ref="K42">Techno_IN!K43*Techno_IN!K$2/SUMPRODUCT(IF(Techno_IN!$B43:$AK43=1,1,0),Techno_IN!$B$2:$AK$2)</f>
        <v>0</v>
      </c>
      <c r="L42" cm="1">
        <f t="array" ref="L42">Techno_IN!L43*Techno_IN!L$2/SUMPRODUCT(IF(Techno_IN!$B43:$AK43=1,1,0),Techno_IN!$B$2:$AK$2)</f>
        <v>0</v>
      </c>
      <c r="M42" cm="1">
        <f t="array" ref="M42">Techno_IN!M43*Techno_IN!M$2/SUMPRODUCT(IF(Techno_IN!$B43:$AK43=1,1,0),Techno_IN!$B$2:$AK$2)</f>
        <v>0</v>
      </c>
      <c r="N42" cm="1">
        <f t="array" ref="N42">Techno_IN!N43*Techno_IN!N$2/SUMPRODUCT(IF(Techno_IN!$B43:$AK43=1,1,0),Techno_IN!$B$2:$AK$2)</f>
        <v>0</v>
      </c>
      <c r="O42" cm="1">
        <f t="array" ref="O42">Techno_IN!O43*Techno_IN!O$2/SUMPRODUCT(IF(Techno_IN!$B43:$AK43=1,1,0),Techno_IN!$B$2:$AK$2)</f>
        <v>0</v>
      </c>
      <c r="P42" cm="1">
        <f t="array" ref="P42">Techno_IN!P43*Techno_IN!P$2/SUMPRODUCT(IF(Techno_IN!$B43:$AK43=1,1,0),Techno_IN!$B$2:$AK$2)</f>
        <v>-1.9630140000000003</v>
      </c>
      <c r="Q42" cm="1">
        <f t="array" ref="Q42">Techno_IN!Q43*Techno_IN!Q$2/SUMPRODUCT(IF(Techno_IN!$B43:$AK43=1,1,0),Techno_IN!$B$2:$AK$2)</f>
        <v>0</v>
      </c>
      <c r="R42" cm="1">
        <f t="array" ref="R42">Techno_IN!R43*Techno_IN!R$2/SUMPRODUCT(IF(Techno_IN!$B43:$AK43=1,1,0),Techno_IN!$B$2:$AK$2)</f>
        <v>0</v>
      </c>
      <c r="S42" cm="1">
        <f t="array" ref="S42">Techno_IN!S43*Techno_IN!S$2/SUMPRODUCT(IF(Techno_IN!$B43:$AK43=1,1,0),Techno_IN!$B$2:$AK$2)</f>
        <v>0</v>
      </c>
      <c r="T42" cm="1">
        <f t="array" ref="T42">Techno_IN!T43*Techno_IN!T$2/SUMPRODUCT(IF(Techno_IN!$B43:$AK43=1,1,0),Techno_IN!$B$2:$AK$2)</f>
        <v>0</v>
      </c>
      <c r="U42" cm="1">
        <f t="array" ref="U42">Techno_IN!U43*Techno_IN!U$2/SUMPRODUCT(IF(Techno_IN!$B43:$AK43=1,1,0),Techno_IN!$B$2:$AK$2)</f>
        <v>0</v>
      </c>
      <c r="V42" cm="1">
        <f t="array" ref="V42">Techno_IN!V43*Techno_IN!V$2/SUMPRODUCT(IF(Techno_IN!$B43:$AK43=1,1,0),Techno_IN!$B$2:$AK$2)</f>
        <v>0</v>
      </c>
      <c r="W42" cm="1">
        <f t="array" ref="W42">Techno_IN!W43*Techno_IN!W$2/SUMPRODUCT(IF(Techno_IN!$B43:$AK43=1,1,0),Techno_IN!$B$2:$AK$2)</f>
        <v>0</v>
      </c>
      <c r="X42" cm="1">
        <f t="array" ref="X42">Techno_IN!X43*Techno_IN!X$2/SUMPRODUCT(IF(Techno_IN!$B43:$AK43=1,1,0),Techno_IN!$B$2:$AK$2)</f>
        <v>0</v>
      </c>
      <c r="Y42" cm="1">
        <f t="array" ref="Y42">Techno_IN!Y43*Techno_IN!Y$2/SUMPRODUCT(IF(Techno_IN!$B43:$AK43=1,1,0),Techno_IN!$B$2:$AK$2)</f>
        <v>0</v>
      </c>
      <c r="Z42" cm="1">
        <f t="array" ref="Z42">Techno_IN!Z43*Techno_IN!Z$2/SUMPRODUCT(IF(Techno_IN!$B43:$AK43=1,1,0),Techno_IN!$B$2:$AK$2)</f>
        <v>0</v>
      </c>
      <c r="AA42" cm="1">
        <f t="array" ref="AA42">Techno_IN!AA43*Techno_IN!AA$2/SUMPRODUCT(IF(Techno_IN!$B43:$AK43=1,1,0),Techno_IN!$B$2:$AK$2)</f>
        <v>0</v>
      </c>
      <c r="AB42" cm="1">
        <f t="array" ref="AB42">Techno_IN!AB43*Techno_IN!AB$2/SUMPRODUCT(IF(Techno_IN!$B43:$AK43=1,1,0),Techno_IN!$B$2:$AK$2)</f>
        <v>0</v>
      </c>
      <c r="AC42" cm="1">
        <f t="array" ref="AC42">Techno_IN!AC43*Techno_IN!AC$2/SUMPRODUCT(IF(Techno_IN!$B43:$AK43=1,1,0),Techno_IN!$B$2:$AK$2)</f>
        <v>0</v>
      </c>
      <c r="AD42" cm="1">
        <f t="array" ref="AD42">Techno_IN!AD43*Techno_IN!AD$2/SUMPRODUCT(IF(Techno_IN!$B43:$AK43=1,1,0),Techno_IN!$B$2:$AK$2)</f>
        <v>0</v>
      </c>
      <c r="AE42" cm="1">
        <f t="array" ref="AE42">Techno_IN!AE43*Techno_IN!AE$2/SUMPRODUCT(IF(Techno_IN!$B43:$AK43=1,1,0),Techno_IN!$B$2:$AK$2)</f>
        <v>0</v>
      </c>
      <c r="AF42" cm="1">
        <f t="array" ref="AF42">Techno_IN!AF43*Techno_IN!AF$2/SUMPRODUCT(IF(Techno_IN!$B43:$AK43=1,1,0),Techno_IN!$B$2:$AK$2)</f>
        <v>0</v>
      </c>
      <c r="AG42" cm="1">
        <f t="array" ref="AG42">Techno_IN!AG43*Techno_IN!AG$2/SUMPRODUCT(IF(Techno_IN!$B43:$AK43=1,1,0),Techno_IN!$B$2:$AK$2)</f>
        <v>0</v>
      </c>
      <c r="AH42" cm="1">
        <f t="array" ref="AH42">Techno_IN!AH43*Techno_IN!AH$2/SUMPRODUCT(IF(Techno_IN!$B43:$AK43=1,1,0),Techno_IN!$B$2:$AK$2)</f>
        <v>0</v>
      </c>
      <c r="AI42" cm="1">
        <f t="array" ref="AI42">Techno_IN!AI43*Techno_IN!AI$2/SUMPRODUCT(IF(Techno_IN!$B43:$AK43=1,1,0),Techno_IN!$B$2:$AK$2)</f>
        <v>0</v>
      </c>
      <c r="AJ42" cm="1">
        <f t="array" ref="AJ42">Techno_IN!AJ43*Techno_IN!AJ$2/SUMPRODUCT(IF(Techno_IN!$B43:$AK43=1,1,0),Techno_IN!$B$2:$AK$2)</f>
        <v>0.66668400000000005</v>
      </c>
      <c r="AK42" cm="1">
        <f t="array" ref="AK42">Techno_IN!AK43*Techno_IN!AK$2/SUMPRODUCT(IF(Techno_IN!$B43:$AK43=1,1,0),Techno_IN!$B$2:$AK$2)</f>
        <v>0</v>
      </c>
    </row>
    <row r="43" spans="1:37">
      <c r="A43" t="str">
        <f>Techno_IN!A44</f>
        <v>PV</v>
      </c>
      <c r="B43" cm="1">
        <f t="array" ref="B43">Techno_IN!B44*Techno_IN!B$2/SUMPRODUCT(IF(Techno_IN!$B44:$AK44=1,1,0),Techno_IN!$B$2:$AK$2)</f>
        <v>0</v>
      </c>
      <c r="C43" cm="1">
        <f t="array" ref="C43">Techno_IN!C44*Techno_IN!C$2/SUMPRODUCT(IF(Techno_IN!$B44:$AK44=1,1,0),Techno_IN!$B$2:$AK$2)</f>
        <v>0</v>
      </c>
      <c r="D43" cm="1">
        <f t="array" ref="D43">Techno_IN!D44*Techno_IN!D$2/SUMPRODUCT(IF(Techno_IN!$B44:$AK44=1,1,0),Techno_IN!$B$2:$AK$2)</f>
        <v>0</v>
      </c>
      <c r="E43" cm="1">
        <f t="array" ref="E43">Techno_IN!E44*Techno_IN!E$2/SUMPRODUCT(IF(Techno_IN!$B44:$AK44=1,1,0),Techno_IN!$B$2:$AK$2)</f>
        <v>0</v>
      </c>
      <c r="F43" cm="1">
        <f t="array" ref="F43">Techno_IN!F44*Techno_IN!F$2/SUMPRODUCT(IF(Techno_IN!$B44:$AK44=1,1,0),Techno_IN!$B$2:$AK$2)</f>
        <v>0</v>
      </c>
      <c r="G43" cm="1">
        <f t="array" ref="G43">Techno_IN!G44*Techno_IN!G$2/SUMPRODUCT(IF(Techno_IN!$B44:$AK44=1,1,0),Techno_IN!$B$2:$AK$2)</f>
        <v>0</v>
      </c>
      <c r="H43" cm="1">
        <f t="array" ref="H43">Techno_IN!H44*Techno_IN!H$2/SUMPRODUCT(IF(Techno_IN!$B44:$AK44=1,1,0),Techno_IN!$B$2:$AK$2)</f>
        <v>0</v>
      </c>
      <c r="I43" cm="1">
        <f t="array" ref="I43">Techno_IN!I44*Techno_IN!I$2/SUMPRODUCT(IF(Techno_IN!$B44:$AK44=1,1,0),Techno_IN!$B$2:$AK$2)</f>
        <v>1</v>
      </c>
      <c r="J43" cm="1">
        <f t="array" ref="J43">Techno_IN!J44*Techno_IN!J$2/SUMPRODUCT(IF(Techno_IN!$B44:$AK44=1,1,0),Techno_IN!$B$2:$AK$2)</f>
        <v>0</v>
      </c>
      <c r="K43" cm="1">
        <f t="array" ref="K43">Techno_IN!K44*Techno_IN!K$2/SUMPRODUCT(IF(Techno_IN!$B44:$AK44=1,1,0),Techno_IN!$B$2:$AK$2)</f>
        <v>0</v>
      </c>
      <c r="L43" cm="1">
        <f t="array" ref="L43">Techno_IN!L44*Techno_IN!L$2/SUMPRODUCT(IF(Techno_IN!$B44:$AK44=1,1,0),Techno_IN!$B$2:$AK$2)</f>
        <v>0</v>
      </c>
      <c r="M43" cm="1">
        <f t="array" ref="M43">Techno_IN!M44*Techno_IN!M$2/SUMPRODUCT(IF(Techno_IN!$B44:$AK44=1,1,0),Techno_IN!$B$2:$AK$2)</f>
        <v>0</v>
      </c>
      <c r="N43" cm="1">
        <f t="array" ref="N43">Techno_IN!N44*Techno_IN!N$2/SUMPRODUCT(IF(Techno_IN!$B44:$AK44=1,1,0),Techno_IN!$B$2:$AK$2)</f>
        <v>0</v>
      </c>
      <c r="O43" cm="1">
        <f t="array" ref="O43">Techno_IN!O44*Techno_IN!O$2/SUMPRODUCT(IF(Techno_IN!$B44:$AK44=1,1,0),Techno_IN!$B$2:$AK$2)</f>
        <v>0</v>
      </c>
      <c r="P43" cm="1">
        <f t="array" ref="P43">Techno_IN!P44*Techno_IN!P$2/SUMPRODUCT(IF(Techno_IN!$B44:$AK44=1,1,0),Techno_IN!$B$2:$AK$2)</f>
        <v>0</v>
      </c>
      <c r="Q43" cm="1">
        <f t="array" ref="Q43">Techno_IN!Q44*Techno_IN!Q$2/SUMPRODUCT(IF(Techno_IN!$B44:$AK44=1,1,0),Techno_IN!$B$2:$AK$2)</f>
        <v>0</v>
      </c>
      <c r="R43" cm="1">
        <f t="array" ref="R43">Techno_IN!R44*Techno_IN!R$2/SUMPRODUCT(IF(Techno_IN!$B44:$AK44=1,1,0),Techno_IN!$B$2:$AK$2)</f>
        <v>0</v>
      </c>
      <c r="S43" cm="1">
        <f t="array" ref="S43">Techno_IN!S44*Techno_IN!S$2/SUMPRODUCT(IF(Techno_IN!$B44:$AK44=1,1,0),Techno_IN!$B$2:$AK$2)</f>
        <v>0</v>
      </c>
      <c r="T43" cm="1">
        <f t="array" ref="T43">Techno_IN!T44*Techno_IN!T$2/SUMPRODUCT(IF(Techno_IN!$B44:$AK44=1,1,0),Techno_IN!$B$2:$AK$2)</f>
        <v>0</v>
      </c>
      <c r="U43" cm="1">
        <f t="array" ref="U43">Techno_IN!U44*Techno_IN!U$2/SUMPRODUCT(IF(Techno_IN!$B44:$AK44=1,1,0),Techno_IN!$B$2:$AK$2)</f>
        <v>0</v>
      </c>
      <c r="V43" cm="1">
        <f t="array" ref="V43">Techno_IN!V44*Techno_IN!V$2/SUMPRODUCT(IF(Techno_IN!$B44:$AK44=1,1,0),Techno_IN!$B$2:$AK$2)</f>
        <v>0</v>
      </c>
      <c r="W43" cm="1">
        <f t="array" ref="W43">Techno_IN!W44*Techno_IN!W$2/SUMPRODUCT(IF(Techno_IN!$B44:$AK44=1,1,0),Techno_IN!$B$2:$AK$2)</f>
        <v>0</v>
      </c>
      <c r="X43" cm="1">
        <f t="array" ref="X43">Techno_IN!X44*Techno_IN!X$2/SUMPRODUCT(IF(Techno_IN!$B44:$AK44=1,1,0),Techno_IN!$B$2:$AK$2)</f>
        <v>0</v>
      </c>
      <c r="Y43" cm="1">
        <f t="array" ref="Y43">Techno_IN!Y44*Techno_IN!Y$2/SUMPRODUCT(IF(Techno_IN!$B44:$AK44=1,1,0),Techno_IN!$B$2:$AK$2)</f>
        <v>0</v>
      </c>
      <c r="Z43" cm="1">
        <f t="array" ref="Z43">Techno_IN!Z44*Techno_IN!Z$2/SUMPRODUCT(IF(Techno_IN!$B44:$AK44=1,1,0),Techno_IN!$B$2:$AK$2)</f>
        <v>0</v>
      </c>
      <c r="AA43" cm="1">
        <f t="array" ref="AA43">Techno_IN!AA44*Techno_IN!AA$2/SUMPRODUCT(IF(Techno_IN!$B44:$AK44=1,1,0),Techno_IN!$B$2:$AK$2)</f>
        <v>0</v>
      </c>
      <c r="AB43" cm="1">
        <f t="array" ref="AB43">Techno_IN!AB44*Techno_IN!AB$2/SUMPRODUCT(IF(Techno_IN!$B44:$AK44=1,1,0),Techno_IN!$B$2:$AK$2)</f>
        <v>0</v>
      </c>
      <c r="AC43" cm="1">
        <f t="array" ref="AC43">Techno_IN!AC44*Techno_IN!AC$2/SUMPRODUCT(IF(Techno_IN!$B44:$AK44=1,1,0),Techno_IN!$B$2:$AK$2)</f>
        <v>0</v>
      </c>
      <c r="AD43" cm="1">
        <f t="array" ref="AD43">Techno_IN!AD44*Techno_IN!AD$2/SUMPRODUCT(IF(Techno_IN!$B44:$AK44=1,1,0),Techno_IN!$B$2:$AK$2)</f>
        <v>0</v>
      </c>
      <c r="AE43" cm="1">
        <f t="array" ref="AE43">Techno_IN!AE44*Techno_IN!AE$2/SUMPRODUCT(IF(Techno_IN!$B44:$AK44=1,1,0),Techno_IN!$B$2:$AK$2)</f>
        <v>0</v>
      </c>
      <c r="AF43" cm="1">
        <f t="array" ref="AF43">Techno_IN!AF44*Techno_IN!AF$2/SUMPRODUCT(IF(Techno_IN!$B44:$AK44=1,1,0),Techno_IN!$B$2:$AK$2)</f>
        <v>-1</v>
      </c>
      <c r="AG43" cm="1">
        <f t="array" ref="AG43">Techno_IN!AG44*Techno_IN!AG$2/SUMPRODUCT(IF(Techno_IN!$B44:$AK44=1,1,0),Techno_IN!$B$2:$AK$2)</f>
        <v>0</v>
      </c>
      <c r="AH43" cm="1">
        <f t="array" ref="AH43">Techno_IN!AH44*Techno_IN!AH$2/SUMPRODUCT(IF(Techno_IN!$B44:$AK44=1,1,0),Techno_IN!$B$2:$AK$2)</f>
        <v>0</v>
      </c>
      <c r="AI43" cm="1">
        <f t="array" ref="AI43">Techno_IN!AI44*Techno_IN!AI$2/SUMPRODUCT(IF(Techno_IN!$B44:$AK44=1,1,0),Techno_IN!$B$2:$AK$2)</f>
        <v>0</v>
      </c>
      <c r="AJ43" cm="1">
        <f t="array" ref="AJ43">Techno_IN!AJ44*Techno_IN!AJ$2/SUMPRODUCT(IF(Techno_IN!$B44:$AK44=1,1,0),Techno_IN!$B$2:$AK$2)</f>
        <v>0</v>
      </c>
      <c r="AK43" cm="1">
        <f t="array" ref="AK43">Techno_IN!AK44*Techno_IN!AK$2/SUMPRODUCT(IF(Techno_IN!$B44:$AK44=1,1,0),Techno_IN!$B$2:$AK$2)</f>
        <v>0</v>
      </c>
    </row>
    <row r="44" spans="1:37">
      <c r="A44" t="str">
        <f>Techno_IN!A45</f>
        <v>WIND_ONSHORE</v>
      </c>
      <c r="B44" cm="1">
        <f t="array" ref="B44">Techno_IN!B45*Techno_IN!B$2/SUMPRODUCT(IF(Techno_IN!$B45:$AK45=1,1,0),Techno_IN!$B$2:$AK$2)</f>
        <v>0</v>
      </c>
      <c r="C44" cm="1">
        <f t="array" ref="C44">Techno_IN!C45*Techno_IN!C$2/SUMPRODUCT(IF(Techno_IN!$B45:$AK45=1,1,0),Techno_IN!$B$2:$AK$2)</f>
        <v>0</v>
      </c>
      <c r="D44" cm="1">
        <f t="array" ref="D44">Techno_IN!D45*Techno_IN!D$2/SUMPRODUCT(IF(Techno_IN!$B45:$AK45=1,1,0),Techno_IN!$B$2:$AK$2)</f>
        <v>0</v>
      </c>
      <c r="E44" cm="1">
        <f t="array" ref="E44">Techno_IN!E45*Techno_IN!E$2/SUMPRODUCT(IF(Techno_IN!$B45:$AK45=1,1,0),Techno_IN!$B$2:$AK$2)</f>
        <v>0</v>
      </c>
      <c r="F44" cm="1">
        <f t="array" ref="F44">Techno_IN!F45*Techno_IN!F$2/SUMPRODUCT(IF(Techno_IN!$B45:$AK45=1,1,0),Techno_IN!$B$2:$AK$2)</f>
        <v>0</v>
      </c>
      <c r="G44" cm="1">
        <f t="array" ref="G44">Techno_IN!G45*Techno_IN!G$2/SUMPRODUCT(IF(Techno_IN!$B45:$AK45=1,1,0),Techno_IN!$B$2:$AK$2)</f>
        <v>0</v>
      </c>
      <c r="H44" cm="1">
        <f t="array" ref="H44">Techno_IN!H45*Techno_IN!H$2/SUMPRODUCT(IF(Techno_IN!$B45:$AK45=1,1,0),Techno_IN!$B$2:$AK$2)</f>
        <v>0</v>
      </c>
      <c r="I44" cm="1">
        <f t="array" ref="I44">Techno_IN!I45*Techno_IN!I$2/SUMPRODUCT(IF(Techno_IN!$B45:$AK45=1,1,0),Techno_IN!$B$2:$AK$2)</f>
        <v>1</v>
      </c>
      <c r="J44" cm="1">
        <f t="array" ref="J44">Techno_IN!J45*Techno_IN!J$2/SUMPRODUCT(IF(Techno_IN!$B45:$AK45=1,1,0),Techno_IN!$B$2:$AK$2)</f>
        <v>0</v>
      </c>
      <c r="K44" cm="1">
        <f t="array" ref="K44">Techno_IN!K45*Techno_IN!K$2/SUMPRODUCT(IF(Techno_IN!$B45:$AK45=1,1,0),Techno_IN!$B$2:$AK$2)</f>
        <v>0</v>
      </c>
      <c r="L44" cm="1">
        <f t="array" ref="L44">Techno_IN!L45*Techno_IN!L$2/SUMPRODUCT(IF(Techno_IN!$B45:$AK45=1,1,0),Techno_IN!$B$2:$AK$2)</f>
        <v>0</v>
      </c>
      <c r="M44" cm="1">
        <f t="array" ref="M44">Techno_IN!M45*Techno_IN!M$2/SUMPRODUCT(IF(Techno_IN!$B45:$AK45=1,1,0),Techno_IN!$B$2:$AK$2)</f>
        <v>0</v>
      </c>
      <c r="N44" cm="1">
        <f t="array" ref="N44">Techno_IN!N45*Techno_IN!N$2/SUMPRODUCT(IF(Techno_IN!$B45:$AK45=1,1,0),Techno_IN!$B$2:$AK$2)</f>
        <v>0</v>
      </c>
      <c r="O44" cm="1">
        <f t="array" ref="O44">Techno_IN!O45*Techno_IN!O$2/SUMPRODUCT(IF(Techno_IN!$B45:$AK45=1,1,0),Techno_IN!$B$2:$AK$2)</f>
        <v>0</v>
      </c>
      <c r="P44" cm="1">
        <f t="array" ref="P44">Techno_IN!P45*Techno_IN!P$2/SUMPRODUCT(IF(Techno_IN!$B45:$AK45=1,1,0),Techno_IN!$B$2:$AK$2)</f>
        <v>0</v>
      </c>
      <c r="Q44" cm="1">
        <f t="array" ref="Q44">Techno_IN!Q45*Techno_IN!Q$2/SUMPRODUCT(IF(Techno_IN!$B45:$AK45=1,1,0),Techno_IN!$B$2:$AK$2)</f>
        <v>0</v>
      </c>
      <c r="R44" cm="1">
        <f t="array" ref="R44">Techno_IN!R45*Techno_IN!R$2/SUMPRODUCT(IF(Techno_IN!$B45:$AK45=1,1,0),Techno_IN!$B$2:$AK$2)</f>
        <v>0</v>
      </c>
      <c r="S44" cm="1">
        <f t="array" ref="S44">Techno_IN!S45*Techno_IN!S$2/SUMPRODUCT(IF(Techno_IN!$B45:$AK45=1,1,0),Techno_IN!$B$2:$AK$2)</f>
        <v>0</v>
      </c>
      <c r="T44" cm="1">
        <f t="array" ref="T44">Techno_IN!T45*Techno_IN!T$2/SUMPRODUCT(IF(Techno_IN!$B45:$AK45=1,1,0),Techno_IN!$B$2:$AK$2)</f>
        <v>0</v>
      </c>
      <c r="U44" cm="1">
        <f t="array" ref="U44">Techno_IN!U45*Techno_IN!U$2/SUMPRODUCT(IF(Techno_IN!$B45:$AK45=1,1,0),Techno_IN!$B$2:$AK$2)</f>
        <v>0</v>
      </c>
      <c r="V44" cm="1">
        <f t="array" ref="V44">Techno_IN!V45*Techno_IN!V$2/SUMPRODUCT(IF(Techno_IN!$B45:$AK45=1,1,0),Techno_IN!$B$2:$AK$2)</f>
        <v>0</v>
      </c>
      <c r="W44" cm="1">
        <f t="array" ref="W44">Techno_IN!W45*Techno_IN!W$2/SUMPRODUCT(IF(Techno_IN!$B45:$AK45=1,1,0),Techno_IN!$B$2:$AK$2)</f>
        <v>0</v>
      </c>
      <c r="X44" cm="1">
        <f t="array" ref="X44">Techno_IN!X45*Techno_IN!X$2/SUMPRODUCT(IF(Techno_IN!$B45:$AK45=1,1,0),Techno_IN!$B$2:$AK$2)</f>
        <v>0</v>
      </c>
      <c r="Y44" cm="1">
        <f t="array" ref="Y44">Techno_IN!Y45*Techno_IN!Y$2/SUMPRODUCT(IF(Techno_IN!$B45:$AK45=1,1,0),Techno_IN!$B$2:$AK$2)</f>
        <v>0</v>
      </c>
      <c r="Z44" cm="1">
        <f t="array" ref="Z44">Techno_IN!Z45*Techno_IN!Z$2/SUMPRODUCT(IF(Techno_IN!$B45:$AK45=1,1,0),Techno_IN!$B$2:$AK$2)</f>
        <v>0</v>
      </c>
      <c r="AA44" cm="1">
        <f t="array" ref="AA44">Techno_IN!AA45*Techno_IN!AA$2/SUMPRODUCT(IF(Techno_IN!$B45:$AK45=1,1,0),Techno_IN!$B$2:$AK$2)</f>
        <v>0</v>
      </c>
      <c r="AB44" cm="1">
        <f t="array" ref="AB44">Techno_IN!AB45*Techno_IN!AB$2/SUMPRODUCT(IF(Techno_IN!$B45:$AK45=1,1,0),Techno_IN!$B$2:$AK$2)</f>
        <v>0</v>
      </c>
      <c r="AC44" cm="1">
        <f t="array" ref="AC44">Techno_IN!AC45*Techno_IN!AC$2/SUMPRODUCT(IF(Techno_IN!$B45:$AK45=1,1,0),Techno_IN!$B$2:$AK$2)</f>
        <v>0</v>
      </c>
      <c r="AD44" cm="1">
        <f t="array" ref="AD44">Techno_IN!AD45*Techno_IN!AD$2/SUMPRODUCT(IF(Techno_IN!$B45:$AK45=1,1,0),Techno_IN!$B$2:$AK$2)</f>
        <v>0</v>
      </c>
      <c r="AE44" cm="1">
        <f t="array" ref="AE44">Techno_IN!AE45*Techno_IN!AE$2/SUMPRODUCT(IF(Techno_IN!$B45:$AK45=1,1,0),Techno_IN!$B$2:$AK$2)</f>
        <v>-1</v>
      </c>
      <c r="AF44" cm="1">
        <f t="array" ref="AF44">Techno_IN!AF45*Techno_IN!AF$2/SUMPRODUCT(IF(Techno_IN!$B45:$AK45=1,1,0),Techno_IN!$B$2:$AK$2)</f>
        <v>0</v>
      </c>
      <c r="AG44" cm="1">
        <f t="array" ref="AG44">Techno_IN!AG45*Techno_IN!AG$2/SUMPRODUCT(IF(Techno_IN!$B45:$AK45=1,1,0),Techno_IN!$B$2:$AK$2)</f>
        <v>0</v>
      </c>
      <c r="AH44" cm="1">
        <f t="array" ref="AH44">Techno_IN!AH45*Techno_IN!AH$2/SUMPRODUCT(IF(Techno_IN!$B45:$AK45=1,1,0),Techno_IN!$B$2:$AK$2)</f>
        <v>0</v>
      </c>
      <c r="AI44" cm="1">
        <f t="array" ref="AI44">Techno_IN!AI45*Techno_IN!AI$2/SUMPRODUCT(IF(Techno_IN!$B45:$AK45=1,1,0),Techno_IN!$B$2:$AK$2)</f>
        <v>0</v>
      </c>
      <c r="AJ44" cm="1">
        <f t="array" ref="AJ44">Techno_IN!AJ45*Techno_IN!AJ$2/SUMPRODUCT(IF(Techno_IN!$B45:$AK45=1,1,0),Techno_IN!$B$2:$AK$2)</f>
        <v>0</v>
      </c>
      <c r="AK44" cm="1">
        <f t="array" ref="AK44">Techno_IN!AK45*Techno_IN!AK$2/SUMPRODUCT(IF(Techno_IN!$B45:$AK45=1,1,0),Techno_IN!$B$2:$AK$2)</f>
        <v>0</v>
      </c>
    </row>
    <row r="45" spans="1:37">
      <c r="A45" t="str">
        <f>Techno_IN!A46</f>
        <v>WIND_OFFSHORE</v>
      </c>
      <c r="B45" cm="1">
        <f t="array" ref="B45">Techno_IN!B46*Techno_IN!B$2/SUMPRODUCT(IF(Techno_IN!$B46:$AK46=1,1,0),Techno_IN!$B$2:$AK$2)</f>
        <v>0</v>
      </c>
      <c r="C45" cm="1">
        <f t="array" ref="C45">Techno_IN!C46*Techno_IN!C$2/SUMPRODUCT(IF(Techno_IN!$B46:$AK46=1,1,0),Techno_IN!$B$2:$AK$2)</f>
        <v>0</v>
      </c>
      <c r="D45" cm="1">
        <f t="array" ref="D45">Techno_IN!D46*Techno_IN!D$2/SUMPRODUCT(IF(Techno_IN!$B46:$AK46=1,1,0),Techno_IN!$B$2:$AK$2)</f>
        <v>0</v>
      </c>
      <c r="E45" cm="1">
        <f t="array" ref="E45">Techno_IN!E46*Techno_IN!E$2/SUMPRODUCT(IF(Techno_IN!$B46:$AK46=1,1,0),Techno_IN!$B$2:$AK$2)</f>
        <v>0</v>
      </c>
      <c r="F45" cm="1">
        <f t="array" ref="F45">Techno_IN!F46*Techno_IN!F$2/SUMPRODUCT(IF(Techno_IN!$B46:$AK46=1,1,0),Techno_IN!$B$2:$AK$2)</f>
        <v>0</v>
      </c>
      <c r="G45" cm="1">
        <f t="array" ref="G45">Techno_IN!G46*Techno_IN!G$2/SUMPRODUCT(IF(Techno_IN!$B46:$AK46=1,1,0),Techno_IN!$B$2:$AK$2)</f>
        <v>0</v>
      </c>
      <c r="H45" cm="1">
        <f t="array" ref="H45">Techno_IN!H46*Techno_IN!H$2/SUMPRODUCT(IF(Techno_IN!$B46:$AK46=1,1,0),Techno_IN!$B$2:$AK$2)</f>
        <v>0</v>
      </c>
      <c r="I45" cm="1">
        <f t="array" ref="I45">Techno_IN!I46*Techno_IN!I$2/SUMPRODUCT(IF(Techno_IN!$B46:$AK46=1,1,0),Techno_IN!$B$2:$AK$2)</f>
        <v>1</v>
      </c>
      <c r="J45" cm="1">
        <f t="array" ref="J45">Techno_IN!J46*Techno_IN!J$2/SUMPRODUCT(IF(Techno_IN!$B46:$AK46=1,1,0),Techno_IN!$B$2:$AK$2)</f>
        <v>0</v>
      </c>
      <c r="K45" cm="1">
        <f t="array" ref="K45">Techno_IN!K46*Techno_IN!K$2/SUMPRODUCT(IF(Techno_IN!$B46:$AK46=1,1,0),Techno_IN!$B$2:$AK$2)</f>
        <v>0</v>
      </c>
      <c r="L45" cm="1">
        <f t="array" ref="L45">Techno_IN!L46*Techno_IN!L$2/SUMPRODUCT(IF(Techno_IN!$B46:$AK46=1,1,0),Techno_IN!$B$2:$AK$2)</f>
        <v>0</v>
      </c>
      <c r="M45" cm="1">
        <f t="array" ref="M45">Techno_IN!M46*Techno_IN!M$2/SUMPRODUCT(IF(Techno_IN!$B46:$AK46=1,1,0),Techno_IN!$B$2:$AK$2)</f>
        <v>0</v>
      </c>
      <c r="N45" cm="1">
        <f t="array" ref="N45">Techno_IN!N46*Techno_IN!N$2/SUMPRODUCT(IF(Techno_IN!$B46:$AK46=1,1,0),Techno_IN!$B$2:$AK$2)</f>
        <v>0</v>
      </c>
      <c r="O45" cm="1">
        <f t="array" ref="O45">Techno_IN!O46*Techno_IN!O$2/SUMPRODUCT(IF(Techno_IN!$B46:$AK46=1,1,0),Techno_IN!$B$2:$AK$2)</f>
        <v>0</v>
      </c>
      <c r="P45" cm="1">
        <f t="array" ref="P45">Techno_IN!P46*Techno_IN!P$2/SUMPRODUCT(IF(Techno_IN!$B46:$AK46=1,1,0),Techno_IN!$B$2:$AK$2)</f>
        <v>0</v>
      </c>
      <c r="Q45" cm="1">
        <f t="array" ref="Q45">Techno_IN!Q46*Techno_IN!Q$2/SUMPRODUCT(IF(Techno_IN!$B46:$AK46=1,1,0),Techno_IN!$B$2:$AK$2)</f>
        <v>0</v>
      </c>
      <c r="R45" cm="1">
        <f t="array" ref="R45">Techno_IN!R46*Techno_IN!R$2/SUMPRODUCT(IF(Techno_IN!$B46:$AK46=1,1,0),Techno_IN!$B$2:$AK$2)</f>
        <v>0</v>
      </c>
      <c r="S45" cm="1">
        <f t="array" ref="S45">Techno_IN!S46*Techno_IN!S$2/SUMPRODUCT(IF(Techno_IN!$B46:$AK46=1,1,0),Techno_IN!$B$2:$AK$2)</f>
        <v>0</v>
      </c>
      <c r="T45" cm="1">
        <f t="array" ref="T45">Techno_IN!T46*Techno_IN!T$2/SUMPRODUCT(IF(Techno_IN!$B46:$AK46=1,1,0),Techno_IN!$B$2:$AK$2)</f>
        <v>0</v>
      </c>
      <c r="U45" cm="1">
        <f t="array" ref="U45">Techno_IN!U46*Techno_IN!U$2/SUMPRODUCT(IF(Techno_IN!$B46:$AK46=1,1,0),Techno_IN!$B$2:$AK$2)</f>
        <v>0</v>
      </c>
      <c r="V45" cm="1">
        <f t="array" ref="V45">Techno_IN!V46*Techno_IN!V$2/SUMPRODUCT(IF(Techno_IN!$B46:$AK46=1,1,0),Techno_IN!$B$2:$AK$2)</f>
        <v>0</v>
      </c>
      <c r="W45" cm="1">
        <f t="array" ref="W45">Techno_IN!W46*Techno_IN!W$2/SUMPRODUCT(IF(Techno_IN!$B46:$AK46=1,1,0),Techno_IN!$B$2:$AK$2)</f>
        <v>0</v>
      </c>
      <c r="X45" cm="1">
        <f t="array" ref="X45">Techno_IN!X46*Techno_IN!X$2/SUMPRODUCT(IF(Techno_IN!$B46:$AK46=1,1,0),Techno_IN!$B$2:$AK$2)</f>
        <v>0</v>
      </c>
      <c r="Y45" cm="1">
        <f t="array" ref="Y45">Techno_IN!Y46*Techno_IN!Y$2/SUMPRODUCT(IF(Techno_IN!$B46:$AK46=1,1,0),Techno_IN!$B$2:$AK$2)</f>
        <v>0</v>
      </c>
      <c r="Z45" cm="1">
        <f t="array" ref="Z45">Techno_IN!Z46*Techno_IN!Z$2/SUMPRODUCT(IF(Techno_IN!$B46:$AK46=1,1,0),Techno_IN!$B$2:$AK$2)</f>
        <v>0</v>
      </c>
      <c r="AA45" cm="1">
        <f t="array" ref="AA45">Techno_IN!AA46*Techno_IN!AA$2/SUMPRODUCT(IF(Techno_IN!$B46:$AK46=1,1,0),Techno_IN!$B$2:$AK$2)</f>
        <v>0</v>
      </c>
      <c r="AB45" cm="1">
        <f t="array" ref="AB45">Techno_IN!AB46*Techno_IN!AB$2/SUMPRODUCT(IF(Techno_IN!$B46:$AK46=1,1,0),Techno_IN!$B$2:$AK$2)</f>
        <v>0</v>
      </c>
      <c r="AC45" cm="1">
        <f t="array" ref="AC45">Techno_IN!AC46*Techno_IN!AC$2/SUMPRODUCT(IF(Techno_IN!$B46:$AK46=1,1,0),Techno_IN!$B$2:$AK$2)</f>
        <v>0</v>
      </c>
      <c r="AD45" cm="1">
        <f t="array" ref="AD45">Techno_IN!AD46*Techno_IN!AD$2/SUMPRODUCT(IF(Techno_IN!$B46:$AK46=1,1,0),Techno_IN!$B$2:$AK$2)</f>
        <v>0</v>
      </c>
      <c r="AE45" cm="1">
        <f t="array" ref="AE45">Techno_IN!AE46*Techno_IN!AE$2/SUMPRODUCT(IF(Techno_IN!$B46:$AK46=1,1,0),Techno_IN!$B$2:$AK$2)</f>
        <v>-1</v>
      </c>
      <c r="AF45" cm="1">
        <f t="array" ref="AF45">Techno_IN!AF46*Techno_IN!AF$2/SUMPRODUCT(IF(Techno_IN!$B46:$AK46=1,1,0),Techno_IN!$B$2:$AK$2)</f>
        <v>0</v>
      </c>
      <c r="AG45" cm="1">
        <f t="array" ref="AG45">Techno_IN!AG46*Techno_IN!AG$2/SUMPRODUCT(IF(Techno_IN!$B46:$AK46=1,1,0),Techno_IN!$B$2:$AK$2)</f>
        <v>0</v>
      </c>
      <c r="AH45" cm="1">
        <f t="array" ref="AH45">Techno_IN!AH46*Techno_IN!AH$2/SUMPRODUCT(IF(Techno_IN!$B46:$AK46=1,1,0),Techno_IN!$B$2:$AK$2)</f>
        <v>0</v>
      </c>
      <c r="AI45" cm="1">
        <f t="array" ref="AI45">Techno_IN!AI46*Techno_IN!AI$2/SUMPRODUCT(IF(Techno_IN!$B46:$AK46=1,1,0),Techno_IN!$B$2:$AK$2)</f>
        <v>0</v>
      </c>
      <c r="AJ45" cm="1">
        <f t="array" ref="AJ45">Techno_IN!AJ46*Techno_IN!AJ$2/SUMPRODUCT(IF(Techno_IN!$B46:$AK46=1,1,0),Techno_IN!$B$2:$AK$2)</f>
        <v>0</v>
      </c>
      <c r="AK45" cm="1">
        <f t="array" ref="AK45">Techno_IN!AK46*Techno_IN!AK$2/SUMPRODUCT(IF(Techno_IN!$B46:$AK46=1,1,0),Techno_IN!$B$2:$AK$2)</f>
        <v>0</v>
      </c>
    </row>
    <row r="46" spans="1:37">
      <c r="A46" t="str">
        <f>Techno_IN!A47</f>
        <v>HYDRO_RIVER</v>
      </c>
      <c r="B46" cm="1">
        <f t="array" ref="B46">Techno_IN!B47*Techno_IN!B$2/SUMPRODUCT(IF(Techno_IN!$B47:$AK47=1,1,0),Techno_IN!$B$2:$AK$2)</f>
        <v>0</v>
      </c>
      <c r="C46" cm="1">
        <f t="array" ref="C46">Techno_IN!C47*Techno_IN!C$2/SUMPRODUCT(IF(Techno_IN!$B47:$AK47=1,1,0),Techno_IN!$B$2:$AK$2)</f>
        <v>0</v>
      </c>
      <c r="D46" cm="1">
        <f t="array" ref="D46">Techno_IN!D47*Techno_IN!D$2/SUMPRODUCT(IF(Techno_IN!$B47:$AK47=1,1,0),Techno_IN!$B$2:$AK$2)</f>
        <v>0</v>
      </c>
      <c r="E46" cm="1">
        <f t="array" ref="E46">Techno_IN!E47*Techno_IN!E$2/SUMPRODUCT(IF(Techno_IN!$B47:$AK47=1,1,0),Techno_IN!$B$2:$AK$2)</f>
        <v>0</v>
      </c>
      <c r="F46" cm="1">
        <f t="array" ref="F46">Techno_IN!F47*Techno_IN!F$2/SUMPRODUCT(IF(Techno_IN!$B47:$AK47=1,1,0),Techno_IN!$B$2:$AK$2)</f>
        <v>0</v>
      </c>
      <c r="G46" cm="1">
        <f t="array" ref="G46">Techno_IN!G47*Techno_IN!G$2/SUMPRODUCT(IF(Techno_IN!$B47:$AK47=1,1,0),Techno_IN!$B$2:$AK$2)</f>
        <v>0</v>
      </c>
      <c r="H46" cm="1">
        <f t="array" ref="H46">Techno_IN!H47*Techno_IN!H$2/SUMPRODUCT(IF(Techno_IN!$B47:$AK47=1,1,0),Techno_IN!$B$2:$AK$2)</f>
        <v>0</v>
      </c>
      <c r="I46" cm="1">
        <f t="array" ref="I46">Techno_IN!I47*Techno_IN!I$2/SUMPRODUCT(IF(Techno_IN!$B47:$AK47=1,1,0),Techno_IN!$B$2:$AK$2)</f>
        <v>1</v>
      </c>
      <c r="J46" cm="1">
        <f t="array" ref="J46">Techno_IN!J47*Techno_IN!J$2/SUMPRODUCT(IF(Techno_IN!$B47:$AK47=1,1,0),Techno_IN!$B$2:$AK$2)</f>
        <v>0</v>
      </c>
      <c r="K46" cm="1">
        <f t="array" ref="K46">Techno_IN!K47*Techno_IN!K$2/SUMPRODUCT(IF(Techno_IN!$B47:$AK47=1,1,0),Techno_IN!$B$2:$AK$2)</f>
        <v>0</v>
      </c>
      <c r="L46" cm="1">
        <f t="array" ref="L46">Techno_IN!L47*Techno_IN!L$2/SUMPRODUCT(IF(Techno_IN!$B47:$AK47=1,1,0),Techno_IN!$B$2:$AK$2)</f>
        <v>0</v>
      </c>
      <c r="M46" cm="1">
        <f t="array" ref="M46">Techno_IN!M47*Techno_IN!M$2/SUMPRODUCT(IF(Techno_IN!$B47:$AK47=1,1,0),Techno_IN!$B$2:$AK$2)</f>
        <v>0</v>
      </c>
      <c r="N46" cm="1">
        <f t="array" ref="N46">Techno_IN!N47*Techno_IN!N$2/SUMPRODUCT(IF(Techno_IN!$B47:$AK47=1,1,0),Techno_IN!$B$2:$AK$2)</f>
        <v>0</v>
      </c>
      <c r="O46" cm="1">
        <f t="array" ref="O46">Techno_IN!O47*Techno_IN!O$2/SUMPRODUCT(IF(Techno_IN!$B47:$AK47=1,1,0),Techno_IN!$B$2:$AK$2)</f>
        <v>0</v>
      </c>
      <c r="P46" cm="1">
        <f t="array" ref="P46">Techno_IN!P47*Techno_IN!P$2/SUMPRODUCT(IF(Techno_IN!$B47:$AK47=1,1,0),Techno_IN!$B$2:$AK$2)</f>
        <v>0</v>
      </c>
      <c r="Q46" cm="1">
        <f t="array" ref="Q46">Techno_IN!Q47*Techno_IN!Q$2/SUMPRODUCT(IF(Techno_IN!$B47:$AK47=1,1,0),Techno_IN!$B$2:$AK$2)</f>
        <v>0</v>
      </c>
      <c r="R46" cm="1">
        <f t="array" ref="R46">Techno_IN!R47*Techno_IN!R$2/SUMPRODUCT(IF(Techno_IN!$B47:$AK47=1,1,0),Techno_IN!$B$2:$AK$2)</f>
        <v>0</v>
      </c>
      <c r="S46" cm="1">
        <f t="array" ref="S46">Techno_IN!S47*Techno_IN!S$2/SUMPRODUCT(IF(Techno_IN!$B47:$AK47=1,1,0),Techno_IN!$B$2:$AK$2)</f>
        <v>0</v>
      </c>
      <c r="T46" cm="1">
        <f t="array" ref="T46">Techno_IN!T47*Techno_IN!T$2/SUMPRODUCT(IF(Techno_IN!$B47:$AK47=1,1,0),Techno_IN!$B$2:$AK$2)</f>
        <v>0</v>
      </c>
      <c r="U46" cm="1">
        <f t="array" ref="U46">Techno_IN!U47*Techno_IN!U$2/SUMPRODUCT(IF(Techno_IN!$B47:$AK47=1,1,0),Techno_IN!$B$2:$AK$2)</f>
        <v>0</v>
      </c>
      <c r="V46" cm="1">
        <f t="array" ref="V46">Techno_IN!V47*Techno_IN!V$2/SUMPRODUCT(IF(Techno_IN!$B47:$AK47=1,1,0),Techno_IN!$B$2:$AK$2)</f>
        <v>0</v>
      </c>
      <c r="W46" cm="1">
        <f t="array" ref="W46">Techno_IN!W47*Techno_IN!W$2/SUMPRODUCT(IF(Techno_IN!$B47:$AK47=1,1,0),Techno_IN!$B$2:$AK$2)</f>
        <v>0</v>
      </c>
      <c r="X46" cm="1">
        <f t="array" ref="X46">Techno_IN!X47*Techno_IN!X$2/SUMPRODUCT(IF(Techno_IN!$B47:$AK47=1,1,0),Techno_IN!$B$2:$AK$2)</f>
        <v>0</v>
      </c>
      <c r="Y46" cm="1">
        <f t="array" ref="Y46">Techno_IN!Y47*Techno_IN!Y$2/SUMPRODUCT(IF(Techno_IN!$B47:$AK47=1,1,0),Techno_IN!$B$2:$AK$2)</f>
        <v>0</v>
      </c>
      <c r="Z46" cm="1">
        <f t="array" ref="Z46">Techno_IN!Z47*Techno_IN!Z$2/SUMPRODUCT(IF(Techno_IN!$B47:$AK47=1,1,0),Techno_IN!$B$2:$AK$2)</f>
        <v>0</v>
      </c>
      <c r="AA46" cm="1">
        <f t="array" ref="AA46">Techno_IN!AA47*Techno_IN!AA$2/SUMPRODUCT(IF(Techno_IN!$B47:$AK47=1,1,0),Techno_IN!$B$2:$AK$2)</f>
        <v>0</v>
      </c>
      <c r="AB46" cm="1">
        <f t="array" ref="AB46">Techno_IN!AB47*Techno_IN!AB$2/SUMPRODUCT(IF(Techno_IN!$B47:$AK47=1,1,0),Techno_IN!$B$2:$AK$2)</f>
        <v>0</v>
      </c>
      <c r="AC46" cm="1">
        <f t="array" ref="AC46">Techno_IN!AC47*Techno_IN!AC$2/SUMPRODUCT(IF(Techno_IN!$B47:$AK47=1,1,0),Techno_IN!$B$2:$AK$2)</f>
        <v>0</v>
      </c>
      <c r="AD46" cm="1">
        <f t="array" ref="AD46">Techno_IN!AD47*Techno_IN!AD$2/SUMPRODUCT(IF(Techno_IN!$B47:$AK47=1,1,0),Techno_IN!$B$2:$AK$2)</f>
        <v>0</v>
      </c>
      <c r="AE46" cm="1">
        <f t="array" ref="AE46">Techno_IN!AE47*Techno_IN!AE$2/SUMPRODUCT(IF(Techno_IN!$B47:$AK47=1,1,0),Techno_IN!$B$2:$AK$2)</f>
        <v>0</v>
      </c>
      <c r="AF46" cm="1">
        <f t="array" ref="AF46">Techno_IN!AF47*Techno_IN!AF$2/SUMPRODUCT(IF(Techno_IN!$B47:$AK47=1,1,0),Techno_IN!$B$2:$AK$2)</f>
        <v>0</v>
      </c>
      <c r="AG46" cm="1">
        <f t="array" ref="AG46">Techno_IN!AG47*Techno_IN!AG$2/SUMPRODUCT(IF(Techno_IN!$B47:$AK47=1,1,0),Techno_IN!$B$2:$AK$2)</f>
        <v>-1</v>
      </c>
      <c r="AH46" cm="1">
        <f t="array" ref="AH46">Techno_IN!AH47*Techno_IN!AH$2/SUMPRODUCT(IF(Techno_IN!$B47:$AK47=1,1,0),Techno_IN!$B$2:$AK$2)</f>
        <v>0</v>
      </c>
      <c r="AI46" cm="1">
        <f t="array" ref="AI46">Techno_IN!AI47*Techno_IN!AI$2/SUMPRODUCT(IF(Techno_IN!$B47:$AK47=1,1,0),Techno_IN!$B$2:$AK$2)</f>
        <v>0</v>
      </c>
      <c r="AJ46" cm="1">
        <f t="array" ref="AJ46">Techno_IN!AJ47*Techno_IN!AJ$2/SUMPRODUCT(IF(Techno_IN!$B47:$AK47=1,1,0),Techno_IN!$B$2:$AK$2)</f>
        <v>0</v>
      </c>
      <c r="AK46" cm="1">
        <f t="array" ref="AK46">Techno_IN!AK47*Techno_IN!AK$2/SUMPRODUCT(IF(Techno_IN!$B47:$AK47=1,1,0),Techno_IN!$B$2:$AK$2)</f>
        <v>0</v>
      </c>
    </row>
    <row r="47" spans="1:37">
      <c r="A47" t="str">
        <f>Techno_IN!A48</f>
        <v>GEOTHERMAL</v>
      </c>
      <c r="B47" cm="1">
        <f t="array" ref="B47">Techno_IN!B48*Techno_IN!B$2/SUMPRODUCT(IF(Techno_IN!$B48:$AK48=1,1,0),Techno_IN!$B$2:$AK$2)</f>
        <v>0</v>
      </c>
      <c r="C47" cm="1">
        <f t="array" ref="C47">Techno_IN!C48*Techno_IN!C$2/SUMPRODUCT(IF(Techno_IN!$B48:$AK48=1,1,0),Techno_IN!$B$2:$AK$2)</f>
        <v>0</v>
      </c>
      <c r="D47" cm="1">
        <f t="array" ref="D47">Techno_IN!D48*Techno_IN!D$2/SUMPRODUCT(IF(Techno_IN!$B48:$AK48=1,1,0),Techno_IN!$B$2:$AK$2)</f>
        <v>0</v>
      </c>
      <c r="E47" cm="1">
        <f t="array" ref="E47">Techno_IN!E48*Techno_IN!E$2/SUMPRODUCT(IF(Techno_IN!$B48:$AK48=1,1,0),Techno_IN!$B$2:$AK$2)</f>
        <v>0</v>
      </c>
      <c r="F47" cm="1">
        <f t="array" ref="F47">Techno_IN!F48*Techno_IN!F$2/SUMPRODUCT(IF(Techno_IN!$B48:$AK48=1,1,0),Techno_IN!$B$2:$AK$2)</f>
        <v>0</v>
      </c>
      <c r="G47" cm="1">
        <f t="array" ref="G47">Techno_IN!G48*Techno_IN!G$2/SUMPRODUCT(IF(Techno_IN!$B48:$AK48=1,1,0),Techno_IN!$B$2:$AK$2)</f>
        <v>0</v>
      </c>
      <c r="H47" cm="1">
        <f t="array" ref="H47">Techno_IN!H48*Techno_IN!H$2/SUMPRODUCT(IF(Techno_IN!$B48:$AK48=1,1,0),Techno_IN!$B$2:$AK$2)</f>
        <v>0</v>
      </c>
      <c r="I47" cm="1">
        <f t="array" ref="I47">Techno_IN!I48*Techno_IN!I$2/SUMPRODUCT(IF(Techno_IN!$B48:$AK48=1,1,0),Techno_IN!$B$2:$AK$2)</f>
        <v>1</v>
      </c>
      <c r="J47" cm="1">
        <f t="array" ref="J47">Techno_IN!J48*Techno_IN!J$2/SUMPRODUCT(IF(Techno_IN!$B48:$AK48=1,1,0),Techno_IN!$B$2:$AK$2)</f>
        <v>0</v>
      </c>
      <c r="K47" cm="1">
        <f t="array" ref="K47">Techno_IN!K48*Techno_IN!K$2/SUMPRODUCT(IF(Techno_IN!$B48:$AK48=1,1,0),Techno_IN!$B$2:$AK$2)</f>
        <v>0</v>
      </c>
      <c r="L47" cm="1">
        <f t="array" ref="L47">Techno_IN!L48*Techno_IN!L$2/SUMPRODUCT(IF(Techno_IN!$B48:$AK48=1,1,0),Techno_IN!$B$2:$AK$2)</f>
        <v>0</v>
      </c>
      <c r="M47" cm="1">
        <f t="array" ref="M47">Techno_IN!M48*Techno_IN!M$2/SUMPRODUCT(IF(Techno_IN!$B48:$AK48=1,1,0),Techno_IN!$B$2:$AK$2)</f>
        <v>0</v>
      </c>
      <c r="N47" cm="1">
        <f t="array" ref="N47">Techno_IN!N48*Techno_IN!N$2/SUMPRODUCT(IF(Techno_IN!$B48:$AK48=1,1,0),Techno_IN!$B$2:$AK$2)</f>
        <v>0</v>
      </c>
      <c r="O47" cm="1">
        <f t="array" ref="O47">Techno_IN!O48*Techno_IN!O$2/SUMPRODUCT(IF(Techno_IN!$B48:$AK48=1,1,0),Techno_IN!$B$2:$AK$2)</f>
        <v>0</v>
      </c>
      <c r="P47" cm="1">
        <f t="array" ref="P47">Techno_IN!P48*Techno_IN!P$2/SUMPRODUCT(IF(Techno_IN!$B48:$AK48=1,1,0),Techno_IN!$B$2:$AK$2)</f>
        <v>0</v>
      </c>
      <c r="Q47" cm="1">
        <f t="array" ref="Q47">Techno_IN!Q48*Techno_IN!Q$2/SUMPRODUCT(IF(Techno_IN!$B48:$AK48=1,1,0),Techno_IN!$B$2:$AK$2)</f>
        <v>0</v>
      </c>
      <c r="R47" cm="1">
        <f t="array" ref="R47">Techno_IN!R48*Techno_IN!R$2/SUMPRODUCT(IF(Techno_IN!$B48:$AK48=1,1,0),Techno_IN!$B$2:$AK$2)</f>
        <v>0</v>
      </c>
      <c r="S47" cm="1">
        <f t="array" ref="S47">Techno_IN!S48*Techno_IN!S$2/SUMPRODUCT(IF(Techno_IN!$B48:$AK48=1,1,0),Techno_IN!$B$2:$AK$2)</f>
        <v>0</v>
      </c>
      <c r="T47" cm="1">
        <f t="array" ref="T47">Techno_IN!T48*Techno_IN!T$2/SUMPRODUCT(IF(Techno_IN!$B48:$AK48=1,1,0),Techno_IN!$B$2:$AK$2)</f>
        <v>0</v>
      </c>
      <c r="U47" cm="1">
        <f t="array" ref="U47">Techno_IN!U48*Techno_IN!U$2/SUMPRODUCT(IF(Techno_IN!$B48:$AK48=1,1,0),Techno_IN!$B$2:$AK$2)</f>
        <v>0</v>
      </c>
      <c r="V47" cm="1">
        <f t="array" ref="V47">Techno_IN!V48*Techno_IN!V$2/SUMPRODUCT(IF(Techno_IN!$B48:$AK48=1,1,0),Techno_IN!$B$2:$AK$2)</f>
        <v>0</v>
      </c>
      <c r="W47" cm="1">
        <f t="array" ref="W47">Techno_IN!W48*Techno_IN!W$2/SUMPRODUCT(IF(Techno_IN!$B48:$AK48=1,1,0),Techno_IN!$B$2:$AK$2)</f>
        <v>0</v>
      </c>
      <c r="X47" cm="1">
        <f t="array" ref="X47">Techno_IN!X48*Techno_IN!X$2/SUMPRODUCT(IF(Techno_IN!$B48:$AK48=1,1,0),Techno_IN!$B$2:$AK$2)</f>
        <v>0</v>
      </c>
      <c r="Y47" cm="1">
        <f t="array" ref="Y47">Techno_IN!Y48*Techno_IN!Y$2/SUMPRODUCT(IF(Techno_IN!$B48:$AK48=1,1,0),Techno_IN!$B$2:$AK$2)</f>
        <v>0</v>
      </c>
      <c r="Z47" cm="1">
        <f t="array" ref="Z47">Techno_IN!Z48*Techno_IN!Z$2/SUMPRODUCT(IF(Techno_IN!$B48:$AK48=1,1,0),Techno_IN!$B$2:$AK$2)</f>
        <v>0</v>
      </c>
      <c r="AA47" cm="1">
        <f t="array" ref="AA47">Techno_IN!AA48*Techno_IN!AA$2/SUMPRODUCT(IF(Techno_IN!$B48:$AK48=1,1,0),Techno_IN!$B$2:$AK$2)</f>
        <v>0</v>
      </c>
      <c r="AB47" cm="1">
        <f t="array" ref="AB47">Techno_IN!AB48*Techno_IN!AB$2/SUMPRODUCT(IF(Techno_IN!$B48:$AK48=1,1,0),Techno_IN!$B$2:$AK$2)</f>
        <v>0</v>
      </c>
      <c r="AC47" cm="1">
        <f t="array" ref="AC47">Techno_IN!AC48*Techno_IN!AC$2/SUMPRODUCT(IF(Techno_IN!$B48:$AK48=1,1,0),Techno_IN!$B$2:$AK$2)</f>
        <v>0</v>
      </c>
      <c r="AD47" cm="1">
        <f t="array" ref="AD47">Techno_IN!AD48*Techno_IN!AD$2/SUMPRODUCT(IF(Techno_IN!$B48:$AK48=1,1,0),Techno_IN!$B$2:$AK$2)</f>
        <v>0</v>
      </c>
      <c r="AE47" cm="1">
        <f t="array" ref="AE47">Techno_IN!AE48*Techno_IN!AE$2/SUMPRODUCT(IF(Techno_IN!$B48:$AK48=1,1,0),Techno_IN!$B$2:$AK$2)</f>
        <v>0</v>
      </c>
      <c r="AF47" cm="1">
        <f t="array" ref="AF47">Techno_IN!AF48*Techno_IN!AF$2/SUMPRODUCT(IF(Techno_IN!$B48:$AK48=1,1,0),Techno_IN!$B$2:$AK$2)</f>
        <v>0</v>
      </c>
      <c r="AG47" cm="1">
        <f t="array" ref="AG47">Techno_IN!AG48*Techno_IN!AG$2/SUMPRODUCT(IF(Techno_IN!$B48:$AK48=1,1,0),Techno_IN!$B$2:$AK$2)</f>
        <v>0</v>
      </c>
      <c r="AH47" cm="1">
        <f t="array" ref="AH47">Techno_IN!AH48*Techno_IN!AH$2/SUMPRODUCT(IF(Techno_IN!$B48:$AK48=1,1,0),Techno_IN!$B$2:$AK$2)</f>
        <v>-1</v>
      </c>
      <c r="AI47" cm="1">
        <f t="array" ref="AI47">Techno_IN!AI48*Techno_IN!AI$2/SUMPRODUCT(IF(Techno_IN!$B48:$AK48=1,1,0),Techno_IN!$B$2:$AK$2)</f>
        <v>0</v>
      </c>
      <c r="AJ47" cm="1">
        <f t="array" ref="AJ47">Techno_IN!AJ48*Techno_IN!AJ$2/SUMPRODUCT(IF(Techno_IN!$B48:$AK48=1,1,0),Techno_IN!$B$2:$AK$2)</f>
        <v>0</v>
      </c>
      <c r="AK47" cm="1">
        <f t="array" ref="AK47">Techno_IN!AK48*Techno_IN!AK$2/SUMPRODUCT(IF(Techno_IN!$B48:$AK48=1,1,0),Techno_IN!$B$2:$AK$2)</f>
        <v>0</v>
      </c>
    </row>
    <row r="48" spans="1:37">
      <c r="A48" t="str">
        <f>Techno_IN!A49</f>
        <v>IND_COGEN_GAS</v>
      </c>
      <c r="B48" cm="1">
        <f t="array" ref="B48">Techno_IN!B49*Techno_IN!B$2/SUMPRODUCT(IF(Techno_IN!$B49:$AK49=1,1,0),Techno_IN!$B$2:$AK$2)</f>
        <v>0</v>
      </c>
      <c r="C48" cm="1">
        <f t="array" ref="C48">Techno_IN!C49*Techno_IN!C$2/SUMPRODUCT(IF(Techno_IN!$B49:$AK49=1,1,0),Techno_IN!$B$2:$AK$2)</f>
        <v>0</v>
      </c>
      <c r="D48" cm="1">
        <f t="array" ref="D48">Techno_IN!D49*Techno_IN!D$2/SUMPRODUCT(IF(Techno_IN!$B49:$AK49=1,1,0),Techno_IN!$B$2:$AK$2)</f>
        <v>0</v>
      </c>
      <c r="E48" cm="1">
        <f t="array" ref="E48">Techno_IN!E49*Techno_IN!E$2/SUMPRODUCT(IF(Techno_IN!$B49:$AK49=1,1,0),Techno_IN!$B$2:$AK$2)</f>
        <v>0</v>
      </c>
      <c r="F48" cm="1">
        <f t="array" ref="F48">Techno_IN!F49*Techno_IN!F$2/SUMPRODUCT(IF(Techno_IN!$B49:$AK49=1,1,0),Techno_IN!$B$2:$AK$2)</f>
        <v>0</v>
      </c>
      <c r="G48" cm="1">
        <f t="array" ref="G48">Techno_IN!G49*Techno_IN!G$2/SUMPRODUCT(IF(Techno_IN!$B49:$AK49=1,1,0),Techno_IN!$B$2:$AK$2)</f>
        <v>0</v>
      </c>
      <c r="H48" cm="1">
        <f t="array" ref="H48">Techno_IN!H49*Techno_IN!H$2/SUMPRODUCT(IF(Techno_IN!$B49:$AK49=1,1,0),Techno_IN!$B$2:$AK$2)</f>
        <v>0</v>
      </c>
      <c r="I48" cm="1">
        <f t="array" ref="I48">Techno_IN!I49*Techno_IN!I$2/SUMPRODUCT(IF(Techno_IN!$B49:$AK49=1,1,0),Techno_IN!$B$2:$AK$2)</f>
        <v>1.5247793298969075</v>
      </c>
      <c r="J48" cm="1">
        <f t="array" ref="J48">Techno_IN!J49*Techno_IN!J$2/SUMPRODUCT(IF(Techno_IN!$B49:$AK49=1,1,0),Techno_IN!$B$2:$AK$2)</f>
        <v>0</v>
      </c>
      <c r="K48" cm="1">
        <f t="array" ref="K48">Techno_IN!K49*Techno_IN!K$2/SUMPRODUCT(IF(Techno_IN!$B49:$AK49=1,1,0),Techno_IN!$B$2:$AK$2)</f>
        <v>0</v>
      </c>
      <c r="L48" cm="1">
        <f t="array" ref="L48">Techno_IN!L49*Techno_IN!L$2/SUMPRODUCT(IF(Techno_IN!$B49:$AK49=1,1,0),Techno_IN!$B$2:$AK$2)</f>
        <v>0</v>
      </c>
      <c r="M48" cm="1">
        <f t="array" ref="M48">Techno_IN!M49*Techno_IN!M$2/SUMPRODUCT(IF(Techno_IN!$B49:$AK49=1,1,0),Techno_IN!$B$2:$AK$2)</f>
        <v>-3.604084157525774</v>
      </c>
      <c r="N48" cm="1">
        <f t="array" ref="N48">Techno_IN!N49*Techno_IN!N$2/SUMPRODUCT(IF(Techno_IN!$B49:$AK49=1,1,0),Techno_IN!$B$2:$AK$2)</f>
        <v>0</v>
      </c>
      <c r="O48" cm="1">
        <f t="array" ref="O48">Techno_IN!O49*Techno_IN!O$2/SUMPRODUCT(IF(Techno_IN!$B49:$AK49=1,1,0),Techno_IN!$B$2:$AK$2)</f>
        <v>0</v>
      </c>
      <c r="P48" cm="1">
        <f t="array" ref="P48">Techno_IN!P49*Techno_IN!P$2/SUMPRODUCT(IF(Techno_IN!$B49:$AK49=1,1,0),Techno_IN!$B$2:$AK$2)</f>
        <v>0</v>
      </c>
      <c r="Q48" cm="1">
        <f t="array" ref="Q48">Techno_IN!Q49*Techno_IN!Q$2/SUMPRODUCT(IF(Techno_IN!$B49:$AK49=1,1,0),Techno_IN!$B$2:$AK$2)</f>
        <v>0</v>
      </c>
      <c r="R48" cm="1">
        <f t="array" ref="R48">Techno_IN!R49*Techno_IN!R$2/SUMPRODUCT(IF(Techno_IN!$B49:$AK49=1,1,0),Techno_IN!$B$2:$AK$2)</f>
        <v>0</v>
      </c>
      <c r="S48" cm="1">
        <f t="array" ref="S48">Techno_IN!S49*Techno_IN!S$2/SUMPRODUCT(IF(Techno_IN!$B49:$AK49=1,1,0),Techno_IN!$B$2:$AK$2)</f>
        <v>0</v>
      </c>
      <c r="T48" cm="1">
        <f t="array" ref="T48">Techno_IN!T49*Techno_IN!T$2/SUMPRODUCT(IF(Techno_IN!$B49:$AK49=1,1,0),Techno_IN!$B$2:$AK$2)</f>
        <v>0</v>
      </c>
      <c r="U48" cm="1">
        <f t="array" ref="U48">Techno_IN!U49*Techno_IN!U$2/SUMPRODUCT(IF(Techno_IN!$B49:$AK49=1,1,0),Techno_IN!$B$2:$AK$2)</f>
        <v>0</v>
      </c>
      <c r="V48" cm="1">
        <f t="array" ref="V48">Techno_IN!V49*Techno_IN!V$2/SUMPRODUCT(IF(Techno_IN!$B49:$AK49=1,1,0),Techno_IN!$B$2:$AK$2)</f>
        <v>0</v>
      </c>
      <c r="W48" cm="1">
        <f t="array" ref="W48">Techno_IN!W49*Techno_IN!W$2/SUMPRODUCT(IF(Techno_IN!$B49:$AK49=1,1,0),Techno_IN!$B$2:$AK$2)</f>
        <v>1</v>
      </c>
      <c r="X48" cm="1">
        <f t="array" ref="X48">Techno_IN!X49*Techno_IN!X$2/SUMPRODUCT(IF(Techno_IN!$B49:$AK49=1,1,0),Techno_IN!$B$2:$AK$2)</f>
        <v>0</v>
      </c>
      <c r="Y48" cm="1">
        <f t="array" ref="Y48">Techno_IN!Y49*Techno_IN!Y$2/SUMPRODUCT(IF(Techno_IN!$B49:$AK49=1,1,0),Techno_IN!$B$2:$AK$2)</f>
        <v>0</v>
      </c>
      <c r="Z48" cm="1">
        <f t="array" ref="Z48">Techno_IN!Z49*Techno_IN!Z$2/SUMPRODUCT(IF(Techno_IN!$B49:$AK49=1,1,0),Techno_IN!$B$2:$AK$2)</f>
        <v>0</v>
      </c>
      <c r="AA48" cm="1">
        <f t="array" ref="AA48">Techno_IN!AA49*Techno_IN!AA$2/SUMPRODUCT(IF(Techno_IN!$B49:$AK49=1,1,0),Techno_IN!$B$2:$AK$2)</f>
        <v>0</v>
      </c>
      <c r="AB48" cm="1">
        <f t="array" ref="AB48">Techno_IN!AB49*Techno_IN!AB$2/SUMPRODUCT(IF(Techno_IN!$B49:$AK49=1,1,0),Techno_IN!$B$2:$AK$2)</f>
        <v>0</v>
      </c>
      <c r="AC48" cm="1">
        <f t="array" ref="AC48">Techno_IN!AC49*Techno_IN!AC$2/SUMPRODUCT(IF(Techno_IN!$B49:$AK49=1,1,0),Techno_IN!$B$2:$AK$2)</f>
        <v>0</v>
      </c>
      <c r="AD48" cm="1">
        <f t="array" ref="AD48">Techno_IN!AD49*Techno_IN!AD$2/SUMPRODUCT(IF(Techno_IN!$B49:$AK49=1,1,0),Techno_IN!$B$2:$AK$2)</f>
        <v>0</v>
      </c>
      <c r="AE48" cm="1">
        <f t="array" ref="AE48">Techno_IN!AE49*Techno_IN!AE$2/SUMPRODUCT(IF(Techno_IN!$B49:$AK49=1,1,0),Techno_IN!$B$2:$AK$2)</f>
        <v>0</v>
      </c>
      <c r="AF48" cm="1">
        <f t="array" ref="AF48">Techno_IN!AF49*Techno_IN!AF$2/SUMPRODUCT(IF(Techno_IN!$B49:$AK49=1,1,0),Techno_IN!$B$2:$AK$2)</f>
        <v>0</v>
      </c>
      <c r="AG48" cm="1">
        <f t="array" ref="AG48">Techno_IN!AG49*Techno_IN!AG$2/SUMPRODUCT(IF(Techno_IN!$B49:$AK49=1,1,0),Techno_IN!$B$2:$AK$2)</f>
        <v>0</v>
      </c>
      <c r="AH48" cm="1">
        <f t="array" ref="AH48">Techno_IN!AH49*Techno_IN!AH$2/SUMPRODUCT(IF(Techno_IN!$B49:$AK49=1,1,0),Techno_IN!$B$2:$AK$2)</f>
        <v>0</v>
      </c>
      <c r="AI48" cm="1">
        <f t="array" ref="AI48">Techno_IN!AI49*Techno_IN!AI$2/SUMPRODUCT(IF(Techno_IN!$B49:$AK49=1,1,0),Techno_IN!$B$2:$AK$2)</f>
        <v>0</v>
      </c>
      <c r="AJ48" cm="1">
        <f t="array" ref="AJ48">Techno_IN!AJ49*Techno_IN!AJ$2/SUMPRODUCT(IF(Techno_IN!$B49:$AK49=1,1,0),Techno_IN!$B$2:$AK$2)</f>
        <v>0.69309310721649486</v>
      </c>
      <c r="AK48" cm="1">
        <f t="array" ref="AK48">Techno_IN!AK49*Techno_IN!AK$2/SUMPRODUCT(IF(Techno_IN!$B49:$AK49=1,1,0),Techno_IN!$B$2:$AK$2)</f>
        <v>0</v>
      </c>
    </row>
    <row r="49" spans="1:37">
      <c r="A49" t="str">
        <f>Techno_IN!A50</f>
        <v>IND_COGEN_WOOD</v>
      </c>
      <c r="B49" cm="1">
        <f t="array" ref="B49">Techno_IN!B50*Techno_IN!B$2/SUMPRODUCT(IF(Techno_IN!$B50:$AK50=1,1,0),Techno_IN!$B$2:$AK$2)</f>
        <v>0</v>
      </c>
      <c r="C49" cm="1">
        <f t="array" ref="C49">Techno_IN!C50*Techno_IN!C$2/SUMPRODUCT(IF(Techno_IN!$B50:$AK50=1,1,0),Techno_IN!$B$2:$AK$2)</f>
        <v>0</v>
      </c>
      <c r="D49" cm="1">
        <f t="array" ref="D49">Techno_IN!D50*Techno_IN!D$2/SUMPRODUCT(IF(Techno_IN!$B50:$AK50=1,1,0),Techno_IN!$B$2:$AK$2)</f>
        <v>0</v>
      </c>
      <c r="E49" cm="1">
        <f t="array" ref="E49">Techno_IN!E50*Techno_IN!E$2/SUMPRODUCT(IF(Techno_IN!$B50:$AK50=1,1,0),Techno_IN!$B$2:$AK$2)</f>
        <v>0</v>
      </c>
      <c r="F49" cm="1">
        <f t="array" ref="F49">Techno_IN!F50*Techno_IN!F$2/SUMPRODUCT(IF(Techno_IN!$B50:$AK50=1,1,0),Techno_IN!$B$2:$AK$2)</f>
        <v>0</v>
      </c>
      <c r="G49" cm="1">
        <f t="array" ref="G49">Techno_IN!G50*Techno_IN!G$2/SUMPRODUCT(IF(Techno_IN!$B50:$AK50=1,1,0),Techno_IN!$B$2:$AK$2)</f>
        <v>0</v>
      </c>
      <c r="H49" cm="1">
        <f t="array" ref="H49">Techno_IN!H50*Techno_IN!H$2/SUMPRODUCT(IF(Techno_IN!$B50:$AK50=1,1,0),Techno_IN!$B$2:$AK$2)</f>
        <v>0</v>
      </c>
      <c r="I49" cm="1">
        <f t="array" ref="I49">Techno_IN!I50*Techno_IN!I$2/SUMPRODUCT(IF(Techno_IN!$B50:$AK50=1,1,0),Techno_IN!$B$2:$AK$2)</f>
        <v>0.54136441237113408</v>
      </c>
      <c r="J49" cm="1">
        <f t="array" ref="J49">Techno_IN!J50*Techno_IN!J$2/SUMPRODUCT(IF(Techno_IN!$B50:$AK50=1,1,0),Techno_IN!$B$2:$AK$2)</f>
        <v>0</v>
      </c>
      <c r="K49" cm="1">
        <f t="array" ref="K49">Techno_IN!K50*Techno_IN!K$2/SUMPRODUCT(IF(Techno_IN!$B50:$AK50=1,1,0),Techno_IN!$B$2:$AK$2)</f>
        <v>0</v>
      </c>
      <c r="L49" cm="1">
        <f t="array" ref="L49">Techno_IN!L50*Techno_IN!L$2/SUMPRODUCT(IF(Techno_IN!$B50:$AK50=1,1,0),Techno_IN!$B$2:$AK$2)</f>
        <v>0</v>
      </c>
      <c r="M49" cm="1">
        <f t="array" ref="M49">Techno_IN!M50*Techno_IN!M$2/SUMPRODUCT(IF(Techno_IN!$B50:$AK50=1,1,0),Techno_IN!$B$2:$AK$2)</f>
        <v>0</v>
      </c>
      <c r="N49" cm="1">
        <f t="array" ref="N49">Techno_IN!N50*Techno_IN!N$2/SUMPRODUCT(IF(Techno_IN!$B50:$AK50=1,1,0),Techno_IN!$B$2:$AK$2)</f>
        <v>-3.3386498065979384</v>
      </c>
      <c r="O49" cm="1">
        <f t="array" ref="O49">Techno_IN!O50*Techno_IN!O$2/SUMPRODUCT(IF(Techno_IN!$B50:$AK50=1,1,0),Techno_IN!$B$2:$AK$2)</f>
        <v>0</v>
      </c>
      <c r="P49" cm="1">
        <f t="array" ref="P49">Techno_IN!P50*Techno_IN!P$2/SUMPRODUCT(IF(Techno_IN!$B50:$AK50=1,1,0),Techno_IN!$B$2:$AK$2)</f>
        <v>0</v>
      </c>
      <c r="Q49" cm="1">
        <f t="array" ref="Q49">Techno_IN!Q50*Techno_IN!Q$2/SUMPRODUCT(IF(Techno_IN!$B50:$AK50=1,1,0),Techno_IN!$B$2:$AK$2)</f>
        <v>0</v>
      </c>
      <c r="R49" cm="1">
        <f t="array" ref="R49">Techno_IN!R50*Techno_IN!R$2/SUMPRODUCT(IF(Techno_IN!$B50:$AK50=1,1,0),Techno_IN!$B$2:$AK$2)</f>
        <v>0</v>
      </c>
      <c r="S49" cm="1">
        <f t="array" ref="S49">Techno_IN!S50*Techno_IN!S$2/SUMPRODUCT(IF(Techno_IN!$B50:$AK50=1,1,0),Techno_IN!$B$2:$AK$2)</f>
        <v>0</v>
      </c>
      <c r="T49" cm="1">
        <f t="array" ref="T49">Techno_IN!T50*Techno_IN!T$2/SUMPRODUCT(IF(Techno_IN!$B50:$AK50=1,1,0),Techno_IN!$B$2:$AK$2)</f>
        <v>0</v>
      </c>
      <c r="U49" cm="1">
        <f t="array" ref="U49">Techno_IN!U50*Techno_IN!U$2/SUMPRODUCT(IF(Techno_IN!$B50:$AK50=1,1,0),Techno_IN!$B$2:$AK$2)</f>
        <v>0</v>
      </c>
      <c r="V49" cm="1">
        <f t="array" ref="V49">Techno_IN!V50*Techno_IN!V$2/SUMPRODUCT(IF(Techno_IN!$B50:$AK50=1,1,0),Techno_IN!$B$2:$AK$2)</f>
        <v>0</v>
      </c>
      <c r="W49" cm="1">
        <f t="array" ref="W49">Techno_IN!W50*Techno_IN!W$2/SUMPRODUCT(IF(Techno_IN!$B50:$AK50=1,1,0),Techno_IN!$B$2:$AK$2)</f>
        <v>1</v>
      </c>
      <c r="X49" cm="1">
        <f t="array" ref="X49">Techno_IN!X50*Techno_IN!X$2/SUMPRODUCT(IF(Techno_IN!$B50:$AK50=1,1,0),Techno_IN!$B$2:$AK$2)</f>
        <v>0</v>
      </c>
      <c r="Y49" cm="1">
        <f t="array" ref="Y49">Techno_IN!Y50*Techno_IN!Y$2/SUMPRODUCT(IF(Techno_IN!$B50:$AK50=1,1,0),Techno_IN!$B$2:$AK$2)</f>
        <v>0</v>
      </c>
      <c r="Z49" cm="1">
        <f t="array" ref="Z49">Techno_IN!Z50*Techno_IN!Z$2/SUMPRODUCT(IF(Techno_IN!$B50:$AK50=1,1,0),Techno_IN!$B$2:$AK$2)</f>
        <v>0</v>
      </c>
      <c r="AA49" cm="1">
        <f t="array" ref="AA49">Techno_IN!AA50*Techno_IN!AA$2/SUMPRODUCT(IF(Techno_IN!$B50:$AK50=1,1,0),Techno_IN!$B$2:$AK$2)</f>
        <v>0</v>
      </c>
      <c r="AB49" cm="1">
        <f t="array" ref="AB49">Techno_IN!AB50*Techno_IN!AB$2/SUMPRODUCT(IF(Techno_IN!$B50:$AK50=1,1,0),Techno_IN!$B$2:$AK$2)</f>
        <v>0</v>
      </c>
      <c r="AC49" cm="1">
        <f t="array" ref="AC49">Techno_IN!AC50*Techno_IN!AC$2/SUMPRODUCT(IF(Techno_IN!$B50:$AK50=1,1,0),Techno_IN!$B$2:$AK$2)</f>
        <v>0</v>
      </c>
      <c r="AD49" cm="1">
        <f t="array" ref="AD49">Techno_IN!AD50*Techno_IN!AD$2/SUMPRODUCT(IF(Techno_IN!$B50:$AK50=1,1,0),Techno_IN!$B$2:$AK$2)</f>
        <v>0</v>
      </c>
      <c r="AE49" cm="1">
        <f t="array" ref="AE49">Techno_IN!AE50*Techno_IN!AE$2/SUMPRODUCT(IF(Techno_IN!$B50:$AK50=1,1,0),Techno_IN!$B$2:$AK$2)</f>
        <v>0</v>
      </c>
      <c r="AF49" cm="1">
        <f t="array" ref="AF49">Techno_IN!AF50*Techno_IN!AF$2/SUMPRODUCT(IF(Techno_IN!$B50:$AK50=1,1,0),Techno_IN!$B$2:$AK$2)</f>
        <v>0</v>
      </c>
      <c r="AG49" cm="1">
        <f t="array" ref="AG49">Techno_IN!AG50*Techno_IN!AG$2/SUMPRODUCT(IF(Techno_IN!$B50:$AK50=1,1,0),Techno_IN!$B$2:$AK$2)</f>
        <v>0</v>
      </c>
      <c r="AH49" cm="1">
        <f t="array" ref="AH49">Techno_IN!AH50*Techno_IN!AH$2/SUMPRODUCT(IF(Techno_IN!$B50:$AK50=1,1,0),Techno_IN!$B$2:$AK$2)</f>
        <v>0</v>
      </c>
      <c r="AI49" cm="1">
        <f t="array" ref="AI49">Techno_IN!AI50*Techno_IN!AI$2/SUMPRODUCT(IF(Techno_IN!$B50:$AK50=1,1,0),Techno_IN!$B$2:$AK$2)</f>
        <v>0</v>
      </c>
      <c r="AJ49" cm="1">
        <f t="array" ref="AJ49">Techno_IN!AJ50*Techno_IN!AJ$2/SUMPRODUCT(IF(Techno_IN!$B50:$AK50=1,1,0),Techno_IN!$B$2:$AK$2)</f>
        <v>1.1730391212371134</v>
      </c>
      <c r="AK49" cm="1">
        <f t="array" ref="AK49">Techno_IN!AK50*Techno_IN!AK$2/SUMPRODUCT(IF(Techno_IN!$B50:$AK50=1,1,0),Techno_IN!$B$2:$AK$2)</f>
        <v>0</v>
      </c>
    </row>
    <row r="50" spans="1:37">
      <c r="A50" t="str">
        <f>Techno_IN!A51</f>
        <v>IND_COGEN_WASTE</v>
      </c>
      <c r="B50" cm="1">
        <f t="array" ref="B50">Techno_IN!B51*Techno_IN!B$2/SUMPRODUCT(IF(Techno_IN!$B51:$AK51=1,1,0),Techno_IN!$B$2:$AK$2)</f>
        <v>0</v>
      </c>
      <c r="C50" cm="1">
        <f t="array" ref="C50">Techno_IN!C51*Techno_IN!C$2/SUMPRODUCT(IF(Techno_IN!$B51:$AK51=1,1,0),Techno_IN!$B$2:$AK$2)</f>
        <v>0</v>
      </c>
      <c r="D50" cm="1">
        <f t="array" ref="D50">Techno_IN!D51*Techno_IN!D$2/SUMPRODUCT(IF(Techno_IN!$B51:$AK51=1,1,0),Techno_IN!$B$2:$AK$2)</f>
        <v>0</v>
      </c>
      <c r="E50" cm="1">
        <f t="array" ref="E50">Techno_IN!E51*Techno_IN!E$2/SUMPRODUCT(IF(Techno_IN!$B51:$AK51=1,1,0),Techno_IN!$B$2:$AK$2)</f>
        <v>0</v>
      </c>
      <c r="F50" cm="1">
        <f t="array" ref="F50">Techno_IN!F51*Techno_IN!F$2/SUMPRODUCT(IF(Techno_IN!$B51:$AK51=1,1,0),Techno_IN!$B$2:$AK$2)</f>
        <v>0</v>
      </c>
      <c r="G50" cm="1">
        <f t="array" ref="G50">Techno_IN!G51*Techno_IN!G$2/SUMPRODUCT(IF(Techno_IN!$B51:$AK51=1,1,0),Techno_IN!$B$2:$AK$2)</f>
        <v>0</v>
      </c>
      <c r="H50" cm="1">
        <f t="array" ref="H50">Techno_IN!H51*Techno_IN!H$2/SUMPRODUCT(IF(Techno_IN!$B51:$AK51=1,1,0),Techno_IN!$B$2:$AK$2)</f>
        <v>0</v>
      </c>
      <c r="I50" cm="1">
        <f t="array" ref="I50">Techno_IN!I51*Techno_IN!I$2/SUMPRODUCT(IF(Techno_IN!$B51:$AK51=1,1,0),Techno_IN!$B$2:$AK$2)</f>
        <v>0.70842857731958775</v>
      </c>
      <c r="J50" cm="1">
        <f t="array" ref="J50">Techno_IN!J51*Techno_IN!J$2/SUMPRODUCT(IF(Techno_IN!$B51:$AK51=1,1,0),Techno_IN!$B$2:$AK$2)</f>
        <v>0</v>
      </c>
      <c r="K50" cm="1">
        <f t="array" ref="K50">Techno_IN!K51*Techno_IN!K$2/SUMPRODUCT(IF(Techno_IN!$B51:$AK51=1,1,0),Techno_IN!$B$2:$AK$2)</f>
        <v>0</v>
      </c>
      <c r="L50" cm="1">
        <f t="array" ref="L50">Techno_IN!L51*Techno_IN!L$2/SUMPRODUCT(IF(Techno_IN!$B51:$AK51=1,1,0),Techno_IN!$B$2:$AK$2)</f>
        <v>0</v>
      </c>
      <c r="M50" cm="1">
        <f t="array" ref="M50">Techno_IN!M51*Techno_IN!M$2/SUMPRODUCT(IF(Techno_IN!$B51:$AK51=1,1,0),Techno_IN!$B$2:$AK$2)</f>
        <v>0</v>
      </c>
      <c r="N50" cm="1">
        <f t="array" ref="N50">Techno_IN!N51*Techno_IN!N$2/SUMPRODUCT(IF(Techno_IN!$B51:$AK51=1,1,0),Techno_IN!$B$2:$AK$2)</f>
        <v>0</v>
      </c>
      <c r="O50" cm="1">
        <f t="array" ref="O50">Techno_IN!O51*Techno_IN!O$2/SUMPRODUCT(IF(Techno_IN!$B51:$AK51=1,1,0),Techno_IN!$B$2:$AK$2)</f>
        <v>0</v>
      </c>
      <c r="P50" cm="1">
        <f t="array" ref="P50">Techno_IN!P51*Techno_IN!P$2/SUMPRODUCT(IF(Techno_IN!$B51:$AK51=1,1,0),Techno_IN!$B$2:$AK$2)</f>
        <v>0</v>
      </c>
      <c r="Q50" cm="1">
        <f t="array" ref="Q50">Techno_IN!Q51*Techno_IN!Q$2/SUMPRODUCT(IF(Techno_IN!$B51:$AK51=1,1,0),Techno_IN!$B$2:$AK$2)</f>
        <v>0</v>
      </c>
      <c r="R50" cm="1">
        <f t="array" ref="R50">Techno_IN!R51*Techno_IN!R$2/SUMPRODUCT(IF(Techno_IN!$B51:$AK51=1,1,0),Techno_IN!$B$2:$AK$2)</f>
        <v>-3.5424617113402066</v>
      </c>
      <c r="S50" cm="1">
        <f t="array" ref="S50">Techno_IN!S51*Techno_IN!S$2/SUMPRODUCT(IF(Techno_IN!$B51:$AK51=1,1,0),Techno_IN!$B$2:$AK$2)</f>
        <v>0</v>
      </c>
      <c r="T50" cm="1">
        <f t="array" ref="T50">Techno_IN!T51*Techno_IN!T$2/SUMPRODUCT(IF(Techno_IN!$B51:$AK51=1,1,0),Techno_IN!$B$2:$AK$2)</f>
        <v>0</v>
      </c>
      <c r="U50" cm="1">
        <f t="array" ref="U50">Techno_IN!U51*Techno_IN!U$2/SUMPRODUCT(IF(Techno_IN!$B51:$AK51=1,1,0),Techno_IN!$B$2:$AK$2)</f>
        <v>0</v>
      </c>
      <c r="V50" cm="1">
        <f t="array" ref="V50">Techno_IN!V51*Techno_IN!V$2/SUMPRODUCT(IF(Techno_IN!$B51:$AK51=1,1,0),Techno_IN!$B$2:$AK$2)</f>
        <v>0</v>
      </c>
      <c r="W50" cm="1">
        <f t="array" ref="W50">Techno_IN!W51*Techno_IN!W$2/SUMPRODUCT(IF(Techno_IN!$B51:$AK51=1,1,0),Techno_IN!$B$2:$AK$2)</f>
        <v>1</v>
      </c>
      <c r="X50" cm="1">
        <f t="array" ref="X50">Techno_IN!X51*Techno_IN!X$2/SUMPRODUCT(IF(Techno_IN!$B51:$AK51=1,1,0),Techno_IN!$B$2:$AK$2)</f>
        <v>0</v>
      </c>
      <c r="Y50" cm="1">
        <f t="array" ref="Y50">Techno_IN!Y51*Techno_IN!Y$2/SUMPRODUCT(IF(Techno_IN!$B51:$AK51=1,1,0),Techno_IN!$B$2:$AK$2)</f>
        <v>0</v>
      </c>
      <c r="Z50" cm="1">
        <f t="array" ref="Z50">Techno_IN!Z51*Techno_IN!Z$2/SUMPRODUCT(IF(Techno_IN!$B51:$AK51=1,1,0),Techno_IN!$B$2:$AK$2)</f>
        <v>0</v>
      </c>
      <c r="AA50" cm="1">
        <f t="array" ref="AA50">Techno_IN!AA51*Techno_IN!AA$2/SUMPRODUCT(IF(Techno_IN!$B51:$AK51=1,1,0),Techno_IN!$B$2:$AK$2)</f>
        <v>0</v>
      </c>
      <c r="AB50" cm="1">
        <f t="array" ref="AB50">Techno_IN!AB51*Techno_IN!AB$2/SUMPRODUCT(IF(Techno_IN!$B51:$AK51=1,1,0),Techno_IN!$B$2:$AK$2)</f>
        <v>0</v>
      </c>
      <c r="AC50" cm="1">
        <f t="array" ref="AC50">Techno_IN!AC51*Techno_IN!AC$2/SUMPRODUCT(IF(Techno_IN!$B51:$AK51=1,1,0),Techno_IN!$B$2:$AK$2)</f>
        <v>0</v>
      </c>
      <c r="AD50" cm="1">
        <f t="array" ref="AD50">Techno_IN!AD51*Techno_IN!AD$2/SUMPRODUCT(IF(Techno_IN!$B51:$AK51=1,1,0),Techno_IN!$B$2:$AK$2)</f>
        <v>0</v>
      </c>
      <c r="AE50" cm="1">
        <f t="array" ref="AE50">Techno_IN!AE51*Techno_IN!AE$2/SUMPRODUCT(IF(Techno_IN!$B51:$AK51=1,1,0),Techno_IN!$B$2:$AK$2)</f>
        <v>0</v>
      </c>
      <c r="AF50" cm="1">
        <f t="array" ref="AF50">Techno_IN!AF51*Techno_IN!AF$2/SUMPRODUCT(IF(Techno_IN!$B51:$AK51=1,1,0),Techno_IN!$B$2:$AK$2)</f>
        <v>0</v>
      </c>
      <c r="AG50" cm="1">
        <f t="array" ref="AG50">Techno_IN!AG51*Techno_IN!AG$2/SUMPRODUCT(IF(Techno_IN!$B51:$AK51=1,1,0),Techno_IN!$B$2:$AK$2)</f>
        <v>0</v>
      </c>
      <c r="AH50" cm="1">
        <f t="array" ref="AH50">Techno_IN!AH51*Techno_IN!AH$2/SUMPRODUCT(IF(Techno_IN!$B51:$AK51=1,1,0),Techno_IN!$B$2:$AK$2)</f>
        <v>0</v>
      </c>
      <c r="AI50" cm="1">
        <f t="array" ref="AI50">Techno_IN!AI51*Techno_IN!AI$2/SUMPRODUCT(IF(Techno_IN!$B51:$AK51=1,1,0),Techno_IN!$B$2:$AK$2)</f>
        <v>0</v>
      </c>
      <c r="AJ50" cm="1">
        <f t="array" ref="AJ50">Techno_IN!AJ51*Techno_IN!AJ$2/SUMPRODUCT(IF(Techno_IN!$B51:$AK51=1,1,0),Techno_IN!$B$2:$AK$2)</f>
        <v>0.9210400449484536</v>
      </c>
      <c r="AK50" cm="1">
        <f t="array" ref="AK50">Techno_IN!AK51*Techno_IN!AK$2/SUMPRODUCT(IF(Techno_IN!$B51:$AK51=1,1,0),Techno_IN!$B$2:$AK$2)</f>
        <v>0</v>
      </c>
    </row>
    <row r="51" spans="1:37">
      <c r="A51" t="str">
        <f>Techno_IN!A52</f>
        <v>IND_BOILER_GAS</v>
      </c>
      <c r="B51" cm="1">
        <f t="array" ref="B51">Techno_IN!B52*Techno_IN!B$2/SUMPRODUCT(IF(Techno_IN!$B52:$AK52=1,1,0),Techno_IN!$B$2:$AK$2)</f>
        <v>0</v>
      </c>
      <c r="C51" cm="1">
        <f t="array" ref="C51">Techno_IN!C52*Techno_IN!C$2/SUMPRODUCT(IF(Techno_IN!$B52:$AK52=1,1,0),Techno_IN!$B$2:$AK$2)</f>
        <v>0</v>
      </c>
      <c r="D51" cm="1">
        <f t="array" ref="D51">Techno_IN!D52*Techno_IN!D$2/SUMPRODUCT(IF(Techno_IN!$B52:$AK52=1,1,0),Techno_IN!$B$2:$AK$2)</f>
        <v>0</v>
      </c>
      <c r="E51" cm="1">
        <f t="array" ref="E51">Techno_IN!E52*Techno_IN!E$2/SUMPRODUCT(IF(Techno_IN!$B52:$AK52=1,1,0),Techno_IN!$B$2:$AK$2)</f>
        <v>0</v>
      </c>
      <c r="F51" cm="1">
        <f t="array" ref="F51">Techno_IN!F52*Techno_IN!F$2/SUMPRODUCT(IF(Techno_IN!$B52:$AK52=1,1,0),Techno_IN!$B$2:$AK$2)</f>
        <v>0</v>
      </c>
      <c r="G51" cm="1">
        <f t="array" ref="G51">Techno_IN!G52*Techno_IN!G$2/SUMPRODUCT(IF(Techno_IN!$B52:$AK52=1,1,0),Techno_IN!$B$2:$AK$2)</f>
        <v>0</v>
      </c>
      <c r="H51" cm="1">
        <f t="array" ref="H51">Techno_IN!H52*Techno_IN!H$2/SUMPRODUCT(IF(Techno_IN!$B52:$AK52=1,1,0),Techno_IN!$B$2:$AK$2)</f>
        <v>0</v>
      </c>
      <c r="I51" cm="1">
        <f t="array" ref="I51">Techno_IN!I52*Techno_IN!I$2/SUMPRODUCT(IF(Techno_IN!$B52:$AK52=1,1,0),Techno_IN!$B$2:$AK$2)</f>
        <v>0</v>
      </c>
      <c r="J51" cm="1">
        <f t="array" ref="J51">Techno_IN!J52*Techno_IN!J$2/SUMPRODUCT(IF(Techno_IN!$B52:$AK52=1,1,0),Techno_IN!$B$2:$AK$2)</f>
        <v>0</v>
      </c>
      <c r="K51" cm="1">
        <f t="array" ref="K51">Techno_IN!K52*Techno_IN!K$2/SUMPRODUCT(IF(Techno_IN!$B52:$AK52=1,1,0),Techno_IN!$B$2:$AK$2)</f>
        <v>0</v>
      </c>
      <c r="L51" cm="1">
        <f t="array" ref="L51">Techno_IN!L52*Techno_IN!L$2/SUMPRODUCT(IF(Techno_IN!$B52:$AK52=1,1,0),Techno_IN!$B$2:$AK$2)</f>
        <v>0</v>
      </c>
      <c r="M51" cm="1">
        <f t="array" ref="M51">Techno_IN!M52*Techno_IN!M$2/SUMPRODUCT(IF(Techno_IN!$B52:$AK52=1,1,0),Techno_IN!$B$2:$AK$2)</f>
        <v>-1.788032919587629</v>
      </c>
      <c r="N51" cm="1">
        <f t="array" ref="N51">Techno_IN!N52*Techno_IN!N$2/SUMPRODUCT(IF(Techno_IN!$B52:$AK52=1,1,0),Techno_IN!$B$2:$AK$2)</f>
        <v>0</v>
      </c>
      <c r="O51" cm="1">
        <f t="array" ref="O51">Techno_IN!O52*Techno_IN!O$2/SUMPRODUCT(IF(Techno_IN!$B52:$AK52=1,1,0),Techno_IN!$B$2:$AK$2)</f>
        <v>0</v>
      </c>
      <c r="P51" cm="1">
        <f t="array" ref="P51">Techno_IN!P52*Techno_IN!P$2/SUMPRODUCT(IF(Techno_IN!$B52:$AK52=1,1,0),Techno_IN!$B$2:$AK$2)</f>
        <v>0</v>
      </c>
      <c r="Q51" cm="1">
        <f t="array" ref="Q51">Techno_IN!Q52*Techno_IN!Q$2/SUMPRODUCT(IF(Techno_IN!$B52:$AK52=1,1,0),Techno_IN!$B$2:$AK$2)</f>
        <v>0</v>
      </c>
      <c r="R51" cm="1">
        <f t="array" ref="R51">Techno_IN!R52*Techno_IN!R$2/SUMPRODUCT(IF(Techno_IN!$B52:$AK52=1,1,0),Techno_IN!$B$2:$AK$2)</f>
        <v>0</v>
      </c>
      <c r="S51" cm="1">
        <f t="array" ref="S51">Techno_IN!S52*Techno_IN!S$2/SUMPRODUCT(IF(Techno_IN!$B52:$AK52=1,1,0),Techno_IN!$B$2:$AK$2)</f>
        <v>0</v>
      </c>
      <c r="T51" cm="1">
        <f t="array" ref="T51">Techno_IN!T52*Techno_IN!T$2/SUMPRODUCT(IF(Techno_IN!$B52:$AK52=1,1,0),Techno_IN!$B$2:$AK$2)</f>
        <v>0</v>
      </c>
      <c r="U51" cm="1">
        <f t="array" ref="U51">Techno_IN!U52*Techno_IN!U$2/SUMPRODUCT(IF(Techno_IN!$B52:$AK52=1,1,0),Techno_IN!$B$2:$AK$2)</f>
        <v>0</v>
      </c>
      <c r="V51" cm="1">
        <f t="array" ref="V51">Techno_IN!V52*Techno_IN!V$2/SUMPRODUCT(IF(Techno_IN!$B52:$AK52=1,1,0),Techno_IN!$B$2:$AK$2)</f>
        <v>0</v>
      </c>
      <c r="W51" cm="1">
        <f t="array" ref="W51">Techno_IN!W52*Techno_IN!W$2/SUMPRODUCT(IF(Techno_IN!$B52:$AK52=1,1,0),Techno_IN!$B$2:$AK$2)</f>
        <v>1</v>
      </c>
      <c r="X51" cm="1">
        <f t="array" ref="X51">Techno_IN!X52*Techno_IN!X$2/SUMPRODUCT(IF(Techno_IN!$B52:$AK52=1,1,0),Techno_IN!$B$2:$AK$2)</f>
        <v>0</v>
      </c>
      <c r="Y51" cm="1">
        <f t="array" ref="Y51">Techno_IN!Y52*Techno_IN!Y$2/SUMPRODUCT(IF(Techno_IN!$B52:$AK52=1,1,0),Techno_IN!$B$2:$AK$2)</f>
        <v>0</v>
      </c>
      <c r="Z51" cm="1">
        <f t="array" ref="Z51">Techno_IN!Z52*Techno_IN!Z$2/SUMPRODUCT(IF(Techno_IN!$B52:$AK52=1,1,0),Techno_IN!$B$2:$AK$2)</f>
        <v>0</v>
      </c>
      <c r="AA51" cm="1">
        <f t="array" ref="AA51">Techno_IN!AA52*Techno_IN!AA$2/SUMPRODUCT(IF(Techno_IN!$B52:$AK52=1,1,0),Techno_IN!$B$2:$AK$2)</f>
        <v>0</v>
      </c>
      <c r="AB51" cm="1">
        <f t="array" ref="AB51">Techno_IN!AB52*Techno_IN!AB$2/SUMPRODUCT(IF(Techno_IN!$B52:$AK52=1,1,0),Techno_IN!$B$2:$AK$2)</f>
        <v>0</v>
      </c>
      <c r="AC51" cm="1">
        <f t="array" ref="AC51">Techno_IN!AC52*Techno_IN!AC$2/SUMPRODUCT(IF(Techno_IN!$B52:$AK52=1,1,0),Techno_IN!$B$2:$AK$2)</f>
        <v>0</v>
      </c>
      <c r="AD51" cm="1">
        <f t="array" ref="AD51">Techno_IN!AD52*Techno_IN!AD$2/SUMPRODUCT(IF(Techno_IN!$B52:$AK52=1,1,0),Techno_IN!$B$2:$AK$2)</f>
        <v>0</v>
      </c>
      <c r="AE51" cm="1">
        <f t="array" ref="AE51">Techno_IN!AE52*Techno_IN!AE$2/SUMPRODUCT(IF(Techno_IN!$B52:$AK52=1,1,0),Techno_IN!$B$2:$AK$2)</f>
        <v>0</v>
      </c>
      <c r="AF51" cm="1">
        <f t="array" ref="AF51">Techno_IN!AF52*Techno_IN!AF$2/SUMPRODUCT(IF(Techno_IN!$B52:$AK52=1,1,0),Techno_IN!$B$2:$AK$2)</f>
        <v>0</v>
      </c>
      <c r="AG51" cm="1">
        <f t="array" ref="AG51">Techno_IN!AG52*Techno_IN!AG$2/SUMPRODUCT(IF(Techno_IN!$B52:$AK52=1,1,0),Techno_IN!$B$2:$AK$2)</f>
        <v>0</v>
      </c>
      <c r="AH51" cm="1">
        <f t="array" ref="AH51">Techno_IN!AH52*Techno_IN!AH$2/SUMPRODUCT(IF(Techno_IN!$B52:$AK52=1,1,0),Techno_IN!$B$2:$AK$2)</f>
        <v>0</v>
      </c>
      <c r="AI51" cm="1">
        <f t="array" ref="AI51">Techno_IN!AI52*Techno_IN!AI$2/SUMPRODUCT(IF(Techno_IN!$B52:$AK52=1,1,0),Techno_IN!$B$2:$AK$2)</f>
        <v>0</v>
      </c>
      <c r="AJ51" cm="1">
        <f t="array" ref="AJ51">Techno_IN!AJ52*Techno_IN!AJ$2/SUMPRODUCT(IF(Techno_IN!$B52:$AK52=1,1,0),Techno_IN!$B$2:$AK$2)</f>
        <v>0.34385248453608253</v>
      </c>
      <c r="AK51" cm="1">
        <f t="array" ref="AK51">Techno_IN!AK52*Techno_IN!AK$2/SUMPRODUCT(IF(Techno_IN!$B52:$AK52=1,1,0),Techno_IN!$B$2:$AK$2)</f>
        <v>0</v>
      </c>
    </row>
    <row r="52" spans="1:37">
      <c r="A52" t="str">
        <f>Techno_IN!A53</f>
        <v>IND_BOILER_WOOD</v>
      </c>
      <c r="B52" cm="1">
        <f t="array" ref="B52">Techno_IN!B53*Techno_IN!B$2/SUMPRODUCT(IF(Techno_IN!$B53:$AK53=1,1,0),Techno_IN!$B$2:$AK$2)</f>
        <v>0</v>
      </c>
      <c r="C52" cm="1">
        <f t="array" ref="C52">Techno_IN!C53*Techno_IN!C$2/SUMPRODUCT(IF(Techno_IN!$B53:$AK53=1,1,0),Techno_IN!$B$2:$AK$2)</f>
        <v>0</v>
      </c>
      <c r="D52" cm="1">
        <f t="array" ref="D52">Techno_IN!D53*Techno_IN!D$2/SUMPRODUCT(IF(Techno_IN!$B53:$AK53=1,1,0),Techno_IN!$B$2:$AK$2)</f>
        <v>0</v>
      </c>
      <c r="E52" cm="1">
        <f t="array" ref="E52">Techno_IN!E53*Techno_IN!E$2/SUMPRODUCT(IF(Techno_IN!$B53:$AK53=1,1,0),Techno_IN!$B$2:$AK$2)</f>
        <v>0</v>
      </c>
      <c r="F52" cm="1">
        <f t="array" ref="F52">Techno_IN!F53*Techno_IN!F$2/SUMPRODUCT(IF(Techno_IN!$B53:$AK53=1,1,0),Techno_IN!$B$2:$AK$2)</f>
        <v>0</v>
      </c>
      <c r="G52" cm="1">
        <f t="array" ref="G52">Techno_IN!G53*Techno_IN!G$2/SUMPRODUCT(IF(Techno_IN!$B53:$AK53=1,1,0),Techno_IN!$B$2:$AK$2)</f>
        <v>0</v>
      </c>
      <c r="H52" cm="1">
        <f t="array" ref="H52">Techno_IN!H53*Techno_IN!H$2/SUMPRODUCT(IF(Techno_IN!$B53:$AK53=1,1,0),Techno_IN!$B$2:$AK$2)</f>
        <v>0</v>
      </c>
      <c r="I52" cm="1">
        <f t="array" ref="I52">Techno_IN!I53*Techno_IN!I$2/SUMPRODUCT(IF(Techno_IN!$B53:$AK53=1,1,0),Techno_IN!$B$2:$AK$2)</f>
        <v>0</v>
      </c>
      <c r="J52" cm="1">
        <f t="array" ref="J52">Techno_IN!J53*Techno_IN!J$2/SUMPRODUCT(IF(Techno_IN!$B53:$AK53=1,1,0),Techno_IN!$B$2:$AK$2)</f>
        <v>0</v>
      </c>
      <c r="K52" cm="1">
        <f t="array" ref="K52">Techno_IN!K53*Techno_IN!K$2/SUMPRODUCT(IF(Techno_IN!$B53:$AK53=1,1,0),Techno_IN!$B$2:$AK$2)</f>
        <v>0</v>
      </c>
      <c r="L52" cm="1">
        <f t="array" ref="L52">Techno_IN!L53*Techno_IN!L$2/SUMPRODUCT(IF(Techno_IN!$B53:$AK53=1,1,0),Techno_IN!$B$2:$AK$2)</f>
        <v>0</v>
      </c>
      <c r="M52" cm="1">
        <f t="array" ref="M52">Techno_IN!M53*Techno_IN!M$2/SUMPRODUCT(IF(Techno_IN!$B53:$AK53=1,1,0),Techno_IN!$B$2:$AK$2)</f>
        <v>0</v>
      </c>
      <c r="N52" cm="1">
        <f t="array" ref="N52">Techno_IN!N53*Techno_IN!N$2/SUMPRODUCT(IF(Techno_IN!$B53:$AK53=1,1,0),Techno_IN!$B$2:$AK$2)</f>
        <v>-2.0469313632989694</v>
      </c>
      <c r="O52" cm="1">
        <f t="array" ref="O52">Techno_IN!O53*Techno_IN!O$2/SUMPRODUCT(IF(Techno_IN!$B53:$AK53=1,1,0),Techno_IN!$B$2:$AK$2)</f>
        <v>0</v>
      </c>
      <c r="P52" cm="1">
        <f t="array" ref="P52">Techno_IN!P53*Techno_IN!P$2/SUMPRODUCT(IF(Techno_IN!$B53:$AK53=1,1,0),Techno_IN!$B$2:$AK$2)</f>
        <v>0</v>
      </c>
      <c r="Q52" cm="1">
        <f t="array" ref="Q52">Techno_IN!Q53*Techno_IN!Q$2/SUMPRODUCT(IF(Techno_IN!$B53:$AK53=1,1,0),Techno_IN!$B$2:$AK$2)</f>
        <v>0</v>
      </c>
      <c r="R52" cm="1">
        <f t="array" ref="R52">Techno_IN!R53*Techno_IN!R$2/SUMPRODUCT(IF(Techno_IN!$B53:$AK53=1,1,0),Techno_IN!$B$2:$AK$2)</f>
        <v>0</v>
      </c>
      <c r="S52" cm="1">
        <f t="array" ref="S52">Techno_IN!S53*Techno_IN!S$2/SUMPRODUCT(IF(Techno_IN!$B53:$AK53=1,1,0),Techno_IN!$B$2:$AK$2)</f>
        <v>0</v>
      </c>
      <c r="T52" cm="1">
        <f t="array" ref="T52">Techno_IN!T53*Techno_IN!T$2/SUMPRODUCT(IF(Techno_IN!$B53:$AK53=1,1,0),Techno_IN!$B$2:$AK$2)</f>
        <v>0</v>
      </c>
      <c r="U52" cm="1">
        <f t="array" ref="U52">Techno_IN!U53*Techno_IN!U$2/SUMPRODUCT(IF(Techno_IN!$B53:$AK53=1,1,0),Techno_IN!$B$2:$AK$2)</f>
        <v>0</v>
      </c>
      <c r="V52" cm="1">
        <f t="array" ref="V52">Techno_IN!V53*Techno_IN!V$2/SUMPRODUCT(IF(Techno_IN!$B53:$AK53=1,1,0),Techno_IN!$B$2:$AK$2)</f>
        <v>0</v>
      </c>
      <c r="W52" cm="1">
        <f t="array" ref="W52">Techno_IN!W53*Techno_IN!W$2/SUMPRODUCT(IF(Techno_IN!$B53:$AK53=1,1,0),Techno_IN!$B$2:$AK$2)</f>
        <v>1</v>
      </c>
      <c r="X52" cm="1">
        <f t="array" ref="X52">Techno_IN!X53*Techno_IN!X$2/SUMPRODUCT(IF(Techno_IN!$B53:$AK53=1,1,0),Techno_IN!$B$2:$AK$2)</f>
        <v>0</v>
      </c>
      <c r="Y52" cm="1">
        <f t="array" ref="Y52">Techno_IN!Y53*Techno_IN!Y$2/SUMPRODUCT(IF(Techno_IN!$B53:$AK53=1,1,0),Techno_IN!$B$2:$AK$2)</f>
        <v>0</v>
      </c>
      <c r="Z52" cm="1">
        <f t="array" ref="Z52">Techno_IN!Z53*Techno_IN!Z$2/SUMPRODUCT(IF(Techno_IN!$B53:$AK53=1,1,0),Techno_IN!$B$2:$AK$2)</f>
        <v>0</v>
      </c>
      <c r="AA52" cm="1">
        <f t="array" ref="AA52">Techno_IN!AA53*Techno_IN!AA$2/SUMPRODUCT(IF(Techno_IN!$B53:$AK53=1,1,0),Techno_IN!$B$2:$AK$2)</f>
        <v>0</v>
      </c>
      <c r="AB52" cm="1">
        <f t="array" ref="AB52">Techno_IN!AB53*Techno_IN!AB$2/SUMPRODUCT(IF(Techno_IN!$B53:$AK53=1,1,0),Techno_IN!$B$2:$AK$2)</f>
        <v>0</v>
      </c>
      <c r="AC52" cm="1">
        <f t="array" ref="AC52">Techno_IN!AC53*Techno_IN!AC$2/SUMPRODUCT(IF(Techno_IN!$B53:$AK53=1,1,0),Techno_IN!$B$2:$AK$2)</f>
        <v>0</v>
      </c>
      <c r="AD52" cm="1">
        <f t="array" ref="AD52">Techno_IN!AD53*Techno_IN!AD$2/SUMPRODUCT(IF(Techno_IN!$B53:$AK53=1,1,0),Techno_IN!$B$2:$AK$2)</f>
        <v>0</v>
      </c>
      <c r="AE52" cm="1">
        <f t="array" ref="AE52">Techno_IN!AE53*Techno_IN!AE$2/SUMPRODUCT(IF(Techno_IN!$B53:$AK53=1,1,0),Techno_IN!$B$2:$AK$2)</f>
        <v>0</v>
      </c>
      <c r="AF52" cm="1">
        <f t="array" ref="AF52">Techno_IN!AF53*Techno_IN!AF$2/SUMPRODUCT(IF(Techno_IN!$B53:$AK53=1,1,0),Techno_IN!$B$2:$AK$2)</f>
        <v>0</v>
      </c>
      <c r="AG52" cm="1">
        <f t="array" ref="AG52">Techno_IN!AG53*Techno_IN!AG$2/SUMPRODUCT(IF(Techno_IN!$B53:$AK53=1,1,0),Techno_IN!$B$2:$AK$2)</f>
        <v>0</v>
      </c>
      <c r="AH52" cm="1">
        <f t="array" ref="AH52">Techno_IN!AH53*Techno_IN!AH$2/SUMPRODUCT(IF(Techno_IN!$B53:$AK53=1,1,0),Techno_IN!$B$2:$AK$2)</f>
        <v>0</v>
      </c>
      <c r="AI52" cm="1">
        <f t="array" ref="AI52">Techno_IN!AI53*Techno_IN!AI$2/SUMPRODUCT(IF(Techno_IN!$B53:$AK53=1,1,0),Techno_IN!$B$2:$AK$2)</f>
        <v>0</v>
      </c>
      <c r="AJ52" cm="1">
        <f t="array" ref="AJ52">Techno_IN!AJ53*Techno_IN!AJ$2/SUMPRODUCT(IF(Techno_IN!$B53:$AK53=1,1,0),Techno_IN!$B$2:$AK$2)</f>
        <v>0.71919210061855676</v>
      </c>
      <c r="AK52" cm="1">
        <f t="array" ref="AK52">Techno_IN!AK53*Techno_IN!AK$2/SUMPRODUCT(IF(Techno_IN!$B53:$AK53=1,1,0),Techno_IN!$B$2:$AK$2)</f>
        <v>0</v>
      </c>
    </row>
    <row r="53" spans="1:37">
      <c r="A53" t="str">
        <f>Techno_IN!A54</f>
        <v>IND_BOILER_OIL</v>
      </c>
      <c r="B53" cm="1">
        <f t="array" ref="B53">Techno_IN!B54*Techno_IN!B$2/SUMPRODUCT(IF(Techno_IN!$B54:$AK54=1,1,0),Techno_IN!$B$2:$AK$2)</f>
        <v>0</v>
      </c>
      <c r="C53" cm="1">
        <f t="array" ref="C53">Techno_IN!C54*Techno_IN!C$2/SUMPRODUCT(IF(Techno_IN!$B54:$AK54=1,1,0),Techno_IN!$B$2:$AK$2)</f>
        <v>0</v>
      </c>
      <c r="D53" cm="1">
        <f t="array" ref="D53">Techno_IN!D54*Techno_IN!D$2/SUMPRODUCT(IF(Techno_IN!$B54:$AK54=1,1,0),Techno_IN!$B$2:$AK$2)</f>
        <v>0</v>
      </c>
      <c r="E53" cm="1">
        <f t="array" ref="E53">Techno_IN!E54*Techno_IN!E$2/SUMPRODUCT(IF(Techno_IN!$B54:$AK54=1,1,0),Techno_IN!$B$2:$AK$2)</f>
        <v>0</v>
      </c>
      <c r="F53" cm="1">
        <f t="array" ref="F53">Techno_IN!F54*Techno_IN!F$2/SUMPRODUCT(IF(Techno_IN!$B54:$AK54=1,1,0),Techno_IN!$B$2:$AK$2)</f>
        <v>0</v>
      </c>
      <c r="G53" cm="1">
        <f t="array" ref="G53">Techno_IN!G54*Techno_IN!G$2/SUMPRODUCT(IF(Techno_IN!$B54:$AK54=1,1,0),Techno_IN!$B$2:$AK$2)</f>
        <v>0</v>
      </c>
      <c r="H53" cm="1">
        <f t="array" ref="H53">Techno_IN!H54*Techno_IN!H$2/SUMPRODUCT(IF(Techno_IN!$B54:$AK54=1,1,0),Techno_IN!$B$2:$AK$2)</f>
        <v>0</v>
      </c>
      <c r="I53" cm="1">
        <f t="array" ref="I53">Techno_IN!I54*Techno_IN!I$2/SUMPRODUCT(IF(Techno_IN!$B54:$AK54=1,1,0),Techno_IN!$B$2:$AK$2)</f>
        <v>0</v>
      </c>
      <c r="J53" cm="1">
        <f t="array" ref="J53">Techno_IN!J54*Techno_IN!J$2/SUMPRODUCT(IF(Techno_IN!$B54:$AK54=1,1,0),Techno_IN!$B$2:$AK$2)</f>
        <v>0</v>
      </c>
      <c r="K53" cm="1">
        <f t="array" ref="K53">Techno_IN!K54*Techno_IN!K$2/SUMPRODUCT(IF(Techno_IN!$B54:$AK54=1,1,0),Techno_IN!$B$2:$AK$2)</f>
        <v>0</v>
      </c>
      <c r="L53" cm="1">
        <f t="array" ref="L53">Techno_IN!L54*Techno_IN!L$2/SUMPRODUCT(IF(Techno_IN!$B54:$AK54=1,1,0),Techno_IN!$B$2:$AK$2)</f>
        <v>-1.9366466967010312</v>
      </c>
      <c r="M53" cm="1">
        <f t="array" ref="M53">Techno_IN!M54*Techno_IN!M$2/SUMPRODUCT(IF(Techno_IN!$B54:$AK54=1,1,0),Techno_IN!$B$2:$AK$2)</f>
        <v>0</v>
      </c>
      <c r="N53" cm="1">
        <f t="array" ref="N53">Techno_IN!N54*Techno_IN!N$2/SUMPRODUCT(IF(Techno_IN!$B54:$AK54=1,1,0),Techno_IN!$B$2:$AK$2)</f>
        <v>0</v>
      </c>
      <c r="O53" cm="1">
        <f t="array" ref="O53">Techno_IN!O54*Techno_IN!O$2/SUMPRODUCT(IF(Techno_IN!$B54:$AK54=1,1,0),Techno_IN!$B$2:$AK$2)</f>
        <v>0</v>
      </c>
      <c r="P53" cm="1">
        <f t="array" ref="P53">Techno_IN!P54*Techno_IN!P$2/SUMPRODUCT(IF(Techno_IN!$B54:$AK54=1,1,0),Techno_IN!$B$2:$AK$2)</f>
        <v>0</v>
      </c>
      <c r="Q53" cm="1">
        <f t="array" ref="Q53">Techno_IN!Q54*Techno_IN!Q$2/SUMPRODUCT(IF(Techno_IN!$B54:$AK54=1,1,0),Techno_IN!$B$2:$AK$2)</f>
        <v>0</v>
      </c>
      <c r="R53" cm="1">
        <f t="array" ref="R53">Techno_IN!R54*Techno_IN!R$2/SUMPRODUCT(IF(Techno_IN!$B54:$AK54=1,1,0),Techno_IN!$B$2:$AK$2)</f>
        <v>0</v>
      </c>
      <c r="S53" cm="1">
        <f t="array" ref="S53">Techno_IN!S54*Techno_IN!S$2/SUMPRODUCT(IF(Techno_IN!$B54:$AK54=1,1,0),Techno_IN!$B$2:$AK$2)</f>
        <v>0</v>
      </c>
      <c r="T53" cm="1">
        <f t="array" ref="T53">Techno_IN!T54*Techno_IN!T$2/SUMPRODUCT(IF(Techno_IN!$B54:$AK54=1,1,0),Techno_IN!$B$2:$AK$2)</f>
        <v>0</v>
      </c>
      <c r="U53" cm="1">
        <f t="array" ref="U53">Techno_IN!U54*Techno_IN!U$2/SUMPRODUCT(IF(Techno_IN!$B54:$AK54=1,1,0),Techno_IN!$B$2:$AK$2)</f>
        <v>0</v>
      </c>
      <c r="V53" cm="1">
        <f t="array" ref="V53">Techno_IN!V54*Techno_IN!V$2/SUMPRODUCT(IF(Techno_IN!$B54:$AK54=1,1,0),Techno_IN!$B$2:$AK$2)</f>
        <v>0</v>
      </c>
      <c r="W53" cm="1">
        <f t="array" ref="W53">Techno_IN!W54*Techno_IN!W$2/SUMPRODUCT(IF(Techno_IN!$B54:$AK54=1,1,0),Techno_IN!$B$2:$AK$2)</f>
        <v>1</v>
      </c>
      <c r="X53" cm="1">
        <f t="array" ref="X53">Techno_IN!X54*Techno_IN!X$2/SUMPRODUCT(IF(Techno_IN!$B54:$AK54=1,1,0),Techno_IN!$B$2:$AK$2)</f>
        <v>0</v>
      </c>
      <c r="Y53" cm="1">
        <f t="array" ref="Y53">Techno_IN!Y54*Techno_IN!Y$2/SUMPRODUCT(IF(Techno_IN!$B54:$AK54=1,1,0),Techno_IN!$B$2:$AK$2)</f>
        <v>0</v>
      </c>
      <c r="Z53" cm="1">
        <f t="array" ref="Z53">Techno_IN!Z54*Techno_IN!Z$2/SUMPRODUCT(IF(Techno_IN!$B54:$AK54=1,1,0),Techno_IN!$B$2:$AK$2)</f>
        <v>0</v>
      </c>
      <c r="AA53" cm="1">
        <f t="array" ref="AA53">Techno_IN!AA54*Techno_IN!AA$2/SUMPRODUCT(IF(Techno_IN!$B54:$AK54=1,1,0),Techno_IN!$B$2:$AK$2)</f>
        <v>0</v>
      </c>
      <c r="AB53" cm="1">
        <f t="array" ref="AB53">Techno_IN!AB54*Techno_IN!AB$2/SUMPRODUCT(IF(Techno_IN!$B54:$AK54=1,1,0),Techno_IN!$B$2:$AK$2)</f>
        <v>0</v>
      </c>
      <c r="AC53" cm="1">
        <f t="array" ref="AC53">Techno_IN!AC54*Techno_IN!AC$2/SUMPRODUCT(IF(Techno_IN!$B54:$AK54=1,1,0),Techno_IN!$B$2:$AK$2)</f>
        <v>0</v>
      </c>
      <c r="AD53" cm="1">
        <f t="array" ref="AD53">Techno_IN!AD54*Techno_IN!AD$2/SUMPRODUCT(IF(Techno_IN!$B54:$AK54=1,1,0),Techno_IN!$B$2:$AK$2)</f>
        <v>0</v>
      </c>
      <c r="AE53" cm="1">
        <f t="array" ref="AE53">Techno_IN!AE54*Techno_IN!AE$2/SUMPRODUCT(IF(Techno_IN!$B54:$AK54=1,1,0),Techno_IN!$B$2:$AK$2)</f>
        <v>0</v>
      </c>
      <c r="AF53" cm="1">
        <f t="array" ref="AF53">Techno_IN!AF54*Techno_IN!AF$2/SUMPRODUCT(IF(Techno_IN!$B54:$AK54=1,1,0),Techno_IN!$B$2:$AK$2)</f>
        <v>0</v>
      </c>
      <c r="AG53" cm="1">
        <f t="array" ref="AG53">Techno_IN!AG54*Techno_IN!AG$2/SUMPRODUCT(IF(Techno_IN!$B54:$AK54=1,1,0),Techno_IN!$B$2:$AK$2)</f>
        <v>0</v>
      </c>
      <c r="AH53" cm="1">
        <f t="array" ref="AH53">Techno_IN!AH54*Techno_IN!AH$2/SUMPRODUCT(IF(Techno_IN!$B54:$AK54=1,1,0),Techno_IN!$B$2:$AK$2)</f>
        <v>0</v>
      </c>
      <c r="AI53" cm="1">
        <f t="array" ref="AI53">Techno_IN!AI54*Techno_IN!AI$2/SUMPRODUCT(IF(Techno_IN!$B54:$AK54=1,1,0),Techno_IN!$B$2:$AK$2)</f>
        <v>0</v>
      </c>
      <c r="AJ53" cm="1">
        <f t="array" ref="AJ53">Techno_IN!AJ54*Techno_IN!AJ$2/SUMPRODUCT(IF(Techno_IN!$B54:$AK54=1,1,0),Techno_IN!$B$2:$AK$2)</f>
        <v>0.47502654824742269</v>
      </c>
      <c r="AK53" cm="1">
        <f t="array" ref="AK53">Techno_IN!AK54*Techno_IN!AK$2/SUMPRODUCT(IF(Techno_IN!$B54:$AK54=1,1,0),Techno_IN!$B$2:$AK$2)</f>
        <v>0</v>
      </c>
    </row>
    <row r="54" spans="1:37">
      <c r="A54" t="str">
        <f>Techno_IN!A55</f>
        <v>IND_BOILER_COAL</v>
      </c>
      <c r="B54" cm="1">
        <f t="array" ref="B54">Techno_IN!B55*Techno_IN!B$2/SUMPRODUCT(IF(Techno_IN!$B55:$AK55=1,1,0),Techno_IN!$B$2:$AK$2)</f>
        <v>0</v>
      </c>
      <c r="C54" cm="1">
        <f t="array" ref="C54">Techno_IN!C55*Techno_IN!C$2/SUMPRODUCT(IF(Techno_IN!$B55:$AK55=1,1,0),Techno_IN!$B$2:$AK$2)</f>
        <v>0</v>
      </c>
      <c r="D54" cm="1">
        <f t="array" ref="D54">Techno_IN!D55*Techno_IN!D$2/SUMPRODUCT(IF(Techno_IN!$B55:$AK55=1,1,0),Techno_IN!$B$2:$AK$2)</f>
        <v>0</v>
      </c>
      <c r="E54" cm="1">
        <f t="array" ref="E54">Techno_IN!E55*Techno_IN!E$2/SUMPRODUCT(IF(Techno_IN!$B55:$AK55=1,1,0),Techno_IN!$B$2:$AK$2)</f>
        <v>0</v>
      </c>
      <c r="F54" cm="1">
        <f t="array" ref="F54">Techno_IN!F55*Techno_IN!F$2/SUMPRODUCT(IF(Techno_IN!$B55:$AK55=1,1,0),Techno_IN!$B$2:$AK$2)</f>
        <v>0</v>
      </c>
      <c r="G54" cm="1">
        <f t="array" ref="G54">Techno_IN!G55*Techno_IN!G$2/SUMPRODUCT(IF(Techno_IN!$B55:$AK55=1,1,0),Techno_IN!$B$2:$AK$2)</f>
        <v>0</v>
      </c>
      <c r="H54" cm="1">
        <f t="array" ref="H54">Techno_IN!H55*Techno_IN!H$2/SUMPRODUCT(IF(Techno_IN!$B55:$AK55=1,1,0),Techno_IN!$B$2:$AK$2)</f>
        <v>0</v>
      </c>
      <c r="I54" cm="1">
        <f t="array" ref="I54">Techno_IN!I55*Techno_IN!I$2/SUMPRODUCT(IF(Techno_IN!$B55:$AK55=1,1,0),Techno_IN!$B$2:$AK$2)</f>
        <v>0</v>
      </c>
      <c r="J54" cm="1">
        <f t="array" ref="J54">Techno_IN!J55*Techno_IN!J$2/SUMPRODUCT(IF(Techno_IN!$B55:$AK55=1,1,0),Techno_IN!$B$2:$AK$2)</f>
        <v>0</v>
      </c>
      <c r="K54" cm="1">
        <f t="array" ref="K54">Techno_IN!K55*Techno_IN!K$2/SUMPRODUCT(IF(Techno_IN!$B55:$AK55=1,1,0),Techno_IN!$B$2:$AK$2)</f>
        <v>0</v>
      </c>
      <c r="L54" cm="1">
        <f t="array" ref="L54">Techno_IN!L55*Techno_IN!L$2/SUMPRODUCT(IF(Techno_IN!$B55:$AK55=1,1,0),Techno_IN!$B$2:$AK$2)</f>
        <v>0</v>
      </c>
      <c r="M54" cm="1">
        <f t="array" ref="M54">Techno_IN!M55*Techno_IN!M$2/SUMPRODUCT(IF(Techno_IN!$B55:$AK55=1,1,0),Techno_IN!$B$2:$AK$2)</f>
        <v>0</v>
      </c>
      <c r="N54" cm="1">
        <f t="array" ref="N54">Techno_IN!N55*Techno_IN!N$2/SUMPRODUCT(IF(Techno_IN!$B55:$AK55=1,1,0),Techno_IN!$B$2:$AK$2)</f>
        <v>0</v>
      </c>
      <c r="O54" cm="1">
        <f t="array" ref="O54">Techno_IN!O55*Techno_IN!O$2/SUMPRODUCT(IF(Techno_IN!$B55:$AK55=1,1,0),Techno_IN!$B$2:$AK$2)</f>
        <v>0</v>
      </c>
      <c r="P54" cm="1">
        <f t="array" ref="P54">Techno_IN!P55*Techno_IN!P$2/SUMPRODUCT(IF(Techno_IN!$B55:$AK55=1,1,0),Techno_IN!$B$2:$AK$2)</f>
        <v>-2.0606758979381445</v>
      </c>
      <c r="Q54" cm="1">
        <f t="array" ref="Q54">Techno_IN!Q55*Techno_IN!Q$2/SUMPRODUCT(IF(Techno_IN!$B55:$AK55=1,1,0),Techno_IN!$B$2:$AK$2)</f>
        <v>0</v>
      </c>
      <c r="R54" cm="1">
        <f t="array" ref="R54">Techno_IN!R55*Techno_IN!R$2/SUMPRODUCT(IF(Techno_IN!$B55:$AK55=1,1,0),Techno_IN!$B$2:$AK$2)</f>
        <v>0</v>
      </c>
      <c r="S54" cm="1">
        <f t="array" ref="S54">Techno_IN!S55*Techno_IN!S$2/SUMPRODUCT(IF(Techno_IN!$B55:$AK55=1,1,0),Techno_IN!$B$2:$AK$2)</f>
        <v>0</v>
      </c>
      <c r="T54" cm="1">
        <f t="array" ref="T54">Techno_IN!T55*Techno_IN!T$2/SUMPRODUCT(IF(Techno_IN!$B55:$AK55=1,1,0),Techno_IN!$B$2:$AK$2)</f>
        <v>0</v>
      </c>
      <c r="U54" cm="1">
        <f t="array" ref="U54">Techno_IN!U55*Techno_IN!U$2/SUMPRODUCT(IF(Techno_IN!$B55:$AK55=1,1,0),Techno_IN!$B$2:$AK$2)</f>
        <v>0</v>
      </c>
      <c r="V54" cm="1">
        <f t="array" ref="V54">Techno_IN!V55*Techno_IN!V$2/SUMPRODUCT(IF(Techno_IN!$B55:$AK55=1,1,0),Techno_IN!$B$2:$AK$2)</f>
        <v>0</v>
      </c>
      <c r="W54" cm="1">
        <f t="array" ref="W54">Techno_IN!W55*Techno_IN!W$2/SUMPRODUCT(IF(Techno_IN!$B55:$AK55=1,1,0),Techno_IN!$B$2:$AK$2)</f>
        <v>1</v>
      </c>
      <c r="X54" cm="1">
        <f t="array" ref="X54">Techno_IN!X55*Techno_IN!X$2/SUMPRODUCT(IF(Techno_IN!$B55:$AK55=1,1,0),Techno_IN!$B$2:$AK$2)</f>
        <v>0</v>
      </c>
      <c r="Y54" cm="1">
        <f t="array" ref="Y54">Techno_IN!Y55*Techno_IN!Y$2/SUMPRODUCT(IF(Techno_IN!$B55:$AK55=1,1,0),Techno_IN!$B$2:$AK$2)</f>
        <v>0</v>
      </c>
      <c r="Z54" cm="1">
        <f t="array" ref="Z54">Techno_IN!Z55*Techno_IN!Z$2/SUMPRODUCT(IF(Techno_IN!$B55:$AK55=1,1,0),Techno_IN!$B$2:$AK$2)</f>
        <v>0</v>
      </c>
      <c r="AA54" cm="1">
        <f t="array" ref="AA54">Techno_IN!AA55*Techno_IN!AA$2/SUMPRODUCT(IF(Techno_IN!$B55:$AK55=1,1,0),Techno_IN!$B$2:$AK$2)</f>
        <v>0</v>
      </c>
      <c r="AB54" cm="1">
        <f t="array" ref="AB54">Techno_IN!AB55*Techno_IN!AB$2/SUMPRODUCT(IF(Techno_IN!$B55:$AK55=1,1,0),Techno_IN!$B$2:$AK$2)</f>
        <v>0</v>
      </c>
      <c r="AC54" cm="1">
        <f t="array" ref="AC54">Techno_IN!AC55*Techno_IN!AC$2/SUMPRODUCT(IF(Techno_IN!$B55:$AK55=1,1,0),Techno_IN!$B$2:$AK$2)</f>
        <v>0</v>
      </c>
      <c r="AD54" cm="1">
        <f t="array" ref="AD54">Techno_IN!AD55*Techno_IN!AD$2/SUMPRODUCT(IF(Techno_IN!$B55:$AK55=1,1,0),Techno_IN!$B$2:$AK$2)</f>
        <v>0</v>
      </c>
      <c r="AE54" cm="1">
        <f t="array" ref="AE54">Techno_IN!AE55*Techno_IN!AE$2/SUMPRODUCT(IF(Techno_IN!$B55:$AK55=1,1,0),Techno_IN!$B$2:$AK$2)</f>
        <v>0</v>
      </c>
      <c r="AF54" cm="1">
        <f t="array" ref="AF54">Techno_IN!AF55*Techno_IN!AF$2/SUMPRODUCT(IF(Techno_IN!$B55:$AK55=1,1,0),Techno_IN!$B$2:$AK$2)</f>
        <v>0</v>
      </c>
      <c r="AG54" cm="1">
        <f t="array" ref="AG54">Techno_IN!AG55*Techno_IN!AG$2/SUMPRODUCT(IF(Techno_IN!$B55:$AK55=1,1,0),Techno_IN!$B$2:$AK$2)</f>
        <v>0</v>
      </c>
      <c r="AH54" cm="1">
        <f t="array" ref="AH54">Techno_IN!AH55*Techno_IN!AH$2/SUMPRODUCT(IF(Techno_IN!$B55:$AK55=1,1,0),Techno_IN!$B$2:$AK$2)</f>
        <v>0</v>
      </c>
      <c r="AI54" cm="1">
        <f t="array" ref="AI54">Techno_IN!AI55*Techno_IN!AI$2/SUMPRODUCT(IF(Techno_IN!$B55:$AK55=1,1,0),Techno_IN!$B$2:$AK$2)</f>
        <v>0</v>
      </c>
      <c r="AJ54" cm="1">
        <f t="array" ref="AJ54">Techno_IN!AJ55*Techno_IN!AJ$2/SUMPRODUCT(IF(Techno_IN!$B55:$AK55=1,1,0),Techno_IN!$B$2:$AK$2)</f>
        <v>0.6998521917525774</v>
      </c>
      <c r="AK54" cm="1">
        <f t="array" ref="AK54">Techno_IN!AK55*Techno_IN!AK$2/SUMPRODUCT(IF(Techno_IN!$B55:$AK55=1,1,0),Techno_IN!$B$2:$AK$2)</f>
        <v>0</v>
      </c>
    </row>
    <row r="55" spans="1:37">
      <c r="A55" t="str">
        <f>Techno_IN!A56</f>
        <v>IND_BOILER_WASTE</v>
      </c>
      <c r="B55" cm="1">
        <f t="array" ref="B55">Techno_IN!B56*Techno_IN!B$2/SUMPRODUCT(IF(Techno_IN!$B56:$AK56=1,1,0),Techno_IN!$B$2:$AK$2)</f>
        <v>0</v>
      </c>
      <c r="C55" cm="1">
        <f t="array" ref="C55">Techno_IN!C56*Techno_IN!C$2/SUMPRODUCT(IF(Techno_IN!$B56:$AK56=1,1,0),Techno_IN!$B$2:$AK$2)</f>
        <v>0</v>
      </c>
      <c r="D55" cm="1">
        <f t="array" ref="D55">Techno_IN!D56*Techno_IN!D$2/SUMPRODUCT(IF(Techno_IN!$B56:$AK56=1,1,0),Techno_IN!$B$2:$AK$2)</f>
        <v>0</v>
      </c>
      <c r="E55" cm="1">
        <f t="array" ref="E55">Techno_IN!E56*Techno_IN!E$2/SUMPRODUCT(IF(Techno_IN!$B56:$AK56=1,1,0),Techno_IN!$B$2:$AK$2)</f>
        <v>0</v>
      </c>
      <c r="F55" cm="1">
        <f t="array" ref="F55">Techno_IN!F56*Techno_IN!F$2/SUMPRODUCT(IF(Techno_IN!$B56:$AK56=1,1,0),Techno_IN!$B$2:$AK$2)</f>
        <v>0</v>
      </c>
      <c r="G55" cm="1">
        <f t="array" ref="G55">Techno_IN!G56*Techno_IN!G$2/SUMPRODUCT(IF(Techno_IN!$B56:$AK56=1,1,0),Techno_IN!$B$2:$AK$2)</f>
        <v>0</v>
      </c>
      <c r="H55" cm="1">
        <f t="array" ref="H55">Techno_IN!H56*Techno_IN!H$2/SUMPRODUCT(IF(Techno_IN!$B56:$AK56=1,1,0),Techno_IN!$B$2:$AK$2)</f>
        <v>0</v>
      </c>
      <c r="I55" cm="1">
        <f t="array" ref="I55">Techno_IN!I56*Techno_IN!I$2/SUMPRODUCT(IF(Techno_IN!$B56:$AK56=1,1,0),Techno_IN!$B$2:$AK$2)</f>
        <v>0</v>
      </c>
      <c r="J55" cm="1">
        <f t="array" ref="J55">Techno_IN!J56*Techno_IN!J$2/SUMPRODUCT(IF(Techno_IN!$B56:$AK56=1,1,0),Techno_IN!$B$2:$AK$2)</f>
        <v>0</v>
      </c>
      <c r="K55" cm="1">
        <f t="array" ref="K55">Techno_IN!K56*Techno_IN!K$2/SUMPRODUCT(IF(Techno_IN!$B56:$AK56=1,1,0),Techno_IN!$B$2:$AK$2)</f>
        <v>0</v>
      </c>
      <c r="L55" cm="1">
        <f t="array" ref="L55">Techno_IN!L56*Techno_IN!L$2/SUMPRODUCT(IF(Techno_IN!$B56:$AK56=1,1,0),Techno_IN!$B$2:$AK$2)</f>
        <v>0</v>
      </c>
      <c r="M55" cm="1">
        <f t="array" ref="M55">Techno_IN!M56*Techno_IN!M$2/SUMPRODUCT(IF(Techno_IN!$B56:$AK56=1,1,0),Techno_IN!$B$2:$AK$2)</f>
        <v>0</v>
      </c>
      <c r="N55" cm="1">
        <f t="array" ref="N55">Techno_IN!N56*Techno_IN!N$2/SUMPRODUCT(IF(Techno_IN!$B56:$AK56=1,1,0),Techno_IN!$B$2:$AK$2)</f>
        <v>0</v>
      </c>
      <c r="O55" cm="1">
        <f t="array" ref="O55">Techno_IN!O56*Techno_IN!O$2/SUMPRODUCT(IF(Techno_IN!$B56:$AK56=1,1,0),Techno_IN!$B$2:$AK$2)</f>
        <v>0</v>
      </c>
      <c r="P55" cm="1">
        <f t="array" ref="P55">Techno_IN!P56*Techno_IN!P$2/SUMPRODUCT(IF(Techno_IN!$B56:$AK56=1,1,0),Techno_IN!$B$2:$AK$2)</f>
        <v>0</v>
      </c>
      <c r="Q55" cm="1">
        <f t="array" ref="Q55">Techno_IN!Q56*Techno_IN!Q$2/SUMPRODUCT(IF(Techno_IN!$B56:$AK56=1,1,0),Techno_IN!$B$2:$AK$2)</f>
        <v>0</v>
      </c>
      <c r="R55" cm="1">
        <f t="array" ref="R55">Techno_IN!R56*Techno_IN!R$2/SUMPRODUCT(IF(Techno_IN!$B56:$AK56=1,1,0),Techno_IN!$B$2:$AK$2)</f>
        <v>-1.9440338659793817</v>
      </c>
      <c r="S55" cm="1">
        <f t="array" ref="S55">Techno_IN!S56*Techno_IN!S$2/SUMPRODUCT(IF(Techno_IN!$B56:$AK56=1,1,0),Techno_IN!$B$2:$AK$2)</f>
        <v>0</v>
      </c>
      <c r="T55" cm="1">
        <f t="array" ref="T55">Techno_IN!T56*Techno_IN!T$2/SUMPRODUCT(IF(Techno_IN!$B56:$AK56=1,1,0),Techno_IN!$B$2:$AK$2)</f>
        <v>0</v>
      </c>
      <c r="U55" cm="1">
        <f t="array" ref="U55">Techno_IN!U56*Techno_IN!U$2/SUMPRODUCT(IF(Techno_IN!$B56:$AK56=1,1,0),Techno_IN!$B$2:$AK$2)</f>
        <v>0</v>
      </c>
      <c r="V55" cm="1">
        <f t="array" ref="V55">Techno_IN!V56*Techno_IN!V$2/SUMPRODUCT(IF(Techno_IN!$B56:$AK56=1,1,0),Techno_IN!$B$2:$AK$2)</f>
        <v>0</v>
      </c>
      <c r="W55" cm="1">
        <f t="array" ref="W55">Techno_IN!W56*Techno_IN!W$2/SUMPRODUCT(IF(Techno_IN!$B56:$AK56=1,1,0),Techno_IN!$B$2:$AK$2)</f>
        <v>1</v>
      </c>
      <c r="X55" cm="1">
        <f t="array" ref="X55">Techno_IN!X56*Techno_IN!X$2/SUMPRODUCT(IF(Techno_IN!$B56:$AK56=1,1,0),Techno_IN!$B$2:$AK$2)</f>
        <v>0</v>
      </c>
      <c r="Y55" cm="1">
        <f t="array" ref="Y55">Techno_IN!Y56*Techno_IN!Y$2/SUMPRODUCT(IF(Techno_IN!$B56:$AK56=1,1,0),Techno_IN!$B$2:$AK$2)</f>
        <v>0</v>
      </c>
      <c r="Z55" cm="1">
        <f t="array" ref="Z55">Techno_IN!Z56*Techno_IN!Z$2/SUMPRODUCT(IF(Techno_IN!$B56:$AK56=1,1,0),Techno_IN!$B$2:$AK$2)</f>
        <v>0</v>
      </c>
      <c r="AA55" cm="1">
        <f t="array" ref="AA55">Techno_IN!AA56*Techno_IN!AA$2/SUMPRODUCT(IF(Techno_IN!$B56:$AK56=1,1,0),Techno_IN!$B$2:$AK$2)</f>
        <v>0</v>
      </c>
      <c r="AB55" cm="1">
        <f t="array" ref="AB55">Techno_IN!AB56*Techno_IN!AB$2/SUMPRODUCT(IF(Techno_IN!$B56:$AK56=1,1,0),Techno_IN!$B$2:$AK$2)</f>
        <v>0</v>
      </c>
      <c r="AC55" cm="1">
        <f t="array" ref="AC55">Techno_IN!AC56*Techno_IN!AC$2/SUMPRODUCT(IF(Techno_IN!$B56:$AK56=1,1,0),Techno_IN!$B$2:$AK$2)</f>
        <v>0</v>
      </c>
      <c r="AD55" cm="1">
        <f t="array" ref="AD55">Techno_IN!AD56*Techno_IN!AD$2/SUMPRODUCT(IF(Techno_IN!$B56:$AK56=1,1,0),Techno_IN!$B$2:$AK$2)</f>
        <v>0</v>
      </c>
      <c r="AE55" cm="1">
        <f t="array" ref="AE55">Techno_IN!AE56*Techno_IN!AE$2/SUMPRODUCT(IF(Techno_IN!$B56:$AK56=1,1,0),Techno_IN!$B$2:$AK$2)</f>
        <v>0</v>
      </c>
      <c r="AF55" cm="1">
        <f t="array" ref="AF55">Techno_IN!AF56*Techno_IN!AF$2/SUMPRODUCT(IF(Techno_IN!$B56:$AK56=1,1,0),Techno_IN!$B$2:$AK$2)</f>
        <v>0</v>
      </c>
      <c r="AG55" cm="1">
        <f t="array" ref="AG55">Techno_IN!AG56*Techno_IN!AG$2/SUMPRODUCT(IF(Techno_IN!$B56:$AK56=1,1,0),Techno_IN!$B$2:$AK$2)</f>
        <v>0</v>
      </c>
      <c r="AH55" cm="1">
        <f t="array" ref="AH55">Techno_IN!AH56*Techno_IN!AH$2/SUMPRODUCT(IF(Techno_IN!$B56:$AK56=1,1,0),Techno_IN!$B$2:$AK$2)</f>
        <v>0</v>
      </c>
      <c r="AI55" cm="1">
        <f t="array" ref="AI55">Techno_IN!AI56*Techno_IN!AI$2/SUMPRODUCT(IF(Techno_IN!$B56:$AK56=1,1,0),Techno_IN!$B$2:$AK$2)</f>
        <v>0</v>
      </c>
      <c r="AJ55" cm="1">
        <f t="array" ref="AJ55">Techno_IN!AJ56*Techno_IN!AJ$2/SUMPRODUCT(IF(Techno_IN!$B56:$AK56=1,1,0),Techno_IN!$B$2:$AK$2)</f>
        <v>0.50544880515463919</v>
      </c>
      <c r="AK55" cm="1">
        <f t="array" ref="AK55">Techno_IN!AK56*Techno_IN!AK$2/SUMPRODUCT(IF(Techno_IN!$B56:$AK56=1,1,0),Techno_IN!$B$2:$AK$2)</f>
        <v>0</v>
      </c>
    </row>
    <row r="56" spans="1:37">
      <c r="A56" t="str">
        <f>Techno_IN!A57</f>
        <v>IND_DIRECT_ELEC</v>
      </c>
      <c r="B56" cm="1">
        <f t="array" ref="B56">Techno_IN!B57*Techno_IN!B$2/SUMPRODUCT(IF(Techno_IN!$B57:$AK57=1,1,0),Techno_IN!$B$2:$AK$2)</f>
        <v>0</v>
      </c>
      <c r="C56" cm="1">
        <f t="array" ref="C56">Techno_IN!C57*Techno_IN!C$2/SUMPRODUCT(IF(Techno_IN!$B57:$AK57=1,1,0),Techno_IN!$B$2:$AK$2)</f>
        <v>0</v>
      </c>
      <c r="D56" cm="1">
        <f t="array" ref="D56">Techno_IN!D57*Techno_IN!D$2/SUMPRODUCT(IF(Techno_IN!$B57:$AK57=1,1,0),Techno_IN!$B$2:$AK$2)</f>
        <v>0</v>
      </c>
      <c r="E56" cm="1">
        <f t="array" ref="E56">Techno_IN!E57*Techno_IN!E$2/SUMPRODUCT(IF(Techno_IN!$B57:$AK57=1,1,0),Techno_IN!$B$2:$AK$2)</f>
        <v>0</v>
      </c>
      <c r="F56" cm="1">
        <f t="array" ref="F56">Techno_IN!F57*Techno_IN!F$2/SUMPRODUCT(IF(Techno_IN!$B57:$AK57=1,1,0),Techno_IN!$B$2:$AK$2)</f>
        <v>0</v>
      </c>
      <c r="G56" cm="1">
        <f t="array" ref="G56">Techno_IN!G57*Techno_IN!G$2/SUMPRODUCT(IF(Techno_IN!$B57:$AK57=1,1,0),Techno_IN!$B$2:$AK$2)</f>
        <v>0</v>
      </c>
      <c r="H56" cm="1">
        <f t="array" ref="H56">Techno_IN!H57*Techno_IN!H$2/SUMPRODUCT(IF(Techno_IN!$B57:$AK57=1,1,0),Techno_IN!$B$2:$AK$2)</f>
        <v>0</v>
      </c>
      <c r="I56" cm="1">
        <f t="array" ref="I56">Techno_IN!I57*Techno_IN!I$2/SUMPRODUCT(IF(Techno_IN!$B57:$AK57=1,1,0),Techno_IN!$B$2:$AK$2)</f>
        <v>-1.5941237113402063</v>
      </c>
      <c r="J56" cm="1">
        <f t="array" ref="J56">Techno_IN!J57*Techno_IN!J$2/SUMPRODUCT(IF(Techno_IN!$B57:$AK57=1,1,0),Techno_IN!$B$2:$AK$2)</f>
        <v>0</v>
      </c>
      <c r="K56" cm="1">
        <f t="array" ref="K56">Techno_IN!K57*Techno_IN!K$2/SUMPRODUCT(IF(Techno_IN!$B57:$AK57=1,1,0),Techno_IN!$B$2:$AK$2)</f>
        <v>0</v>
      </c>
      <c r="L56" cm="1">
        <f t="array" ref="L56">Techno_IN!L57*Techno_IN!L$2/SUMPRODUCT(IF(Techno_IN!$B57:$AK57=1,1,0),Techno_IN!$B$2:$AK$2)</f>
        <v>0</v>
      </c>
      <c r="M56" cm="1">
        <f t="array" ref="M56">Techno_IN!M57*Techno_IN!M$2/SUMPRODUCT(IF(Techno_IN!$B57:$AK57=1,1,0),Techno_IN!$B$2:$AK$2)</f>
        <v>0</v>
      </c>
      <c r="N56" cm="1">
        <f t="array" ref="N56">Techno_IN!N57*Techno_IN!N$2/SUMPRODUCT(IF(Techno_IN!$B57:$AK57=1,1,0),Techno_IN!$B$2:$AK$2)</f>
        <v>0</v>
      </c>
      <c r="O56" cm="1">
        <f t="array" ref="O56">Techno_IN!O57*Techno_IN!O$2/SUMPRODUCT(IF(Techno_IN!$B57:$AK57=1,1,0),Techno_IN!$B$2:$AK$2)</f>
        <v>0</v>
      </c>
      <c r="P56" cm="1">
        <f t="array" ref="P56">Techno_IN!P57*Techno_IN!P$2/SUMPRODUCT(IF(Techno_IN!$B57:$AK57=1,1,0),Techno_IN!$B$2:$AK$2)</f>
        <v>0</v>
      </c>
      <c r="Q56" cm="1">
        <f t="array" ref="Q56">Techno_IN!Q57*Techno_IN!Q$2/SUMPRODUCT(IF(Techno_IN!$B57:$AK57=1,1,0),Techno_IN!$B$2:$AK$2)</f>
        <v>0</v>
      </c>
      <c r="R56" cm="1">
        <f t="array" ref="R56">Techno_IN!R57*Techno_IN!R$2/SUMPRODUCT(IF(Techno_IN!$B57:$AK57=1,1,0),Techno_IN!$B$2:$AK$2)</f>
        <v>0</v>
      </c>
      <c r="S56" cm="1">
        <f t="array" ref="S56">Techno_IN!S57*Techno_IN!S$2/SUMPRODUCT(IF(Techno_IN!$B57:$AK57=1,1,0),Techno_IN!$B$2:$AK$2)</f>
        <v>0</v>
      </c>
      <c r="T56" cm="1">
        <f t="array" ref="T56">Techno_IN!T57*Techno_IN!T$2/SUMPRODUCT(IF(Techno_IN!$B57:$AK57=1,1,0),Techno_IN!$B$2:$AK$2)</f>
        <v>0</v>
      </c>
      <c r="U56" cm="1">
        <f t="array" ref="U56">Techno_IN!U57*Techno_IN!U$2/SUMPRODUCT(IF(Techno_IN!$B57:$AK57=1,1,0),Techno_IN!$B$2:$AK$2)</f>
        <v>0</v>
      </c>
      <c r="V56" cm="1">
        <f t="array" ref="V56">Techno_IN!V57*Techno_IN!V$2/SUMPRODUCT(IF(Techno_IN!$B57:$AK57=1,1,0),Techno_IN!$B$2:$AK$2)</f>
        <v>0</v>
      </c>
      <c r="W56" cm="1">
        <f t="array" ref="W56">Techno_IN!W57*Techno_IN!W$2/SUMPRODUCT(IF(Techno_IN!$B57:$AK57=1,1,0),Techno_IN!$B$2:$AK$2)</f>
        <v>1</v>
      </c>
      <c r="X56" cm="1">
        <f t="array" ref="X56">Techno_IN!X57*Techno_IN!X$2/SUMPRODUCT(IF(Techno_IN!$B57:$AK57=1,1,0),Techno_IN!$B$2:$AK$2)</f>
        <v>0</v>
      </c>
      <c r="Y56" cm="1">
        <f t="array" ref="Y56">Techno_IN!Y57*Techno_IN!Y$2/SUMPRODUCT(IF(Techno_IN!$B57:$AK57=1,1,0),Techno_IN!$B$2:$AK$2)</f>
        <v>0</v>
      </c>
      <c r="Z56" cm="1">
        <f t="array" ref="Z56">Techno_IN!Z57*Techno_IN!Z$2/SUMPRODUCT(IF(Techno_IN!$B57:$AK57=1,1,0),Techno_IN!$B$2:$AK$2)</f>
        <v>0</v>
      </c>
      <c r="AA56" cm="1">
        <f t="array" ref="AA56">Techno_IN!AA57*Techno_IN!AA$2/SUMPRODUCT(IF(Techno_IN!$B57:$AK57=1,1,0),Techno_IN!$B$2:$AK$2)</f>
        <v>0</v>
      </c>
      <c r="AB56" cm="1">
        <f t="array" ref="AB56">Techno_IN!AB57*Techno_IN!AB$2/SUMPRODUCT(IF(Techno_IN!$B57:$AK57=1,1,0),Techno_IN!$B$2:$AK$2)</f>
        <v>0</v>
      </c>
      <c r="AC56" cm="1">
        <f t="array" ref="AC56">Techno_IN!AC57*Techno_IN!AC$2/SUMPRODUCT(IF(Techno_IN!$B57:$AK57=1,1,0),Techno_IN!$B$2:$AK$2)</f>
        <v>0</v>
      </c>
      <c r="AD56" cm="1">
        <f t="array" ref="AD56">Techno_IN!AD57*Techno_IN!AD$2/SUMPRODUCT(IF(Techno_IN!$B57:$AK57=1,1,0),Techno_IN!$B$2:$AK$2)</f>
        <v>0</v>
      </c>
      <c r="AE56" cm="1">
        <f t="array" ref="AE56">Techno_IN!AE57*Techno_IN!AE$2/SUMPRODUCT(IF(Techno_IN!$B57:$AK57=1,1,0),Techno_IN!$B$2:$AK$2)</f>
        <v>0</v>
      </c>
      <c r="AF56" cm="1">
        <f t="array" ref="AF56">Techno_IN!AF57*Techno_IN!AF$2/SUMPRODUCT(IF(Techno_IN!$B57:$AK57=1,1,0),Techno_IN!$B$2:$AK$2)</f>
        <v>0</v>
      </c>
      <c r="AG56" cm="1">
        <f t="array" ref="AG56">Techno_IN!AG57*Techno_IN!AG$2/SUMPRODUCT(IF(Techno_IN!$B57:$AK57=1,1,0),Techno_IN!$B$2:$AK$2)</f>
        <v>0</v>
      </c>
      <c r="AH56" cm="1">
        <f t="array" ref="AH56">Techno_IN!AH57*Techno_IN!AH$2/SUMPRODUCT(IF(Techno_IN!$B57:$AK57=1,1,0),Techno_IN!$B$2:$AK$2)</f>
        <v>0</v>
      </c>
      <c r="AI56" cm="1">
        <f t="array" ref="AI56">Techno_IN!AI57*Techno_IN!AI$2/SUMPRODUCT(IF(Techno_IN!$B57:$AK57=1,1,0),Techno_IN!$B$2:$AK$2)</f>
        <v>0</v>
      </c>
      <c r="AJ56" cm="1">
        <f t="array" ref="AJ56">Techno_IN!AJ57*Techno_IN!AJ$2/SUMPRODUCT(IF(Techno_IN!$B57:$AK57=1,1,0),Techno_IN!$B$2:$AK$2)</f>
        <v>0</v>
      </c>
      <c r="AK56" cm="1">
        <f t="array" ref="AK56">Techno_IN!AK57*Techno_IN!AK$2/SUMPRODUCT(IF(Techno_IN!$B57:$AK57=1,1,0),Techno_IN!$B$2:$AK$2)</f>
        <v>0</v>
      </c>
    </row>
    <row r="57" spans="1:37">
      <c r="A57" t="str">
        <f>Techno_IN!A58</f>
        <v>DHN_HP_ELEC</v>
      </c>
      <c r="B57" cm="1">
        <f t="array" ref="B57">Techno_IN!B58*Techno_IN!B$2/SUMPRODUCT(IF(Techno_IN!$B58:$AK58=1,1,0),Techno_IN!$B$2:$AK$2)</f>
        <v>0</v>
      </c>
      <c r="C57" cm="1">
        <f t="array" ref="C57">Techno_IN!C58*Techno_IN!C$2/SUMPRODUCT(IF(Techno_IN!$B58:$AK58=1,1,0),Techno_IN!$B$2:$AK$2)</f>
        <v>0</v>
      </c>
      <c r="D57" cm="1">
        <f t="array" ref="D57">Techno_IN!D58*Techno_IN!D$2/SUMPRODUCT(IF(Techno_IN!$B58:$AK58=1,1,0),Techno_IN!$B$2:$AK$2)</f>
        <v>0</v>
      </c>
      <c r="E57" cm="1">
        <f t="array" ref="E57">Techno_IN!E58*Techno_IN!E$2/SUMPRODUCT(IF(Techno_IN!$B58:$AK58=1,1,0),Techno_IN!$B$2:$AK$2)</f>
        <v>0</v>
      </c>
      <c r="F57" cm="1">
        <f t="array" ref="F57">Techno_IN!F58*Techno_IN!F$2/SUMPRODUCT(IF(Techno_IN!$B58:$AK58=1,1,0),Techno_IN!$B$2:$AK$2)</f>
        <v>0</v>
      </c>
      <c r="G57" cm="1">
        <f t="array" ref="G57">Techno_IN!G58*Techno_IN!G$2/SUMPRODUCT(IF(Techno_IN!$B58:$AK58=1,1,0),Techno_IN!$B$2:$AK$2)</f>
        <v>0</v>
      </c>
      <c r="H57" cm="1">
        <f t="array" ref="H57">Techno_IN!H58*Techno_IN!H$2/SUMPRODUCT(IF(Techno_IN!$B58:$AK58=1,1,0),Techno_IN!$B$2:$AK$2)</f>
        <v>0</v>
      </c>
      <c r="I57" cm="1">
        <f t="array" ref="I57">Techno_IN!I58*Techno_IN!I$2/SUMPRODUCT(IF(Techno_IN!$B58:$AK58=1,1,0),Techno_IN!$B$2:$AK$2)</f>
        <v>-2.2952205882352952</v>
      </c>
      <c r="J57" cm="1">
        <f t="array" ref="J57">Techno_IN!J58*Techno_IN!J$2/SUMPRODUCT(IF(Techno_IN!$B58:$AK58=1,1,0),Techno_IN!$B$2:$AK$2)</f>
        <v>0</v>
      </c>
      <c r="K57" cm="1">
        <f t="array" ref="K57">Techno_IN!K58*Techno_IN!K$2/SUMPRODUCT(IF(Techno_IN!$B58:$AK58=1,1,0),Techno_IN!$B$2:$AK$2)</f>
        <v>0</v>
      </c>
      <c r="L57" cm="1">
        <f t="array" ref="L57">Techno_IN!L58*Techno_IN!L$2/SUMPRODUCT(IF(Techno_IN!$B58:$AK58=1,1,0),Techno_IN!$B$2:$AK$2)</f>
        <v>0</v>
      </c>
      <c r="M57" cm="1">
        <f t="array" ref="M57">Techno_IN!M58*Techno_IN!M$2/SUMPRODUCT(IF(Techno_IN!$B58:$AK58=1,1,0),Techno_IN!$B$2:$AK$2)</f>
        <v>0</v>
      </c>
      <c r="N57" cm="1">
        <f t="array" ref="N57">Techno_IN!N58*Techno_IN!N$2/SUMPRODUCT(IF(Techno_IN!$B58:$AK58=1,1,0),Techno_IN!$B$2:$AK$2)</f>
        <v>0</v>
      </c>
      <c r="O57" cm="1">
        <f t="array" ref="O57">Techno_IN!O58*Techno_IN!O$2/SUMPRODUCT(IF(Techno_IN!$B58:$AK58=1,1,0),Techno_IN!$B$2:$AK$2)</f>
        <v>0</v>
      </c>
      <c r="P57" cm="1">
        <f t="array" ref="P57">Techno_IN!P58*Techno_IN!P$2/SUMPRODUCT(IF(Techno_IN!$B58:$AK58=1,1,0),Techno_IN!$B$2:$AK$2)</f>
        <v>0</v>
      </c>
      <c r="Q57" cm="1">
        <f t="array" ref="Q57">Techno_IN!Q58*Techno_IN!Q$2/SUMPRODUCT(IF(Techno_IN!$B58:$AK58=1,1,0),Techno_IN!$B$2:$AK$2)</f>
        <v>0</v>
      </c>
      <c r="R57" cm="1">
        <f t="array" ref="R57">Techno_IN!R58*Techno_IN!R$2/SUMPRODUCT(IF(Techno_IN!$B58:$AK58=1,1,0),Techno_IN!$B$2:$AK$2)</f>
        <v>0</v>
      </c>
      <c r="S57" cm="1">
        <f t="array" ref="S57">Techno_IN!S58*Techno_IN!S$2/SUMPRODUCT(IF(Techno_IN!$B58:$AK58=1,1,0),Techno_IN!$B$2:$AK$2)</f>
        <v>0</v>
      </c>
      <c r="T57" cm="1">
        <f t="array" ref="T57">Techno_IN!T58*Techno_IN!T$2/SUMPRODUCT(IF(Techno_IN!$B58:$AK58=1,1,0),Techno_IN!$B$2:$AK$2)</f>
        <v>0</v>
      </c>
      <c r="U57" cm="1">
        <f t="array" ref="U57">Techno_IN!U58*Techno_IN!U$2/SUMPRODUCT(IF(Techno_IN!$B58:$AK58=1,1,0),Techno_IN!$B$2:$AK$2)</f>
        <v>0</v>
      </c>
      <c r="V57" cm="1">
        <f t="array" ref="V57">Techno_IN!V58*Techno_IN!V$2/SUMPRODUCT(IF(Techno_IN!$B58:$AK58=1,1,0),Techno_IN!$B$2:$AK$2)</f>
        <v>0</v>
      </c>
      <c r="W57" cm="1">
        <f t="array" ref="W57">Techno_IN!W58*Techno_IN!W$2/SUMPRODUCT(IF(Techno_IN!$B58:$AK58=1,1,0),Techno_IN!$B$2:$AK$2)</f>
        <v>0</v>
      </c>
      <c r="X57" cm="1">
        <f t="array" ref="X57">Techno_IN!X58*Techno_IN!X$2/SUMPRODUCT(IF(Techno_IN!$B58:$AK58=1,1,0),Techno_IN!$B$2:$AK$2)</f>
        <v>1</v>
      </c>
      <c r="Y57" cm="1">
        <f t="array" ref="Y57">Techno_IN!Y58*Techno_IN!Y$2/SUMPRODUCT(IF(Techno_IN!$B58:$AK58=1,1,0),Techno_IN!$B$2:$AK$2)</f>
        <v>0</v>
      </c>
      <c r="Z57" cm="1">
        <f t="array" ref="Z57">Techno_IN!Z58*Techno_IN!Z$2/SUMPRODUCT(IF(Techno_IN!$B58:$AK58=1,1,0),Techno_IN!$B$2:$AK$2)</f>
        <v>0</v>
      </c>
      <c r="AA57" cm="1">
        <f t="array" ref="AA57">Techno_IN!AA58*Techno_IN!AA$2/SUMPRODUCT(IF(Techno_IN!$B58:$AK58=1,1,0),Techno_IN!$B$2:$AK$2)</f>
        <v>0</v>
      </c>
      <c r="AB57" cm="1">
        <f t="array" ref="AB57">Techno_IN!AB58*Techno_IN!AB$2/SUMPRODUCT(IF(Techno_IN!$B58:$AK58=1,1,0),Techno_IN!$B$2:$AK$2)</f>
        <v>0</v>
      </c>
      <c r="AC57" cm="1">
        <f t="array" ref="AC57">Techno_IN!AC58*Techno_IN!AC$2/SUMPRODUCT(IF(Techno_IN!$B58:$AK58=1,1,0),Techno_IN!$B$2:$AK$2)</f>
        <v>0</v>
      </c>
      <c r="AD57" cm="1">
        <f t="array" ref="AD57">Techno_IN!AD58*Techno_IN!AD$2/SUMPRODUCT(IF(Techno_IN!$B58:$AK58=1,1,0),Techno_IN!$B$2:$AK$2)</f>
        <v>0</v>
      </c>
      <c r="AE57" cm="1">
        <f t="array" ref="AE57">Techno_IN!AE58*Techno_IN!AE$2/SUMPRODUCT(IF(Techno_IN!$B58:$AK58=1,1,0),Techno_IN!$B$2:$AK$2)</f>
        <v>0</v>
      </c>
      <c r="AF57" cm="1">
        <f t="array" ref="AF57">Techno_IN!AF58*Techno_IN!AF$2/SUMPRODUCT(IF(Techno_IN!$B58:$AK58=1,1,0),Techno_IN!$B$2:$AK$2)</f>
        <v>0</v>
      </c>
      <c r="AG57" cm="1">
        <f t="array" ref="AG57">Techno_IN!AG58*Techno_IN!AG$2/SUMPRODUCT(IF(Techno_IN!$B58:$AK58=1,1,0),Techno_IN!$B$2:$AK$2)</f>
        <v>0</v>
      </c>
      <c r="AH57" cm="1">
        <f t="array" ref="AH57">Techno_IN!AH58*Techno_IN!AH$2/SUMPRODUCT(IF(Techno_IN!$B58:$AK58=1,1,0),Techno_IN!$B$2:$AK$2)</f>
        <v>0</v>
      </c>
      <c r="AI57" cm="1">
        <f t="array" ref="AI57">Techno_IN!AI58*Techno_IN!AI$2/SUMPRODUCT(IF(Techno_IN!$B58:$AK58=1,1,0),Techno_IN!$B$2:$AK$2)</f>
        <v>0</v>
      </c>
      <c r="AJ57" cm="1">
        <f t="array" ref="AJ57">Techno_IN!AJ58*Techno_IN!AJ$2/SUMPRODUCT(IF(Techno_IN!$B58:$AK58=1,1,0),Techno_IN!$B$2:$AK$2)</f>
        <v>0</v>
      </c>
      <c r="AK57" cm="1">
        <f t="array" ref="AK57">Techno_IN!AK58*Techno_IN!AK$2/SUMPRODUCT(IF(Techno_IN!$B58:$AK58=1,1,0),Techno_IN!$B$2:$AK$2)</f>
        <v>0</v>
      </c>
    </row>
    <row r="58" spans="1:37">
      <c r="A58" t="str">
        <f>Techno_IN!A59</f>
        <v>DHN_COGEN_GAS</v>
      </c>
      <c r="B58" cm="1">
        <f t="array" ref="B58">Techno_IN!B59*Techno_IN!B$2/SUMPRODUCT(IF(Techno_IN!$B59:$AK59=1,1,0),Techno_IN!$B$2:$AK$2)</f>
        <v>0</v>
      </c>
      <c r="C58" cm="1">
        <f t="array" ref="C58">Techno_IN!C59*Techno_IN!C$2/SUMPRODUCT(IF(Techno_IN!$B59:$AK59=1,1,0),Techno_IN!$B$2:$AK$2)</f>
        <v>0</v>
      </c>
      <c r="D58" cm="1">
        <f t="array" ref="D58">Techno_IN!D59*Techno_IN!D$2/SUMPRODUCT(IF(Techno_IN!$B59:$AK59=1,1,0),Techno_IN!$B$2:$AK$2)</f>
        <v>0</v>
      </c>
      <c r="E58" cm="1">
        <f t="array" ref="E58">Techno_IN!E59*Techno_IN!E$2/SUMPRODUCT(IF(Techno_IN!$B59:$AK59=1,1,0),Techno_IN!$B$2:$AK$2)</f>
        <v>0</v>
      </c>
      <c r="F58" cm="1">
        <f t="array" ref="F58">Techno_IN!F59*Techno_IN!F$2/SUMPRODUCT(IF(Techno_IN!$B59:$AK59=1,1,0),Techno_IN!$B$2:$AK$2)</f>
        <v>0</v>
      </c>
      <c r="G58" cm="1">
        <f t="array" ref="G58">Techno_IN!G59*Techno_IN!G$2/SUMPRODUCT(IF(Techno_IN!$B59:$AK59=1,1,0),Techno_IN!$B$2:$AK$2)</f>
        <v>0</v>
      </c>
      <c r="H58" cm="1">
        <f t="array" ref="H58">Techno_IN!H59*Techno_IN!H$2/SUMPRODUCT(IF(Techno_IN!$B59:$AK59=1,1,0),Techno_IN!$B$2:$AK$2)</f>
        <v>0</v>
      </c>
      <c r="I58" cm="1">
        <f t="array" ref="I58">Techno_IN!I59*Techno_IN!I$2/SUMPRODUCT(IF(Techno_IN!$B59:$AK59=1,1,0),Techno_IN!$B$2:$AK$2)</f>
        <v>11.476102941176476</v>
      </c>
      <c r="J58" cm="1">
        <f t="array" ref="J58">Techno_IN!J59*Techno_IN!J$2/SUMPRODUCT(IF(Techno_IN!$B59:$AK59=1,1,0),Techno_IN!$B$2:$AK$2)</f>
        <v>0</v>
      </c>
      <c r="K58" cm="1">
        <f t="array" ref="K58">Techno_IN!K59*Techno_IN!K$2/SUMPRODUCT(IF(Techno_IN!$B59:$AK59=1,1,0),Techno_IN!$B$2:$AK$2)</f>
        <v>0</v>
      </c>
      <c r="L58" cm="1">
        <f t="array" ref="L58">Techno_IN!L59*Techno_IN!L$2/SUMPRODUCT(IF(Techno_IN!$B59:$AK59=1,1,0),Techno_IN!$B$2:$AK$2)</f>
        <v>0</v>
      </c>
      <c r="M58" cm="1">
        <f t="array" ref="M58">Techno_IN!M59*Techno_IN!M$2/SUMPRODUCT(IF(Techno_IN!$B59:$AK59=1,1,0),Techno_IN!$B$2:$AK$2)</f>
        <v>-23.87029411764707</v>
      </c>
      <c r="N58" cm="1">
        <f t="array" ref="N58">Techno_IN!N59*Techno_IN!N$2/SUMPRODUCT(IF(Techno_IN!$B59:$AK59=1,1,0),Techno_IN!$B$2:$AK$2)</f>
        <v>0</v>
      </c>
      <c r="O58" cm="1">
        <f t="array" ref="O58">Techno_IN!O59*Techno_IN!O$2/SUMPRODUCT(IF(Techno_IN!$B59:$AK59=1,1,0),Techno_IN!$B$2:$AK$2)</f>
        <v>0</v>
      </c>
      <c r="P58" cm="1">
        <f t="array" ref="P58">Techno_IN!P59*Techno_IN!P$2/SUMPRODUCT(IF(Techno_IN!$B59:$AK59=1,1,0),Techno_IN!$B$2:$AK$2)</f>
        <v>0</v>
      </c>
      <c r="Q58" cm="1">
        <f t="array" ref="Q58">Techno_IN!Q59*Techno_IN!Q$2/SUMPRODUCT(IF(Techno_IN!$B59:$AK59=1,1,0),Techno_IN!$B$2:$AK$2)</f>
        <v>0</v>
      </c>
      <c r="R58" cm="1">
        <f t="array" ref="R58">Techno_IN!R59*Techno_IN!R$2/SUMPRODUCT(IF(Techno_IN!$B59:$AK59=1,1,0),Techno_IN!$B$2:$AK$2)</f>
        <v>0</v>
      </c>
      <c r="S58" cm="1">
        <f t="array" ref="S58">Techno_IN!S59*Techno_IN!S$2/SUMPRODUCT(IF(Techno_IN!$B59:$AK59=1,1,0),Techno_IN!$B$2:$AK$2)</f>
        <v>0</v>
      </c>
      <c r="T58" cm="1">
        <f t="array" ref="T58">Techno_IN!T59*Techno_IN!T$2/SUMPRODUCT(IF(Techno_IN!$B59:$AK59=1,1,0),Techno_IN!$B$2:$AK$2)</f>
        <v>0</v>
      </c>
      <c r="U58" cm="1">
        <f t="array" ref="U58">Techno_IN!U59*Techno_IN!U$2/SUMPRODUCT(IF(Techno_IN!$B59:$AK59=1,1,0),Techno_IN!$B$2:$AK$2)</f>
        <v>0</v>
      </c>
      <c r="V58" cm="1">
        <f t="array" ref="V58">Techno_IN!V59*Techno_IN!V$2/SUMPRODUCT(IF(Techno_IN!$B59:$AK59=1,1,0),Techno_IN!$B$2:$AK$2)</f>
        <v>0</v>
      </c>
      <c r="W58" cm="1">
        <f t="array" ref="W58">Techno_IN!W59*Techno_IN!W$2/SUMPRODUCT(IF(Techno_IN!$B59:$AK59=1,1,0),Techno_IN!$B$2:$AK$2)</f>
        <v>0</v>
      </c>
      <c r="X58" cm="1">
        <f t="array" ref="X58">Techno_IN!X59*Techno_IN!X$2/SUMPRODUCT(IF(Techno_IN!$B59:$AK59=1,1,0),Techno_IN!$B$2:$AK$2)</f>
        <v>1</v>
      </c>
      <c r="Y58" cm="1">
        <f t="array" ref="Y58">Techno_IN!Y59*Techno_IN!Y$2/SUMPRODUCT(IF(Techno_IN!$B59:$AK59=1,1,0),Techno_IN!$B$2:$AK$2)</f>
        <v>0</v>
      </c>
      <c r="Z58" cm="1">
        <f t="array" ref="Z58">Techno_IN!Z59*Techno_IN!Z$2/SUMPRODUCT(IF(Techno_IN!$B59:$AK59=1,1,0),Techno_IN!$B$2:$AK$2)</f>
        <v>0</v>
      </c>
      <c r="AA58" cm="1">
        <f t="array" ref="AA58">Techno_IN!AA59*Techno_IN!AA$2/SUMPRODUCT(IF(Techno_IN!$B59:$AK59=1,1,0),Techno_IN!$B$2:$AK$2)</f>
        <v>0</v>
      </c>
      <c r="AB58" cm="1">
        <f t="array" ref="AB58">Techno_IN!AB59*Techno_IN!AB$2/SUMPRODUCT(IF(Techno_IN!$B59:$AK59=1,1,0),Techno_IN!$B$2:$AK$2)</f>
        <v>0</v>
      </c>
      <c r="AC58" cm="1">
        <f t="array" ref="AC58">Techno_IN!AC59*Techno_IN!AC$2/SUMPRODUCT(IF(Techno_IN!$B59:$AK59=1,1,0),Techno_IN!$B$2:$AK$2)</f>
        <v>0</v>
      </c>
      <c r="AD58" cm="1">
        <f t="array" ref="AD58">Techno_IN!AD59*Techno_IN!AD$2/SUMPRODUCT(IF(Techno_IN!$B59:$AK59=1,1,0),Techno_IN!$B$2:$AK$2)</f>
        <v>0</v>
      </c>
      <c r="AE58" cm="1">
        <f t="array" ref="AE58">Techno_IN!AE59*Techno_IN!AE$2/SUMPRODUCT(IF(Techno_IN!$B59:$AK59=1,1,0),Techno_IN!$B$2:$AK$2)</f>
        <v>0</v>
      </c>
      <c r="AF58" cm="1">
        <f t="array" ref="AF58">Techno_IN!AF59*Techno_IN!AF$2/SUMPRODUCT(IF(Techno_IN!$B59:$AK59=1,1,0),Techno_IN!$B$2:$AK$2)</f>
        <v>0</v>
      </c>
      <c r="AG58" cm="1">
        <f t="array" ref="AG58">Techno_IN!AG59*Techno_IN!AG$2/SUMPRODUCT(IF(Techno_IN!$B59:$AK59=1,1,0),Techno_IN!$B$2:$AK$2)</f>
        <v>0</v>
      </c>
      <c r="AH58" cm="1">
        <f t="array" ref="AH58">Techno_IN!AH59*Techno_IN!AH$2/SUMPRODUCT(IF(Techno_IN!$B59:$AK59=1,1,0),Techno_IN!$B$2:$AK$2)</f>
        <v>0</v>
      </c>
      <c r="AI58" cm="1">
        <f t="array" ref="AI58">Techno_IN!AI59*Techno_IN!AI$2/SUMPRODUCT(IF(Techno_IN!$B59:$AK59=1,1,0),Techno_IN!$B$2:$AK$2)</f>
        <v>0</v>
      </c>
      <c r="AJ58" cm="1">
        <f t="array" ref="AJ58">Techno_IN!AJ59*Techno_IN!AJ$2/SUMPRODUCT(IF(Techno_IN!$B59:$AK59=1,1,0),Techno_IN!$B$2:$AK$2)</f>
        <v>4.5904411764705904</v>
      </c>
      <c r="AK58" cm="1">
        <f t="array" ref="AK58">Techno_IN!AK59*Techno_IN!AK$2/SUMPRODUCT(IF(Techno_IN!$B59:$AK59=1,1,0),Techno_IN!$B$2:$AK$2)</f>
        <v>0</v>
      </c>
    </row>
    <row r="59" spans="1:37">
      <c r="A59" t="str">
        <f>Techno_IN!A60</f>
        <v>DHN_COGEN_WOOD</v>
      </c>
      <c r="B59" cm="1">
        <f t="array" ref="B59">Techno_IN!B60*Techno_IN!B$2/SUMPRODUCT(IF(Techno_IN!$B60:$AK60=1,1,0),Techno_IN!$B$2:$AK$2)</f>
        <v>0</v>
      </c>
      <c r="C59" cm="1">
        <f t="array" ref="C59">Techno_IN!C60*Techno_IN!C$2/SUMPRODUCT(IF(Techno_IN!$B60:$AK60=1,1,0),Techno_IN!$B$2:$AK$2)</f>
        <v>0</v>
      </c>
      <c r="D59" cm="1">
        <f t="array" ref="D59">Techno_IN!D60*Techno_IN!D$2/SUMPRODUCT(IF(Techno_IN!$B60:$AK60=1,1,0),Techno_IN!$B$2:$AK$2)</f>
        <v>0</v>
      </c>
      <c r="E59" cm="1">
        <f t="array" ref="E59">Techno_IN!E60*Techno_IN!E$2/SUMPRODUCT(IF(Techno_IN!$B60:$AK60=1,1,0),Techno_IN!$B$2:$AK$2)</f>
        <v>0</v>
      </c>
      <c r="F59" cm="1">
        <f t="array" ref="F59">Techno_IN!F60*Techno_IN!F$2/SUMPRODUCT(IF(Techno_IN!$B60:$AK60=1,1,0),Techno_IN!$B$2:$AK$2)</f>
        <v>0</v>
      </c>
      <c r="G59" cm="1">
        <f t="array" ref="G59">Techno_IN!G60*Techno_IN!G$2/SUMPRODUCT(IF(Techno_IN!$B60:$AK60=1,1,0),Techno_IN!$B$2:$AK$2)</f>
        <v>0</v>
      </c>
      <c r="H59" cm="1">
        <f t="array" ref="H59">Techno_IN!H60*Techno_IN!H$2/SUMPRODUCT(IF(Techno_IN!$B60:$AK60=1,1,0),Techno_IN!$B$2:$AK$2)</f>
        <v>0</v>
      </c>
      <c r="I59" cm="1">
        <f t="array" ref="I59">Techno_IN!I60*Techno_IN!I$2/SUMPRODUCT(IF(Techno_IN!$B60:$AK60=1,1,0),Techno_IN!$B$2:$AK$2)</f>
        <v>3.1178276470588249</v>
      </c>
      <c r="J59" cm="1">
        <f t="array" ref="J59">Techno_IN!J60*Techno_IN!J$2/SUMPRODUCT(IF(Techno_IN!$B60:$AK60=1,1,0),Techno_IN!$B$2:$AK$2)</f>
        <v>0</v>
      </c>
      <c r="K59" cm="1">
        <f t="array" ref="K59">Techno_IN!K60*Techno_IN!K$2/SUMPRODUCT(IF(Techno_IN!$B60:$AK60=1,1,0),Techno_IN!$B$2:$AK$2)</f>
        <v>0</v>
      </c>
      <c r="L59" cm="1">
        <f t="array" ref="L59">Techno_IN!L60*Techno_IN!L$2/SUMPRODUCT(IF(Techno_IN!$B60:$AK60=1,1,0),Techno_IN!$B$2:$AK$2)</f>
        <v>0</v>
      </c>
      <c r="M59" cm="1">
        <f t="array" ref="M59">Techno_IN!M60*Techno_IN!M$2/SUMPRODUCT(IF(Techno_IN!$B60:$AK60=1,1,0),Techno_IN!$B$2:$AK$2)</f>
        <v>0</v>
      </c>
      <c r="N59" cm="1">
        <f t="array" ref="N59">Techno_IN!N60*Techno_IN!N$2/SUMPRODUCT(IF(Techno_IN!$B60:$AK60=1,1,0),Techno_IN!$B$2:$AK$2)</f>
        <v>-19.227962594117656</v>
      </c>
      <c r="O59" cm="1">
        <f t="array" ref="O59">Techno_IN!O60*Techno_IN!O$2/SUMPRODUCT(IF(Techno_IN!$B60:$AK60=1,1,0),Techno_IN!$B$2:$AK$2)</f>
        <v>0</v>
      </c>
      <c r="P59" cm="1">
        <f t="array" ref="P59">Techno_IN!P60*Techno_IN!P$2/SUMPRODUCT(IF(Techno_IN!$B60:$AK60=1,1,0),Techno_IN!$B$2:$AK$2)</f>
        <v>0</v>
      </c>
      <c r="Q59" cm="1">
        <f t="array" ref="Q59">Techno_IN!Q60*Techno_IN!Q$2/SUMPRODUCT(IF(Techno_IN!$B60:$AK60=1,1,0),Techno_IN!$B$2:$AK$2)</f>
        <v>0</v>
      </c>
      <c r="R59" cm="1">
        <f t="array" ref="R59">Techno_IN!R60*Techno_IN!R$2/SUMPRODUCT(IF(Techno_IN!$B60:$AK60=1,1,0),Techno_IN!$B$2:$AK$2)</f>
        <v>0</v>
      </c>
      <c r="S59" cm="1">
        <f t="array" ref="S59">Techno_IN!S60*Techno_IN!S$2/SUMPRODUCT(IF(Techno_IN!$B60:$AK60=1,1,0),Techno_IN!$B$2:$AK$2)</f>
        <v>0</v>
      </c>
      <c r="T59" cm="1">
        <f t="array" ref="T59">Techno_IN!T60*Techno_IN!T$2/SUMPRODUCT(IF(Techno_IN!$B60:$AK60=1,1,0),Techno_IN!$B$2:$AK$2)</f>
        <v>0</v>
      </c>
      <c r="U59" cm="1">
        <f t="array" ref="U59">Techno_IN!U60*Techno_IN!U$2/SUMPRODUCT(IF(Techno_IN!$B60:$AK60=1,1,0),Techno_IN!$B$2:$AK$2)</f>
        <v>0</v>
      </c>
      <c r="V59" cm="1">
        <f t="array" ref="V59">Techno_IN!V60*Techno_IN!V$2/SUMPRODUCT(IF(Techno_IN!$B60:$AK60=1,1,0),Techno_IN!$B$2:$AK$2)</f>
        <v>0</v>
      </c>
      <c r="W59" cm="1">
        <f t="array" ref="W59">Techno_IN!W60*Techno_IN!W$2/SUMPRODUCT(IF(Techno_IN!$B60:$AK60=1,1,0),Techno_IN!$B$2:$AK$2)</f>
        <v>0</v>
      </c>
      <c r="X59" cm="1">
        <f t="array" ref="X59">Techno_IN!X60*Techno_IN!X$2/SUMPRODUCT(IF(Techno_IN!$B60:$AK60=1,1,0),Techno_IN!$B$2:$AK$2)</f>
        <v>1</v>
      </c>
      <c r="Y59" cm="1">
        <f t="array" ref="Y59">Techno_IN!Y60*Techno_IN!Y$2/SUMPRODUCT(IF(Techno_IN!$B60:$AK60=1,1,0),Techno_IN!$B$2:$AK$2)</f>
        <v>0</v>
      </c>
      <c r="Z59" cm="1">
        <f t="array" ref="Z59">Techno_IN!Z60*Techno_IN!Z$2/SUMPRODUCT(IF(Techno_IN!$B60:$AK60=1,1,0),Techno_IN!$B$2:$AK$2)</f>
        <v>0</v>
      </c>
      <c r="AA59" cm="1">
        <f t="array" ref="AA59">Techno_IN!AA60*Techno_IN!AA$2/SUMPRODUCT(IF(Techno_IN!$B60:$AK60=1,1,0),Techno_IN!$B$2:$AK$2)</f>
        <v>0</v>
      </c>
      <c r="AB59" cm="1">
        <f t="array" ref="AB59">Techno_IN!AB60*Techno_IN!AB$2/SUMPRODUCT(IF(Techno_IN!$B60:$AK60=1,1,0),Techno_IN!$B$2:$AK$2)</f>
        <v>0</v>
      </c>
      <c r="AC59" cm="1">
        <f t="array" ref="AC59">Techno_IN!AC60*Techno_IN!AC$2/SUMPRODUCT(IF(Techno_IN!$B60:$AK60=1,1,0),Techno_IN!$B$2:$AK$2)</f>
        <v>0</v>
      </c>
      <c r="AD59" cm="1">
        <f t="array" ref="AD59">Techno_IN!AD60*Techno_IN!AD$2/SUMPRODUCT(IF(Techno_IN!$B60:$AK60=1,1,0),Techno_IN!$B$2:$AK$2)</f>
        <v>0</v>
      </c>
      <c r="AE59" cm="1">
        <f t="array" ref="AE59">Techno_IN!AE60*Techno_IN!AE$2/SUMPRODUCT(IF(Techno_IN!$B60:$AK60=1,1,0),Techno_IN!$B$2:$AK$2)</f>
        <v>0</v>
      </c>
      <c r="AF59" cm="1">
        <f t="array" ref="AF59">Techno_IN!AF60*Techno_IN!AF$2/SUMPRODUCT(IF(Techno_IN!$B60:$AK60=1,1,0),Techno_IN!$B$2:$AK$2)</f>
        <v>0</v>
      </c>
      <c r="AG59" cm="1">
        <f t="array" ref="AG59">Techno_IN!AG60*Techno_IN!AG$2/SUMPRODUCT(IF(Techno_IN!$B60:$AK60=1,1,0),Techno_IN!$B$2:$AK$2)</f>
        <v>0</v>
      </c>
      <c r="AH59" cm="1">
        <f t="array" ref="AH59">Techno_IN!AH60*Techno_IN!AH$2/SUMPRODUCT(IF(Techno_IN!$B60:$AK60=1,1,0),Techno_IN!$B$2:$AK$2)</f>
        <v>0</v>
      </c>
      <c r="AI59" cm="1">
        <f t="array" ref="AI59">Techno_IN!AI60*Techno_IN!AI$2/SUMPRODUCT(IF(Techno_IN!$B60:$AK60=1,1,0),Techno_IN!$B$2:$AK$2)</f>
        <v>0</v>
      </c>
      <c r="AJ59" cm="1">
        <f t="array" ref="AJ59">Techno_IN!AJ60*Techno_IN!AJ$2/SUMPRODUCT(IF(Techno_IN!$B60:$AK60=1,1,0),Techno_IN!$B$2:$AK$2)</f>
        <v>6.7557706411764729</v>
      </c>
      <c r="AK59" cm="1">
        <f t="array" ref="AK59">Techno_IN!AK60*Techno_IN!AK$2/SUMPRODUCT(IF(Techno_IN!$B60:$AK60=1,1,0),Techno_IN!$B$2:$AK$2)</f>
        <v>0</v>
      </c>
    </row>
    <row r="60" spans="1:37">
      <c r="A60" t="str">
        <f>Techno_IN!A61</f>
        <v>DHN_COGEN_WASTE</v>
      </c>
      <c r="B60" cm="1">
        <f t="array" ref="B60">Techno_IN!B61*Techno_IN!B$2/SUMPRODUCT(IF(Techno_IN!$B61:$AK61=1,1,0),Techno_IN!$B$2:$AK$2)</f>
        <v>0</v>
      </c>
      <c r="C60" cm="1">
        <f t="array" ref="C60">Techno_IN!C61*Techno_IN!C$2/SUMPRODUCT(IF(Techno_IN!$B61:$AK61=1,1,0),Techno_IN!$B$2:$AK$2)</f>
        <v>0</v>
      </c>
      <c r="D60" cm="1">
        <f t="array" ref="D60">Techno_IN!D61*Techno_IN!D$2/SUMPRODUCT(IF(Techno_IN!$B61:$AK61=1,1,0),Techno_IN!$B$2:$AK$2)</f>
        <v>0</v>
      </c>
      <c r="E60" cm="1">
        <f t="array" ref="E60">Techno_IN!E61*Techno_IN!E$2/SUMPRODUCT(IF(Techno_IN!$B61:$AK61=1,1,0),Techno_IN!$B$2:$AK$2)</f>
        <v>0</v>
      </c>
      <c r="F60" cm="1">
        <f t="array" ref="F60">Techno_IN!F61*Techno_IN!F$2/SUMPRODUCT(IF(Techno_IN!$B61:$AK61=1,1,0),Techno_IN!$B$2:$AK$2)</f>
        <v>0</v>
      </c>
      <c r="G60" cm="1">
        <f t="array" ref="G60">Techno_IN!G61*Techno_IN!G$2/SUMPRODUCT(IF(Techno_IN!$B61:$AK61=1,1,0),Techno_IN!$B$2:$AK$2)</f>
        <v>0</v>
      </c>
      <c r="H60" cm="1">
        <f t="array" ref="H60">Techno_IN!H61*Techno_IN!H$2/SUMPRODUCT(IF(Techno_IN!$B61:$AK61=1,1,0),Techno_IN!$B$2:$AK$2)</f>
        <v>0</v>
      </c>
      <c r="I60" cm="1">
        <f t="array" ref="I60">Techno_IN!I61*Techno_IN!I$2/SUMPRODUCT(IF(Techno_IN!$B61:$AK61=1,1,0),Techno_IN!$B$2:$AK$2)</f>
        <v>4.0799841176470606</v>
      </c>
      <c r="J60" cm="1">
        <f t="array" ref="J60">Techno_IN!J61*Techno_IN!J$2/SUMPRODUCT(IF(Techno_IN!$B61:$AK61=1,1,0),Techno_IN!$B$2:$AK$2)</f>
        <v>0</v>
      </c>
      <c r="K60" cm="1">
        <f t="array" ref="K60">Techno_IN!K61*Techno_IN!K$2/SUMPRODUCT(IF(Techno_IN!$B61:$AK61=1,1,0),Techno_IN!$B$2:$AK$2)</f>
        <v>0</v>
      </c>
      <c r="L60" cm="1">
        <f t="array" ref="L60">Techno_IN!L61*Techno_IN!L$2/SUMPRODUCT(IF(Techno_IN!$B61:$AK61=1,1,0),Techno_IN!$B$2:$AK$2)</f>
        <v>0</v>
      </c>
      <c r="M60" cm="1">
        <f t="array" ref="M60">Techno_IN!M61*Techno_IN!M$2/SUMPRODUCT(IF(Techno_IN!$B61:$AK61=1,1,0),Techno_IN!$B$2:$AK$2)</f>
        <v>0</v>
      </c>
      <c r="N60" cm="1">
        <f t="array" ref="N60">Techno_IN!N61*Techno_IN!N$2/SUMPRODUCT(IF(Techno_IN!$B61:$AK61=1,1,0),Techno_IN!$B$2:$AK$2)</f>
        <v>0</v>
      </c>
      <c r="O60" cm="1">
        <f t="array" ref="O60">Techno_IN!O61*Techno_IN!O$2/SUMPRODUCT(IF(Techno_IN!$B61:$AK61=1,1,0),Techno_IN!$B$2:$AK$2)</f>
        <v>0</v>
      </c>
      <c r="P60" cm="1">
        <f t="array" ref="P60">Techno_IN!P61*Techno_IN!P$2/SUMPRODUCT(IF(Techno_IN!$B61:$AK61=1,1,0),Techno_IN!$B$2:$AK$2)</f>
        <v>0</v>
      </c>
      <c r="Q60" cm="1">
        <f t="array" ref="Q60">Techno_IN!Q61*Techno_IN!Q$2/SUMPRODUCT(IF(Techno_IN!$B61:$AK61=1,1,0),Techno_IN!$B$2:$AK$2)</f>
        <v>0</v>
      </c>
      <c r="R60" cm="1">
        <f t="array" ref="R60">Techno_IN!R61*Techno_IN!R$2/SUMPRODUCT(IF(Techno_IN!$B61:$AK61=1,1,0),Techno_IN!$B$2:$AK$2)</f>
        <v>-20.40175676470589</v>
      </c>
      <c r="S60" cm="1">
        <f t="array" ref="S60">Techno_IN!S61*Techno_IN!S$2/SUMPRODUCT(IF(Techno_IN!$B61:$AK61=1,1,0),Techno_IN!$B$2:$AK$2)</f>
        <v>0</v>
      </c>
      <c r="T60" cm="1">
        <f t="array" ref="T60">Techno_IN!T61*Techno_IN!T$2/SUMPRODUCT(IF(Techno_IN!$B61:$AK61=1,1,0),Techno_IN!$B$2:$AK$2)</f>
        <v>0</v>
      </c>
      <c r="U60" cm="1">
        <f t="array" ref="U60">Techno_IN!U61*Techno_IN!U$2/SUMPRODUCT(IF(Techno_IN!$B61:$AK61=1,1,0),Techno_IN!$B$2:$AK$2)</f>
        <v>0</v>
      </c>
      <c r="V60" cm="1">
        <f t="array" ref="V60">Techno_IN!V61*Techno_IN!V$2/SUMPRODUCT(IF(Techno_IN!$B61:$AK61=1,1,0),Techno_IN!$B$2:$AK$2)</f>
        <v>0</v>
      </c>
      <c r="W60" cm="1">
        <f t="array" ref="W60">Techno_IN!W61*Techno_IN!W$2/SUMPRODUCT(IF(Techno_IN!$B61:$AK61=1,1,0),Techno_IN!$B$2:$AK$2)</f>
        <v>0</v>
      </c>
      <c r="X60" cm="1">
        <f t="array" ref="X60">Techno_IN!X61*Techno_IN!X$2/SUMPRODUCT(IF(Techno_IN!$B61:$AK61=1,1,0),Techno_IN!$B$2:$AK$2)</f>
        <v>1</v>
      </c>
      <c r="Y60" cm="1">
        <f t="array" ref="Y60">Techno_IN!Y61*Techno_IN!Y$2/SUMPRODUCT(IF(Techno_IN!$B61:$AK61=1,1,0),Techno_IN!$B$2:$AK$2)</f>
        <v>0</v>
      </c>
      <c r="Z60" cm="1">
        <f t="array" ref="Z60">Techno_IN!Z61*Techno_IN!Z$2/SUMPRODUCT(IF(Techno_IN!$B61:$AK61=1,1,0),Techno_IN!$B$2:$AK$2)</f>
        <v>0</v>
      </c>
      <c r="AA60" cm="1">
        <f t="array" ref="AA60">Techno_IN!AA61*Techno_IN!AA$2/SUMPRODUCT(IF(Techno_IN!$B61:$AK61=1,1,0),Techno_IN!$B$2:$AK$2)</f>
        <v>0</v>
      </c>
      <c r="AB60" cm="1">
        <f t="array" ref="AB60">Techno_IN!AB61*Techno_IN!AB$2/SUMPRODUCT(IF(Techno_IN!$B61:$AK61=1,1,0),Techno_IN!$B$2:$AK$2)</f>
        <v>0</v>
      </c>
      <c r="AC60" cm="1">
        <f t="array" ref="AC60">Techno_IN!AC61*Techno_IN!AC$2/SUMPRODUCT(IF(Techno_IN!$B61:$AK61=1,1,0),Techno_IN!$B$2:$AK$2)</f>
        <v>0</v>
      </c>
      <c r="AD60" cm="1">
        <f t="array" ref="AD60">Techno_IN!AD61*Techno_IN!AD$2/SUMPRODUCT(IF(Techno_IN!$B61:$AK61=1,1,0),Techno_IN!$B$2:$AK$2)</f>
        <v>0</v>
      </c>
      <c r="AE60" cm="1">
        <f t="array" ref="AE60">Techno_IN!AE61*Techno_IN!AE$2/SUMPRODUCT(IF(Techno_IN!$B61:$AK61=1,1,0),Techno_IN!$B$2:$AK$2)</f>
        <v>0</v>
      </c>
      <c r="AF60" cm="1">
        <f t="array" ref="AF60">Techno_IN!AF61*Techno_IN!AF$2/SUMPRODUCT(IF(Techno_IN!$B61:$AK61=1,1,0),Techno_IN!$B$2:$AK$2)</f>
        <v>0</v>
      </c>
      <c r="AG60" cm="1">
        <f t="array" ref="AG60">Techno_IN!AG61*Techno_IN!AG$2/SUMPRODUCT(IF(Techno_IN!$B61:$AK61=1,1,0),Techno_IN!$B$2:$AK$2)</f>
        <v>0</v>
      </c>
      <c r="AH60" cm="1">
        <f t="array" ref="AH60">Techno_IN!AH61*Techno_IN!AH$2/SUMPRODUCT(IF(Techno_IN!$B61:$AK61=1,1,0),Techno_IN!$B$2:$AK$2)</f>
        <v>0</v>
      </c>
      <c r="AI60" cm="1">
        <f t="array" ref="AI60">Techno_IN!AI61*Techno_IN!AI$2/SUMPRODUCT(IF(Techno_IN!$B61:$AK61=1,1,0),Techno_IN!$B$2:$AK$2)</f>
        <v>0</v>
      </c>
      <c r="AJ60" cm="1">
        <f t="array" ref="AJ60">Techno_IN!AJ61*Techno_IN!AJ$2/SUMPRODUCT(IF(Techno_IN!$B61:$AK61=1,1,0),Techno_IN!$B$2:$AK$2)</f>
        <v>5.3044567588235312</v>
      </c>
      <c r="AK60" cm="1">
        <f t="array" ref="AK60">Techno_IN!AK61*Techno_IN!AK$2/SUMPRODUCT(IF(Techno_IN!$B61:$AK61=1,1,0),Techno_IN!$B$2:$AK$2)</f>
        <v>0</v>
      </c>
    </row>
    <row r="61" spans="1:37">
      <c r="A61" t="str">
        <f>Techno_IN!A62</f>
        <v>DHN_COGEN_WET_BIOMASS</v>
      </c>
      <c r="B61" cm="1">
        <f t="array" ref="B61">Techno_IN!B62*Techno_IN!B$2/SUMPRODUCT(IF(Techno_IN!$B62:$AK62=1,1,0),Techno_IN!$B$2:$AK$2)</f>
        <v>0</v>
      </c>
      <c r="C61" cm="1">
        <f t="array" ref="C61">Techno_IN!C62*Techno_IN!C$2/SUMPRODUCT(IF(Techno_IN!$B62:$AK62=1,1,0),Techno_IN!$B$2:$AK$2)</f>
        <v>0</v>
      </c>
      <c r="D61" cm="1">
        <f t="array" ref="D61">Techno_IN!D62*Techno_IN!D$2/SUMPRODUCT(IF(Techno_IN!$B62:$AK62=1,1,0),Techno_IN!$B$2:$AK$2)</f>
        <v>0</v>
      </c>
      <c r="E61" cm="1">
        <f t="array" ref="E61">Techno_IN!E62*Techno_IN!E$2/SUMPRODUCT(IF(Techno_IN!$B62:$AK62=1,1,0),Techno_IN!$B$2:$AK$2)</f>
        <v>0</v>
      </c>
      <c r="F61" cm="1">
        <f t="array" ref="F61">Techno_IN!F62*Techno_IN!F$2/SUMPRODUCT(IF(Techno_IN!$B62:$AK62=1,1,0),Techno_IN!$B$2:$AK$2)</f>
        <v>0</v>
      </c>
      <c r="G61" cm="1">
        <f t="array" ref="G61">Techno_IN!G62*Techno_IN!G$2/SUMPRODUCT(IF(Techno_IN!$B62:$AK62=1,1,0),Techno_IN!$B$2:$AK$2)</f>
        <v>0</v>
      </c>
      <c r="H61" cm="1">
        <f t="array" ref="H61">Techno_IN!H62*Techno_IN!H$2/SUMPRODUCT(IF(Techno_IN!$B62:$AK62=1,1,0),Techno_IN!$B$2:$AK$2)</f>
        <v>0</v>
      </c>
      <c r="I61" cm="1">
        <f t="array" ref="I61">Techno_IN!I62*Techno_IN!I$2/SUMPRODUCT(IF(Techno_IN!$B62:$AK62=1,1,0),Techno_IN!$B$2:$AK$2)</f>
        <v>7.5875060768867675</v>
      </c>
      <c r="J61" cm="1">
        <f t="array" ref="J61">Techno_IN!J62*Techno_IN!J$2/SUMPRODUCT(IF(Techno_IN!$B62:$AK62=1,1,0),Techno_IN!$B$2:$AK$2)</f>
        <v>0</v>
      </c>
      <c r="K61" cm="1">
        <f t="array" ref="K61">Techno_IN!K62*Techno_IN!K$2/SUMPRODUCT(IF(Techno_IN!$B62:$AK62=1,1,0),Techno_IN!$B$2:$AK$2)</f>
        <v>0</v>
      </c>
      <c r="L61" cm="1">
        <f t="array" ref="L61">Techno_IN!L62*Techno_IN!L$2/SUMPRODUCT(IF(Techno_IN!$B62:$AK62=1,1,0),Techno_IN!$B$2:$AK$2)</f>
        <v>0</v>
      </c>
      <c r="M61" cm="1">
        <f t="array" ref="M61">Techno_IN!M62*Techno_IN!M$2/SUMPRODUCT(IF(Techno_IN!$B62:$AK62=1,1,0),Techno_IN!$B$2:$AK$2)</f>
        <v>0</v>
      </c>
      <c r="N61" cm="1">
        <f t="array" ref="N61">Techno_IN!N62*Techno_IN!N$2/SUMPRODUCT(IF(Techno_IN!$B62:$AK62=1,1,0),Techno_IN!$B$2:$AK$2)</f>
        <v>0</v>
      </c>
      <c r="O61" cm="1">
        <f t="array" ref="O61">Techno_IN!O62*Techno_IN!O$2/SUMPRODUCT(IF(Techno_IN!$B62:$AK62=1,1,0),Techno_IN!$B$2:$AK$2)</f>
        <v>-65.01885707079704</v>
      </c>
      <c r="P61" cm="1">
        <f t="array" ref="P61">Techno_IN!P62*Techno_IN!P$2/SUMPRODUCT(IF(Techno_IN!$B62:$AK62=1,1,0),Techno_IN!$B$2:$AK$2)</f>
        <v>0</v>
      </c>
      <c r="Q61" cm="1">
        <f t="array" ref="Q61">Techno_IN!Q62*Techno_IN!Q$2/SUMPRODUCT(IF(Techno_IN!$B62:$AK62=1,1,0),Techno_IN!$B$2:$AK$2)</f>
        <v>0</v>
      </c>
      <c r="R61" cm="1">
        <f t="array" ref="R61">Techno_IN!R62*Techno_IN!R$2/SUMPRODUCT(IF(Techno_IN!$B62:$AK62=1,1,0),Techno_IN!$B$2:$AK$2)</f>
        <v>0</v>
      </c>
      <c r="S61" cm="1">
        <f t="array" ref="S61">Techno_IN!S62*Techno_IN!S$2/SUMPRODUCT(IF(Techno_IN!$B62:$AK62=1,1,0),Techno_IN!$B$2:$AK$2)</f>
        <v>0</v>
      </c>
      <c r="T61" cm="1">
        <f t="array" ref="T61">Techno_IN!T62*Techno_IN!T$2/SUMPRODUCT(IF(Techno_IN!$B62:$AK62=1,1,0),Techno_IN!$B$2:$AK$2)</f>
        <v>0</v>
      </c>
      <c r="U61" cm="1">
        <f t="array" ref="U61">Techno_IN!U62*Techno_IN!U$2/SUMPRODUCT(IF(Techno_IN!$B62:$AK62=1,1,0),Techno_IN!$B$2:$AK$2)</f>
        <v>0</v>
      </c>
      <c r="V61" cm="1">
        <f t="array" ref="V61">Techno_IN!V62*Techno_IN!V$2/SUMPRODUCT(IF(Techno_IN!$B62:$AK62=1,1,0),Techno_IN!$B$2:$AK$2)</f>
        <v>0</v>
      </c>
      <c r="W61" cm="1">
        <f t="array" ref="W61">Techno_IN!W62*Techno_IN!W$2/SUMPRODUCT(IF(Techno_IN!$B62:$AK62=1,1,0),Techno_IN!$B$2:$AK$2)</f>
        <v>0</v>
      </c>
      <c r="X61" cm="1">
        <f t="array" ref="X61">Techno_IN!X62*Techno_IN!X$2/SUMPRODUCT(IF(Techno_IN!$B62:$AK62=1,1,0),Techno_IN!$B$2:$AK$2)</f>
        <v>1</v>
      </c>
      <c r="Y61" cm="1">
        <f t="array" ref="Y61">Techno_IN!Y62*Techno_IN!Y$2/SUMPRODUCT(IF(Techno_IN!$B62:$AK62=1,1,0),Techno_IN!$B$2:$AK$2)</f>
        <v>0</v>
      </c>
      <c r="Z61" cm="1">
        <f t="array" ref="Z61">Techno_IN!Z62*Techno_IN!Z$2/SUMPRODUCT(IF(Techno_IN!$B62:$AK62=1,1,0),Techno_IN!$B$2:$AK$2)</f>
        <v>0</v>
      </c>
      <c r="AA61" cm="1">
        <f t="array" ref="AA61">Techno_IN!AA62*Techno_IN!AA$2/SUMPRODUCT(IF(Techno_IN!$B62:$AK62=1,1,0),Techno_IN!$B$2:$AK$2)</f>
        <v>0</v>
      </c>
      <c r="AB61" cm="1">
        <f t="array" ref="AB61">Techno_IN!AB62*Techno_IN!AB$2/SUMPRODUCT(IF(Techno_IN!$B62:$AK62=1,1,0),Techno_IN!$B$2:$AK$2)</f>
        <v>0</v>
      </c>
      <c r="AC61" cm="1">
        <f t="array" ref="AC61">Techno_IN!AC62*Techno_IN!AC$2/SUMPRODUCT(IF(Techno_IN!$B62:$AK62=1,1,0),Techno_IN!$B$2:$AK$2)</f>
        <v>0</v>
      </c>
      <c r="AD61" cm="1">
        <f t="array" ref="AD61">Techno_IN!AD62*Techno_IN!AD$2/SUMPRODUCT(IF(Techno_IN!$B62:$AK62=1,1,0),Techno_IN!$B$2:$AK$2)</f>
        <v>0</v>
      </c>
      <c r="AE61" cm="1">
        <f t="array" ref="AE61">Techno_IN!AE62*Techno_IN!AE$2/SUMPRODUCT(IF(Techno_IN!$B62:$AK62=1,1,0),Techno_IN!$B$2:$AK$2)</f>
        <v>0</v>
      </c>
      <c r="AF61" cm="1">
        <f t="array" ref="AF61">Techno_IN!AF62*Techno_IN!AF$2/SUMPRODUCT(IF(Techno_IN!$B62:$AK62=1,1,0),Techno_IN!$B$2:$AK$2)</f>
        <v>0</v>
      </c>
      <c r="AG61" cm="1">
        <f t="array" ref="AG61">Techno_IN!AG62*Techno_IN!AG$2/SUMPRODUCT(IF(Techno_IN!$B62:$AK62=1,1,0),Techno_IN!$B$2:$AK$2)</f>
        <v>0</v>
      </c>
      <c r="AH61" cm="1">
        <f t="array" ref="AH61">Techno_IN!AH62*Techno_IN!AH$2/SUMPRODUCT(IF(Techno_IN!$B62:$AK62=1,1,0),Techno_IN!$B$2:$AK$2)</f>
        <v>0</v>
      </c>
      <c r="AI61" cm="1">
        <f t="array" ref="AI61">Techno_IN!AI62*Techno_IN!AI$2/SUMPRODUCT(IF(Techno_IN!$B62:$AK62=1,1,0),Techno_IN!$B$2:$AK$2)</f>
        <v>0</v>
      </c>
      <c r="AJ61" cm="1">
        <f t="array" ref="AJ61">Techno_IN!AJ62*Techno_IN!AJ$2/SUMPRODUCT(IF(Techno_IN!$B62:$AK62=1,1,0),Techno_IN!$B$2:$AK$2)</f>
        <v>22.844463297807366</v>
      </c>
      <c r="AK61" cm="1">
        <f t="array" ref="AK61">Techno_IN!AK62*Techno_IN!AK$2/SUMPRODUCT(IF(Techno_IN!$B62:$AK62=1,1,0),Techno_IN!$B$2:$AK$2)</f>
        <v>0</v>
      </c>
    </row>
    <row r="62" spans="1:37">
      <c r="A62" t="str">
        <f>Techno_IN!A63</f>
        <v>DHN_COGEN_BIO_HYDROLYSIS</v>
      </c>
      <c r="B62" cm="1">
        <f t="array" ref="B62">Techno_IN!B63*Techno_IN!B$2/SUMPRODUCT(IF(Techno_IN!$B63:$AK63=1,1,0),Techno_IN!$B$2:$AK$2)</f>
        <v>0</v>
      </c>
      <c r="C62" cm="1">
        <f t="array" ref="C62">Techno_IN!C63*Techno_IN!C$2/SUMPRODUCT(IF(Techno_IN!$B63:$AK63=1,1,0),Techno_IN!$B$2:$AK$2)</f>
        <v>0</v>
      </c>
      <c r="D62" cm="1">
        <f t="array" ref="D62">Techno_IN!D63*Techno_IN!D$2/SUMPRODUCT(IF(Techno_IN!$B63:$AK63=1,1,0),Techno_IN!$B$2:$AK$2)</f>
        <v>0</v>
      </c>
      <c r="E62" cm="1">
        <f t="array" ref="E62">Techno_IN!E63*Techno_IN!E$2/SUMPRODUCT(IF(Techno_IN!$B63:$AK63=1,1,0),Techno_IN!$B$2:$AK$2)</f>
        <v>0</v>
      </c>
      <c r="F62" cm="1">
        <f t="array" ref="F62">Techno_IN!F63*Techno_IN!F$2/SUMPRODUCT(IF(Techno_IN!$B63:$AK63=1,1,0),Techno_IN!$B$2:$AK$2)</f>
        <v>0</v>
      </c>
      <c r="G62" cm="1">
        <f t="array" ref="G62">Techno_IN!G63*Techno_IN!G$2/SUMPRODUCT(IF(Techno_IN!$B63:$AK63=1,1,0),Techno_IN!$B$2:$AK$2)</f>
        <v>0</v>
      </c>
      <c r="H62" cm="1">
        <f t="array" ref="H62">Techno_IN!H63*Techno_IN!H$2/SUMPRODUCT(IF(Techno_IN!$B63:$AK63=1,1,0),Techno_IN!$B$2:$AK$2)</f>
        <v>0</v>
      </c>
      <c r="I62" cm="1">
        <f t="array" ref="I62">Techno_IN!I63*Techno_IN!I$2/SUMPRODUCT(IF(Techno_IN!$B63:$AK63=1,1,0),Techno_IN!$B$2:$AK$2)</f>
        <v>6.9610272148014731</v>
      </c>
      <c r="J62" cm="1">
        <f t="array" ref="J62">Techno_IN!J63*Techno_IN!J$2/SUMPRODUCT(IF(Techno_IN!$B63:$AK63=1,1,0),Techno_IN!$B$2:$AK$2)</f>
        <v>0</v>
      </c>
      <c r="K62" cm="1">
        <f t="array" ref="K62">Techno_IN!K63*Techno_IN!K$2/SUMPRODUCT(IF(Techno_IN!$B63:$AK63=1,1,0),Techno_IN!$B$2:$AK$2)</f>
        <v>0</v>
      </c>
      <c r="L62" cm="1">
        <f t="array" ref="L62">Techno_IN!L63*Techno_IN!L$2/SUMPRODUCT(IF(Techno_IN!$B63:$AK63=1,1,0),Techno_IN!$B$2:$AK$2)</f>
        <v>0</v>
      </c>
      <c r="M62" cm="1">
        <f t="array" ref="M62">Techno_IN!M63*Techno_IN!M$2/SUMPRODUCT(IF(Techno_IN!$B63:$AK63=1,1,0),Techno_IN!$B$2:$AK$2)</f>
        <v>0</v>
      </c>
      <c r="N62" cm="1">
        <f t="array" ref="N62">Techno_IN!N63*Techno_IN!N$2/SUMPRODUCT(IF(Techno_IN!$B63:$AK63=1,1,0),Techno_IN!$B$2:$AK$2)</f>
        <v>0</v>
      </c>
      <c r="O62" cm="1">
        <f t="array" ref="O62">Techno_IN!O63*Techno_IN!O$2/SUMPRODUCT(IF(Techno_IN!$B63:$AK63=1,1,0),Techno_IN!$B$2:$AK$2)</f>
        <v>-30.420237041222041</v>
      </c>
      <c r="P62" cm="1">
        <f t="array" ref="P62">Techno_IN!P63*Techno_IN!P$2/SUMPRODUCT(IF(Techno_IN!$B63:$AK63=1,1,0),Techno_IN!$B$2:$AK$2)</f>
        <v>0</v>
      </c>
      <c r="Q62" cm="1">
        <f t="array" ref="Q62">Techno_IN!Q63*Techno_IN!Q$2/SUMPRODUCT(IF(Techno_IN!$B63:$AK63=1,1,0),Techno_IN!$B$2:$AK$2)</f>
        <v>0</v>
      </c>
      <c r="R62" cm="1">
        <f t="array" ref="R62">Techno_IN!R63*Techno_IN!R$2/SUMPRODUCT(IF(Techno_IN!$B63:$AK63=1,1,0),Techno_IN!$B$2:$AK$2)</f>
        <v>0</v>
      </c>
      <c r="S62" cm="1">
        <f t="array" ref="S62">Techno_IN!S63*Techno_IN!S$2/SUMPRODUCT(IF(Techno_IN!$B63:$AK63=1,1,0),Techno_IN!$B$2:$AK$2)</f>
        <v>0</v>
      </c>
      <c r="T62" cm="1">
        <f t="array" ref="T62">Techno_IN!T63*Techno_IN!T$2/SUMPRODUCT(IF(Techno_IN!$B63:$AK63=1,1,0),Techno_IN!$B$2:$AK$2)</f>
        <v>0</v>
      </c>
      <c r="U62" cm="1">
        <f t="array" ref="U62">Techno_IN!U63*Techno_IN!U$2/SUMPRODUCT(IF(Techno_IN!$B63:$AK63=1,1,0),Techno_IN!$B$2:$AK$2)</f>
        <v>0</v>
      </c>
      <c r="V62" cm="1">
        <f t="array" ref="V62">Techno_IN!V63*Techno_IN!V$2/SUMPRODUCT(IF(Techno_IN!$B63:$AK63=1,1,0),Techno_IN!$B$2:$AK$2)</f>
        <v>0</v>
      </c>
      <c r="W62" cm="1">
        <f t="array" ref="W62">Techno_IN!W63*Techno_IN!W$2/SUMPRODUCT(IF(Techno_IN!$B63:$AK63=1,1,0),Techno_IN!$B$2:$AK$2)</f>
        <v>0</v>
      </c>
      <c r="X62" cm="1">
        <f t="array" ref="X62">Techno_IN!X63*Techno_IN!X$2/SUMPRODUCT(IF(Techno_IN!$B63:$AK63=1,1,0),Techno_IN!$B$2:$AK$2)</f>
        <v>1</v>
      </c>
      <c r="Y62" cm="1">
        <f t="array" ref="Y62">Techno_IN!Y63*Techno_IN!Y$2/SUMPRODUCT(IF(Techno_IN!$B63:$AK63=1,1,0),Techno_IN!$B$2:$AK$2)</f>
        <v>0</v>
      </c>
      <c r="Z62" cm="1">
        <f t="array" ref="Z62">Techno_IN!Z63*Techno_IN!Z$2/SUMPRODUCT(IF(Techno_IN!$B63:$AK63=1,1,0),Techno_IN!$B$2:$AK$2)</f>
        <v>0</v>
      </c>
      <c r="AA62" cm="1">
        <f t="array" ref="AA62">Techno_IN!AA63*Techno_IN!AA$2/SUMPRODUCT(IF(Techno_IN!$B63:$AK63=1,1,0),Techno_IN!$B$2:$AK$2)</f>
        <v>0</v>
      </c>
      <c r="AB62" cm="1">
        <f t="array" ref="AB62">Techno_IN!AB63*Techno_IN!AB$2/SUMPRODUCT(IF(Techno_IN!$B63:$AK63=1,1,0),Techno_IN!$B$2:$AK$2)</f>
        <v>0</v>
      </c>
      <c r="AC62" cm="1">
        <f t="array" ref="AC62">Techno_IN!AC63*Techno_IN!AC$2/SUMPRODUCT(IF(Techno_IN!$B63:$AK63=1,1,0),Techno_IN!$B$2:$AK$2)</f>
        <v>0</v>
      </c>
      <c r="AD62" cm="1">
        <f t="array" ref="AD62">Techno_IN!AD63*Techno_IN!AD$2/SUMPRODUCT(IF(Techno_IN!$B63:$AK63=1,1,0),Techno_IN!$B$2:$AK$2)</f>
        <v>0</v>
      </c>
      <c r="AE62" cm="1">
        <f t="array" ref="AE62">Techno_IN!AE63*Techno_IN!AE$2/SUMPRODUCT(IF(Techno_IN!$B63:$AK63=1,1,0),Techno_IN!$B$2:$AK$2)</f>
        <v>0</v>
      </c>
      <c r="AF62" cm="1">
        <f t="array" ref="AF62">Techno_IN!AF63*Techno_IN!AF$2/SUMPRODUCT(IF(Techno_IN!$B63:$AK63=1,1,0),Techno_IN!$B$2:$AK$2)</f>
        <v>0</v>
      </c>
      <c r="AG62" cm="1">
        <f t="array" ref="AG62">Techno_IN!AG63*Techno_IN!AG$2/SUMPRODUCT(IF(Techno_IN!$B63:$AK63=1,1,0),Techno_IN!$B$2:$AK$2)</f>
        <v>0</v>
      </c>
      <c r="AH62" cm="1">
        <f t="array" ref="AH62">Techno_IN!AH63*Techno_IN!AH$2/SUMPRODUCT(IF(Techno_IN!$B63:$AK63=1,1,0),Techno_IN!$B$2:$AK$2)</f>
        <v>0</v>
      </c>
      <c r="AI62" cm="1">
        <f t="array" ref="AI62">Techno_IN!AI63*Techno_IN!AI$2/SUMPRODUCT(IF(Techno_IN!$B63:$AK63=1,1,0),Techno_IN!$B$2:$AK$2)</f>
        <v>0</v>
      </c>
      <c r="AJ62" cm="1">
        <f t="array" ref="AJ62">Techno_IN!AJ63*Techno_IN!AJ$2/SUMPRODUCT(IF(Techno_IN!$B63:$AK63=1,1,0),Techno_IN!$B$2:$AK$2)</f>
        <v>10.688191391576476</v>
      </c>
      <c r="AK62" cm="1">
        <f t="array" ref="AK62">Techno_IN!AK63*Techno_IN!AK$2/SUMPRODUCT(IF(Techno_IN!$B63:$AK63=1,1,0),Techno_IN!$B$2:$AK$2)</f>
        <v>0</v>
      </c>
    </row>
    <row r="63" spans="1:37">
      <c r="A63" t="str">
        <f>Techno_IN!A64</f>
        <v>DHN_BOILER_GAS</v>
      </c>
      <c r="B63" cm="1">
        <f t="array" ref="B63">Techno_IN!B64*Techno_IN!B$2/SUMPRODUCT(IF(Techno_IN!$B64:$AK64=1,1,0),Techno_IN!$B$2:$AK$2)</f>
        <v>0</v>
      </c>
      <c r="C63" cm="1">
        <f t="array" ref="C63">Techno_IN!C64*Techno_IN!C$2/SUMPRODUCT(IF(Techno_IN!$B64:$AK64=1,1,0),Techno_IN!$B$2:$AK$2)</f>
        <v>0</v>
      </c>
      <c r="D63" cm="1">
        <f t="array" ref="D63">Techno_IN!D64*Techno_IN!D$2/SUMPRODUCT(IF(Techno_IN!$B64:$AK64=1,1,0),Techno_IN!$B$2:$AK$2)</f>
        <v>0</v>
      </c>
      <c r="E63" cm="1">
        <f t="array" ref="E63">Techno_IN!E64*Techno_IN!E$2/SUMPRODUCT(IF(Techno_IN!$B64:$AK64=1,1,0),Techno_IN!$B$2:$AK$2)</f>
        <v>0</v>
      </c>
      <c r="F63" cm="1">
        <f t="array" ref="F63">Techno_IN!F64*Techno_IN!F$2/SUMPRODUCT(IF(Techno_IN!$B64:$AK64=1,1,0),Techno_IN!$B$2:$AK$2)</f>
        <v>0</v>
      </c>
      <c r="G63" cm="1">
        <f t="array" ref="G63">Techno_IN!G64*Techno_IN!G$2/SUMPRODUCT(IF(Techno_IN!$B64:$AK64=1,1,0),Techno_IN!$B$2:$AK$2)</f>
        <v>0</v>
      </c>
      <c r="H63" cm="1">
        <f t="array" ref="H63">Techno_IN!H64*Techno_IN!H$2/SUMPRODUCT(IF(Techno_IN!$B64:$AK64=1,1,0),Techno_IN!$B$2:$AK$2)</f>
        <v>0</v>
      </c>
      <c r="I63" cm="1">
        <f t="array" ref="I63">Techno_IN!I64*Techno_IN!I$2/SUMPRODUCT(IF(Techno_IN!$B64:$AK64=1,1,0),Techno_IN!$B$2:$AK$2)</f>
        <v>0</v>
      </c>
      <c r="J63" cm="1">
        <f t="array" ref="J63">Techno_IN!J64*Techno_IN!J$2/SUMPRODUCT(IF(Techno_IN!$B64:$AK64=1,1,0),Techno_IN!$B$2:$AK$2)</f>
        <v>0</v>
      </c>
      <c r="K63" cm="1">
        <f t="array" ref="K63">Techno_IN!K64*Techno_IN!K$2/SUMPRODUCT(IF(Techno_IN!$B64:$AK64=1,1,0),Techno_IN!$B$2:$AK$2)</f>
        <v>0</v>
      </c>
      <c r="L63" cm="1">
        <f t="array" ref="L63">Techno_IN!L64*Techno_IN!L$2/SUMPRODUCT(IF(Techno_IN!$B64:$AK64=1,1,0),Techno_IN!$B$2:$AK$2)</f>
        <v>0</v>
      </c>
      <c r="M63" cm="1">
        <f t="array" ref="M63">Techno_IN!M64*Techno_IN!M$2/SUMPRODUCT(IF(Techno_IN!$B64:$AK64=1,1,0),Techno_IN!$B$2:$AK$2)</f>
        <v>-10.297644882352945</v>
      </c>
      <c r="N63" cm="1">
        <f t="array" ref="N63">Techno_IN!N64*Techno_IN!N$2/SUMPRODUCT(IF(Techno_IN!$B64:$AK64=1,1,0),Techno_IN!$B$2:$AK$2)</f>
        <v>0</v>
      </c>
      <c r="O63" cm="1">
        <f t="array" ref="O63">Techno_IN!O64*Techno_IN!O$2/SUMPRODUCT(IF(Techno_IN!$B64:$AK64=1,1,0),Techno_IN!$B$2:$AK$2)</f>
        <v>0</v>
      </c>
      <c r="P63" cm="1">
        <f t="array" ref="P63">Techno_IN!P64*Techno_IN!P$2/SUMPRODUCT(IF(Techno_IN!$B64:$AK64=1,1,0),Techno_IN!$B$2:$AK$2)</f>
        <v>0</v>
      </c>
      <c r="Q63" cm="1">
        <f t="array" ref="Q63">Techno_IN!Q64*Techno_IN!Q$2/SUMPRODUCT(IF(Techno_IN!$B64:$AK64=1,1,0),Techno_IN!$B$2:$AK$2)</f>
        <v>0</v>
      </c>
      <c r="R63" cm="1">
        <f t="array" ref="R63">Techno_IN!R64*Techno_IN!R$2/SUMPRODUCT(IF(Techno_IN!$B64:$AK64=1,1,0),Techno_IN!$B$2:$AK$2)</f>
        <v>0</v>
      </c>
      <c r="S63" cm="1">
        <f t="array" ref="S63">Techno_IN!S64*Techno_IN!S$2/SUMPRODUCT(IF(Techno_IN!$B64:$AK64=1,1,0),Techno_IN!$B$2:$AK$2)</f>
        <v>0</v>
      </c>
      <c r="T63" cm="1">
        <f t="array" ref="T63">Techno_IN!T64*Techno_IN!T$2/SUMPRODUCT(IF(Techno_IN!$B64:$AK64=1,1,0),Techno_IN!$B$2:$AK$2)</f>
        <v>0</v>
      </c>
      <c r="U63" cm="1">
        <f t="array" ref="U63">Techno_IN!U64*Techno_IN!U$2/SUMPRODUCT(IF(Techno_IN!$B64:$AK64=1,1,0),Techno_IN!$B$2:$AK$2)</f>
        <v>0</v>
      </c>
      <c r="V63" cm="1">
        <f t="array" ref="V63">Techno_IN!V64*Techno_IN!V$2/SUMPRODUCT(IF(Techno_IN!$B64:$AK64=1,1,0),Techno_IN!$B$2:$AK$2)</f>
        <v>0</v>
      </c>
      <c r="W63" cm="1">
        <f t="array" ref="W63">Techno_IN!W64*Techno_IN!W$2/SUMPRODUCT(IF(Techno_IN!$B64:$AK64=1,1,0),Techno_IN!$B$2:$AK$2)</f>
        <v>0</v>
      </c>
      <c r="X63" cm="1">
        <f t="array" ref="X63">Techno_IN!X64*Techno_IN!X$2/SUMPRODUCT(IF(Techno_IN!$B64:$AK64=1,1,0),Techno_IN!$B$2:$AK$2)</f>
        <v>1</v>
      </c>
      <c r="Y63" cm="1">
        <f t="array" ref="Y63">Techno_IN!Y64*Techno_IN!Y$2/SUMPRODUCT(IF(Techno_IN!$B64:$AK64=1,1,0),Techno_IN!$B$2:$AK$2)</f>
        <v>0</v>
      </c>
      <c r="Z63" cm="1">
        <f t="array" ref="Z63">Techno_IN!Z64*Techno_IN!Z$2/SUMPRODUCT(IF(Techno_IN!$B64:$AK64=1,1,0),Techno_IN!$B$2:$AK$2)</f>
        <v>0</v>
      </c>
      <c r="AA63" cm="1">
        <f t="array" ref="AA63">Techno_IN!AA64*Techno_IN!AA$2/SUMPRODUCT(IF(Techno_IN!$B64:$AK64=1,1,0),Techno_IN!$B$2:$AK$2)</f>
        <v>0</v>
      </c>
      <c r="AB63" cm="1">
        <f t="array" ref="AB63">Techno_IN!AB64*Techno_IN!AB$2/SUMPRODUCT(IF(Techno_IN!$B64:$AK64=1,1,0),Techno_IN!$B$2:$AK$2)</f>
        <v>0</v>
      </c>
      <c r="AC63" cm="1">
        <f t="array" ref="AC63">Techno_IN!AC64*Techno_IN!AC$2/SUMPRODUCT(IF(Techno_IN!$B64:$AK64=1,1,0),Techno_IN!$B$2:$AK$2)</f>
        <v>0</v>
      </c>
      <c r="AD63" cm="1">
        <f t="array" ref="AD63">Techno_IN!AD64*Techno_IN!AD$2/SUMPRODUCT(IF(Techno_IN!$B64:$AK64=1,1,0),Techno_IN!$B$2:$AK$2)</f>
        <v>0</v>
      </c>
      <c r="AE63" cm="1">
        <f t="array" ref="AE63">Techno_IN!AE64*Techno_IN!AE$2/SUMPRODUCT(IF(Techno_IN!$B64:$AK64=1,1,0),Techno_IN!$B$2:$AK$2)</f>
        <v>0</v>
      </c>
      <c r="AF63" cm="1">
        <f t="array" ref="AF63">Techno_IN!AF64*Techno_IN!AF$2/SUMPRODUCT(IF(Techno_IN!$B64:$AK64=1,1,0),Techno_IN!$B$2:$AK$2)</f>
        <v>0</v>
      </c>
      <c r="AG63" cm="1">
        <f t="array" ref="AG63">Techno_IN!AG64*Techno_IN!AG$2/SUMPRODUCT(IF(Techno_IN!$B64:$AK64=1,1,0),Techno_IN!$B$2:$AK$2)</f>
        <v>0</v>
      </c>
      <c r="AH63" cm="1">
        <f t="array" ref="AH63">Techno_IN!AH64*Techno_IN!AH$2/SUMPRODUCT(IF(Techno_IN!$B64:$AK64=1,1,0),Techno_IN!$B$2:$AK$2)</f>
        <v>0</v>
      </c>
      <c r="AI63" cm="1">
        <f t="array" ref="AI63">Techno_IN!AI64*Techno_IN!AI$2/SUMPRODUCT(IF(Techno_IN!$B64:$AK64=1,1,0),Techno_IN!$B$2:$AK$2)</f>
        <v>0</v>
      </c>
      <c r="AJ63" cm="1">
        <f t="array" ref="AJ63">Techno_IN!AJ64*Techno_IN!AJ$2/SUMPRODUCT(IF(Techno_IN!$B64:$AK64=1,1,0),Techno_IN!$B$2:$AK$2)</f>
        <v>1.9803163235294126</v>
      </c>
      <c r="AK63" cm="1">
        <f t="array" ref="AK63">Techno_IN!AK64*Techno_IN!AK$2/SUMPRODUCT(IF(Techno_IN!$B64:$AK64=1,1,0),Techno_IN!$B$2:$AK$2)</f>
        <v>0</v>
      </c>
    </row>
    <row r="64" spans="1:37">
      <c r="A64" t="str">
        <f>Techno_IN!A65</f>
        <v>DHN_BOILER_WOOD</v>
      </c>
      <c r="B64" cm="1">
        <f t="array" ref="B64">Techno_IN!B65*Techno_IN!B$2/SUMPRODUCT(IF(Techno_IN!$B65:$AK65=1,1,0),Techno_IN!$B$2:$AK$2)</f>
        <v>0</v>
      </c>
      <c r="C64" cm="1">
        <f t="array" ref="C64">Techno_IN!C65*Techno_IN!C$2/SUMPRODUCT(IF(Techno_IN!$B65:$AK65=1,1,0),Techno_IN!$B$2:$AK$2)</f>
        <v>0</v>
      </c>
      <c r="D64" cm="1">
        <f t="array" ref="D64">Techno_IN!D65*Techno_IN!D$2/SUMPRODUCT(IF(Techno_IN!$B65:$AK65=1,1,0),Techno_IN!$B$2:$AK$2)</f>
        <v>0</v>
      </c>
      <c r="E64" cm="1">
        <f t="array" ref="E64">Techno_IN!E65*Techno_IN!E$2/SUMPRODUCT(IF(Techno_IN!$B65:$AK65=1,1,0),Techno_IN!$B$2:$AK$2)</f>
        <v>0</v>
      </c>
      <c r="F64" cm="1">
        <f t="array" ref="F64">Techno_IN!F65*Techno_IN!F$2/SUMPRODUCT(IF(Techno_IN!$B65:$AK65=1,1,0),Techno_IN!$B$2:$AK$2)</f>
        <v>0</v>
      </c>
      <c r="G64" cm="1">
        <f t="array" ref="G64">Techno_IN!G65*Techno_IN!G$2/SUMPRODUCT(IF(Techno_IN!$B65:$AK65=1,1,0),Techno_IN!$B$2:$AK$2)</f>
        <v>0</v>
      </c>
      <c r="H64" cm="1">
        <f t="array" ref="H64">Techno_IN!H65*Techno_IN!H$2/SUMPRODUCT(IF(Techno_IN!$B65:$AK65=1,1,0),Techno_IN!$B$2:$AK$2)</f>
        <v>0</v>
      </c>
      <c r="I64" cm="1">
        <f t="array" ref="I64">Techno_IN!I65*Techno_IN!I$2/SUMPRODUCT(IF(Techno_IN!$B65:$AK65=1,1,0),Techno_IN!$B$2:$AK$2)</f>
        <v>0</v>
      </c>
      <c r="J64" cm="1">
        <f t="array" ref="J64">Techno_IN!J65*Techno_IN!J$2/SUMPRODUCT(IF(Techno_IN!$B65:$AK65=1,1,0),Techno_IN!$B$2:$AK$2)</f>
        <v>0</v>
      </c>
      <c r="K64" cm="1">
        <f t="array" ref="K64">Techno_IN!K65*Techno_IN!K$2/SUMPRODUCT(IF(Techno_IN!$B65:$AK65=1,1,0),Techno_IN!$B$2:$AK$2)</f>
        <v>0</v>
      </c>
      <c r="L64" cm="1">
        <f t="array" ref="L64">Techno_IN!L65*Techno_IN!L$2/SUMPRODUCT(IF(Techno_IN!$B65:$AK65=1,1,0),Techno_IN!$B$2:$AK$2)</f>
        <v>0</v>
      </c>
      <c r="M64" cm="1">
        <f t="array" ref="M64">Techno_IN!M65*Techno_IN!M$2/SUMPRODUCT(IF(Techno_IN!$B65:$AK65=1,1,0),Techno_IN!$B$2:$AK$2)</f>
        <v>0</v>
      </c>
      <c r="N64" cm="1">
        <f t="array" ref="N64">Techno_IN!N65*Techno_IN!N$2/SUMPRODUCT(IF(Techno_IN!$B65:$AK65=1,1,0),Techno_IN!$B$2:$AK$2)</f>
        <v>-11.788693623529417</v>
      </c>
      <c r="O64" cm="1">
        <f t="array" ref="O64">Techno_IN!O65*Techno_IN!O$2/SUMPRODUCT(IF(Techno_IN!$B65:$AK65=1,1,0),Techno_IN!$B$2:$AK$2)</f>
        <v>0</v>
      </c>
      <c r="P64" cm="1">
        <f t="array" ref="P64">Techno_IN!P65*Techno_IN!P$2/SUMPRODUCT(IF(Techno_IN!$B65:$AK65=1,1,0),Techno_IN!$B$2:$AK$2)</f>
        <v>0</v>
      </c>
      <c r="Q64" cm="1">
        <f t="array" ref="Q64">Techno_IN!Q65*Techno_IN!Q$2/SUMPRODUCT(IF(Techno_IN!$B65:$AK65=1,1,0),Techno_IN!$B$2:$AK$2)</f>
        <v>0</v>
      </c>
      <c r="R64" cm="1">
        <f t="array" ref="R64">Techno_IN!R65*Techno_IN!R$2/SUMPRODUCT(IF(Techno_IN!$B65:$AK65=1,1,0),Techno_IN!$B$2:$AK$2)</f>
        <v>0</v>
      </c>
      <c r="S64" cm="1">
        <f t="array" ref="S64">Techno_IN!S65*Techno_IN!S$2/SUMPRODUCT(IF(Techno_IN!$B65:$AK65=1,1,0),Techno_IN!$B$2:$AK$2)</f>
        <v>0</v>
      </c>
      <c r="T64" cm="1">
        <f t="array" ref="T64">Techno_IN!T65*Techno_IN!T$2/SUMPRODUCT(IF(Techno_IN!$B65:$AK65=1,1,0),Techno_IN!$B$2:$AK$2)</f>
        <v>0</v>
      </c>
      <c r="U64" cm="1">
        <f t="array" ref="U64">Techno_IN!U65*Techno_IN!U$2/SUMPRODUCT(IF(Techno_IN!$B65:$AK65=1,1,0),Techno_IN!$B$2:$AK$2)</f>
        <v>0</v>
      </c>
      <c r="V64" cm="1">
        <f t="array" ref="V64">Techno_IN!V65*Techno_IN!V$2/SUMPRODUCT(IF(Techno_IN!$B65:$AK65=1,1,0),Techno_IN!$B$2:$AK$2)</f>
        <v>0</v>
      </c>
      <c r="W64" cm="1">
        <f t="array" ref="W64">Techno_IN!W65*Techno_IN!W$2/SUMPRODUCT(IF(Techno_IN!$B65:$AK65=1,1,0),Techno_IN!$B$2:$AK$2)</f>
        <v>0</v>
      </c>
      <c r="X64" cm="1">
        <f t="array" ref="X64">Techno_IN!X65*Techno_IN!X$2/SUMPRODUCT(IF(Techno_IN!$B65:$AK65=1,1,0),Techno_IN!$B$2:$AK$2)</f>
        <v>1</v>
      </c>
      <c r="Y64" cm="1">
        <f t="array" ref="Y64">Techno_IN!Y65*Techno_IN!Y$2/SUMPRODUCT(IF(Techno_IN!$B65:$AK65=1,1,0),Techno_IN!$B$2:$AK$2)</f>
        <v>0</v>
      </c>
      <c r="Z64" cm="1">
        <f t="array" ref="Z64">Techno_IN!Z65*Techno_IN!Z$2/SUMPRODUCT(IF(Techno_IN!$B65:$AK65=1,1,0),Techno_IN!$B$2:$AK$2)</f>
        <v>0</v>
      </c>
      <c r="AA64" cm="1">
        <f t="array" ref="AA64">Techno_IN!AA65*Techno_IN!AA$2/SUMPRODUCT(IF(Techno_IN!$B65:$AK65=1,1,0),Techno_IN!$B$2:$AK$2)</f>
        <v>0</v>
      </c>
      <c r="AB64" cm="1">
        <f t="array" ref="AB64">Techno_IN!AB65*Techno_IN!AB$2/SUMPRODUCT(IF(Techno_IN!$B65:$AK65=1,1,0),Techno_IN!$B$2:$AK$2)</f>
        <v>0</v>
      </c>
      <c r="AC64" cm="1">
        <f t="array" ref="AC64">Techno_IN!AC65*Techno_IN!AC$2/SUMPRODUCT(IF(Techno_IN!$B65:$AK65=1,1,0),Techno_IN!$B$2:$AK$2)</f>
        <v>0</v>
      </c>
      <c r="AD64" cm="1">
        <f t="array" ref="AD64">Techno_IN!AD65*Techno_IN!AD$2/SUMPRODUCT(IF(Techno_IN!$B65:$AK65=1,1,0),Techno_IN!$B$2:$AK$2)</f>
        <v>0</v>
      </c>
      <c r="AE64" cm="1">
        <f t="array" ref="AE64">Techno_IN!AE65*Techno_IN!AE$2/SUMPRODUCT(IF(Techno_IN!$B65:$AK65=1,1,0),Techno_IN!$B$2:$AK$2)</f>
        <v>0</v>
      </c>
      <c r="AF64" cm="1">
        <f t="array" ref="AF64">Techno_IN!AF65*Techno_IN!AF$2/SUMPRODUCT(IF(Techno_IN!$B65:$AK65=1,1,0),Techno_IN!$B$2:$AK$2)</f>
        <v>0</v>
      </c>
      <c r="AG64" cm="1">
        <f t="array" ref="AG64">Techno_IN!AG65*Techno_IN!AG$2/SUMPRODUCT(IF(Techno_IN!$B65:$AK65=1,1,0),Techno_IN!$B$2:$AK$2)</f>
        <v>0</v>
      </c>
      <c r="AH64" cm="1">
        <f t="array" ref="AH64">Techno_IN!AH65*Techno_IN!AH$2/SUMPRODUCT(IF(Techno_IN!$B65:$AK65=1,1,0),Techno_IN!$B$2:$AK$2)</f>
        <v>0</v>
      </c>
      <c r="AI64" cm="1">
        <f t="array" ref="AI64">Techno_IN!AI65*Techno_IN!AI$2/SUMPRODUCT(IF(Techno_IN!$B65:$AK65=1,1,0),Techno_IN!$B$2:$AK$2)</f>
        <v>0</v>
      </c>
      <c r="AJ64" cm="1">
        <f t="array" ref="AJ64">Techno_IN!AJ65*Techno_IN!AJ$2/SUMPRODUCT(IF(Techno_IN!$B65:$AK65=1,1,0),Techno_IN!$B$2:$AK$2)</f>
        <v>4.1419734352941191</v>
      </c>
      <c r="AK64" cm="1">
        <f t="array" ref="AK64">Techno_IN!AK65*Techno_IN!AK$2/SUMPRODUCT(IF(Techno_IN!$B65:$AK65=1,1,0),Techno_IN!$B$2:$AK$2)</f>
        <v>0</v>
      </c>
    </row>
    <row r="65" spans="1:37">
      <c r="A65" t="str">
        <f>Techno_IN!A66</f>
        <v>DHN_BOILER_OIL</v>
      </c>
      <c r="B65" cm="1">
        <f t="array" ref="B65">Techno_IN!B66*Techno_IN!B$2/SUMPRODUCT(IF(Techno_IN!$B66:$AK66=1,1,0),Techno_IN!$B$2:$AK$2)</f>
        <v>0</v>
      </c>
      <c r="C65" cm="1">
        <f t="array" ref="C65">Techno_IN!C66*Techno_IN!C$2/SUMPRODUCT(IF(Techno_IN!$B66:$AK66=1,1,0),Techno_IN!$B$2:$AK$2)</f>
        <v>0</v>
      </c>
      <c r="D65" cm="1">
        <f t="array" ref="D65">Techno_IN!D66*Techno_IN!D$2/SUMPRODUCT(IF(Techno_IN!$B66:$AK66=1,1,0),Techno_IN!$B$2:$AK$2)</f>
        <v>0</v>
      </c>
      <c r="E65" cm="1">
        <f t="array" ref="E65">Techno_IN!E66*Techno_IN!E$2/SUMPRODUCT(IF(Techno_IN!$B66:$AK66=1,1,0),Techno_IN!$B$2:$AK$2)</f>
        <v>0</v>
      </c>
      <c r="F65" cm="1">
        <f t="array" ref="F65">Techno_IN!F66*Techno_IN!F$2/SUMPRODUCT(IF(Techno_IN!$B66:$AK66=1,1,0),Techno_IN!$B$2:$AK$2)</f>
        <v>0</v>
      </c>
      <c r="G65" cm="1">
        <f t="array" ref="G65">Techno_IN!G66*Techno_IN!G$2/SUMPRODUCT(IF(Techno_IN!$B66:$AK66=1,1,0),Techno_IN!$B$2:$AK$2)</f>
        <v>0</v>
      </c>
      <c r="H65" cm="1">
        <f t="array" ref="H65">Techno_IN!H66*Techno_IN!H$2/SUMPRODUCT(IF(Techno_IN!$B66:$AK66=1,1,0),Techno_IN!$B$2:$AK$2)</f>
        <v>0</v>
      </c>
      <c r="I65" cm="1">
        <f t="array" ref="I65">Techno_IN!I66*Techno_IN!I$2/SUMPRODUCT(IF(Techno_IN!$B66:$AK66=1,1,0),Techno_IN!$B$2:$AK$2)</f>
        <v>0</v>
      </c>
      <c r="J65" cm="1">
        <f t="array" ref="J65">Techno_IN!J66*Techno_IN!J$2/SUMPRODUCT(IF(Techno_IN!$B66:$AK66=1,1,0),Techno_IN!$B$2:$AK$2)</f>
        <v>0</v>
      </c>
      <c r="K65" cm="1">
        <f t="array" ref="K65">Techno_IN!K66*Techno_IN!K$2/SUMPRODUCT(IF(Techno_IN!$B66:$AK66=1,1,0),Techno_IN!$B$2:$AK$2)</f>
        <v>0</v>
      </c>
      <c r="L65" cm="1">
        <f t="array" ref="L65">Techno_IN!L66*Techno_IN!L$2/SUMPRODUCT(IF(Techno_IN!$B66:$AK66=1,1,0),Techno_IN!$B$2:$AK$2)</f>
        <v>-11.15354182058824</v>
      </c>
      <c r="M65" cm="1">
        <f t="array" ref="M65">Techno_IN!M66*Techno_IN!M$2/SUMPRODUCT(IF(Techno_IN!$B66:$AK66=1,1,0),Techno_IN!$B$2:$AK$2)</f>
        <v>0</v>
      </c>
      <c r="N65" cm="1">
        <f t="array" ref="N65">Techno_IN!N66*Techno_IN!N$2/SUMPRODUCT(IF(Techno_IN!$B66:$AK66=1,1,0),Techno_IN!$B$2:$AK$2)</f>
        <v>0</v>
      </c>
      <c r="O65" cm="1">
        <f t="array" ref="O65">Techno_IN!O66*Techno_IN!O$2/SUMPRODUCT(IF(Techno_IN!$B66:$AK66=1,1,0),Techno_IN!$B$2:$AK$2)</f>
        <v>0</v>
      </c>
      <c r="P65" cm="1">
        <f t="array" ref="P65">Techno_IN!P66*Techno_IN!P$2/SUMPRODUCT(IF(Techno_IN!$B66:$AK66=1,1,0),Techno_IN!$B$2:$AK$2)</f>
        <v>0</v>
      </c>
      <c r="Q65" cm="1">
        <f t="array" ref="Q65">Techno_IN!Q66*Techno_IN!Q$2/SUMPRODUCT(IF(Techno_IN!$B66:$AK66=1,1,0),Techno_IN!$B$2:$AK$2)</f>
        <v>0</v>
      </c>
      <c r="R65" cm="1">
        <f t="array" ref="R65">Techno_IN!R66*Techno_IN!R$2/SUMPRODUCT(IF(Techno_IN!$B66:$AK66=1,1,0),Techno_IN!$B$2:$AK$2)</f>
        <v>0</v>
      </c>
      <c r="S65" cm="1">
        <f t="array" ref="S65">Techno_IN!S66*Techno_IN!S$2/SUMPRODUCT(IF(Techno_IN!$B66:$AK66=1,1,0),Techno_IN!$B$2:$AK$2)</f>
        <v>0</v>
      </c>
      <c r="T65" cm="1">
        <f t="array" ref="T65">Techno_IN!T66*Techno_IN!T$2/SUMPRODUCT(IF(Techno_IN!$B66:$AK66=1,1,0),Techno_IN!$B$2:$AK$2)</f>
        <v>0</v>
      </c>
      <c r="U65" cm="1">
        <f t="array" ref="U65">Techno_IN!U66*Techno_IN!U$2/SUMPRODUCT(IF(Techno_IN!$B66:$AK66=1,1,0),Techno_IN!$B$2:$AK$2)</f>
        <v>0</v>
      </c>
      <c r="V65" cm="1">
        <f t="array" ref="V65">Techno_IN!V66*Techno_IN!V$2/SUMPRODUCT(IF(Techno_IN!$B66:$AK66=1,1,0),Techno_IN!$B$2:$AK$2)</f>
        <v>0</v>
      </c>
      <c r="W65" cm="1">
        <f t="array" ref="W65">Techno_IN!W66*Techno_IN!W$2/SUMPRODUCT(IF(Techno_IN!$B66:$AK66=1,1,0),Techno_IN!$B$2:$AK$2)</f>
        <v>0</v>
      </c>
      <c r="X65" cm="1">
        <f t="array" ref="X65">Techno_IN!X66*Techno_IN!X$2/SUMPRODUCT(IF(Techno_IN!$B66:$AK66=1,1,0),Techno_IN!$B$2:$AK$2)</f>
        <v>1</v>
      </c>
      <c r="Y65" cm="1">
        <f t="array" ref="Y65">Techno_IN!Y66*Techno_IN!Y$2/SUMPRODUCT(IF(Techno_IN!$B66:$AK66=1,1,0),Techno_IN!$B$2:$AK$2)</f>
        <v>0</v>
      </c>
      <c r="Z65" cm="1">
        <f t="array" ref="Z65">Techno_IN!Z66*Techno_IN!Z$2/SUMPRODUCT(IF(Techno_IN!$B66:$AK66=1,1,0),Techno_IN!$B$2:$AK$2)</f>
        <v>0</v>
      </c>
      <c r="AA65" cm="1">
        <f t="array" ref="AA65">Techno_IN!AA66*Techno_IN!AA$2/SUMPRODUCT(IF(Techno_IN!$B66:$AK66=1,1,0),Techno_IN!$B$2:$AK$2)</f>
        <v>0</v>
      </c>
      <c r="AB65" cm="1">
        <f t="array" ref="AB65">Techno_IN!AB66*Techno_IN!AB$2/SUMPRODUCT(IF(Techno_IN!$B66:$AK66=1,1,0),Techno_IN!$B$2:$AK$2)</f>
        <v>0</v>
      </c>
      <c r="AC65" cm="1">
        <f t="array" ref="AC65">Techno_IN!AC66*Techno_IN!AC$2/SUMPRODUCT(IF(Techno_IN!$B66:$AK66=1,1,0),Techno_IN!$B$2:$AK$2)</f>
        <v>0</v>
      </c>
      <c r="AD65" cm="1">
        <f t="array" ref="AD65">Techno_IN!AD66*Techno_IN!AD$2/SUMPRODUCT(IF(Techno_IN!$B66:$AK66=1,1,0),Techno_IN!$B$2:$AK$2)</f>
        <v>0</v>
      </c>
      <c r="AE65" cm="1">
        <f t="array" ref="AE65">Techno_IN!AE66*Techno_IN!AE$2/SUMPRODUCT(IF(Techno_IN!$B66:$AK66=1,1,0),Techno_IN!$B$2:$AK$2)</f>
        <v>0</v>
      </c>
      <c r="AF65" cm="1">
        <f t="array" ref="AF65">Techno_IN!AF66*Techno_IN!AF$2/SUMPRODUCT(IF(Techno_IN!$B66:$AK66=1,1,0),Techno_IN!$B$2:$AK$2)</f>
        <v>0</v>
      </c>
      <c r="AG65" cm="1">
        <f t="array" ref="AG65">Techno_IN!AG66*Techno_IN!AG$2/SUMPRODUCT(IF(Techno_IN!$B66:$AK66=1,1,0),Techno_IN!$B$2:$AK$2)</f>
        <v>0</v>
      </c>
      <c r="AH65" cm="1">
        <f t="array" ref="AH65">Techno_IN!AH66*Techno_IN!AH$2/SUMPRODUCT(IF(Techno_IN!$B66:$AK66=1,1,0),Techno_IN!$B$2:$AK$2)</f>
        <v>0</v>
      </c>
      <c r="AI65" cm="1">
        <f t="array" ref="AI65">Techno_IN!AI66*Techno_IN!AI$2/SUMPRODUCT(IF(Techno_IN!$B66:$AK66=1,1,0),Techno_IN!$B$2:$AK$2)</f>
        <v>0</v>
      </c>
      <c r="AJ65" cm="1">
        <f t="array" ref="AJ65">Techno_IN!AJ66*Techno_IN!AJ$2/SUMPRODUCT(IF(Techno_IN!$B66:$AK66=1,1,0),Techno_IN!$B$2:$AK$2)</f>
        <v>2.7357744088235303</v>
      </c>
      <c r="AK65" cm="1">
        <f t="array" ref="AK65">Techno_IN!AK66*Techno_IN!AK$2/SUMPRODUCT(IF(Techno_IN!$B66:$AK66=1,1,0),Techno_IN!$B$2:$AK$2)</f>
        <v>0</v>
      </c>
    </row>
    <row r="66" spans="1:37">
      <c r="A66" t="str">
        <f>Techno_IN!A67</f>
        <v>DHN_DEEP_GEO</v>
      </c>
      <c r="B66" cm="1">
        <f t="array" ref="B66">Techno_IN!B67*Techno_IN!B$2/SUMPRODUCT(IF(Techno_IN!$B67:$AK67=1,1,0),Techno_IN!$B$2:$AK$2)</f>
        <v>0</v>
      </c>
      <c r="C66" cm="1">
        <f t="array" ref="C66">Techno_IN!C67*Techno_IN!C$2/SUMPRODUCT(IF(Techno_IN!$B67:$AK67=1,1,0),Techno_IN!$B$2:$AK$2)</f>
        <v>0</v>
      </c>
      <c r="D66" cm="1">
        <f t="array" ref="D66">Techno_IN!D67*Techno_IN!D$2/SUMPRODUCT(IF(Techno_IN!$B67:$AK67=1,1,0),Techno_IN!$B$2:$AK$2)</f>
        <v>0</v>
      </c>
      <c r="E66" cm="1">
        <f t="array" ref="E66">Techno_IN!E67*Techno_IN!E$2/SUMPRODUCT(IF(Techno_IN!$B67:$AK67=1,1,0),Techno_IN!$B$2:$AK$2)</f>
        <v>0</v>
      </c>
      <c r="F66" cm="1">
        <f t="array" ref="F66">Techno_IN!F67*Techno_IN!F$2/SUMPRODUCT(IF(Techno_IN!$B67:$AK67=1,1,0),Techno_IN!$B$2:$AK$2)</f>
        <v>0</v>
      </c>
      <c r="G66" cm="1">
        <f t="array" ref="G66">Techno_IN!G67*Techno_IN!G$2/SUMPRODUCT(IF(Techno_IN!$B67:$AK67=1,1,0),Techno_IN!$B$2:$AK$2)</f>
        <v>0</v>
      </c>
      <c r="H66" cm="1">
        <f t="array" ref="H66">Techno_IN!H67*Techno_IN!H$2/SUMPRODUCT(IF(Techno_IN!$B67:$AK67=1,1,0),Techno_IN!$B$2:$AK$2)</f>
        <v>0</v>
      </c>
      <c r="I66" cm="1">
        <f t="array" ref="I66">Techno_IN!I67*Techno_IN!I$2/SUMPRODUCT(IF(Techno_IN!$B67:$AK67=1,1,0),Techno_IN!$B$2:$AK$2)</f>
        <v>0</v>
      </c>
      <c r="J66" cm="1">
        <f t="array" ref="J66">Techno_IN!J67*Techno_IN!J$2/SUMPRODUCT(IF(Techno_IN!$B67:$AK67=1,1,0),Techno_IN!$B$2:$AK$2)</f>
        <v>0</v>
      </c>
      <c r="K66" cm="1">
        <f t="array" ref="K66">Techno_IN!K67*Techno_IN!K$2/SUMPRODUCT(IF(Techno_IN!$B67:$AK67=1,1,0),Techno_IN!$B$2:$AK$2)</f>
        <v>0</v>
      </c>
      <c r="L66" cm="1">
        <f t="array" ref="L66">Techno_IN!L67*Techno_IN!L$2/SUMPRODUCT(IF(Techno_IN!$B67:$AK67=1,1,0),Techno_IN!$B$2:$AK$2)</f>
        <v>0</v>
      </c>
      <c r="M66" cm="1">
        <f t="array" ref="M66">Techno_IN!M67*Techno_IN!M$2/SUMPRODUCT(IF(Techno_IN!$B67:$AK67=1,1,0),Techno_IN!$B$2:$AK$2)</f>
        <v>0</v>
      </c>
      <c r="N66" cm="1">
        <f t="array" ref="N66">Techno_IN!N67*Techno_IN!N$2/SUMPRODUCT(IF(Techno_IN!$B67:$AK67=1,1,0),Techno_IN!$B$2:$AK$2)</f>
        <v>0</v>
      </c>
      <c r="O66" cm="1">
        <f t="array" ref="O66">Techno_IN!O67*Techno_IN!O$2/SUMPRODUCT(IF(Techno_IN!$B67:$AK67=1,1,0),Techno_IN!$B$2:$AK$2)</f>
        <v>0</v>
      </c>
      <c r="P66" cm="1">
        <f t="array" ref="P66">Techno_IN!P67*Techno_IN!P$2/SUMPRODUCT(IF(Techno_IN!$B67:$AK67=1,1,0),Techno_IN!$B$2:$AK$2)</f>
        <v>0</v>
      </c>
      <c r="Q66" cm="1">
        <f t="array" ref="Q66">Techno_IN!Q67*Techno_IN!Q$2/SUMPRODUCT(IF(Techno_IN!$B67:$AK67=1,1,0),Techno_IN!$B$2:$AK$2)</f>
        <v>0</v>
      </c>
      <c r="R66" cm="1">
        <f t="array" ref="R66">Techno_IN!R67*Techno_IN!R$2/SUMPRODUCT(IF(Techno_IN!$B67:$AK67=1,1,0),Techno_IN!$B$2:$AK$2)</f>
        <v>0</v>
      </c>
      <c r="S66" cm="1">
        <f t="array" ref="S66">Techno_IN!S67*Techno_IN!S$2/SUMPRODUCT(IF(Techno_IN!$B67:$AK67=1,1,0),Techno_IN!$B$2:$AK$2)</f>
        <v>0</v>
      </c>
      <c r="T66" cm="1">
        <f t="array" ref="T66">Techno_IN!T67*Techno_IN!T$2/SUMPRODUCT(IF(Techno_IN!$B67:$AK67=1,1,0),Techno_IN!$B$2:$AK$2)</f>
        <v>0</v>
      </c>
      <c r="U66" cm="1">
        <f t="array" ref="U66">Techno_IN!U67*Techno_IN!U$2/SUMPRODUCT(IF(Techno_IN!$B67:$AK67=1,1,0),Techno_IN!$B$2:$AK$2)</f>
        <v>0</v>
      </c>
      <c r="V66" cm="1">
        <f t="array" ref="V66">Techno_IN!V67*Techno_IN!V$2/SUMPRODUCT(IF(Techno_IN!$B67:$AK67=1,1,0),Techno_IN!$B$2:$AK$2)</f>
        <v>0</v>
      </c>
      <c r="W66" cm="1">
        <f t="array" ref="W66">Techno_IN!W67*Techno_IN!W$2/SUMPRODUCT(IF(Techno_IN!$B67:$AK67=1,1,0),Techno_IN!$B$2:$AK$2)</f>
        <v>0</v>
      </c>
      <c r="X66" cm="1">
        <f t="array" ref="X66">Techno_IN!X67*Techno_IN!X$2/SUMPRODUCT(IF(Techno_IN!$B67:$AK67=1,1,0),Techno_IN!$B$2:$AK$2)</f>
        <v>1</v>
      </c>
      <c r="Y66" cm="1">
        <f t="array" ref="Y66">Techno_IN!Y67*Techno_IN!Y$2/SUMPRODUCT(IF(Techno_IN!$B67:$AK67=1,1,0),Techno_IN!$B$2:$AK$2)</f>
        <v>0</v>
      </c>
      <c r="Z66" cm="1">
        <f t="array" ref="Z66">Techno_IN!Z67*Techno_IN!Z$2/SUMPRODUCT(IF(Techno_IN!$B67:$AK67=1,1,0),Techno_IN!$B$2:$AK$2)</f>
        <v>0</v>
      </c>
      <c r="AA66" cm="1">
        <f t="array" ref="AA66">Techno_IN!AA67*Techno_IN!AA$2/SUMPRODUCT(IF(Techno_IN!$B67:$AK67=1,1,0),Techno_IN!$B$2:$AK$2)</f>
        <v>0</v>
      </c>
      <c r="AB66" cm="1">
        <f t="array" ref="AB66">Techno_IN!AB67*Techno_IN!AB$2/SUMPRODUCT(IF(Techno_IN!$B67:$AK67=1,1,0),Techno_IN!$B$2:$AK$2)</f>
        <v>0</v>
      </c>
      <c r="AC66" cm="1">
        <f t="array" ref="AC66">Techno_IN!AC67*Techno_IN!AC$2/SUMPRODUCT(IF(Techno_IN!$B67:$AK67=1,1,0),Techno_IN!$B$2:$AK$2)</f>
        <v>0</v>
      </c>
      <c r="AD66" cm="1">
        <f t="array" ref="AD66">Techno_IN!AD67*Techno_IN!AD$2/SUMPRODUCT(IF(Techno_IN!$B67:$AK67=1,1,0),Techno_IN!$B$2:$AK$2)</f>
        <v>0</v>
      </c>
      <c r="AE66" cm="1">
        <f t="array" ref="AE66">Techno_IN!AE67*Techno_IN!AE$2/SUMPRODUCT(IF(Techno_IN!$B67:$AK67=1,1,0),Techno_IN!$B$2:$AK$2)</f>
        <v>0</v>
      </c>
      <c r="AF66" cm="1">
        <f t="array" ref="AF66">Techno_IN!AF67*Techno_IN!AF$2/SUMPRODUCT(IF(Techno_IN!$B67:$AK67=1,1,0),Techno_IN!$B$2:$AK$2)</f>
        <v>0</v>
      </c>
      <c r="AG66" cm="1">
        <f t="array" ref="AG66">Techno_IN!AG67*Techno_IN!AG$2/SUMPRODUCT(IF(Techno_IN!$B67:$AK67=1,1,0),Techno_IN!$B$2:$AK$2)</f>
        <v>0</v>
      </c>
      <c r="AH66" cm="1">
        <f t="array" ref="AH66">Techno_IN!AH67*Techno_IN!AH$2/SUMPRODUCT(IF(Techno_IN!$B67:$AK67=1,1,0),Techno_IN!$B$2:$AK$2)</f>
        <v>-9.1808823529411807</v>
      </c>
      <c r="AI66" cm="1">
        <f t="array" ref="AI66">Techno_IN!AI67*Techno_IN!AI$2/SUMPRODUCT(IF(Techno_IN!$B67:$AK67=1,1,0),Techno_IN!$B$2:$AK$2)</f>
        <v>0</v>
      </c>
      <c r="AJ66" cm="1">
        <f t="array" ref="AJ66">Techno_IN!AJ67*Techno_IN!AJ$2/SUMPRODUCT(IF(Techno_IN!$B67:$AK67=1,1,0),Techno_IN!$B$2:$AK$2)</f>
        <v>0</v>
      </c>
      <c r="AK66" cm="1">
        <f t="array" ref="AK66">Techno_IN!AK67*Techno_IN!AK$2/SUMPRODUCT(IF(Techno_IN!$B67:$AK67=1,1,0),Techno_IN!$B$2:$AK$2)</f>
        <v>0</v>
      </c>
    </row>
    <row r="67" spans="1:37">
      <c r="A67" t="str">
        <f>Techno_IN!A68</f>
        <v>DHN_SOLAR</v>
      </c>
      <c r="B67" cm="1">
        <f t="array" ref="B67">Techno_IN!B68*Techno_IN!B$2/SUMPRODUCT(IF(Techno_IN!$B68:$AK68=1,1,0),Techno_IN!$B$2:$AK$2)</f>
        <v>0</v>
      </c>
      <c r="C67" cm="1">
        <f t="array" ref="C67">Techno_IN!C68*Techno_IN!C$2/SUMPRODUCT(IF(Techno_IN!$B68:$AK68=1,1,0),Techno_IN!$B$2:$AK$2)</f>
        <v>0</v>
      </c>
      <c r="D67" cm="1">
        <f t="array" ref="D67">Techno_IN!D68*Techno_IN!D$2/SUMPRODUCT(IF(Techno_IN!$B68:$AK68=1,1,0),Techno_IN!$B$2:$AK$2)</f>
        <v>0</v>
      </c>
      <c r="E67" cm="1">
        <f t="array" ref="E67">Techno_IN!E68*Techno_IN!E$2/SUMPRODUCT(IF(Techno_IN!$B68:$AK68=1,1,0),Techno_IN!$B$2:$AK$2)</f>
        <v>0</v>
      </c>
      <c r="F67" cm="1">
        <f t="array" ref="F67">Techno_IN!F68*Techno_IN!F$2/SUMPRODUCT(IF(Techno_IN!$B68:$AK68=1,1,0),Techno_IN!$B$2:$AK$2)</f>
        <v>0</v>
      </c>
      <c r="G67" cm="1">
        <f t="array" ref="G67">Techno_IN!G68*Techno_IN!G$2/SUMPRODUCT(IF(Techno_IN!$B68:$AK68=1,1,0),Techno_IN!$B$2:$AK$2)</f>
        <v>0</v>
      </c>
      <c r="H67" cm="1">
        <f t="array" ref="H67">Techno_IN!H68*Techno_IN!H$2/SUMPRODUCT(IF(Techno_IN!$B68:$AK68=1,1,0),Techno_IN!$B$2:$AK$2)</f>
        <v>0</v>
      </c>
      <c r="I67" cm="1">
        <f t="array" ref="I67">Techno_IN!I68*Techno_IN!I$2/SUMPRODUCT(IF(Techno_IN!$B68:$AK68=1,1,0),Techno_IN!$B$2:$AK$2)</f>
        <v>0</v>
      </c>
      <c r="J67" cm="1">
        <f t="array" ref="J67">Techno_IN!J68*Techno_IN!J$2/SUMPRODUCT(IF(Techno_IN!$B68:$AK68=1,1,0),Techno_IN!$B$2:$AK$2)</f>
        <v>0</v>
      </c>
      <c r="K67" cm="1">
        <f t="array" ref="K67">Techno_IN!K68*Techno_IN!K$2/SUMPRODUCT(IF(Techno_IN!$B68:$AK68=1,1,0),Techno_IN!$B$2:$AK$2)</f>
        <v>0</v>
      </c>
      <c r="L67" cm="1">
        <f t="array" ref="L67">Techno_IN!L68*Techno_IN!L$2/SUMPRODUCT(IF(Techno_IN!$B68:$AK68=1,1,0),Techno_IN!$B$2:$AK$2)</f>
        <v>0</v>
      </c>
      <c r="M67" cm="1">
        <f t="array" ref="M67">Techno_IN!M68*Techno_IN!M$2/SUMPRODUCT(IF(Techno_IN!$B68:$AK68=1,1,0),Techno_IN!$B$2:$AK$2)</f>
        <v>0</v>
      </c>
      <c r="N67" cm="1">
        <f t="array" ref="N67">Techno_IN!N68*Techno_IN!N$2/SUMPRODUCT(IF(Techno_IN!$B68:$AK68=1,1,0),Techno_IN!$B$2:$AK$2)</f>
        <v>0</v>
      </c>
      <c r="O67" cm="1">
        <f t="array" ref="O67">Techno_IN!O68*Techno_IN!O$2/SUMPRODUCT(IF(Techno_IN!$B68:$AK68=1,1,0),Techno_IN!$B$2:$AK$2)</f>
        <v>0</v>
      </c>
      <c r="P67" cm="1">
        <f t="array" ref="P67">Techno_IN!P68*Techno_IN!P$2/SUMPRODUCT(IF(Techno_IN!$B68:$AK68=1,1,0),Techno_IN!$B$2:$AK$2)</f>
        <v>0</v>
      </c>
      <c r="Q67" cm="1">
        <f t="array" ref="Q67">Techno_IN!Q68*Techno_IN!Q$2/SUMPRODUCT(IF(Techno_IN!$B68:$AK68=1,1,0),Techno_IN!$B$2:$AK$2)</f>
        <v>0</v>
      </c>
      <c r="R67" cm="1">
        <f t="array" ref="R67">Techno_IN!R68*Techno_IN!R$2/SUMPRODUCT(IF(Techno_IN!$B68:$AK68=1,1,0),Techno_IN!$B$2:$AK$2)</f>
        <v>0</v>
      </c>
      <c r="S67" cm="1">
        <f t="array" ref="S67">Techno_IN!S68*Techno_IN!S$2/SUMPRODUCT(IF(Techno_IN!$B68:$AK68=1,1,0),Techno_IN!$B$2:$AK$2)</f>
        <v>0</v>
      </c>
      <c r="T67" cm="1">
        <f t="array" ref="T67">Techno_IN!T68*Techno_IN!T$2/SUMPRODUCT(IF(Techno_IN!$B68:$AK68=1,1,0),Techno_IN!$B$2:$AK$2)</f>
        <v>0</v>
      </c>
      <c r="U67" cm="1">
        <f t="array" ref="U67">Techno_IN!U68*Techno_IN!U$2/SUMPRODUCT(IF(Techno_IN!$B68:$AK68=1,1,0),Techno_IN!$B$2:$AK$2)</f>
        <v>0</v>
      </c>
      <c r="V67" cm="1">
        <f t="array" ref="V67">Techno_IN!V68*Techno_IN!V$2/SUMPRODUCT(IF(Techno_IN!$B68:$AK68=1,1,0),Techno_IN!$B$2:$AK$2)</f>
        <v>0</v>
      </c>
      <c r="W67" cm="1">
        <f t="array" ref="W67">Techno_IN!W68*Techno_IN!W$2/SUMPRODUCT(IF(Techno_IN!$B68:$AK68=1,1,0),Techno_IN!$B$2:$AK$2)</f>
        <v>0</v>
      </c>
      <c r="X67" cm="1">
        <f t="array" ref="X67">Techno_IN!X68*Techno_IN!X$2/SUMPRODUCT(IF(Techno_IN!$B68:$AK68=1,1,0),Techno_IN!$B$2:$AK$2)</f>
        <v>1</v>
      </c>
      <c r="Y67" cm="1">
        <f t="array" ref="Y67">Techno_IN!Y68*Techno_IN!Y$2/SUMPRODUCT(IF(Techno_IN!$B68:$AK68=1,1,0),Techno_IN!$B$2:$AK$2)</f>
        <v>0</v>
      </c>
      <c r="Z67" cm="1">
        <f t="array" ref="Z67">Techno_IN!Z68*Techno_IN!Z$2/SUMPRODUCT(IF(Techno_IN!$B68:$AK68=1,1,0),Techno_IN!$B$2:$AK$2)</f>
        <v>0</v>
      </c>
      <c r="AA67" cm="1">
        <f t="array" ref="AA67">Techno_IN!AA68*Techno_IN!AA$2/SUMPRODUCT(IF(Techno_IN!$B68:$AK68=1,1,0),Techno_IN!$B$2:$AK$2)</f>
        <v>0</v>
      </c>
      <c r="AB67" cm="1">
        <f t="array" ref="AB67">Techno_IN!AB68*Techno_IN!AB$2/SUMPRODUCT(IF(Techno_IN!$B68:$AK68=1,1,0),Techno_IN!$B$2:$AK$2)</f>
        <v>0</v>
      </c>
      <c r="AC67" cm="1">
        <f t="array" ref="AC67">Techno_IN!AC68*Techno_IN!AC$2/SUMPRODUCT(IF(Techno_IN!$B68:$AK68=1,1,0),Techno_IN!$B$2:$AK$2)</f>
        <v>0</v>
      </c>
      <c r="AD67" cm="1">
        <f t="array" ref="AD67">Techno_IN!AD68*Techno_IN!AD$2/SUMPRODUCT(IF(Techno_IN!$B68:$AK68=1,1,0),Techno_IN!$B$2:$AK$2)</f>
        <v>0</v>
      </c>
      <c r="AE67" cm="1">
        <f t="array" ref="AE67">Techno_IN!AE68*Techno_IN!AE$2/SUMPRODUCT(IF(Techno_IN!$B68:$AK68=1,1,0),Techno_IN!$B$2:$AK$2)</f>
        <v>0</v>
      </c>
      <c r="AF67" cm="1">
        <f t="array" ref="AF67">Techno_IN!AF68*Techno_IN!AF$2/SUMPRODUCT(IF(Techno_IN!$B68:$AK68=1,1,0),Techno_IN!$B$2:$AK$2)</f>
        <v>-9.1808823529411807</v>
      </c>
      <c r="AG67" cm="1">
        <f t="array" ref="AG67">Techno_IN!AG68*Techno_IN!AG$2/SUMPRODUCT(IF(Techno_IN!$B68:$AK68=1,1,0),Techno_IN!$B$2:$AK$2)</f>
        <v>0</v>
      </c>
      <c r="AH67" cm="1">
        <f t="array" ref="AH67">Techno_IN!AH68*Techno_IN!AH$2/SUMPRODUCT(IF(Techno_IN!$B68:$AK68=1,1,0),Techno_IN!$B$2:$AK$2)</f>
        <v>0</v>
      </c>
      <c r="AI67" cm="1">
        <f t="array" ref="AI67">Techno_IN!AI68*Techno_IN!AI$2/SUMPRODUCT(IF(Techno_IN!$B68:$AK68=1,1,0),Techno_IN!$B$2:$AK$2)</f>
        <v>0</v>
      </c>
      <c r="AJ67" cm="1">
        <f t="array" ref="AJ67">Techno_IN!AJ68*Techno_IN!AJ$2/SUMPRODUCT(IF(Techno_IN!$B68:$AK68=1,1,0),Techno_IN!$B$2:$AK$2)</f>
        <v>0</v>
      </c>
      <c r="AK67" cm="1">
        <f t="array" ref="AK67">Techno_IN!AK68*Techno_IN!AK$2/SUMPRODUCT(IF(Techno_IN!$B68:$AK68=1,1,0),Techno_IN!$B$2:$AK$2)</f>
        <v>0</v>
      </c>
    </row>
    <row r="68" spans="1:37">
      <c r="A68" t="str">
        <f>Techno_IN!A69</f>
        <v>DEC_HP_ELEC</v>
      </c>
      <c r="B68" cm="1">
        <f t="array" ref="B68">Techno_IN!B69*Techno_IN!B$2/SUMPRODUCT(IF(Techno_IN!$B69:$AK69=1,1,0),Techno_IN!$B$2:$AK$2)</f>
        <v>0</v>
      </c>
      <c r="C68" cm="1">
        <f t="array" ref="C68">Techno_IN!C69*Techno_IN!C$2/SUMPRODUCT(IF(Techno_IN!$B69:$AK69=1,1,0),Techno_IN!$B$2:$AK$2)</f>
        <v>0</v>
      </c>
      <c r="D68" cm="1">
        <f t="array" ref="D68">Techno_IN!D69*Techno_IN!D$2/SUMPRODUCT(IF(Techno_IN!$B69:$AK69=1,1,0),Techno_IN!$B$2:$AK$2)</f>
        <v>0</v>
      </c>
      <c r="E68" cm="1">
        <f t="array" ref="E68">Techno_IN!E69*Techno_IN!E$2/SUMPRODUCT(IF(Techno_IN!$B69:$AK69=1,1,0),Techno_IN!$B$2:$AK$2)</f>
        <v>0</v>
      </c>
      <c r="F68" cm="1">
        <f t="array" ref="F68">Techno_IN!F69*Techno_IN!F$2/SUMPRODUCT(IF(Techno_IN!$B69:$AK69=1,1,0),Techno_IN!$B$2:$AK$2)</f>
        <v>0</v>
      </c>
      <c r="G68" cm="1">
        <f t="array" ref="G68">Techno_IN!G69*Techno_IN!G$2/SUMPRODUCT(IF(Techno_IN!$B69:$AK69=1,1,0),Techno_IN!$B$2:$AK$2)</f>
        <v>0</v>
      </c>
      <c r="H68" cm="1">
        <f t="array" ref="H68">Techno_IN!H69*Techno_IN!H$2/SUMPRODUCT(IF(Techno_IN!$B69:$AK69=1,1,0),Techno_IN!$B$2:$AK$2)</f>
        <v>0</v>
      </c>
      <c r="I68" cm="1">
        <f t="array" ref="I68">Techno_IN!I69*Techno_IN!I$2/SUMPRODUCT(IF(Techno_IN!$B69:$AK69=1,1,0),Techno_IN!$B$2:$AK$2)</f>
        <v>-3.0773112857142859</v>
      </c>
      <c r="J68" cm="1">
        <f t="array" ref="J68">Techno_IN!J69*Techno_IN!J$2/SUMPRODUCT(IF(Techno_IN!$B69:$AK69=1,1,0),Techno_IN!$B$2:$AK$2)</f>
        <v>0</v>
      </c>
      <c r="K68" cm="1">
        <f t="array" ref="K68">Techno_IN!K69*Techno_IN!K$2/SUMPRODUCT(IF(Techno_IN!$B69:$AK69=1,1,0),Techno_IN!$B$2:$AK$2)</f>
        <v>0</v>
      </c>
      <c r="L68" cm="1">
        <f t="array" ref="L68">Techno_IN!L69*Techno_IN!L$2/SUMPRODUCT(IF(Techno_IN!$B69:$AK69=1,1,0),Techno_IN!$B$2:$AK$2)</f>
        <v>0</v>
      </c>
      <c r="M68" cm="1">
        <f t="array" ref="M68">Techno_IN!M69*Techno_IN!M$2/SUMPRODUCT(IF(Techno_IN!$B69:$AK69=1,1,0),Techno_IN!$B$2:$AK$2)</f>
        <v>0</v>
      </c>
      <c r="N68" cm="1">
        <f t="array" ref="N68">Techno_IN!N69*Techno_IN!N$2/SUMPRODUCT(IF(Techno_IN!$B69:$AK69=1,1,0),Techno_IN!$B$2:$AK$2)</f>
        <v>0</v>
      </c>
      <c r="O68" cm="1">
        <f t="array" ref="O68">Techno_IN!O69*Techno_IN!O$2/SUMPRODUCT(IF(Techno_IN!$B69:$AK69=1,1,0),Techno_IN!$B$2:$AK$2)</f>
        <v>0</v>
      </c>
      <c r="P68" cm="1">
        <f t="array" ref="P68">Techno_IN!P69*Techno_IN!P$2/SUMPRODUCT(IF(Techno_IN!$B69:$AK69=1,1,0),Techno_IN!$B$2:$AK$2)</f>
        <v>0</v>
      </c>
      <c r="Q68" cm="1">
        <f t="array" ref="Q68">Techno_IN!Q69*Techno_IN!Q$2/SUMPRODUCT(IF(Techno_IN!$B69:$AK69=1,1,0),Techno_IN!$B$2:$AK$2)</f>
        <v>0</v>
      </c>
      <c r="R68" cm="1">
        <f t="array" ref="R68">Techno_IN!R69*Techno_IN!R$2/SUMPRODUCT(IF(Techno_IN!$B69:$AK69=1,1,0),Techno_IN!$B$2:$AK$2)</f>
        <v>0</v>
      </c>
      <c r="S68" cm="1">
        <f t="array" ref="S68">Techno_IN!S69*Techno_IN!S$2/SUMPRODUCT(IF(Techno_IN!$B69:$AK69=1,1,0),Techno_IN!$B$2:$AK$2)</f>
        <v>0</v>
      </c>
      <c r="T68" cm="1">
        <f t="array" ref="T68">Techno_IN!T69*Techno_IN!T$2/SUMPRODUCT(IF(Techno_IN!$B69:$AK69=1,1,0),Techno_IN!$B$2:$AK$2)</f>
        <v>0</v>
      </c>
      <c r="U68" cm="1">
        <f t="array" ref="U68">Techno_IN!U69*Techno_IN!U$2/SUMPRODUCT(IF(Techno_IN!$B69:$AK69=1,1,0),Techno_IN!$B$2:$AK$2)</f>
        <v>0</v>
      </c>
      <c r="V68" cm="1">
        <f t="array" ref="V68">Techno_IN!V69*Techno_IN!V$2/SUMPRODUCT(IF(Techno_IN!$B69:$AK69=1,1,0),Techno_IN!$B$2:$AK$2)</f>
        <v>0</v>
      </c>
      <c r="W68" cm="1">
        <f t="array" ref="W68">Techno_IN!W69*Techno_IN!W$2/SUMPRODUCT(IF(Techno_IN!$B69:$AK69=1,1,0),Techno_IN!$B$2:$AK$2)</f>
        <v>0</v>
      </c>
      <c r="X68" cm="1">
        <f t="array" ref="X68">Techno_IN!X69*Techno_IN!X$2/SUMPRODUCT(IF(Techno_IN!$B69:$AK69=1,1,0),Techno_IN!$B$2:$AK$2)</f>
        <v>0</v>
      </c>
      <c r="Y68" cm="1">
        <f t="array" ref="Y68">Techno_IN!Y69*Techno_IN!Y$2/SUMPRODUCT(IF(Techno_IN!$B69:$AK69=1,1,0),Techno_IN!$B$2:$AK$2)</f>
        <v>1</v>
      </c>
      <c r="Z68" cm="1">
        <f t="array" ref="Z68">Techno_IN!Z69*Techno_IN!Z$2/SUMPRODUCT(IF(Techno_IN!$B69:$AK69=1,1,0),Techno_IN!$B$2:$AK$2)</f>
        <v>0</v>
      </c>
      <c r="AA68" cm="1">
        <f t="array" ref="AA68">Techno_IN!AA69*Techno_IN!AA$2/SUMPRODUCT(IF(Techno_IN!$B69:$AK69=1,1,0),Techno_IN!$B$2:$AK$2)</f>
        <v>0</v>
      </c>
      <c r="AB68" cm="1">
        <f t="array" ref="AB68">Techno_IN!AB69*Techno_IN!AB$2/SUMPRODUCT(IF(Techno_IN!$B69:$AK69=1,1,0),Techno_IN!$B$2:$AK$2)</f>
        <v>0</v>
      </c>
      <c r="AC68" cm="1">
        <f t="array" ref="AC68">Techno_IN!AC69*Techno_IN!AC$2/SUMPRODUCT(IF(Techno_IN!$B69:$AK69=1,1,0),Techno_IN!$B$2:$AK$2)</f>
        <v>0</v>
      </c>
      <c r="AD68" cm="1">
        <f t="array" ref="AD68">Techno_IN!AD69*Techno_IN!AD$2/SUMPRODUCT(IF(Techno_IN!$B69:$AK69=1,1,0),Techno_IN!$B$2:$AK$2)</f>
        <v>0</v>
      </c>
      <c r="AE68" cm="1">
        <f t="array" ref="AE68">Techno_IN!AE69*Techno_IN!AE$2/SUMPRODUCT(IF(Techno_IN!$B69:$AK69=1,1,0),Techno_IN!$B$2:$AK$2)</f>
        <v>0</v>
      </c>
      <c r="AF68" cm="1">
        <f t="array" ref="AF68">Techno_IN!AF69*Techno_IN!AF$2/SUMPRODUCT(IF(Techno_IN!$B69:$AK69=1,1,0),Techno_IN!$B$2:$AK$2)</f>
        <v>0</v>
      </c>
      <c r="AG68" cm="1">
        <f t="array" ref="AG68">Techno_IN!AG69*Techno_IN!AG$2/SUMPRODUCT(IF(Techno_IN!$B69:$AK69=1,1,0),Techno_IN!$B$2:$AK$2)</f>
        <v>0</v>
      </c>
      <c r="AH68" cm="1">
        <f t="array" ref="AH68">Techno_IN!AH69*Techno_IN!AH$2/SUMPRODUCT(IF(Techno_IN!$B69:$AK69=1,1,0),Techno_IN!$B$2:$AK$2)</f>
        <v>0</v>
      </c>
      <c r="AI68" cm="1">
        <f t="array" ref="AI68">Techno_IN!AI69*Techno_IN!AI$2/SUMPRODUCT(IF(Techno_IN!$B69:$AK69=1,1,0),Techno_IN!$B$2:$AK$2)</f>
        <v>0</v>
      </c>
      <c r="AJ68" cm="1">
        <f t="array" ref="AJ68">Techno_IN!AJ69*Techno_IN!AJ$2/SUMPRODUCT(IF(Techno_IN!$B69:$AK69=1,1,0),Techno_IN!$B$2:$AK$2)</f>
        <v>0</v>
      </c>
      <c r="AK68" cm="1">
        <f t="array" ref="AK68">Techno_IN!AK69*Techno_IN!AK$2/SUMPRODUCT(IF(Techno_IN!$B69:$AK69=1,1,0),Techno_IN!$B$2:$AK$2)</f>
        <v>0</v>
      </c>
    </row>
    <row r="69" spans="1:37">
      <c r="A69" t="str">
        <f>Techno_IN!A70</f>
        <v>DEC_THHP_GAS</v>
      </c>
      <c r="B69" cm="1">
        <f t="array" ref="B69">Techno_IN!B70*Techno_IN!B$2/SUMPRODUCT(IF(Techno_IN!$B70:$AK70=1,1,0),Techno_IN!$B$2:$AK$2)</f>
        <v>0</v>
      </c>
      <c r="C69" cm="1">
        <f t="array" ref="C69">Techno_IN!C70*Techno_IN!C$2/SUMPRODUCT(IF(Techno_IN!$B70:$AK70=1,1,0),Techno_IN!$B$2:$AK$2)</f>
        <v>0</v>
      </c>
      <c r="D69" cm="1">
        <f t="array" ref="D69">Techno_IN!D70*Techno_IN!D$2/SUMPRODUCT(IF(Techno_IN!$B70:$AK70=1,1,0),Techno_IN!$B$2:$AK$2)</f>
        <v>0</v>
      </c>
      <c r="E69" cm="1">
        <f t="array" ref="E69">Techno_IN!E70*Techno_IN!E$2/SUMPRODUCT(IF(Techno_IN!$B70:$AK70=1,1,0),Techno_IN!$B$2:$AK$2)</f>
        <v>0</v>
      </c>
      <c r="F69" cm="1">
        <f t="array" ref="F69">Techno_IN!F70*Techno_IN!F$2/SUMPRODUCT(IF(Techno_IN!$B70:$AK70=1,1,0),Techno_IN!$B$2:$AK$2)</f>
        <v>0</v>
      </c>
      <c r="G69" cm="1">
        <f t="array" ref="G69">Techno_IN!G70*Techno_IN!G$2/SUMPRODUCT(IF(Techno_IN!$B70:$AK70=1,1,0),Techno_IN!$B$2:$AK$2)</f>
        <v>0</v>
      </c>
      <c r="H69" cm="1">
        <f t="array" ref="H69">Techno_IN!H70*Techno_IN!H$2/SUMPRODUCT(IF(Techno_IN!$B70:$AK70=1,1,0),Techno_IN!$B$2:$AK$2)</f>
        <v>0</v>
      </c>
      <c r="I69" cm="1">
        <f t="array" ref="I69">Techno_IN!I70*Techno_IN!I$2/SUMPRODUCT(IF(Techno_IN!$B70:$AK70=1,1,0),Techno_IN!$B$2:$AK$2)</f>
        <v>0</v>
      </c>
      <c r="J69" cm="1">
        <f t="array" ref="J69">Techno_IN!J70*Techno_IN!J$2/SUMPRODUCT(IF(Techno_IN!$B70:$AK70=1,1,0),Techno_IN!$B$2:$AK$2)</f>
        <v>0</v>
      </c>
      <c r="K69" cm="1">
        <f t="array" ref="K69">Techno_IN!K70*Techno_IN!K$2/SUMPRODUCT(IF(Techno_IN!$B70:$AK70=1,1,0),Techno_IN!$B$2:$AK$2)</f>
        <v>0</v>
      </c>
      <c r="L69" cm="1">
        <f t="array" ref="L69">Techno_IN!L70*Techno_IN!L$2/SUMPRODUCT(IF(Techno_IN!$B70:$AK70=1,1,0),Techno_IN!$B$2:$AK$2)</f>
        <v>0</v>
      </c>
      <c r="M69" cm="1">
        <f t="array" ref="M69">Techno_IN!M70*Techno_IN!M$2/SUMPRODUCT(IF(Techno_IN!$B70:$AK70=1,1,0),Techno_IN!$B$2:$AK$2)</f>
        <v>-6.4017676914285726</v>
      </c>
      <c r="N69" cm="1">
        <f t="array" ref="N69">Techno_IN!N70*Techno_IN!N$2/SUMPRODUCT(IF(Techno_IN!$B70:$AK70=1,1,0),Techno_IN!$B$2:$AK$2)</f>
        <v>0</v>
      </c>
      <c r="O69" cm="1">
        <f t="array" ref="O69">Techno_IN!O70*Techno_IN!O$2/SUMPRODUCT(IF(Techno_IN!$B70:$AK70=1,1,0),Techno_IN!$B$2:$AK$2)</f>
        <v>0</v>
      </c>
      <c r="P69" cm="1">
        <f t="array" ref="P69">Techno_IN!P70*Techno_IN!P$2/SUMPRODUCT(IF(Techno_IN!$B70:$AK70=1,1,0),Techno_IN!$B$2:$AK$2)</f>
        <v>0</v>
      </c>
      <c r="Q69" cm="1">
        <f t="array" ref="Q69">Techno_IN!Q70*Techno_IN!Q$2/SUMPRODUCT(IF(Techno_IN!$B70:$AK70=1,1,0),Techno_IN!$B$2:$AK$2)</f>
        <v>0</v>
      </c>
      <c r="R69" cm="1">
        <f t="array" ref="R69">Techno_IN!R70*Techno_IN!R$2/SUMPRODUCT(IF(Techno_IN!$B70:$AK70=1,1,0),Techno_IN!$B$2:$AK$2)</f>
        <v>0</v>
      </c>
      <c r="S69" cm="1">
        <f t="array" ref="S69">Techno_IN!S70*Techno_IN!S$2/SUMPRODUCT(IF(Techno_IN!$B70:$AK70=1,1,0),Techno_IN!$B$2:$AK$2)</f>
        <v>0</v>
      </c>
      <c r="T69" cm="1">
        <f t="array" ref="T69">Techno_IN!T70*Techno_IN!T$2/SUMPRODUCT(IF(Techno_IN!$B70:$AK70=1,1,0),Techno_IN!$B$2:$AK$2)</f>
        <v>0</v>
      </c>
      <c r="U69" cm="1">
        <f t="array" ref="U69">Techno_IN!U70*Techno_IN!U$2/SUMPRODUCT(IF(Techno_IN!$B70:$AK70=1,1,0),Techno_IN!$B$2:$AK$2)</f>
        <v>0</v>
      </c>
      <c r="V69" cm="1">
        <f t="array" ref="V69">Techno_IN!V70*Techno_IN!V$2/SUMPRODUCT(IF(Techno_IN!$B70:$AK70=1,1,0),Techno_IN!$B$2:$AK$2)</f>
        <v>0</v>
      </c>
      <c r="W69" cm="1">
        <f t="array" ref="W69">Techno_IN!W70*Techno_IN!W$2/SUMPRODUCT(IF(Techno_IN!$B70:$AK70=1,1,0),Techno_IN!$B$2:$AK$2)</f>
        <v>0</v>
      </c>
      <c r="X69" cm="1">
        <f t="array" ref="X69">Techno_IN!X70*Techno_IN!X$2/SUMPRODUCT(IF(Techno_IN!$B70:$AK70=1,1,0),Techno_IN!$B$2:$AK$2)</f>
        <v>0</v>
      </c>
      <c r="Y69" cm="1">
        <f t="array" ref="Y69">Techno_IN!Y70*Techno_IN!Y$2/SUMPRODUCT(IF(Techno_IN!$B70:$AK70=1,1,0),Techno_IN!$B$2:$AK$2)</f>
        <v>1</v>
      </c>
      <c r="Z69" cm="1">
        <f t="array" ref="Z69">Techno_IN!Z70*Techno_IN!Z$2/SUMPRODUCT(IF(Techno_IN!$B70:$AK70=1,1,0),Techno_IN!$B$2:$AK$2)</f>
        <v>0</v>
      </c>
      <c r="AA69" cm="1">
        <f t="array" ref="AA69">Techno_IN!AA70*Techno_IN!AA$2/SUMPRODUCT(IF(Techno_IN!$B70:$AK70=1,1,0),Techno_IN!$B$2:$AK$2)</f>
        <v>0</v>
      </c>
      <c r="AB69" cm="1">
        <f t="array" ref="AB69">Techno_IN!AB70*Techno_IN!AB$2/SUMPRODUCT(IF(Techno_IN!$B70:$AK70=1,1,0),Techno_IN!$B$2:$AK$2)</f>
        <v>0</v>
      </c>
      <c r="AC69" cm="1">
        <f t="array" ref="AC69">Techno_IN!AC70*Techno_IN!AC$2/SUMPRODUCT(IF(Techno_IN!$B70:$AK70=1,1,0),Techno_IN!$B$2:$AK$2)</f>
        <v>0</v>
      </c>
      <c r="AD69" cm="1">
        <f t="array" ref="AD69">Techno_IN!AD70*Techno_IN!AD$2/SUMPRODUCT(IF(Techno_IN!$B70:$AK70=1,1,0),Techno_IN!$B$2:$AK$2)</f>
        <v>0</v>
      </c>
      <c r="AE69" cm="1">
        <f t="array" ref="AE69">Techno_IN!AE70*Techno_IN!AE$2/SUMPRODUCT(IF(Techno_IN!$B70:$AK70=1,1,0),Techno_IN!$B$2:$AK$2)</f>
        <v>0</v>
      </c>
      <c r="AF69" cm="1">
        <f t="array" ref="AF69">Techno_IN!AF70*Techno_IN!AF$2/SUMPRODUCT(IF(Techno_IN!$B70:$AK70=1,1,0),Techno_IN!$B$2:$AK$2)</f>
        <v>0</v>
      </c>
      <c r="AG69" cm="1">
        <f t="array" ref="AG69">Techno_IN!AG70*Techno_IN!AG$2/SUMPRODUCT(IF(Techno_IN!$B70:$AK70=1,1,0),Techno_IN!$B$2:$AK$2)</f>
        <v>0</v>
      </c>
      <c r="AH69" cm="1">
        <f t="array" ref="AH69">Techno_IN!AH70*Techno_IN!AH$2/SUMPRODUCT(IF(Techno_IN!$B70:$AK70=1,1,0),Techno_IN!$B$2:$AK$2)</f>
        <v>0</v>
      </c>
      <c r="AI69" cm="1">
        <f t="array" ref="AI69">Techno_IN!AI70*Techno_IN!AI$2/SUMPRODUCT(IF(Techno_IN!$B70:$AK70=1,1,0),Techno_IN!$B$2:$AK$2)</f>
        <v>0</v>
      </c>
      <c r="AJ69" cm="1">
        <f t="array" ref="AJ69">Techno_IN!AJ70*Techno_IN!AJ$2/SUMPRODUCT(IF(Techno_IN!$B70:$AK70=1,1,0),Techno_IN!$B$2:$AK$2)</f>
        <v>0</v>
      </c>
      <c r="AK69" cm="1">
        <f t="array" ref="AK69">Techno_IN!AK70*Techno_IN!AK$2/SUMPRODUCT(IF(Techno_IN!$B70:$AK70=1,1,0),Techno_IN!$B$2:$AK$2)</f>
        <v>0</v>
      </c>
    </row>
    <row r="70" spans="1:37">
      <c r="A70" t="str">
        <f>Techno_IN!A71</f>
        <v>DEC_COGEN_GAS</v>
      </c>
      <c r="B70" cm="1">
        <f t="array" ref="B70">Techno_IN!B71*Techno_IN!B$2/SUMPRODUCT(IF(Techno_IN!$B71:$AK71=1,1,0),Techno_IN!$B$2:$AK$2)</f>
        <v>0</v>
      </c>
      <c r="C70" cm="1">
        <f t="array" ref="C70">Techno_IN!C71*Techno_IN!C$2/SUMPRODUCT(IF(Techno_IN!$B71:$AK71=1,1,0),Techno_IN!$B$2:$AK$2)</f>
        <v>0</v>
      </c>
      <c r="D70" cm="1">
        <f t="array" ref="D70">Techno_IN!D71*Techno_IN!D$2/SUMPRODUCT(IF(Techno_IN!$B71:$AK71=1,1,0),Techno_IN!$B$2:$AK$2)</f>
        <v>0</v>
      </c>
      <c r="E70" cm="1">
        <f t="array" ref="E70">Techno_IN!E71*Techno_IN!E$2/SUMPRODUCT(IF(Techno_IN!$B71:$AK71=1,1,0),Techno_IN!$B$2:$AK$2)</f>
        <v>0</v>
      </c>
      <c r="F70" cm="1">
        <f t="array" ref="F70">Techno_IN!F71*Techno_IN!F$2/SUMPRODUCT(IF(Techno_IN!$B71:$AK71=1,1,0),Techno_IN!$B$2:$AK$2)</f>
        <v>0</v>
      </c>
      <c r="G70" cm="1">
        <f t="array" ref="G70">Techno_IN!G71*Techno_IN!G$2/SUMPRODUCT(IF(Techno_IN!$B71:$AK71=1,1,0),Techno_IN!$B$2:$AK$2)</f>
        <v>0</v>
      </c>
      <c r="H70" cm="1">
        <f t="array" ref="H70">Techno_IN!H71*Techno_IN!H$2/SUMPRODUCT(IF(Techno_IN!$B71:$AK71=1,1,0),Techno_IN!$B$2:$AK$2)</f>
        <v>0</v>
      </c>
      <c r="I70" cm="1">
        <f t="array" ref="I70">Techno_IN!I71*Techno_IN!I$2/SUMPRODUCT(IF(Techno_IN!$B71:$AK71=1,1,0),Techno_IN!$B$2:$AK$2)</f>
        <v>8.8312278571428582</v>
      </c>
      <c r="J70" cm="1">
        <f t="array" ref="J70">Techno_IN!J71*Techno_IN!J$2/SUMPRODUCT(IF(Techno_IN!$B71:$AK71=1,1,0),Techno_IN!$B$2:$AK$2)</f>
        <v>0</v>
      </c>
      <c r="K70" cm="1">
        <f t="array" ref="K70">Techno_IN!K71*Techno_IN!K$2/SUMPRODUCT(IF(Techno_IN!$B71:$AK71=1,1,0),Techno_IN!$B$2:$AK$2)</f>
        <v>0</v>
      </c>
      <c r="L70" cm="1">
        <f t="array" ref="L70">Techno_IN!L71*Techno_IN!L$2/SUMPRODUCT(IF(Techno_IN!$B71:$AK71=1,1,0),Techno_IN!$B$2:$AK$2)</f>
        <v>0</v>
      </c>
      <c r="M70" cm="1">
        <f t="array" ref="M70">Techno_IN!M71*Techno_IN!M$2/SUMPRODUCT(IF(Techno_IN!$B71:$AK71=1,1,0),Techno_IN!$B$2:$AK$2)</f>
        <v>-20.874160468571436</v>
      </c>
      <c r="N70" cm="1">
        <f t="array" ref="N70">Techno_IN!N71*Techno_IN!N$2/SUMPRODUCT(IF(Techno_IN!$B71:$AK71=1,1,0),Techno_IN!$B$2:$AK$2)</f>
        <v>0</v>
      </c>
      <c r="O70" cm="1">
        <f t="array" ref="O70">Techno_IN!O71*Techno_IN!O$2/SUMPRODUCT(IF(Techno_IN!$B71:$AK71=1,1,0),Techno_IN!$B$2:$AK$2)</f>
        <v>0</v>
      </c>
      <c r="P70" cm="1">
        <f t="array" ref="P70">Techno_IN!P71*Techno_IN!P$2/SUMPRODUCT(IF(Techno_IN!$B71:$AK71=1,1,0),Techno_IN!$B$2:$AK$2)</f>
        <v>0</v>
      </c>
      <c r="Q70" cm="1">
        <f t="array" ref="Q70">Techno_IN!Q71*Techno_IN!Q$2/SUMPRODUCT(IF(Techno_IN!$B71:$AK71=1,1,0),Techno_IN!$B$2:$AK$2)</f>
        <v>0</v>
      </c>
      <c r="R70" cm="1">
        <f t="array" ref="R70">Techno_IN!R71*Techno_IN!R$2/SUMPRODUCT(IF(Techno_IN!$B71:$AK71=1,1,0),Techno_IN!$B$2:$AK$2)</f>
        <v>0</v>
      </c>
      <c r="S70" cm="1">
        <f t="array" ref="S70">Techno_IN!S71*Techno_IN!S$2/SUMPRODUCT(IF(Techno_IN!$B71:$AK71=1,1,0),Techno_IN!$B$2:$AK$2)</f>
        <v>0</v>
      </c>
      <c r="T70" cm="1">
        <f t="array" ref="T70">Techno_IN!T71*Techno_IN!T$2/SUMPRODUCT(IF(Techno_IN!$B71:$AK71=1,1,0),Techno_IN!$B$2:$AK$2)</f>
        <v>0</v>
      </c>
      <c r="U70" cm="1">
        <f t="array" ref="U70">Techno_IN!U71*Techno_IN!U$2/SUMPRODUCT(IF(Techno_IN!$B71:$AK71=1,1,0),Techno_IN!$B$2:$AK$2)</f>
        <v>0</v>
      </c>
      <c r="V70" cm="1">
        <f t="array" ref="V70">Techno_IN!V71*Techno_IN!V$2/SUMPRODUCT(IF(Techno_IN!$B71:$AK71=1,1,0),Techno_IN!$B$2:$AK$2)</f>
        <v>0</v>
      </c>
      <c r="W70" cm="1">
        <f t="array" ref="W70">Techno_IN!W71*Techno_IN!W$2/SUMPRODUCT(IF(Techno_IN!$B71:$AK71=1,1,0),Techno_IN!$B$2:$AK$2)</f>
        <v>0</v>
      </c>
      <c r="X70" cm="1">
        <f t="array" ref="X70">Techno_IN!X71*Techno_IN!X$2/SUMPRODUCT(IF(Techno_IN!$B71:$AK71=1,1,0),Techno_IN!$B$2:$AK$2)</f>
        <v>0</v>
      </c>
      <c r="Y70" cm="1">
        <f t="array" ref="Y70">Techno_IN!Y71*Techno_IN!Y$2/SUMPRODUCT(IF(Techno_IN!$B71:$AK71=1,1,0),Techno_IN!$B$2:$AK$2)</f>
        <v>1</v>
      </c>
      <c r="Z70" cm="1">
        <f t="array" ref="Z70">Techno_IN!Z71*Techno_IN!Z$2/SUMPRODUCT(IF(Techno_IN!$B71:$AK71=1,1,0),Techno_IN!$B$2:$AK$2)</f>
        <v>0</v>
      </c>
      <c r="AA70" cm="1">
        <f t="array" ref="AA70">Techno_IN!AA71*Techno_IN!AA$2/SUMPRODUCT(IF(Techno_IN!$B71:$AK71=1,1,0),Techno_IN!$B$2:$AK$2)</f>
        <v>0</v>
      </c>
      <c r="AB70" cm="1">
        <f t="array" ref="AB70">Techno_IN!AB71*Techno_IN!AB$2/SUMPRODUCT(IF(Techno_IN!$B71:$AK71=1,1,0),Techno_IN!$B$2:$AK$2)</f>
        <v>0</v>
      </c>
      <c r="AC70" cm="1">
        <f t="array" ref="AC70">Techno_IN!AC71*Techno_IN!AC$2/SUMPRODUCT(IF(Techno_IN!$B71:$AK71=1,1,0),Techno_IN!$B$2:$AK$2)</f>
        <v>0</v>
      </c>
      <c r="AD70" cm="1">
        <f t="array" ref="AD70">Techno_IN!AD71*Techno_IN!AD$2/SUMPRODUCT(IF(Techno_IN!$B71:$AK71=1,1,0),Techno_IN!$B$2:$AK$2)</f>
        <v>0</v>
      </c>
      <c r="AE70" cm="1">
        <f t="array" ref="AE70">Techno_IN!AE71*Techno_IN!AE$2/SUMPRODUCT(IF(Techno_IN!$B71:$AK71=1,1,0),Techno_IN!$B$2:$AK$2)</f>
        <v>0</v>
      </c>
      <c r="AF70" cm="1">
        <f t="array" ref="AF70">Techno_IN!AF71*Techno_IN!AF$2/SUMPRODUCT(IF(Techno_IN!$B71:$AK71=1,1,0),Techno_IN!$B$2:$AK$2)</f>
        <v>0</v>
      </c>
      <c r="AG70" cm="1">
        <f t="array" ref="AG70">Techno_IN!AG71*Techno_IN!AG$2/SUMPRODUCT(IF(Techno_IN!$B71:$AK71=1,1,0),Techno_IN!$B$2:$AK$2)</f>
        <v>0</v>
      </c>
      <c r="AH70" cm="1">
        <f t="array" ref="AH70">Techno_IN!AH71*Techno_IN!AH$2/SUMPRODUCT(IF(Techno_IN!$B71:$AK71=1,1,0),Techno_IN!$B$2:$AK$2)</f>
        <v>0</v>
      </c>
      <c r="AI70" cm="1">
        <f t="array" ref="AI70">Techno_IN!AI71*Techno_IN!AI$2/SUMPRODUCT(IF(Techno_IN!$B71:$AK71=1,1,0),Techno_IN!$B$2:$AK$2)</f>
        <v>0</v>
      </c>
      <c r="AJ70" cm="1">
        <f t="array" ref="AJ70">Techno_IN!AJ71*Techno_IN!AJ$2/SUMPRODUCT(IF(Techno_IN!$B71:$AK71=1,1,0),Techno_IN!$B$2:$AK$2)</f>
        <v>0</v>
      </c>
      <c r="AK70" cm="1">
        <f t="array" ref="AK70">Techno_IN!AK71*Techno_IN!AK$2/SUMPRODUCT(IF(Techno_IN!$B71:$AK71=1,1,0),Techno_IN!$B$2:$AK$2)</f>
        <v>0</v>
      </c>
    </row>
    <row r="71" spans="1:37">
      <c r="A71" t="str">
        <f>Techno_IN!A72</f>
        <v>DEC_COGEN_OIL</v>
      </c>
      <c r="B71" cm="1">
        <f t="array" ref="B71">Techno_IN!B72*Techno_IN!B$2/SUMPRODUCT(IF(Techno_IN!$B72:$AK72=1,1,0),Techno_IN!$B$2:$AK$2)</f>
        <v>0</v>
      </c>
      <c r="C71" cm="1">
        <f t="array" ref="C71">Techno_IN!C72*Techno_IN!C$2/SUMPRODUCT(IF(Techno_IN!$B72:$AK72=1,1,0),Techno_IN!$B$2:$AK$2)</f>
        <v>0</v>
      </c>
      <c r="D71" cm="1">
        <f t="array" ref="D71">Techno_IN!D72*Techno_IN!D$2/SUMPRODUCT(IF(Techno_IN!$B72:$AK72=1,1,0),Techno_IN!$B$2:$AK$2)</f>
        <v>0</v>
      </c>
      <c r="E71" cm="1">
        <f t="array" ref="E71">Techno_IN!E72*Techno_IN!E$2/SUMPRODUCT(IF(Techno_IN!$B72:$AK72=1,1,0),Techno_IN!$B$2:$AK$2)</f>
        <v>0</v>
      </c>
      <c r="F71" cm="1">
        <f t="array" ref="F71">Techno_IN!F72*Techno_IN!F$2/SUMPRODUCT(IF(Techno_IN!$B72:$AK72=1,1,0),Techno_IN!$B$2:$AK$2)</f>
        <v>0</v>
      </c>
      <c r="G71" cm="1">
        <f t="array" ref="G71">Techno_IN!G72*Techno_IN!G$2/SUMPRODUCT(IF(Techno_IN!$B72:$AK72=1,1,0),Techno_IN!$B$2:$AK$2)</f>
        <v>0</v>
      </c>
      <c r="H71" cm="1">
        <f t="array" ref="H71">Techno_IN!H72*Techno_IN!H$2/SUMPRODUCT(IF(Techno_IN!$B72:$AK72=1,1,0),Techno_IN!$B$2:$AK$2)</f>
        <v>0</v>
      </c>
      <c r="I71" cm="1">
        <f t="array" ref="I71">Techno_IN!I72*Techno_IN!I$2/SUMPRODUCT(IF(Techno_IN!$B72:$AK72=1,1,0),Techno_IN!$B$2:$AK$2)</f>
        <v>8.3742014285714301</v>
      </c>
      <c r="J71" cm="1">
        <f t="array" ref="J71">Techno_IN!J72*Techno_IN!J$2/SUMPRODUCT(IF(Techno_IN!$B72:$AK72=1,1,0),Techno_IN!$B$2:$AK$2)</f>
        <v>0</v>
      </c>
      <c r="K71" cm="1">
        <f t="array" ref="K71">Techno_IN!K72*Techno_IN!K$2/SUMPRODUCT(IF(Techno_IN!$B72:$AK72=1,1,0),Techno_IN!$B$2:$AK$2)</f>
        <v>0</v>
      </c>
      <c r="L71" cm="1">
        <f t="array" ref="L71">Techno_IN!L72*Techno_IN!L$2/SUMPRODUCT(IF(Techno_IN!$B72:$AK72=1,1,0),Techno_IN!$B$2:$AK$2)</f>
        <v>-22.760248525714292</v>
      </c>
      <c r="M71" cm="1">
        <f t="array" ref="M71">Techno_IN!M72*Techno_IN!M$2/SUMPRODUCT(IF(Techno_IN!$B72:$AK72=1,1,0),Techno_IN!$B$2:$AK$2)</f>
        <v>0</v>
      </c>
      <c r="N71" cm="1">
        <f t="array" ref="N71">Techno_IN!N72*Techno_IN!N$2/SUMPRODUCT(IF(Techno_IN!$B72:$AK72=1,1,0),Techno_IN!$B$2:$AK$2)</f>
        <v>0</v>
      </c>
      <c r="O71" cm="1">
        <f t="array" ref="O71">Techno_IN!O72*Techno_IN!O$2/SUMPRODUCT(IF(Techno_IN!$B72:$AK72=1,1,0),Techno_IN!$B$2:$AK$2)</f>
        <v>0</v>
      </c>
      <c r="P71" cm="1">
        <f t="array" ref="P71">Techno_IN!P72*Techno_IN!P$2/SUMPRODUCT(IF(Techno_IN!$B72:$AK72=1,1,0),Techno_IN!$B$2:$AK$2)</f>
        <v>0</v>
      </c>
      <c r="Q71" cm="1">
        <f t="array" ref="Q71">Techno_IN!Q72*Techno_IN!Q$2/SUMPRODUCT(IF(Techno_IN!$B72:$AK72=1,1,0),Techno_IN!$B$2:$AK$2)</f>
        <v>0</v>
      </c>
      <c r="R71" cm="1">
        <f t="array" ref="R71">Techno_IN!R72*Techno_IN!R$2/SUMPRODUCT(IF(Techno_IN!$B72:$AK72=1,1,0),Techno_IN!$B$2:$AK$2)</f>
        <v>0</v>
      </c>
      <c r="S71" cm="1">
        <f t="array" ref="S71">Techno_IN!S72*Techno_IN!S$2/SUMPRODUCT(IF(Techno_IN!$B72:$AK72=1,1,0),Techno_IN!$B$2:$AK$2)</f>
        <v>0</v>
      </c>
      <c r="T71" cm="1">
        <f t="array" ref="T71">Techno_IN!T72*Techno_IN!T$2/SUMPRODUCT(IF(Techno_IN!$B72:$AK72=1,1,0),Techno_IN!$B$2:$AK$2)</f>
        <v>0</v>
      </c>
      <c r="U71" cm="1">
        <f t="array" ref="U71">Techno_IN!U72*Techno_IN!U$2/SUMPRODUCT(IF(Techno_IN!$B72:$AK72=1,1,0),Techno_IN!$B$2:$AK$2)</f>
        <v>0</v>
      </c>
      <c r="V71" cm="1">
        <f t="array" ref="V71">Techno_IN!V72*Techno_IN!V$2/SUMPRODUCT(IF(Techno_IN!$B72:$AK72=1,1,0),Techno_IN!$B$2:$AK$2)</f>
        <v>0</v>
      </c>
      <c r="W71" cm="1">
        <f t="array" ref="W71">Techno_IN!W72*Techno_IN!W$2/SUMPRODUCT(IF(Techno_IN!$B72:$AK72=1,1,0),Techno_IN!$B$2:$AK$2)</f>
        <v>0</v>
      </c>
      <c r="X71" cm="1">
        <f t="array" ref="X71">Techno_IN!X72*Techno_IN!X$2/SUMPRODUCT(IF(Techno_IN!$B72:$AK72=1,1,0),Techno_IN!$B$2:$AK$2)</f>
        <v>0</v>
      </c>
      <c r="Y71" cm="1">
        <f t="array" ref="Y71">Techno_IN!Y72*Techno_IN!Y$2/SUMPRODUCT(IF(Techno_IN!$B72:$AK72=1,1,0),Techno_IN!$B$2:$AK$2)</f>
        <v>1</v>
      </c>
      <c r="Z71" cm="1">
        <f t="array" ref="Z71">Techno_IN!Z72*Techno_IN!Z$2/SUMPRODUCT(IF(Techno_IN!$B72:$AK72=1,1,0),Techno_IN!$B$2:$AK$2)</f>
        <v>0</v>
      </c>
      <c r="AA71" cm="1">
        <f t="array" ref="AA71">Techno_IN!AA72*Techno_IN!AA$2/SUMPRODUCT(IF(Techno_IN!$B72:$AK72=1,1,0),Techno_IN!$B$2:$AK$2)</f>
        <v>0</v>
      </c>
      <c r="AB71" cm="1">
        <f t="array" ref="AB71">Techno_IN!AB72*Techno_IN!AB$2/SUMPRODUCT(IF(Techno_IN!$B72:$AK72=1,1,0),Techno_IN!$B$2:$AK$2)</f>
        <v>0</v>
      </c>
      <c r="AC71" cm="1">
        <f t="array" ref="AC71">Techno_IN!AC72*Techno_IN!AC$2/SUMPRODUCT(IF(Techno_IN!$B72:$AK72=1,1,0),Techno_IN!$B$2:$AK$2)</f>
        <v>0</v>
      </c>
      <c r="AD71" cm="1">
        <f t="array" ref="AD71">Techno_IN!AD72*Techno_IN!AD$2/SUMPRODUCT(IF(Techno_IN!$B72:$AK72=1,1,0),Techno_IN!$B$2:$AK$2)</f>
        <v>0</v>
      </c>
      <c r="AE71" cm="1">
        <f t="array" ref="AE71">Techno_IN!AE72*Techno_IN!AE$2/SUMPRODUCT(IF(Techno_IN!$B72:$AK72=1,1,0),Techno_IN!$B$2:$AK$2)</f>
        <v>0</v>
      </c>
      <c r="AF71" cm="1">
        <f t="array" ref="AF71">Techno_IN!AF72*Techno_IN!AF$2/SUMPRODUCT(IF(Techno_IN!$B72:$AK72=1,1,0),Techno_IN!$B$2:$AK$2)</f>
        <v>0</v>
      </c>
      <c r="AG71" cm="1">
        <f t="array" ref="AG71">Techno_IN!AG72*Techno_IN!AG$2/SUMPRODUCT(IF(Techno_IN!$B72:$AK72=1,1,0),Techno_IN!$B$2:$AK$2)</f>
        <v>0</v>
      </c>
      <c r="AH71" cm="1">
        <f t="array" ref="AH71">Techno_IN!AH72*Techno_IN!AH$2/SUMPRODUCT(IF(Techno_IN!$B72:$AK72=1,1,0),Techno_IN!$B$2:$AK$2)</f>
        <v>0</v>
      </c>
      <c r="AI71" cm="1">
        <f t="array" ref="AI71">Techno_IN!AI72*Techno_IN!AI$2/SUMPRODUCT(IF(Techno_IN!$B72:$AK72=1,1,0),Techno_IN!$B$2:$AK$2)</f>
        <v>0</v>
      </c>
      <c r="AJ71" cm="1">
        <f t="array" ref="AJ71">Techno_IN!AJ72*Techno_IN!AJ$2/SUMPRODUCT(IF(Techno_IN!$B72:$AK72=1,1,0),Techno_IN!$B$2:$AK$2)</f>
        <v>0</v>
      </c>
      <c r="AK71" cm="1">
        <f t="array" ref="AK71">Techno_IN!AK72*Techno_IN!AK$2/SUMPRODUCT(IF(Techno_IN!$B72:$AK72=1,1,0),Techno_IN!$B$2:$AK$2)</f>
        <v>0</v>
      </c>
    </row>
    <row r="72" spans="1:37">
      <c r="A72" t="str">
        <f>Techno_IN!A73</f>
        <v>DEC_ADVCOGEN_GAS</v>
      </c>
      <c r="B72" cm="1">
        <f t="array" ref="B72">Techno_IN!B73*Techno_IN!B$2/SUMPRODUCT(IF(Techno_IN!$B73:$AK73=1,1,0),Techno_IN!$B$2:$AK$2)</f>
        <v>0</v>
      </c>
      <c r="C72" cm="1">
        <f t="array" ref="C72">Techno_IN!C73*Techno_IN!C$2/SUMPRODUCT(IF(Techno_IN!$B73:$AK73=1,1,0),Techno_IN!$B$2:$AK$2)</f>
        <v>0</v>
      </c>
      <c r="D72" cm="1">
        <f t="array" ref="D72">Techno_IN!D73*Techno_IN!D$2/SUMPRODUCT(IF(Techno_IN!$B73:$AK73=1,1,0),Techno_IN!$B$2:$AK$2)</f>
        <v>0</v>
      </c>
      <c r="E72" cm="1">
        <f t="array" ref="E72">Techno_IN!E73*Techno_IN!E$2/SUMPRODUCT(IF(Techno_IN!$B73:$AK73=1,1,0),Techno_IN!$B$2:$AK$2)</f>
        <v>0</v>
      </c>
      <c r="F72" cm="1">
        <f t="array" ref="F72">Techno_IN!F73*Techno_IN!F$2/SUMPRODUCT(IF(Techno_IN!$B73:$AK73=1,1,0),Techno_IN!$B$2:$AK$2)</f>
        <v>0</v>
      </c>
      <c r="G72" cm="1">
        <f t="array" ref="G72">Techno_IN!G73*Techno_IN!G$2/SUMPRODUCT(IF(Techno_IN!$B73:$AK73=1,1,0),Techno_IN!$B$2:$AK$2)</f>
        <v>0</v>
      </c>
      <c r="H72" cm="1">
        <f t="array" ref="H72">Techno_IN!H73*Techno_IN!H$2/SUMPRODUCT(IF(Techno_IN!$B73:$AK73=1,1,0),Techno_IN!$B$2:$AK$2)</f>
        <v>0</v>
      </c>
      <c r="I72" cm="1">
        <f t="array" ref="I72">Techno_IN!I73*Techno_IN!I$2/SUMPRODUCT(IF(Techno_IN!$B73:$AK73=1,1,0),Techno_IN!$B$2:$AK$2)</f>
        <v>24.341504571428576</v>
      </c>
      <c r="J72" cm="1">
        <f t="array" ref="J72">Techno_IN!J73*Techno_IN!J$2/SUMPRODUCT(IF(Techno_IN!$B73:$AK73=1,1,0),Techno_IN!$B$2:$AK$2)</f>
        <v>0</v>
      </c>
      <c r="K72" cm="1">
        <f t="array" ref="K72">Techno_IN!K73*Techno_IN!K$2/SUMPRODUCT(IF(Techno_IN!$B73:$AK73=1,1,0),Techno_IN!$B$2:$AK$2)</f>
        <v>0</v>
      </c>
      <c r="L72" cm="1">
        <f t="array" ref="L72">Techno_IN!L73*Techno_IN!L$2/SUMPRODUCT(IF(Techno_IN!$B73:$AK73=1,1,0),Techno_IN!$B$2:$AK$2)</f>
        <v>0</v>
      </c>
      <c r="M72" cm="1">
        <f t="array" ref="M72">Techno_IN!M73*Techno_IN!M$2/SUMPRODUCT(IF(Techno_IN!$B73:$AK73=1,1,0),Techno_IN!$B$2:$AK$2)</f>
        <v>-43.646670228571431</v>
      </c>
      <c r="N72" cm="1">
        <f t="array" ref="N72">Techno_IN!N73*Techno_IN!N$2/SUMPRODUCT(IF(Techno_IN!$B73:$AK73=1,1,0),Techno_IN!$B$2:$AK$2)</f>
        <v>0</v>
      </c>
      <c r="O72" cm="1">
        <f t="array" ref="O72">Techno_IN!O73*Techno_IN!O$2/SUMPRODUCT(IF(Techno_IN!$B73:$AK73=1,1,0),Techno_IN!$B$2:$AK$2)</f>
        <v>0</v>
      </c>
      <c r="P72" cm="1">
        <f t="array" ref="P72">Techno_IN!P73*Techno_IN!P$2/SUMPRODUCT(IF(Techno_IN!$B73:$AK73=1,1,0),Techno_IN!$B$2:$AK$2)</f>
        <v>0</v>
      </c>
      <c r="Q72" cm="1">
        <f t="array" ref="Q72">Techno_IN!Q73*Techno_IN!Q$2/SUMPRODUCT(IF(Techno_IN!$B73:$AK73=1,1,0),Techno_IN!$B$2:$AK$2)</f>
        <v>0</v>
      </c>
      <c r="R72" cm="1">
        <f t="array" ref="R72">Techno_IN!R73*Techno_IN!R$2/SUMPRODUCT(IF(Techno_IN!$B73:$AK73=1,1,0),Techno_IN!$B$2:$AK$2)</f>
        <v>0</v>
      </c>
      <c r="S72" cm="1">
        <f t="array" ref="S72">Techno_IN!S73*Techno_IN!S$2/SUMPRODUCT(IF(Techno_IN!$B73:$AK73=1,1,0),Techno_IN!$B$2:$AK$2)</f>
        <v>0</v>
      </c>
      <c r="T72" cm="1">
        <f t="array" ref="T72">Techno_IN!T73*Techno_IN!T$2/SUMPRODUCT(IF(Techno_IN!$B73:$AK73=1,1,0),Techno_IN!$B$2:$AK$2)</f>
        <v>0</v>
      </c>
      <c r="U72" cm="1">
        <f t="array" ref="U72">Techno_IN!U73*Techno_IN!U$2/SUMPRODUCT(IF(Techno_IN!$B73:$AK73=1,1,0),Techno_IN!$B$2:$AK$2)</f>
        <v>0</v>
      </c>
      <c r="V72" cm="1">
        <f t="array" ref="V72">Techno_IN!V73*Techno_IN!V$2/SUMPRODUCT(IF(Techno_IN!$B73:$AK73=1,1,0),Techno_IN!$B$2:$AK$2)</f>
        <v>0</v>
      </c>
      <c r="W72" cm="1">
        <f t="array" ref="W72">Techno_IN!W73*Techno_IN!W$2/SUMPRODUCT(IF(Techno_IN!$B73:$AK73=1,1,0),Techno_IN!$B$2:$AK$2)</f>
        <v>0</v>
      </c>
      <c r="X72" cm="1">
        <f t="array" ref="X72">Techno_IN!X73*Techno_IN!X$2/SUMPRODUCT(IF(Techno_IN!$B73:$AK73=1,1,0),Techno_IN!$B$2:$AK$2)</f>
        <v>0</v>
      </c>
      <c r="Y72" cm="1">
        <f t="array" ref="Y72">Techno_IN!Y73*Techno_IN!Y$2/SUMPRODUCT(IF(Techno_IN!$B73:$AK73=1,1,0),Techno_IN!$B$2:$AK$2)</f>
        <v>1</v>
      </c>
      <c r="Z72" cm="1">
        <f t="array" ref="Z72">Techno_IN!Z73*Techno_IN!Z$2/SUMPRODUCT(IF(Techno_IN!$B73:$AK73=1,1,0),Techno_IN!$B$2:$AK$2)</f>
        <v>0</v>
      </c>
      <c r="AA72" cm="1">
        <f t="array" ref="AA72">Techno_IN!AA73*Techno_IN!AA$2/SUMPRODUCT(IF(Techno_IN!$B73:$AK73=1,1,0),Techno_IN!$B$2:$AK$2)</f>
        <v>0</v>
      </c>
      <c r="AB72" cm="1">
        <f t="array" ref="AB72">Techno_IN!AB73*Techno_IN!AB$2/SUMPRODUCT(IF(Techno_IN!$B73:$AK73=1,1,0),Techno_IN!$B$2:$AK$2)</f>
        <v>0</v>
      </c>
      <c r="AC72" cm="1">
        <f t="array" ref="AC72">Techno_IN!AC73*Techno_IN!AC$2/SUMPRODUCT(IF(Techno_IN!$B73:$AK73=1,1,0),Techno_IN!$B$2:$AK$2)</f>
        <v>0</v>
      </c>
      <c r="AD72" cm="1">
        <f t="array" ref="AD72">Techno_IN!AD73*Techno_IN!AD$2/SUMPRODUCT(IF(Techno_IN!$B73:$AK73=1,1,0),Techno_IN!$B$2:$AK$2)</f>
        <v>0</v>
      </c>
      <c r="AE72" cm="1">
        <f t="array" ref="AE72">Techno_IN!AE73*Techno_IN!AE$2/SUMPRODUCT(IF(Techno_IN!$B73:$AK73=1,1,0),Techno_IN!$B$2:$AK$2)</f>
        <v>0</v>
      </c>
      <c r="AF72" cm="1">
        <f t="array" ref="AF72">Techno_IN!AF73*Techno_IN!AF$2/SUMPRODUCT(IF(Techno_IN!$B73:$AK73=1,1,0),Techno_IN!$B$2:$AK$2)</f>
        <v>0</v>
      </c>
      <c r="AG72" cm="1">
        <f t="array" ref="AG72">Techno_IN!AG73*Techno_IN!AG$2/SUMPRODUCT(IF(Techno_IN!$B73:$AK73=1,1,0),Techno_IN!$B$2:$AK$2)</f>
        <v>0</v>
      </c>
      <c r="AH72" cm="1">
        <f t="array" ref="AH72">Techno_IN!AH73*Techno_IN!AH$2/SUMPRODUCT(IF(Techno_IN!$B73:$AK73=1,1,0),Techno_IN!$B$2:$AK$2)</f>
        <v>0</v>
      </c>
      <c r="AI72" cm="1">
        <f t="array" ref="AI72">Techno_IN!AI73*Techno_IN!AI$2/SUMPRODUCT(IF(Techno_IN!$B73:$AK73=1,1,0),Techno_IN!$B$2:$AK$2)</f>
        <v>0</v>
      </c>
      <c r="AJ72" cm="1">
        <f t="array" ref="AJ72">Techno_IN!AJ73*Techno_IN!AJ$2/SUMPRODUCT(IF(Techno_IN!$B73:$AK73=1,1,0),Techno_IN!$B$2:$AK$2)</f>
        <v>0</v>
      </c>
      <c r="AK72" cm="1">
        <f t="array" ref="AK72">Techno_IN!AK73*Techno_IN!AK$2/SUMPRODUCT(IF(Techno_IN!$B73:$AK73=1,1,0),Techno_IN!$B$2:$AK$2)</f>
        <v>0</v>
      </c>
    </row>
    <row r="73" spans="1:37">
      <c r="A73" t="str">
        <f>Techno_IN!A74</f>
        <v>DEC_ADVCOGEN_H2</v>
      </c>
      <c r="B73" cm="1">
        <f t="array" ref="B73">Techno_IN!B74*Techno_IN!B$2/SUMPRODUCT(IF(Techno_IN!$B74:$AK74=1,1,0),Techno_IN!$B$2:$AK$2)</f>
        <v>0</v>
      </c>
      <c r="C73" cm="1">
        <f t="array" ref="C73">Techno_IN!C74*Techno_IN!C$2/SUMPRODUCT(IF(Techno_IN!$B74:$AK74=1,1,0),Techno_IN!$B$2:$AK$2)</f>
        <v>0</v>
      </c>
      <c r="D73" cm="1">
        <f t="array" ref="D73">Techno_IN!D74*Techno_IN!D$2/SUMPRODUCT(IF(Techno_IN!$B74:$AK74=1,1,0),Techno_IN!$B$2:$AK$2)</f>
        <v>0</v>
      </c>
      <c r="E73" cm="1">
        <f t="array" ref="E73">Techno_IN!E74*Techno_IN!E$2/SUMPRODUCT(IF(Techno_IN!$B74:$AK74=1,1,0),Techno_IN!$B$2:$AK$2)</f>
        <v>0</v>
      </c>
      <c r="F73" cm="1">
        <f t="array" ref="F73">Techno_IN!F74*Techno_IN!F$2/SUMPRODUCT(IF(Techno_IN!$B74:$AK74=1,1,0),Techno_IN!$B$2:$AK$2)</f>
        <v>0</v>
      </c>
      <c r="G73" cm="1">
        <f t="array" ref="G73">Techno_IN!G74*Techno_IN!G$2/SUMPRODUCT(IF(Techno_IN!$B74:$AK74=1,1,0),Techno_IN!$B$2:$AK$2)</f>
        <v>0</v>
      </c>
      <c r="H73" cm="1">
        <f t="array" ref="H73">Techno_IN!H74*Techno_IN!H$2/SUMPRODUCT(IF(Techno_IN!$B74:$AK74=1,1,0),Techno_IN!$B$2:$AK$2)</f>
        <v>0</v>
      </c>
      <c r="I73" cm="1">
        <f t="array" ref="I73">Techno_IN!I74*Techno_IN!I$2/SUMPRODUCT(IF(Techno_IN!$B74:$AK74=1,1,0),Techno_IN!$B$2:$AK$2)</f>
        <v>24.341504571428576</v>
      </c>
      <c r="J73" cm="1">
        <f t="array" ref="J73">Techno_IN!J74*Techno_IN!J$2/SUMPRODUCT(IF(Techno_IN!$B74:$AK74=1,1,0),Techno_IN!$B$2:$AK$2)</f>
        <v>0</v>
      </c>
      <c r="K73" cm="1">
        <f t="array" ref="K73">Techno_IN!K74*Techno_IN!K$2/SUMPRODUCT(IF(Techno_IN!$B74:$AK74=1,1,0),Techno_IN!$B$2:$AK$2)</f>
        <v>0</v>
      </c>
      <c r="L73" cm="1">
        <f t="array" ref="L73">Techno_IN!L74*Techno_IN!L$2/SUMPRODUCT(IF(Techno_IN!$B74:$AK74=1,1,0),Techno_IN!$B$2:$AK$2)</f>
        <v>0</v>
      </c>
      <c r="M73" cm="1">
        <f t="array" ref="M73">Techno_IN!M74*Techno_IN!M$2/SUMPRODUCT(IF(Techno_IN!$B74:$AK74=1,1,0),Techno_IN!$B$2:$AK$2)</f>
        <v>0</v>
      </c>
      <c r="N73" cm="1">
        <f t="array" ref="N73">Techno_IN!N74*Techno_IN!N$2/SUMPRODUCT(IF(Techno_IN!$B74:$AK74=1,1,0),Techno_IN!$B$2:$AK$2)</f>
        <v>0</v>
      </c>
      <c r="O73" cm="1">
        <f t="array" ref="O73">Techno_IN!O74*Techno_IN!O$2/SUMPRODUCT(IF(Techno_IN!$B74:$AK74=1,1,0),Techno_IN!$B$2:$AK$2)</f>
        <v>0</v>
      </c>
      <c r="P73" cm="1">
        <f t="array" ref="P73">Techno_IN!P74*Techno_IN!P$2/SUMPRODUCT(IF(Techno_IN!$B74:$AK74=1,1,0),Techno_IN!$B$2:$AK$2)</f>
        <v>0</v>
      </c>
      <c r="Q73" cm="1">
        <f t="array" ref="Q73">Techno_IN!Q74*Techno_IN!Q$2/SUMPRODUCT(IF(Techno_IN!$B74:$AK74=1,1,0),Techno_IN!$B$2:$AK$2)</f>
        <v>0</v>
      </c>
      <c r="R73" cm="1">
        <f t="array" ref="R73">Techno_IN!R74*Techno_IN!R$2/SUMPRODUCT(IF(Techno_IN!$B74:$AK74=1,1,0),Techno_IN!$B$2:$AK$2)</f>
        <v>0</v>
      </c>
      <c r="S73" cm="1">
        <f t="array" ref="S73">Techno_IN!S74*Techno_IN!S$2/SUMPRODUCT(IF(Techno_IN!$B74:$AK74=1,1,0),Techno_IN!$B$2:$AK$2)</f>
        <v>-41.128593100000003</v>
      </c>
      <c r="T73" cm="1">
        <f t="array" ref="T73">Techno_IN!T74*Techno_IN!T$2/SUMPRODUCT(IF(Techno_IN!$B74:$AK74=1,1,0),Techno_IN!$B$2:$AK$2)</f>
        <v>0</v>
      </c>
      <c r="U73" cm="1">
        <f t="array" ref="U73">Techno_IN!U74*Techno_IN!U$2/SUMPRODUCT(IF(Techno_IN!$B74:$AK74=1,1,0),Techno_IN!$B$2:$AK$2)</f>
        <v>0</v>
      </c>
      <c r="V73" cm="1">
        <f t="array" ref="V73">Techno_IN!V74*Techno_IN!V$2/SUMPRODUCT(IF(Techno_IN!$B74:$AK74=1,1,0),Techno_IN!$B$2:$AK$2)</f>
        <v>0</v>
      </c>
      <c r="W73" cm="1">
        <f t="array" ref="W73">Techno_IN!W74*Techno_IN!W$2/SUMPRODUCT(IF(Techno_IN!$B74:$AK74=1,1,0),Techno_IN!$B$2:$AK$2)</f>
        <v>0</v>
      </c>
      <c r="X73" cm="1">
        <f t="array" ref="X73">Techno_IN!X74*Techno_IN!X$2/SUMPRODUCT(IF(Techno_IN!$B74:$AK74=1,1,0),Techno_IN!$B$2:$AK$2)</f>
        <v>0</v>
      </c>
      <c r="Y73" cm="1">
        <f t="array" ref="Y73">Techno_IN!Y74*Techno_IN!Y$2/SUMPRODUCT(IF(Techno_IN!$B74:$AK74=1,1,0),Techno_IN!$B$2:$AK$2)</f>
        <v>1</v>
      </c>
      <c r="Z73" cm="1">
        <f t="array" ref="Z73">Techno_IN!Z74*Techno_IN!Z$2/SUMPRODUCT(IF(Techno_IN!$B74:$AK74=1,1,0),Techno_IN!$B$2:$AK$2)</f>
        <v>0</v>
      </c>
      <c r="AA73" cm="1">
        <f t="array" ref="AA73">Techno_IN!AA74*Techno_IN!AA$2/SUMPRODUCT(IF(Techno_IN!$B74:$AK74=1,1,0),Techno_IN!$B$2:$AK$2)</f>
        <v>0</v>
      </c>
      <c r="AB73" cm="1">
        <f t="array" ref="AB73">Techno_IN!AB74*Techno_IN!AB$2/SUMPRODUCT(IF(Techno_IN!$B74:$AK74=1,1,0),Techno_IN!$B$2:$AK$2)</f>
        <v>0</v>
      </c>
      <c r="AC73" cm="1">
        <f t="array" ref="AC73">Techno_IN!AC74*Techno_IN!AC$2/SUMPRODUCT(IF(Techno_IN!$B74:$AK74=1,1,0),Techno_IN!$B$2:$AK$2)</f>
        <v>0</v>
      </c>
      <c r="AD73" cm="1">
        <f t="array" ref="AD73">Techno_IN!AD74*Techno_IN!AD$2/SUMPRODUCT(IF(Techno_IN!$B74:$AK74=1,1,0),Techno_IN!$B$2:$AK$2)</f>
        <v>0</v>
      </c>
      <c r="AE73" cm="1">
        <f t="array" ref="AE73">Techno_IN!AE74*Techno_IN!AE$2/SUMPRODUCT(IF(Techno_IN!$B74:$AK74=1,1,0),Techno_IN!$B$2:$AK$2)</f>
        <v>0</v>
      </c>
      <c r="AF73" cm="1">
        <f t="array" ref="AF73">Techno_IN!AF74*Techno_IN!AF$2/SUMPRODUCT(IF(Techno_IN!$B74:$AK74=1,1,0),Techno_IN!$B$2:$AK$2)</f>
        <v>0</v>
      </c>
      <c r="AG73" cm="1">
        <f t="array" ref="AG73">Techno_IN!AG74*Techno_IN!AG$2/SUMPRODUCT(IF(Techno_IN!$B74:$AK74=1,1,0),Techno_IN!$B$2:$AK$2)</f>
        <v>0</v>
      </c>
      <c r="AH73" cm="1">
        <f t="array" ref="AH73">Techno_IN!AH74*Techno_IN!AH$2/SUMPRODUCT(IF(Techno_IN!$B74:$AK74=1,1,0),Techno_IN!$B$2:$AK$2)</f>
        <v>0</v>
      </c>
      <c r="AI73" cm="1">
        <f t="array" ref="AI73">Techno_IN!AI74*Techno_IN!AI$2/SUMPRODUCT(IF(Techno_IN!$B74:$AK74=1,1,0),Techno_IN!$B$2:$AK$2)</f>
        <v>0</v>
      </c>
      <c r="AJ73" cm="1">
        <f t="array" ref="AJ73">Techno_IN!AJ74*Techno_IN!AJ$2/SUMPRODUCT(IF(Techno_IN!$B74:$AK74=1,1,0),Techno_IN!$B$2:$AK$2)</f>
        <v>0</v>
      </c>
      <c r="AK73" cm="1">
        <f t="array" ref="AK73">Techno_IN!AK74*Techno_IN!AK$2/SUMPRODUCT(IF(Techno_IN!$B74:$AK74=1,1,0),Techno_IN!$B$2:$AK$2)</f>
        <v>0</v>
      </c>
    </row>
    <row r="74" spans="1:37">
      <c r="A74" t="str">
        <f>Techno_IN!A75</f>
        <v>DEC_BOILER_GAS</v>
      </c>
      <c r="B74" cm="1">
        <f t="array" ref="B74">Techno_IN!B75*Techno_IN!B$2/SUMPRODUCT(IF(Techno_IN!$B75:$AK75=1,1,0),Techno_IN!$B$2:$AK$2)</f>
        <v>0</v>
      </c>
      <c r="C74" cm="1">
        <f t="array" ref="C74">Techno_IN!C75*Techno_IN!C$2/SUMPRODUCT(IF(Techno_IN!$B75:$AK75=1,1,0),Techno_IN!$B$2:$AK$2)</f>
        <v>0</v>
      </c>
      <c r="D74" cm="1">
        <f t="array" ref="D74">Techno_IN!D75*Techno_IN!D$2/SUMPRODUCT(IF(Techno_IN!$B75:$AK75=1,1,0),Techno_IN!$B$2:$AK$2)</f>
        <v>0</v>
      </c>
      <c r="E74" cm="1">
        <f t="array" ref="E74">Techno_IN!E75*Techno_IN!E$2/SUMPRODUCT(IF(Techno_IN!$B75:$AK75=1,1,0),Techno_IN!$B$2:$AK$2)</f>
        <v>0</v>
      </c>
      <c r="F74" cm="1">
        <f t="array" ref="F74">Techno_IN!F75*Techno_IN!F$2/SUMPRODUCT(IF(Techno_IN!$B75:$AK75=1,1,0),Techno_IN!$B$2:$AK$2)</f>
        <v>0</v>
      </c>
      <c r="G74" cm="1">
        <f t="array" ref="G74">Techno_IN!G75*Techno_IN!G$2/SUMPRODUCT(IF(Techno_IN!$B75:$AK75=1,1,0),Techno_IN!$B$2:$AK$2)</f>
        <v>0</v>
      </c>
      <c r="H74" cm="1">
        <f t="array" ref="H74">Techno_IN!H75*Techno_IN!H$2/SUMPRODUCT(IF(Techno_IN!$B75:$AK75=1,1,0),Techno_IN!$B$2:$AK$2)</f>
        <v>0</v>
      </c>
      <c r="I74" cm="1">
        <f t="array" ref="I74">Techno_IN!I75*Techno_IN!I$2/SUMPRODUCT(IF(Techno_IN!$B75:$AK75=1,1,0),Techno_IN!$B$2:$AK$2)</f>
        <v>0</v>
      </c>
      <c r="J74" cm="1">
        <f t="array" ref="J74">Techno_IN!J75*Techno_IN!J$2/SUMPRODUCT(IF(Techno_IN!$B75:$AK75=1,1,0),Techno_IN!$B$2:$AK$2)</f>
        <v>0</v>
      </c>
      <c r="K74" cm="1">
        <f t="array" ref="K74">Techno_IN!K75*Techno_IN!K$2/SUMPRODUCT(IF(Techno_IN!$B75:$AK75=1,1,0),Techno_IN!$B$2:$AK$2)</f>
        <v>0</v>
      </c>
      <c r="L74" cm="1">
        <f t="array" ref="L74">Techno_IN!L75*Techno_IN!L$2/SUMPRODUCT(IF(Techno_IN!$B75:$AK75=1,1,0),Techno_IN!$B$2:$AK$2)</f>
        <v>0</v>
      </c>
      <c r="M74" cm="1">
        <f t="array" ref="M74">Techno_IN!M75*Techno_IN!M$2/SUMPRODUCT(IF(Techno_IN!$B75:$AK75=1,1,0),Techno_IN!$B$2:$AK$2)</f>
        <v>-10.668972674285715</v>
      </c>
      <c r="N74" cm="1">
        <f t="array" ref="N74">Techno_IN!N75*Techno_IN!N$2/SUMPRODUCT(IF(Techno_IN!$B75:$AK75=1,1,0),Techno_IN!$B$2:$AK$2)</f>
        <v>0</v>
      </c>
      <c r="O74" cm="1">
        <f t="array" ref="O74">Techno_IN!O75*Techno_IN!O$2/SUMPRODUCT(IF(Techno_IN!$B75:$AK75=1,1,0),Techno_IN!$B$2:$AK$2)</f>
        <v>0</v>
      </c>
      <c r="P74" cm="1">
        <f t="array" ref="P74">Techno_IN!P75*Techno_IN!P$2/SUMPRODUCT(IF(Techno_IN!$B75:$AK75=1,1,0),Techno_IN!$B$2:$AK$2)</f>
        <v>0</v>
      </c>
      <c r="Q74" cm="1">
        <f t="array" ref="Q74">Techno_IN!Q75*Techno_IN!Q$2/SUMPRODUCT(IF(Techno_IN!$B75:$AK75=1,1,0),Techno_IN!$B$2:$AK$2)</f>
        <v>0</v>
      </c>
      <c r="R74" cm="1">
        <f t="array" ref="R74">Techno_IN!R75*Techno_IN!R$2/SUMPRODUCT(IF(Techno_IN!$B75:$AK75=1,1,0),Techno_IN!$B$2:$AK$2)</f>
        <v>0</v>
      </c>
      <c r="S74" cm="1">
        <f t="array" ref="S74">Techno_IN!S75*Techno_IN!S$2/SUMPRODUCT(IF(Techno_IN!$B75:$AK75=1,1,0),Techno_IN!$B$2:$AK$2)</f>
        <v>0</v>
      </c>
      <c r="T74" cm="1">
        <f t="array" ref="T74">Techno_IN!T75*Techno_IN!T$2/SUMPRODUCT(IF(Techno_IN!$B75:$AK75=1,1,0),Techno_IN!$B$2:$AK$2)</f>
        <v>0</v>
      </c>
      <c r="U74" cm="1">
        <f t="array" ref="U74">Techno_IN!U75*Techno_IN!U$2/SUMPRODUCT(IF(Techno_IN!$B75:$AK75=1,1,0),Techno_IN!$B$2:$AK$2)</f>
        <v>0</v>
      </c>
      <c r="V74" cm="1">
        <f t="array" ref="V74">Techno_IN!V75*Techno_IN!V$2/SUMPRODUCT(IF(Techno_IN!$B75:$AK75=1,1,0),Techno_IN!$B$2:$AK$2)</f>
        <v>0</v>
      </c>
      <c r="W74" cm="1">
        <f t="array" ref="W74">Techno_IN!W75*Techno_IN!W$2/SUMPRODUCT(IF(Techno_IN!$B75:$AK75=1,1,0),Techno_IN!$B$2:$AK$2)</f>
        <v>0</v>
      </c>
      <c r="X74" cm="1">
        <f t="array" ref="X74">Techno_IN!X75*Techno_IN!X$2/SUMPRODUCT(IF(Techno_IN!$B75:$AK75=1,1,0),Techno_IN!$B$2:$AK$2)</f>
        <v>0</v>
      </c>
      <c r="Y74" cm="1">
        <f t="array" ref="Y74">Techno_IN!Y75*Techno_IN!Y$2/SUMPRODUCT(IF(Techno_IN!$B75:$AK75=1,1,0),Techno_IN!$B$2:$AK$2)</f>
        <v>1</v>
      </c>
      <c r="Z74" cm="1">
        <f t="array" ref="Z74">Techno_IN!Z75*Techno_IN!Z$2/SUMPRODUCT(IF(Techno_IN!$B75:$AK75=1,1,0),Techno_IN!$B$2:$AK$2)</f>
        <v>0</v>
      </c>
      <c r="AA74" cm="1">
        <f t="array" ref="AA74">Techno_IN!AA75*Techno_IN!AA$2/SUMPRODUCT(IF(Techno_IN!$B75:$AK75=1,1,0),Techno_IN!$B$2:$AK$2)</f>
        <v>0</v>
      </c>
      <c r="AB74" cm="1">
        <f t="array" ref="AB74">Techno_IN!AB75*Techno_IN!AB$2/SUMPRODUCT(IF(Techno_IN!$B75:$AK75=1,1,0),Techno_IN!$B$2:$AK$2)</f>
        <v>0</v>
      </c>
      <c r="AC74" cm="1">
        <f t="array" ref="AC74">Techno_IN!AC75*Techno_IN!AC$2/SUMPRODUCT(IF(Techno_IN!$B75:$AK75=1,1,0),Techno_IN!$B$2:$AK$2)</f>
        <v>0</v>
      </c>
      <c r="AD74" cm="1">
        <f t="array" ref="AD74">Techno_IN!AD75*Techno_IN!AD$2/SUMPRODUCT(IF(Techno_IN!$B75:$AK75=1,1,0),Techno_IN!$B$2:$AK$2)</f>
        <v>0</v>
      </c>
      <c r="AE74" cm="1">
        <f t="array" ref="AE74">Techno_IN!AE75*Techno_IN!AE$2/SUMPRODUCT(IF(Techno_IN!$B75:$AK75=1,1,0),Techno_IN!$B$2:$AK$2)</f>
        <v>0</v>
      </c>
      <c r="AF74" cm="1">
        <f t="array" ref="AF74">Techno_IN!AF75*Techno_IN!AF$2/SUMPRODUCT(IF(Techno_IN!$B75:$AK75=1,1,0),Techno_IN!$B$2:$AK$2)</f>
        <v>0</v>
      </c>
      <c r="AG74" cm="1">
        <f t="array" ref="AG74">Techno_IN!AG75*Techno_IN!AG$2/SUMPRODUCT(IF(Techno_IN!$B75:$AK75=1,1,0),Techno_IN!$B$2:$AK$2)</f>
        <v>0</v>
      </c>
      <c r="AH74" cm="1">
        <f t="array" ref="AH74">Techno_IN!AH75*Techno_IN!AH$2/SUMPRODUCT(IF(Techno_IN!$B75:$AK75=1,1,0),Techno_IN!$B$2:$AK$2)</f>
        <v>0</v>
      </c>
      <c r="AI74" cm="1">
        <f t="array" ref="AI74">Techno_IN!AI75*Techno_IN!AI$2/SUMPRODUCT(IF(Techno_IN!$B75:$AK75=1,1,0),Techno_IN!$B$2:$AK$2)</f>
        <v>0</v>
      </c>
      <c r="AJ74" cm="1">
        <f t="array" ref="AJ74">Techno_IN!AJ75*Techno_IN!AJ$2/SUMPRODUCT(IF(Techno_IN!$B75:$AK75=1,1,0),Techno_IN!$B$2:$AK$2)</f>
        <v>0</v>
      </c>
      <c r="AK74" cm="1">
        <f t="array" ref="AK74">Techno_IN!AK75*Techno_IN!AK$2/SUMPRODUCT(IF(Techno_IN!$B75:$AK75=1,1,0),Techno_IN!$B$2:$AK$2)</f>
        <v>0</v>
      </c>
    </row>
    <row r="75" spans="1:37">
      <c r="A75" t="str">
        <f>Techno_IN!A76</f>
        <v>DEC_BOILER_WOOD</v>
      </c>
      <c r="B75" cm="1">
        <f t="array" ref="B75">Techno_IN!B76*Techno_IN!B$2/SUMPRODUCT(IF(Techno_IN!$B76:$AK76=1,1,0),Techno_IN!$B$2:$AK$2)</f>
        <v>0</v>
      </c>
      <c r="C75" cm="1">
        <f t="array" ref="C75">Techno_IN!C76*Techno_IN!C$2/SUMPRODUCT(IF(Techno_IN!$B76:$AK76=1,1,0),Techno_IN!$B$2:$AK$2)</f>
        <v>0</v>
      </c>
      <c r="D75" cm="1">
        <f t="array" ref="D75">Techno_IN!D76*Techno_IN!D$2/SUMPRODUCT(IF(Techno_IN!$B76:$AK76=1,1,0),Techno_IN!$B$2:$AK$2)</f>
        <v>0</v>
      </c>
      <c r="E75" cm="1">
        <f t="array" ref="E75">Techno_IN!E76*Techno_IN!E$2/SUMPRODUCT(IF(Techno_IN!$B76:$AK76=1,1,0),Techno_IN!$B$2:$AK$2)</f>
        <v>0</v>
      </c>
      <c r="F75" cm="1">
        <f t="array" ref="F75">Techno_IN!F76*Techno_IN!F$2/SUMPRODUCT(IF(Techno_IN!$B76:$AK76=1,1,0),Techno_IN!$B$2:$AK$2)</f>
        <v>0</v>
      </c>
      <c r="G75" cm="1">
        <f t="array" ref="G75">Techno_IN!G76*Techno_IN!G$2/SUMPRODUCT(IF(Techno_IN!$B76:$AK76=1,1,0),Techno_IN!$B$2:$AK$2)</f>
        <v>0</v>
      </c>
      <c r="H75" cm="1">
        <f t="array" ref="H75">Techno_IN!H76*Techno_IN!H$2/SUMPRODUCT(IF(Techno_IN!$B76:$AK76=1,1,0),Techno_IN!$B$2:$AK$2)</f>
        <v>0</v>
      </c>
      <c r="I75" cm="1">
        <f t="array" ref="I75">Techno_IN!I76*Techno_IN!I$2/SUMPRODUCT(IF(Techno_IN!$B76:$AK76=1,1,0),Techno_IN!$B$2:$AK$2)</f>
        <v>0</v>
      </c>
      <c r="J75" cm="1">
        <f t="array" ref="J75">Techno_IN!J76*Techno_IN!J$2/SUMPRODUCT(IF(Techno_IN!$B76:$AK76=1,1,0),Techno_IN!$B$2:$AK$2)</f>
        <v>0</v>
      </c>
      <c r="K75" cm="1">
        <f t="array" ref="K75">Techno_IN!K76*Techno_IN!K$2/SUMPRODUCT(IF(Techno_IN!$B76:$AK76=1,1,0),Techno_IN!$B$2:$AK$2)</f>
        <v>0</v>
      </c>
      <c r="L75" cm="1">
        <f t="array" ref="L75">Techno_IN!L76*Techno_IN!L$2/SUMPRODUCT(IF(Techno_IN!$B76:$AK76=1,1,0),Techno_IN!$B$2:$AK$2)</f>
        <v>0</v>
      </c>
      <c r="M75" cm="1">
        <f t="array" ref="M75">Techno_IN!M76*Techno_IN!M$2/SUMPRODUCT(IF(Techno_IN!$B76:$AK76=1,1,0),Techno_IN!$B$2:$AK$2)</f>
        <v>0</v>
      </c>
      <c r="N75" cm="1">
        <f t="array" ref="N75">Techno_IN!N76*Techno_IN!N$2/SUMPRODUCT(IF(Techno_IN!$B76:$AK76=1,1,0),Techno_IN!$B$2:$AK$2)</f>
        <v>-12.057326635714288</v>
      </c>
      <c r="O75" cm="1">
        <f t="array" ref="O75">Techno_IN!O76*Techno_IN!O$2/SUMPRODUCT(IF(Techno_IN!$B76:$AK76=1,1,0),Techno_IN!$B$2:$AK$2)</f>
        <v>0</v>
      </c>
      <c r="P75" cm="1">
        <f t="array" ref="P75">Techno_IN!P76*Techno_IN!P$2/SUMPRODUCT(IF(Techno_IN!$B76:$AK76=1,1,0),Techno_IN!$B$2:$AK$2)</f>
        <v>0</v>
      </c>
      <c r="Q75" cm="1">
        <f t="array" ref="Q75">Techno_IN!Q76*Techno_IN!Q$2/SUMPRODUCT(IF(Techno_IN!$B76:$AK76=1,1,0),Techno_IN!$B$2:$AK$2)</f>
        <v>0</v>
      </c>
      <c r="R75" cm="1">
        <f t="array" ref="R75">Techno_IN!R76*Techno_IN!R$2/SUMPRODUCT(IF(Techno_IN!$B76:$AK76=1,1,0),Techno_IN!$B$2:$AK$2)</f>
        <v>0</v>
      </c>
      <c r="S75" cm="1">
        <f t="array" ref="S75">Techno_IN!S76*Techno_IN!S$2/SUMPRODUCT(IF(Techno_IN!$B76:$AK76=1,1,0),Techno_IN!$B$2:$AK$2)</f>
        <v>0</v>
      </c>
      <c r="T75" cm="1">
        <f t="array" ref="T75">Techno_IN!T76*Techno_IN!T$2/SUMPRODUCT(IF(Techno_IN!$B76:$AK76=1,1,0),Techno_IN!$B$2:$AK$2)</f>
        <v>0</v>
      </c>
      <c r="U75" cm="1">
        <f t="array" ref="U75">Techno_IN!U76*Techno_IN!U$2/SUMPRODUCT(IF(Techno_IN!$B76:$AK76=1,1,0),Techno_IN!$B$2:$AK$2)</f>
        <v>0</v>
      </c>
      <c r="V75" cm="1">
        <f t="array" ref="V75">Techno_IN!V76*Techno_IN!V$2/SUMPRODUCT(IF(Techno_IN!$B76:$AK76=1,1,0),Techno_IN!$B$2:$AK$2)</f>
        <v>0</v>
      </c>
      <c r="W75" cm="1">
        <f t="array" ref="W75">Techno_IN!W76*Techno_IN!W$2/SUMPRODUCT(IF(Techno_IN!$B76:$AK76=1,1,0),Techno_IN!$B$2:$AK$2)</f>
        <v>0</v>
      </c>
      <c r="X75" cm="1">
        <f t="array" ref="X75">Techno_IN!X76*Techno_IN!X$2/SUMPRODUCT(IF(Techno_IN!$B76:$AK76=1,1,0),Techno_IN!$B$2:$AK$2)</f>
        <v>0</v>
      </c>
      <c r="Y75" cm="1">
        <f t="array" ref="Y75">Techno_IN!Y76*Techno_IN!Y$2/SUMPRODUCT(IF(Techno_IN!$B76:$AK76=1,1,0),Techno_IN!$B$2:$AK$2)</f>
        <v>1</v>
      </c>
      <c r="Z75" cm="1">
        <f t="array" ref="Z75">Techno_IN!Z76*Techno_IN!Z$2/SUMPRODUCT(IF(Techno_IN!$B76:$AK76=1,1,0),Techno_IN!$B$2:$AK$2)</f>
        <v>0</v>
      </c>
      <c r="AA75" cm="1">
        <f t="array" ref="AA75">Techno_IN!AA76*Techno_IN!AA$2/SUMPRODUCT(IF(Techno_IN!$B76:$AK76=1,1,0),Techno_IN!$B$2:$AK$2)</f>
        <v>0</v>
      </c>
      <c r="AB75" cm="1">
        <f t="array" ref="AB75">Techno_IN!AB76*Techno_IN!AB$2/SUMPRODUCT(IF(Techno_IN!$B76:$AK76=1,1,0),Techno_IN!$B$2:$AK$2)</f>
        <v>0</v>
      </c>
      <c r="AC75" cm="1">
        <f t="array" ref="AC75">Techno_IN!AC76*Techno_IN!AC$2/SUMPRODUCT(IF(Techno_IN!$B76:$AK76=1,1,0),Techno_IN!$B$2:$AK$2)</f>
        <v>0</v>
      </c>
      <c r="AD75" cm="1">
        <f t="array" ref="AD75">Techno_IN!AD76*Techno_IN!AD$2/SUMPRODUCT(IF(Techno_IN!$B76:$AK76=1,1,0),Techno_IN!$B$2:$AK$2)</f>
        <v>0</v>
      </c>
      <c r="AE75" cm="1">
        <f t="array" ref="AE75">Techno_IN!AE76*Techno_IN!AE$2/SUMPRODUCT(IF(Techno_IN!$B76:$AK76=1,1,0),Techno_IN!$B$2:$AK$2)</f>
        <v>0</v>
      </c>
      <c r="AF75" cm="1">
        <f t="array" ref="AF75">Techno_IN!AF76*Techno_IN!AF$2/SUMPRODUCT(IF(Techno_IN!$B76:$AK76=1,1,0),Techno_IN!$B$2:$AK$2)</f>
        <v>0</v>
      </c>
      <c r="AG75" cm="1">
        <f t="array" ref="AG75">Techno_IN!AG76*Techno_IN!AG$2/SUMPRODUCT(IF(Techno_IN!$B76:$AK76=1,1,0),Techno_IN!$B$2:$AK$2)</f>
        <v>0</v>
      </c>
      <c r="AH75" cm="1">
        <f t="array" ref="AH75">Techno_IN!AH76*Techno_IN!AH$2/SUMPRODUCT(IF(Techno_IN!$B76:$AK76=1,1,0),Techno_IN!$B$2:$AK$2)</f>
        <v>0</v>
      </c>
      <c r="AI75" cm="1">
        <f t="array" ref="AI75">Techno_IN!AI76*Techno_IN!AI$2/SUMPRODUCT(IF(Techno_IN!$B76:$AK76=1,1,0),Techno_IN!$B$2:$AK$2)</f>
        <v>0</v>
      </c>
      <c r="AJ75" cm="1">
        <f t="array" ref="AJ75">Techno_IN!AJ76*Techno_IN!AJ$2/SUMPRODUCT(IF(Techno_IN!$B76:$AK76=1,1,0),Techno_IN!$B$2:$AK$2)</f>
        <v>0</v>
      </c>
      <c r="AK75" cm="1">
        <f t="array" ref="AK75">Techno_IN!AK76*Techno_IN!AK$2/SUMPRODUCT(IF(Techno_IN!$B76:$AK76=1,1,0),Techno_IN!$B$2:$AK$2)</f>
        <v>0</v>
      </c>
    </row>
    <row r="76" spans="1:37">
      <c r="A76" t="str">
        <f>Techno_IN!A77</f>
        <v>DEC_BOILER_OIL</v>
      </c>
      <c r="B76" cm="1">
        <f t="array" ref="B76">Techno_IN!B77*Techno_IN!B$2/SUMPRODUCT(IF(Techno_IN!$B77:$AK77=1,1,0),Techno_IN!$B$2:$AK$2)</f>
        <v>0</v>
      </c>
      <c r="C76" cm="1">
        <f t="array" ref="C76">Techno_IN!C77*Techno_IN!C$2/SUMPRODUCT(IF(Techno_IN!$B77:$AK77=1,1,0),Techno_IN!$B$2:$AK$2)</f>
        <v>0</v>
      </c>
      <c r="D76" cm="1">
        <f t="array" ref="D76">Techno_IN!D77*Techno_IN!D$2/SUMPRODUCT(IF(Techno_IN!$B77:$AK77=1,1,0),Techno_IN!$B$2:$AK$2)</f>
        <v>0</v>
      </c>
      <c r="E76" cm="1">
        <f t="array" ref="E76">Techno_IN!E77*Techno_IN!E$2/SUMPRODUCT(IF(Techno_IN!$B77:$AK77=1,1,0),Techno_IN!$B$2:$AK$2)</f>
        <v>0</v>
      </c>
      <c r="F76" cm="1">
        <f t="array" ref="F76">Techno_IN!F77*Techno_IN!F$2/SUMPRODUCT(IF(Techno_IN!$B77:$AK77=1,1,0),Techno_IN!$B$2:$AK$2)</f>
        <v>0</v>
      </c>
      <c r="G76" cm="1">
        <f t="array" ref="G76">Techno_IN!G77*Techno_IN!G$2/SUMPRODUCT(IF(Techno_IN!$B77:$AK77=1,1,0),Techno_IN!$B$2:$AK$2)</f>
        <v>0</v>
      </c>
      <c r="H76" cm="1">
        <f t="array" ref="H76">Techno_IN!H77*Techno_IN!H$2/SUMPRODUCT(IF(Techno_IN!$B77:$AK77=1,1,0),Techno_IN!$B$2:$AK$2)</f>
        <v>0</v>
      </c>
      <c r="I76" cm="1">
        <f t="array" ref="I76">Techno_IN!I77*Techno_IN!I$2/SUMPRODUCT(IF(Techno_IN!$B77:$AK77=1,1,0),Techno_IN!$B$2:$AK$2)</f>
        <v>0</v>
      </c>
      <c r="J76" cm="1">
        <f t="array" ref="J76">Techno_IN!J77*Techno_IN!J$2/SUMPRODUCT(IF(Techno_IN!$B77:$AK77=1,1,0),Techno_IN!$B$2:$AK$2)</f>
        <v>0</v>
      </c>
      <c r="K76" cm="1">
        <f t="array" ref="K76">Techno_IN!K77*Techno_IN!K$2/SUMPRODUCT(IF(Techno_IN!$B77:$AK77=1,1,0),Techno_IN!$B$2:$AK$2)</f>
        <v>0</v>
      </c>
      <c r="L76" cm="1">
        <f t="array" ref="L76">Techno_IN!L77*Techno_IN!L$2/SUMPRODUCT(IF(Techno_IN!$B77:$AK77=1,1,0),Techno_IN!$B$2:$AK$2)</f>
        <v>-11.514203814285718</v>
      </c>
      <c r="M76" cm="1">
        <f t="array" ref="M76">Techno_IN!M77*Techno_IN!M$2/SUMPRODUCT(IF(Techno_IN!$B77:$AK77=1,1,0),Techno_IN!$B$2:$AK$2)</f>
        <v>0</v>
      </c>
      <c r="N76" cm="1">
        <f t="array" ref="N76">Techno_IN!N77*Techno_IN!N$2/SUMPRODUCT(IF(Techno_IN!$B77:$AK77=1,1,0),Techno_IN!$B$2:$AK$2)</f>
        <v>0</v>
      </c>
      <c r="O76" cm="1">
        <f t="array" ref="O76">Techno_IN!O77*Techno_IN!O$2/SUMPRODUCT(IF(Techno_IN!$B77:$AK77=1,1,0),Techno_IN!$B$2:$AK$2)</f>
        <v>0</v>
      </c>
      <c r="P76" cm="1">
        <f t="array" ref="P76">Techno_IN!P77*Techno_IN!P$2/SUMPRODUCT(IF(Techno_IN!$B77:$AK77=1,1,0),Techno_IN!$B$2:$AK$2)</f>
        <v>0</v>
      </c>
      <c r="Q76" cm="1">
        <f t="array" ref="Q76">Techno_IN!Q77*Techno_IN!Q$2/SUMPRODUCT(IF(Techno_IN!$B77:$AK77=1,1,0),Techno_IN!$B$2:$AK$2)</f>
        <v>0</v>
      </c>
      <c r="R76" cm="1">
        <f t="array" ref="R76">Techno_IN!R77*Techno_IN!R$2/SUMPRODUCT(IF(Techno_IN!$B77:$AK77=1,1,0),Techno_IN!$B$2:$AK$2)</f>
        <v>0</v>
      </c>
      <c r="S76" cm="1">
        <f t="array" ref="S76">Techno_IN!S77*Techno_IN!S$2/SUMPRODUCT(IF(Techno_IN!$B77:$AK77=1,1,0),Techno_IN!$B$2:$AK$2)</f>
        <v>0</v>
      </c>
      <c r="T76" cm="1">
        <f t="array" ref="T76">Techno_IN!T77*Techno_IN!T$2/SUMPRODUCT(IF(Techno_IN!$B77:$AK77=1,1,0),Techno_IN!$B$2:$AK$2)</f>
        <v>0</v>
      </c>
      <c r="U76" cm="1">
        <f t="array" ref="U76">Techno_IN!U77*Techno_IN!U$2/SUMPRODUCT(IF(Techno_IN!$B77:$AK77=1,1,0),Techno_IN!$B$2:$AK$2)</f>
        <v>0</v>
      </c>
      <c r="V76" cm="1">
        <f t="array" ref="V76">Techno_IN!V77*Techno_IN!V$2/SUMPRODUCT(IF(Techno_IN!$B77:$AK77=1,1,0),Techno_IN!$B$2:$AK$2)</f>
        <v>0</v>
      </c>
      <c r="W76" cm="1">
        <f t="array" ref="W76">Techno_IN!W77*Techno_IN!W$2/SUMPRODUCT(IF(Techno_IN!$B77:$AK77=1,1,0),Techno_IN!$B$2:$AK$2)</f>
        <v>0</v>
      </c>
      <c r="X76" cm="1">
        <f t="array" ref="X76">Techno_IN!X77*Techno_IN!X$2/SUMPRODUCT(IF(Techno_IN!$B77:$AK77=1,1,0),Techno_IN!$B$2:$AK$2)</f>
        <v>0</v>
      </c>
      <c r="Y76" cm="1">
        <f t="array" ref="Y76">Techno_IN!Y77*Techno_IN!Y$2/SUMPRODUCT(IF(Techno_IN!$B77:$AK77=1,1,0),Techno_IN!$B$2:$AK$2)</f>
        <v>1</v>
      </c>
      <c r="Z76" cm="1">
        <f t="array" ref="Z76">Techno_IN!Z77*Techno_IN!Z$2/SUMPRODUCT(IF(Techno_IN!$B77:$AK77=1,1,0),Techno_IN!$B$2:$AK$2)</f>
        <v>0</v>
      </c>
      <c r="AA76" cm="1">
        <f t="array" ref="AA76">Techno_IN!AA77*Techno_IN!AA$2/SUMPRODUCT(IF(Techno_IN!$B77:$AK77=1,1,0),Techno_IN!$B$2:$AK$2)</f>
        <v>0</v>
      </c>
      <c r="AB76" cm="1">
        <f t="array" ref="AB76">Techno_IN!AB77*Techno_IN!AB$2/SUMPRODUCT(IF(Techno_IN!$B77:$AK77=1,1,0),Techno_IN!$B$2:$AK$2)</f>
        <v>0</v>
      </c>
      <c r="AC76" cm="1">
        <f t="array" ref="AC76">Techno_IN!AC77*Techno_IN!AC$2/SUMPRODUCT(IF(Techno_IN!$B77:$AK77=1,1,0),Techno_IN!$B$2:$AK$2)</f>
        <v>0</v>
      </c>
      <c r="AD76" cm="1">
        <f t="array" ref="AD76">Techno_IN!AD77*Techno_IN!AD$2/SUMPRODUCT(IF(Techno_IN!$B77:$AK77=1,1,0),Techno_IN!$B$2:$AK$2)</f>
        <v>0</v>
      </c>
      <c r="AE76" cm="1">
        <f t="array" ref="AE76">Techno_IN!AE77*Techno_IN!AE$2/SUMPRODUCT(IF(Techno_IN!$B77:$AK77=1,1,0),Techno_IN!$B$2:$AK$2)</f>
        <v>0</v>
      </c>
      <c r="AF76" cm="1">
        <f t="array" ref="AF76">Techno_IN!AF77*Techno_IN!AF$2/SUMPRODUCT(IF(Techno_IN!$B77:$AK77=1,1,0),Techno_IN!$B$2:$AK$2)</f>
        <v>0</v>
      </c>
      <c r="AG76" cm="1">
        <f t="array" ref="AG76">Techno_IN!AG77*Techno_IN!AG$2/SUMPRODUCT(IF(Techno_IN!$B77:$AK77=1,1,0),Techno_IN!$B$2:$AK$2)</f>
        <v>0</v>
      </c>
      <c r="AH76" cm="1">
        <f t="array" ref="AH76">Techno_IN!AH77*Techno_IN!AH$2/SUMPRODUCT(IF(Techno_IN!$B77:$AK77=1,1,0),Techno_IN!$B$2:$AK$2)</f>
        <v>0</v>
      </c>
      <c r="AI76" cm="1">
        <f t="array" ref="AI76">Techno_IN!AI77*Techno_IN!AI$2/SUMPRODUCT(IF(Techno_IN!$B77:$AK77=1,1,0),Techno_IN!$B$2:$AK$2)</f>
        <v>0</v>
      </c>
      <c r="AJ76" cm="1">
        <f t="array" ref="AJ76">Techno_IN!AJ77*Techno_IN!AJ$2/SUMPRODUCT(IF(Techno_IN!$B77:$AK77=1,1,0),Techno_IN!$B$2:$AK$2)</f>
        <v>0</v>
      </c>
      <c r="AK76" cm="1">
        <f t="array" ref="AK76">Techno_IN!AK77*Techno_IN!AK$2/SUMPRODUCT(IF(Techno_IN!$B77:$AK77=1,1,0),Techno_IN!$B$2:$AK$2)</f>
        <v>0</v>
      </c>
    </row>
    <row r="77" spans="1:37">
      <c r="A77" t="str">
        <f>Techno_IN!A78</f>
        <v>DEC_SOLAR</v>
      </c>
      <c r="B77" cm="1">
        <f t="array" ref="B77">Techno_IN!B78*Techno_IN!B$2/SUMPRODUCT(IF(Techno_IN!$B78:$AK78=1,1,0),Techno_IN!$B$2:$AK$2)</f>
        <v>0</v>
      </c>
      <c r="C77" cm="1">
        <f t="array" ref="C77">Techno_IN!C78*Techno_IN!C$2/SUMPRODUCT(IF(Techno_IN!$B78:$AK78=1,1,0),Techno_IN!$B$2:$AK$2)</f>
        <v>0</v>
      </c>
      <c r="D77" cm="1">
        <f t="array" ref="D77">Techno_IN!D78*Techno_IN!D$2/SUMPRODUCT(IF(Techno_IN!$B78:$AK78=1,1,0),Techno_IN!$B$2:$AK$2)</f>
        <v>0</v>
      </c>
      <c r="E77" cm="1">
        <f t="array" ref="E77">Techno_IN!E78*Techno_IN!E$2/SUMPRODUCT(IF(Techno_IN!$B78:$AK78=1,1,0),Techno_IN!$B$2:$AK$2)</f>
        <v>0</v>
      </c>
      <c r="F77" cm="1">
        <f t="array" ref="F77">Techno_IN!F78*Techno_IN!F$2/SUMPRODUCT(IF(Techno_IN!$B78:$AK78=1,1,0),Techno_IN!$B$2:$AK$2)</f>
        <v>0</v>
      </c>
      <c r="G77" cm="1">
        <f t="array" ref="G77">Techno_IN!G78*Techno_IN!G$2/SUMPRODUCT(IF(Techno_IN!$B78:$AK78=1,1,0),Techno_IN!$B$2:$AK$2)</f>
        <v>0</v>
      </c>
      <c r="H77" cm="1">
        <f t="array" ref="H77">Techno_IN!H78*Techno_IN!H$2/SUMPRODUCT(IF(Techno_IN!$B78:$AK78=1,1,0),Techno_IN!$B$2:$AK$2)</f>
        <v>0</v>
      </c>
      <c r="I77" cm="1">
        <f t="array" ref="I77">Techno_IN!I78*Techno_IN!I$2/SUMPRODUCT(IF(Techno_IN!$B78:$AK78=1,1,0),Techno_IN!$B$2:$AK$2)</f>
        <v>0</v>
      </c>
      <c r="J77" cm="1">
        <f t="array" ref="J77">Techno_IN!J78*Techno_IN!J$2/SUMPRODUCT(IF(Techno_IN!$B78:$AK78=1,1,0),Techno_IN!$B$2:$AK$2)</f>
        <v>0</v>
      </c>
      <c r="K77" cm="1">
        <f t="array" ref="K77">Techno_IN!K78*Techno_IN!K$2/SUMPRODUCT(IF(Techno_IN!$B78:$AK78=1,1,0),Techno_IN!$B$2:$AK$2)</f>
        <v>0</v>
      </c>
      <c r="L77" cm="1">
        <f t="array" ref="L77">Techno_IN!L78*Techno_IN!L$2/SUMPRODUCT(IF(Techno_IN!$B78:$AK78=1,1,0),Techno_IN!$B$2:$AK$2)</f>
        <v>0</v>
      </c>
      <c r="M77" cm="1">
        <f t="array" ref="M77">Techno_IN!M78*Techno_IN!M$2/SUMPRODUCT(IF(Techno_IN!$B78:$AK78=1,1,0),Techno_IN!$B$2:$AK$2)</f>
        <v>0</v>
      </c>
      <c r="N77" cm="1">
        <f t="array" ref="N77">Techno_IN!N78*Techno_IN!N$2/SUMPRODUCT(IF(Techno_IN!$B78:$AK78=1,1,0),Techno_IN!$B$2:$AK$2)</f>
        <v>0</v>
      </c>
      <c r="O77" cm="1">
        <f t="array" ref="O77">Techno_IN!O78*Techno_IN!O$2/SUMPRODUCT(IF(Techno_IN!$B78:$AK78=1,1,0),Techno_IN!$B$2:$AK$2)</f>
        <v>0</v>
      </c>
      <c r="P77" cm="1">
        <f t="array" ref="P77">Techno_IN!P78*Techno_IN!P$2/SUMPRODUCT(IF(Techno_IN!$B78:$AK78=1,1,0),Techno_IN!$B$2:$AK$2)</f>
        <v>0</v>
      </c>
      <c r="Q77" cm="1">
        <f t="array" ref="Q77">Techno_IN!Q78*Techno_IN!Q$2/SUMPRODUCT(IF(Techno_IN!$B78:$AK78=1,1,0),Techno_IN!$B$2:$AK$2)</f>
        <v>0</v>
      </c>
      <c r="R77" cm="1">
        <f t="array" ref="R77">Techno_IN!R78*Techno_IN!R$2/SUMPRODUCT(IF(Techno_IN!$B78:$AK78=1,1,0),Techno_IN!$B$2:$AK$2)</f>
        <v>0</v>
      </c>
      <c r="S77" cm="1">
        <f t="array" ref="S77">Techno_IN!S78*Techno_IN!S$2/SUMPRODUCT(IF(Techno_IN!$B78:$AK78=1,1,0),Techno_IN!$B$2:$AK$2)</f>
        <v>0</v>
      </c>
      <c r="T77" cm="1">
        <f t="array" ref="T77">Techno_IN!T78*Techno_IN!T$2/SUMPRODUCT(IF(Techno_IN!$B78:$AK78=1,1,0),Techno_IN!$B$2:$AK$2)</f>
        <v>0</v>
      </c>
      <c r="U77" cm="1">
        <f t="array" ref="U77">Techno_IN!U78*Techno_IN!U$2/SUMPRODUCT(IF(Techno_IN!$B78:$AK78=1,1,0),Techno_IN!$B$2:$AK$2)</f>
        <v>0</v>
      </c>
      <c r="V77" cm="1">
        <f t="array" ref="V77">Techno_IN!V78*Techno_IN!V$2/SUMPRODUCT(IF(Techno_IN!$B78:$AK78=1,1,0),Techno_IN!$B$2:$AK$2)</f>
        <v>0</v>
      </c>
      <c r="W77" cm="1">
        <f t="array" ref="W77">Techno_IN!W78*Techno_IN!W$2/SUMPRODUCT(IF(Techno_IN!$B78:$AK78=1,1,0),Techno_IN!$B$2:$AK$2)</f>
        <v>0</v>
      </c>
      <c r="X77" cm="1">
        <f t="array" ref="X77">Techno_IN!X78*Techno_IN!X$2/SUMPRODUCT(IF(Techno_IN!$B78:$AK78=1,1,0),Techno_IN!$B$2:$AK$2)</f>
        <v>0</v>
      </c>
      <c r="Y77" cm="1">
        <f t="array" ref="Y77">Techno_IN!Y78*Techno_IN!Y$2/SUMPRODUCT(IF(Techno_IN!$B78:$AK78=1,1,0),Techno_IN!$B$2:$AK$2)</f>
        <v>1</v>
      </c>
      <c r="Z77" cm="1">
        <f t="array" ref="Z77">Techno_IN!Z78*Techno_IN!Z$2/SUMPRODUCT(IF(Techno_IN!$B78:$AK78=1,1,0),Techno_IN!$B$2:$AK$2)</f>
        <v>0</v>
      </c>
      <c r="AA77" cm="1">
        <f t="array" ref="AA77">Techno_IN!AA78*Techno_IN!AA$2/SUMPRODUCT(IF(Techno_IN!$B78:$AK78=1,1,0),Techno_IN!$B$2:$AK$2)</f>
        <v>0</v>
      </c>
      <c r="AB77" cm="1">
        <f t="array" ref="AB77">Techno_IN!AB78*Techno_IN!AB$2/SUMPRODUCT(IF(Techno_IN!$B78:$AK78=1,1,0),Techno_IN!$B$2:$AK$2)</f>
        <v>0</v>
      </c>
      <c r="AC77" cm="1">
        <f t="array" ref="AC77">Techno_IN!AC78*Techno_IN!AC$2/SUMPRODUCT(IF(Techno_IN!$B78:$AK78=1,1,0),Techno_IN!$B$2:$AK$2)</f>
        <v>0</v>
      </c>
      <c r="AD77" cm="1">
        <f t="array" ref="AD77">Techno_IN!AD78*Techno_IN!AD$2/SUMPRODUCT(IF(Techno_IN!$B78:$AK78=1,1,0),Techno_IN!$B$2:$AK$2)</f>
        <v>0</v>
      </c>
      <c r="AE77" cm="1">
        <f t="array" ref="AE77">Techno_IN!AE78*Techno_IN!AE$2/SUMPRODUCT(IF(Techno_IN!$B78:$AK78=1,1,0),Techno_IN!$B$2:$AK$2)</f>
        <v>0</v>
      </c>
      <c r="AF77" cm="1">
        <f t="array" ref="AF77">Techno_IN!AF78*Techno_IN!AF$2/SUMPRODUCT(IF(Techno_IN!$B78:$AK78=1,1,0),Techno_IN!$B$2:$AK$2)</f>
        <v>-9.232857142857144</v>
      </c>
      <c r="AG77" cm="1">
        <f t="array" ref="AG77">Techno_IN!AG78*Techno_IN!AG$2/SUMPRODUCT(IF(Techno_IN!$B78:$AK78=1,1,0),Techno_IN!$B$2:$AK$2)</f>
        <v>0</v>
      </c>
      <c r="AH77" cm="1">
        <f t="array" ref="AH77">Techno_IN!AH78*Techno_IN!AH$2/SUMPRODUCT(IF(Techno_IN!$B78:$AK78=1,1,0),Techno_IN!$B$2:$AK$2)</f>
        <v>0</v>
      </c>
      <c r="AI77" cm="1">
        <f t="array" ref="AI77">Techno_IN!AI78*Techno_IN!AI$2/SUMPRODUCT(IF(Techno_IN!$B78:$AK78=1,1,0),Techno_IN!$B$2:$AK$2)</f>
        <v>0</v>
      </c>
      <c r="AJ77" cm="1">
        <f t="array" ref="AJ77">Techno_IN!AJ78*Techno_IN!AJ$2/SUMPRODUCT(IF(Techno_IN!$B78:$AK78=1,1,0),Techno_IN!$B$2:$AK$2)</f>
        <v>0</v>
      </c>
      <c r="AK77" cm="1">
        <f t="array" ref="AK77">Techno_IN!AK78*Techno_IN!AK$2/SUMPRODUCT(IF(Techno_IN!$B78:$AK78=1,1,0),Techno_IN!$B$2:$AK$2)</f>
        <v>0</v>
      </c>
    </row>
    <row r="78" spans="1:37">
      <c r="A78" t="str">
        <f>Techno_IN!A79</f>
        <v>DEC_DIRECT_ELEC</v>
      </c>
      <c r="B78" cm="1">
        <f t="array" ref="B78">Techno_IN!B79*Techno_IN!B$2/SUMPRODUCT(IF(Techno_IN!$B79:$AK79=1,1,0),Techno_IN!$B$2:$AK$2)</f>
        <v>0</v>
      </c>
      <c r="C78" cm="1">
        <f t="array" ref="C78">Techno_IN!C79*Techno_IN!C$2/SUMPRODUCT(IF(Techno_IN!$B79:$AK79=1,1,0),Techno_IN!$B$2:$AK$2)</f>
        <v>0</v>
      </c>
      <c r="D78" cm="1">
        <f t="array" ref="D78">Techno_IN!D79*Techno_IN!D$2/SUMPRODUCT(IF(Techno_IN!$B79:$AK79=1,1,0),Techno_IN!$B$2:$AK$2)</f>
        <v>0</v>
      </c>
      <c r="E78" cm="1">
        <f t="array" ref="E78">Techno_IN!E79*Techno_IN!E$2/SUMPRODUCT(IF(Techno_IN!$B79:$AK79=1,1,0),Techno_IN!$B$2:$AK$2)</f>
        <v>0</v>
      </c>
      <c r="F78" cm="1">
        <f t="array" ref="F78">Techno_IN!F79*Techno_IN!F$2/SUMPRODUCT(IF(Techno_IN!$B79:$AK79=1,1,0),Techno_IN!$B$2:$AK$2)</f>
        <v>0</v>
      </c>
      <c r="G78" cm="1">
        <f t="array" ref="G78">Techno_IN!G79*Techno_IN!G$2/SUMPRODUCT(IF(Techno_IN!$B79:$AK79=1,1,0),Techno_IN!$B$2:$AK$2)</f>
        <v>0</v>
      </c>
      <c r="H78" cm="1">
        <f t="array" ref="H78">Techno_IN!H79*Techno_IN!H$2/SUMPRODUCT(IF(Techno_IN!$B79:$AK79=1,1,0),Techno_IN!$B$2:$AK$2)</f>
        <v>0</v>
      </c>
      <c r="I78" cm="1">
        <f t="array" ref="I78">Techno_IN!I79*Techno_IN!I$2/SUMPRODUCT(IF(Techno_IN!$B79:$AK79=1,1,0),Techno_IN!$B$2:$AK$2)</f>
        <v>-9.232857142857144</v>
      </c>
      <c r="J78" cm="1">
        <f t="array" ref="J78">Techno_IN!J79*Techno_IN!J$2/SUMPRODUCT(IF(Techno_IN!$B79:$AK79=1,1,0),Techno_IN!$B$2:$AK$2)</f>
        <v>0</v>
      </c>
      <c r="K78" cm="1">
        <f t="array" ref="K78">Techno_IN!K79*Techno_IN!K$2/SUMPRODUCT(IF(Techno_IN!$B79:$AK79=1,1,0),Techno_IN!$B$2:$AK$2)</f>
        <v>0</v>
      </c>
      <c r="L78" cm="1">
        <f t="array" ref="L78">Techno_IN!L79*Techno_IN!L$2/SUMPRODUCT(IF(Techno_IN!$B79:$AK79=1,1,0),Techno_IN!$B$2:$AK$2)</f>
        <v>0</v>
      </c>
      <c r="M78" cm="1">
        <f t="array" ref="M78">Techno_IN!M79*Techno_IN!M$2/SUMPRODUCT(IF(Techno_IN!$B79:$AK79=1,1,0),Techno_IN!$B$2:$AK$2)</f>
        <v>0</v>
      </c>
      <c r="N78" cm="1">
        <f t="array" ref="N78">Techno_IN!N79*Techno_IN!N$2/SUMPRODUCT(IF(Techno_IN!$B79:$AK79=1,1,0),Techno_IN!$B$2:$AK$2)</f>
        <v>0</v>
      </c>
      <c r="O78" cm="1">
        <f t="array" ref="O78">Techno_IN!O79*Techno_IN!O$2/SUMPRODUCT(IF(Techno_IN!$B79:$AK79=1,1,0),Techno_IN!$B$2:$AK$2)</f>
        <v>0</v>
      </c>
      <c r="P78" cm="1">
        <f t="array" ref="P78">Techno_IN!P79*Techno_IN!P$2/SUMPRODUCT(IF(Techno_IN!$B79:$AK79=1,1,0),Techno_IN!$B$2:$AK$2)</f>
        <v>0</v>
      </c>
      <c r="Q78" cm="1">
        <f t="array" ref="Q78">Techno_IN!Q79*Techno_IN!Q$2/SUMPRODUCT(IF(Techno_IN!$B79:$AK79=1,1,0),Techno_IN!$B$2:$AK$2)</f>
        <v>0</v>
      </c>
      <c r="R78" cm="1">
        <f t="array" ref="R78">Techno_IN!R79*Techno_IN!R$2/SUMPRODUCT(IF(Techno_IN!$B79:$AK79=1,1,0),Techno_IN!$B$2:$AK$2)</f>
        <v>0</v>
      </c>
      <c r="S78" cm="1">
        <f t="array" ref="S78">Techno_IN!S79*Techno_IN!S$2/SUMPRODUCT(IF(Techno_IN!$B79:$AK79=1,1,0),Techno_IN!$B$2:$AK$2)</f>
        <v>0</v>
      </c>
      <c r="T78" cm="1">
        <f t="array" ref="T78">Techno_IN!T79*Techno_IN!T$2/SUMPRODUCT(IF(Techno_IN!$B79:$AK79=1,1,0),Techno_IN!$B$2:$AK$2)</f>
        <v>0</v>
      </c>
      <c r="U78" cm="1">
        <f t="array" ref="U78">Techno_IN!U79*Techno_IN!U$2/SUMPRODUCT(IF(Techno_IN!$B79:$AK79=1,1,0),Techno_IN!$B$2:$AK$2)</f>
        <v>0</v>
      </c>
      <c r="V78" cm="1">
        <f t="array" ref="V78">Techno_IN!V79*Techno_IN!V$2/SUMPRODUCT(IF(Techno_IN!$B79:$AK79=1,1,0),Techno_IN!$B$2:$AK$2)</f>
        <v>0</v>
      </c>
      <c r="W78" cm="1">
        <f t="array" ref="W78">Techno_IN!W79*Techno_IN!W$2/SUMPRODUCT(IF(Techno_IN!$B79:$AK79=1,1,0),Techno_IN!$B$2:$AK$2)</f>
        <v>0</v>
      </c>
      <c r="X78" cm="1">
        <f t="array" ref="X78">Techno_IN!X79*Techno_IN!X$2/SUMPRODUCT(IF(Techno_IN!$B79:$AK79=1,1,0),Techno_IN!$B$2:$AK$2)</f>
        <v>0</v>
      </c>
      <c r="Y78" cm="1">
        <f t="array" ref="Y78">Techno_IN!Y79*Techno_IN!Y$2/SUMPRODUCT(IF(Techno_IN!$B79:$AK79=1,1,0),Techno_IN!$B$2:$AK$2)</f>
        <v>1</v>
      </c>
      <c r="Z78" cm="1">
        <f t="array" ref="Z78">Techno_IN!Z79*Techno_IN!Z$2/SUMPRODUCT(IF(Techno_IN!$B79:$AK79=1,1,0),Techno_IN!$B$2:$AK$2)</f>
        <v>0</v>
      </c>
      <c r="AA78" cm="1">
        <f t="array" ref="AA78">Techno_IN!AA79*Techno_IN!AA$2/SUMPRODUCT(IF(Techno_IN!$B79:$AK79=1,1,0),Techno_IN!$B$2:$AK$2)</f>
        <v>0</v>
      </c>
      <c r="AB78" cm="1">
        <f t="array" ref="AB78">Techno_IN!AB79*Techno_IN!AB$2/SUMPRODUCT(IF(Techno_IN!$B79:$AK79=1,1,0),Techno_IN!$B$2:$AK$2)</f>
        <v>0</v>
      </c>
      <c r="AC78" cm="1">
        <f t="array" ref="AC78">Techno_IN!AC79*Techno_IN!AC$2/SUMPRODUCT(IF(Techno_IN!$B79:$AK79=1,1,0),Techno_IN!$B$2:$AK$2)</f>
        <v>0</v>
      </c>
      <c r="AD78" cm="1">
        <f t="array" ref="AD78">Techno_IN!AD79*Techno_IN!AD$2/SUMPRODUCT(IF(Techno_IN!$B79:$AK79=1,1,0),Techno_IN!$B$2:$AK$2)</f>
        <v>0</v>
      </c>
      <c r="AE78" cm="1">
        <f t="array" ref="AE78">Techno_IN!AE79*Techno_IN!AE$2/SUMPRODUCT(IF(Techno_IN!$B79:$AK79=1,1,0),Techno_IN!$B$2:$AK$2)</f>
        <v>0</v>
      </c>
      <c r="AF78" cm="1">
        <f t="array" ref="AF78">Techno_IN!AF79*Techno_IN!AF$2/SUMPRODUCT(IF(Techno_IN!$B79:$AK79=1,1,0),Techno_IN!$B$2:$AK$2)</f>
        <v>0</v>
      </c>
      <c r="AG78" cm="1">
        <f t="array" ref="AG78">Techno_IN!AG79*Techno_IN!AG$2/SUMPRODUCT(IF(Techno_IN!$B79:$AK79=1,1,0),Techno_IN!$B$2:$AK$2)</f>
        <v>0</v>
      </c>
      <c r="AH78" cm="1">
        <f t="array" ref="AH78">Techno_IN!AH79*Techno_IN!AH$2/SUMPRODUCT(IF(Techno_IN!$B79:$AK79=1,1,0),Techno_IN!$B$2:$AK$2)</f>
        <v>0</v>
      </c>
      <c r="AI78" cm="1">
        <f t="array" ref="AI78">Techno_IN!AI79*Techno_IN!AI$2/SUMPRODUCT(IF(Techno_IN!$B79:$AK79=1,1,0),Techno_IN!$B$2:$AK$2)</f>
        <v>0</v>
      </c>
      <c r="AJ78" cm="1">
        <f t="array" ref="AJ78">Techno_IN!AJ79*Techno_IN!AJ$2/SUMPRODUCT(IF(Techno_IN!$B79:$AK79=1,1,0),Techno_IN!$B$2:$AK$2)</f>
        <v>0</v>
      </c>
      <c r="AK78" cm="1">
        <f t="array" ref="AK78">Techno_IN!AK79*Techno_IN!AK$2/SUMPRODUCT(IF(Techno_IN!$B79:$AK79=1,1,0),Techno_IN!$B$2:$AK$2)</f>
        <v>0</v>
      </c>
    </row>
    <row r="79" spans="1:37">
      <c r="A79" t="str">
        <f>Techno_IN!A80</f>
        <v>TRAMWAY_TROLLEY</v>
      </c>
      <c r="B79">
        <f>A3_efficiencies!C8</f>
        <v>0.81</v>
      </c>
      <c r="C79" cm="1">
        <f t="array" ref="C79">Techno_IN!C80*Techno_IN!C$2/SUMPRODUCT(IF(Techno_IN!$B80:$AK80=1,1,0),Techno_IN!$B$2:$AK$2)</f>
        <v>0</v>
      </c>
      <c r="D79" cm="1">
        <f t="array" ref="D79">Techno_IN!D80*Techno_IN!D$2/SUMPRODUCT(IF(Techno_IN!$B80:$AK80=1,1,0),Techno_IN!$B$2:$AK$2)</f>
        <v>0</v>
      </c>
      <c r="E79" cm="1">
        <f t="array" ref="E79">Techno_IN!E80*Techno_IN!E$2/SUMPRODUCT(IF(Techno_IN!$B80:$AK80=1,1,0),Techno_IN!$B$2:$AK$2)</f>
        <v>0</v>
      </c>
      <c r="F79" cm="1">
        <f t="array" ref="F79">Techno_IN!F80*Techno_IN!F$2/SUMPRODUCT(IF(Techno_IN!$B80:$AK80=1,1,0),Techno_IN!$B$2:$AK$2)</f>
        <v>0</v>
      </c>
      <c r="G79" cm="1">
        <f t="array" ref="G79">Techno_IN!G80*Techno_IN!G$2/SUMPRODUCT(IF(Techno_IN!$B80:$AK80=1,1,0),Techno_IN!$B$2:$AK$2)</f>
        <v>0</v>
      </c>
      <c r="H79" cm="1">
        <f t="array" ref="H79">Techno_IN!H80*Techno_IN!H$2/SUMPRODUCT(IF(Techno_IN!$B80:$AK80=1,1,0),Techno_IN!$B$2:$AK$2)</f>
        <v>0</v>
      </c>
      <c r="I79" cm="1">
        <f t="array" ref="I79">Techno_IN!I80*Techno_IN!I$2/SUMPRODUCT(IF(Techno_IN!$B80:$AK80=1,1,0),Techno_IN!$B$2:$AK$2)</f>
        <v>-6.25E-2</v>
      </c>
      <c r="J79" cm="1">
        <f t="array" ref="J79">Techno_IN!J80*Techno_IN!J$2/SUMPRODUCT(IF(Techno_IN!$B80:$AK80=1,1,0),Techno_IN!$B$2:$AK$2)</f>
        <v>0</v>
      </c>
      <c r="K79" cm="1">
        <f t="array" ref="K79">Techno_IN!K80*Techno_IN!K$2/SUMPRODUCT(IF(Techno_IN!$B80:$AK80=1,1,0),Techno_IN!$B$2:$AK$2)</f>
        <v>0</v>
      </c>
      <c r="L79" cm="1">
        <f t="array" ref="L79">Techno_IN!L80*Techno_IN!L$2/SUMPRODUCT(IF(Techno_IN!$B80:$AK80=1,1,0),Techno_IN!$B$2:$AK$2)</f>
        <v>0</v>
      </c>
      <c r="M79" cm="1">
        <f t="array" ref="M79">Techno_IN!M80*Techno_IN!M$2/SUMPRODUCT(IF(Techno_IN!$B80:$AK80=1,1,0),Techno_IN!$B$2:$AK$2)</f>
        <v>0</v>
      </c>
      <c r="N79" cm="1">
        <f t="array" ref="N79">Techno_IN!N80*Techno_IN!N$2/SUMPRODUCT(IF(Techno_IN!$B80:$AK80=1,1,0),Techno_IN!$B$2:$AK$2)</f>
        <v>0</v>
      </c>
      <c r="O79" cm="1">
        <f t="array" ref="O79">Techno_IN!O80*Techno_IN!O$2/SUMPRODUCT(IF(Techno_IN!$B80:$AK80=1,1,0),Techno_IN!$B$2:$AK$2)</f>
        <v>0</v>
      </c>
      <c r="P79" cm="1">
        <f t="array" ref="P79">Techno_IN!P80*Techno_IN!P$2/SUMPRODUCT(IF(Techno_IN!$B80:$AK80=1,1,0),Techno_IN!$B$2:$AK$2)</f>
        <v>0</v>
      </c>
      <c r="Q79" cm="1">
        <f t="array" ref="Q79">Techno_IN!Q80*Techno_IN!Q$2/SUMPRODUCT(IF(Techno_IN!$B80:$AK80=1,1,0),Techno_IN!$B$2:$AK$2)</f>
        <v>0</v>
      </c>
      <c r="R79" cm="1">
        <f t="array" ref="R79">Techno_IN!R80*Techno_IN!R$2/SUMPRODUCT(IF(Techno_IN!$B80:$AK80=1,1,0),Techno_IN!$B$2:$AK$2)</f>
        <v>0</v>
      </c>
      <c r="S79" cm="1">
        <f t="array" ref="S79">Techno_IN!S80*Techno_IN!S$2/SUMPRODUCT(IF(Techno_IN!$B80:$AK80=1,1,0),Techno_IN!$B$2:$AK$2)</f>
        <v>0</v>
      </c>
      <c r="T79" cm="1">
        <f t="array" ref="T79">Techno_IN!T80*Techno_IN!T$2/SUMPRODUCT(IF(Techno_IN!$B80:$AK80=1,1,0),Techno_IN!$B$2:$AK$2)</f>
        <v>0</v>
      </c>
      <c r="U79" cm="1">
        <f t="array" ref="U79">Techno_IN!U80*Techno_IN!U$2/SUMPRODUCT(IF(Techno_IN!$B80:$AK80=1,1,0),Techno_IN!$B$2:$AK$2)</f>
        <v>0</v>
      </c>
      <c r="V79" cm="1">
        <f t="array" ref="V79">Techno_IN!V80*Techno_IN!V$2/SUMPRODUCT(IF(Techno_IN!$B80:$AK80=1,1,0),Techno_IN!$B$2:$AK$2)</f>
        <v>0</v>
      </c>
      <c r="W79" cm="1">
        <f t="array" ref="W79">Techno_IN!W80*Techno_IN!W$2/SUMPRODUCT(IF(Techno_IN!$B80:$AK80=1,1,0),Techno_IN!$B$2:$AK$2)</f>
        <v>0</v>
      </c>
      <c r="X79" cm="1">
        <f t="array" ref="X79">Techno_IN!X80*Techno_IN!X$2/SUMPRODUCT(IF(Techno_IN!$B80:$AK80=1,1,0),Techno_IN!$B$2:$AK$2)</f>
        <v>0</v>
      </c>
      <c r="Y79" cm="1">
        <f t="array" ref="Y79">Techno_IN!Y80*Techno_IN!Y$2/SUMPRODUCT(IF(Techno_IN!$B80:$AK80=1,1,0),Techno_IN!$B$2:$AK$2)</f>
        <v>0</v>
      </c>
      <c r="Z79" cm="1">
        <f t="array" ref="Z79">Techno_IN!Z80*Techno_IN!Z$2/SUMPRODUCT(IF(Techno_IN!$B80:$AK80=1,1,0),Techno_IN!$B$2:$AK$2)</f>
        <v>1</v>
      </c>
      <c r="AA79" cm="1">
        <f t="array" ref="AA79">Techno_IN!AA80*Techno_IN!AA$2/SUMPRODUCT(IF(Techno_IN!$B80:$AK80=1,1,0),Techno_IN!$B$2:$AK$2)</f>
        <v>0</v>
      </c>
      <c r="AB79" cm="1">
        <f t="array" ref="AB79">Techno_IN!AB80*Techno_IN!AB$2/SUMPRODUCT(IF(Techno_IN!$B80:$AK80=1,1,0),Techno_IN!$B$2:$AK$2)</f>
        <v>0</v>
      </c>
      <c r="AC79" cm="1">
        <f t="array" ref="AC79">Techno_IN!AC80*Techno_IN!AC$2/SUMPRODUCT(IF(Techno_IN!$B80:$AK80=1,1,0),Techno_IN!$B$2:$AK$2)</f>
        <v>0</v>
      </c>
      <c r="AD79" cm="1">
        <f t="array" ref="AD79">Techno_IN!AD80*Techno_IN!AD$2/SUMPRODUCT(IF(Techno_IN!$B80:$AK80=1,1,0),Techno_IN!$B$2:$AK$2)</f>
        <v>0</v>
      </c>
      <c r="AE79" cm="1">
        <f t="array" ref="AE79">Techno_IN!AE80*Techno_IN!AE$2/SUMPRODUCT(IF(Techno_IN!$B80:$AK80=1,1,0),Techno_IN!$B$2:$AK$2)</f>
        <v>0</v>
      </c>
      <c r="AF79" cm="1">
        <f t="array" ref="AF79">Techno_IN!AF80*Techno_IN!AF$2/SUMPRODUCT(IF(Techno_IN!$B80:$AK80=1,1,0),Techno_IN!$B$2:$AK$2)</f>
        <v>0</v>
      </c>
      <c r="AG79" cm="1">
        <f t="array" ref="AG79">Techno_IN!AG80*Techno_IN!AG$2/SUMPRODUCT(IF(Techno_IN!$B80:$AK80=1,1,0),Techno_IN!$B$2:$AK$2)</f>
        <v>0</v>
      </c>
      <c r="AH79" cm="1">
        <f t="array" ref="AH79">Techno_IN!AH80*Techno_IN!AH$2/SUMPRODUCT(IF(Techno_IN!$B80:$AK80=1,1,0),Techno_IN!$B$2:$AK$2)</f>
        <v>0</v>
      </c>
      <c r="AI79" cm="1">
        <f t="array" ref="AI79">Techno_IN!AI80*Techno_IN!AI$2/SUMPRODUCT(IF(Techno_IN!$B80:$AK80=1,1,0),Techno_IN!$B$2:$AK$2)</f>
        <v>0</v>
      </c>
      <c r="AJ79" cm="1">
        <f t="array" ref="AJ79">Techno_IN!AJ80*Techno_IN!AJ$2/SUMPRODUCT(IF(Techno_IN!$B80:$AK80=1,1,0),Techno_IN!$B$2:$AK$2)</f>
        <v>0</v>
      </c>
      <c r="AK79" cm="1">
        <f t="array" ref="AK79">Techno_IN!AK80*Techno_IN!AK$2/SUMPRODUCT(IF(Techno_IN!$B80:$AK80=1,1,0),Techno_IN!$B$2:$AK$2)</f>
        <v>0</v>
      </c>
    </row>
    <row r="80" spans="1:37">
      <c r="A80" t="str">
        <f>Techno_IN!A81</f>
        <v>BUS_COACH_DIESEL</v>
      </c>
      <c r="B80">
        <f>A3_efficiencies!C9</f>
        <v>0.23</v>
      </c>
      <c r="C80" cm="1">
        <f t="array" ref="C80">Techno_IN!C81*Techno_IN!C$2/SUMPRODUCT(IF(Techno_IN!$B81:$AK81=1,1,0),Techno_IN!$B$2:$AK$2)</f>
        <v>0</v>
      </c>
      <c r="D80" cm="1">
        <f t="array" ref="D80">Techno_IN!D81*Techno_IN!D$2/SUMPRODUCT(IF(Techno_IN!$B81:$AK81=1,1,0),Techno_IN!$B$2:$AK$2)</f>
        <v>0</v>
      </c>
      <c r="E80" cm="1">
        <f t="array" ref="E80">Techno_IN!E81*Techno_IN!E$2/SUMPRODUCT(IF(Techno_IN!$B81:$AK81=1,1,0),Techno_IN!$B$2:$AK$2)</f>
        <v>0</v>
      </c>
      <c r="F80" cm="1">
        <f t="array" ref="F80">Techno_IN!F81*Techno_IN!F$2/SUMPRODUCT(IF(Techno_IN!$B81:$AK81=1,1,0),Techno_IN!$B$2:$AK$2)</f>
        <v>0</v>
      </c>
      <c r="G80" cm="1">
        <f t="array" ref="G80">Techno_IN!G81*Techno_IN!G$2/SUMPRODUCT(IF(Techno_IN!$B81:$AK81=1,1,0),Techno_IN!$B$2:$AK$2)</f>
        <v>0</v>
      </c>
      <c r="H80" cm="1">
        <f t="array" ref="H80">Techno_IN!H81*Techno_IN!H$2/SUMPRODUCT(IF(Techno_IN!$B81:$AK81=1,1,0),Techno_IN!$B$2:$AK$2)</f>
        <v>0</v>
      </c>
      <c r="I80" cm="1">
        <f t="array" ref="I80">Techno_IN!I81*Techno_IN!I$2/SUMPRODUCT(IF(Techno_IN!$B81:$AK81=1,1,0),Techno_IN!$B$2:$AK$2)</f>
        <v>0</v>
      </c>
      <c r="J80" cm="1">
        <f t="array" ref="J80">Techno_IN!J81*Techno_IN!J$2/SUMPRODUCT(IF(Techno_IN!$B81:$AK81=1,1,0),Techno_IN!$B$2:$AK$2)</f>
        <v>0</v>
      </c>
      <c r="K80" cm="1">
        <f t="array" ref="K80">Techno_IN!K81*Techno_IN!K$2/SUMPRODUCT(IF(Techno_IN!$B81:$AK81=1,1,0),Techno_IN!$B$2:$AK$2)</f>
        <v>-0.28143000000000001</v>
      </c>
      <c r="L80" cm="1">
        <f t="array" ref="L80">Techno_IN!L81*Techno_IN!L$2/SUMPRODUCT(IF(Techno_IN!$B81:$AK81=1,1,0),Techno_IN!$B$2:$AK$2)</f>
        <v>0</v>
      </c>
      <c r="M80" cm="1">
        <f t="array" ref="M80">Techno_IN!M81*Techno_IN!M$2/SUMPRODUCT(IF(Techno_IN!$B81:$AK81=1,1,0),Techno_IN!$B$2:$AK$2)</f>
        <v>0</v>
      </c>
      <c r="N80" cm="1">
        <f t="array" ref="N80">Techno_IN!N81*Techno_IN!N$2/SUMPRODUCT(IF(Techno_IN!$B81:$AK81=1,1,0),Techno_IN!$B$2:$AK$2)</f>
        <v>0</v>
      </c>
      <c r="O80" cm="1">
        <f t="array" ref="O80">Techno_IN!O81*Techno_IN!O$2/SUMPRODUCT(IF(Techno_IN!$B81:$AK81=1,1,0),Techno_IN!$B$2:$AK$2)</f>
        <v>0</v>
      </c>
      <c r="P80" cm="1">
        <f t="array" ref="P80">Techno_IN!P81*Techno_IN!P$2/SUMPRODUCT(IF(Techno_IN!$B81:$AK81=1,1,0),Techno_IN!$B$2:$AK$2)</f>
        <v>0</v>
      </c>
      <c r="Q80" cm="1">
        <f t="array" ref="Q80">Techno_IN!Q81*Techno_IN!Q$2/SUMPRODUCT(IF(Techno_IN!$B81:$AK81=1,1,0),Techno_IN!$B$2:$AK$2)</f>
        <v>0</v>
      </c>
      <c r="R80" cm="1">
        <f t="array" ref="R80">Techno_IN!R81*Techno_IN!R$2/SUMPRODUCT(IF(Techno_IN!$B81:$AK81=1,1,0),Techno_IN!$B$2:$AK$2)</f>
        <v>0</v>
      </c>
      <c r="S80" cm="1">
        <f t="array" ref="S80">Techno_IN!S81*Techno_IN!S$2/SUMPRODUCT(IF(Techno_IN!$B81:$AK81=1,1,0),Techno_IN!$B$2:$AK$2)</f>
        <v>0</v>
      </c>
      <c r="T80" cm="1">
        <f t="array" ref="T80">Techno_IN!T81*Techno_IN!T$2/SUMPRODUCT(IF(Techno_IN!$B81:$AK81=1,1,0),Techno_IN!$B$2:$AK$2)</f>
        <v>0</v>
      </c>
      <c r="U80" cm="1">
        <f t="array" ref="U80">Techno_IN!U81*Techno_IN!U$2/SUMPRODUCT(IF(Techno_IN!$B81:$AK81=1,1,0),Techno_IN!$B$2:$AK$2)</f>
        <v>0</v>
      </c>
      <c r="V80" cm="1">
        <f t="array" ref="V80">Techno_IN!V81*Techno_IN!V$2/SUMPRODUCT(IF(Techno_IN!$B81:$AK81=1,1,0),Techno_IN!$B$2:$AK$2)</f>
        <v>0</v>
      </c>
      <c r="W80" cm="1">
        <f t="array" ref="W80">Techno_IN!W81*Techno_IN!W$2/SUMPRODUCT(IF(Techno_IN!$B81:$AK81=1,1,0),Techno_IN!$B$2:$AK$2)</f>
        <v>0</v>
      </c>
      <c r="X80" cm="1">
        <f t="array" ref="X80">Techno_IN!X81*Techno_IN!X$2/SUMPRODUCT(IF(Techno_IN!$B81:$AK81=1,1,0),Techno_IN!$B$2:$AK$2)</f>
        <v>0</v>
      </c>
      <c r="Y80" cm="1">
        <f t="array" ref="Y80">Techno_IN!Y81*Techno_IN!Y$2/SUMPRODUCT(IF(Techno_IN!$B81:$AK81=1,1,0),Techno_IN!$B$2:$AK$2)</f>
        <v>0</v>
      </c>
      <c r="Z80" cm="1">
        <f t="array" ref="Z80">Techno_IN!Z81*Techno_IN!Z$2/SUMPRODUCT(IF(Techno_IN!$B81:$AK81=1,1,0),Techno_IN!$B$2:$AK$2)</f>
        <v>1</v>
      </c>
      <c r="AA80" cm="1">
        <f t="array" ref="AA80">Techno_IN!AA81*Techno_IN!AA$2/SUMPRODUCT(IF(Techno_IN!$B81:$AK81=1,1,0),Techno_IN!$B$2:$AK$2)</f>
        <v>0</v>
      </c>
      <c r="AB80" cm="1">
        <f t="array" ref="AB80">Techno_IN!AB81*Techno_IN!AB$2/SUMPRODUCT(IF(Techno_IN!$B81:$AK81=1,1,0),Techno_IN!$B$2:$AK$2)</f>
        <v>0</v>
      </c>
      <c r="AC80" cm="1">
        <f t="array" ref="AC80">Techno_IN!AC81*Techno_IN!AC$2/SUMPRODUCT(IF(Techno_IN!$B81:$AK81=1,1,0),Techno_IN!$B$2:$AK$2)</f>
        <v>0</v>
      </c>
      <c r="AD80" cm="1">
        <f t="array" ref="AD80">Techno_IN!AD81*Techno_IN!AD$2/SUMPRODUCT(IF(Techno_IN!$B81:$AK81=1,1,0),Techno_IN!$B$2:$AK$2)</f>
        <v>0</v>
      </c>
      <c r="AE80" cm="1">
        <f t="array" ref="AE80">Techno_IN!AE81*Techno_IN!AE$2/SUMPRODUCT(IF(Techno_IN!$B81:$AK81=1,1,0),Techno_IN!$B$2:$AK$2)</f>
        <v>0</v>
      </c>
      <c r="AF80" cm="1">
        <f t="array" ref="AF80">Techno_IN!AF81*Techno_IN!AF$2/SUMPRODUCT(IF(Techno_IN!$B81:$AK81=1,1,0),Techno_IN!$B$2:$AK$2)</f>
        <v>0</v>
      </c>
      <c r="AG80" cm="1">
        <f t="array" ref="AG80">Techno_IN!AG81*Techno_IN!AG$2/SUMPRODUCT(IF(Techno_IN!$B81:$AK81=1,1,0),Techno_IN!$B$2:$AK$2)</f>
        <v>0</v>
      </c>
      <c r="AH80" cm="1">
        <f t="array" ref="AH80">Techno_IN!AH81*Techno_IN!AH$2/SUMPRODUCT(IF(Techno_IN!$B81:$AK81=1,1,0),Techno_IN!$B$2:$AK$2)</f>
        <v>0</v>
      </c>
      <c r="AI80" cm="1">
        <f t="array" ref="AI80">Techno_IN!AI81*Techno_IN!AI$2/SUMPRODUCT(IF(Techno_IN!$B81:$AK81=1,1,0),Techno_IN!$B$2:$AK$2)</f>
        <v>0</v>
      </c>
      <c r="AJ80" cm="1">
        <f t="array" ref="AJ80">Techno_IN!AJ81*Techno_IN!AJ$2/SUMPRODUCT(IF(Techno_IN!$B81:$AK81=1,1,0),Techno_IN!$B$2:$AK$2)</f>
        <v>0</v>
      </c>
      <c r="AK80" cm="1">
        <f t="array" ref="AK80">Techno_IN!AK81*Techno_IN!AK$2/SUMPRODUCT(IF(Techno_IN!$B81:$AK81=1,1,0),Techno_IN!$B$2:$AK$2)</f>
        <v>0</v>
      </c>
    </row>
    <row r="81" spans="1:37">
      <c r="A81" t="str">
        <f>Techno_IN!A82</f>
        <v>BUS_COACH_HYDIESEL</v>
      </c>
      <c r="B81">
        <f>A3_efficiencies!C10</f>
        <v>0.30887708649468898</v>
      </c>
      <c r="C81" cm="1">
        <f t="array" ref="C81">Techno_IN!C82*Techno_IN!C$2/SUMPRODUCT(IF(Techno_IN!$B82:$AK82=1,1,0),Techno_IN!$B$2:$AK$2)</f>
        <v>0</v>
      </c>
      <c r="D81" cm="1">
        <f t="array" ref="D81">Techno_IN!D82*Techno_IN!D$2/SUMPRODUCT(IF(Techno_IN!$B82:$AK82=1,1,0),Techno_IN!$B$2:$AK$2)</f>
        <v>0</v>
      </c>
      <c r="E81" cm="1">
        <f t="array" ref="E81">Techno_IN!E82*Techno_IN!E$2/SUMPRODUCT(IF(Techno_IN!$B82:$AK82=1,1,0),Techno_IN!$B$2:$AK$2)</f>
        <v>0</v>
      </c>
      <c r="F81" cm="1">
        <f t="array" ref="F81">Techno_IN!F82*Techno_IN!F$2/SUMPRODUCT(IF(Techno_IN!$B82:$AK82=1,1,0),Techno_IN!$B$2:$AK$2)</f>
        <v>0</v>
      </c>
      <c r="G81" cm="1">
        <f t="array" ref="G81">Techno_IN!G82*Techno_IN!G$2/SUMPRODUCT(IF(Techno_IN!$B82:$AK82=1,1,0),Techno_IN!$B$2:$AK$2)</f>
        <v>0</v>
      </c>
      <c r="H81" cm="1">
        <f t="array" ref="H81">Techno_IN!H82*Techno_IN!H$2/SUMPRODUCT(IF(Techno_IN!$B82:$AK82=1,1,0),Techno_IN!$B$2:$AK$2)</f>
        <v>0</v>
      </c>
      <c r="I81" cm="1">
        <f t="array" ref="I81">Techno_IN!I82*Techno_IN!I$2/SUMPRODUCT(IF(Techno_IN!$B82:$AK82=1,1,0),Techno_IN!$B$2:$AK$2)</f>
        <v>0</v>
      </c>
      <c r="J81" cm="1">
        <f t="array" ref="J81">Techno_IN!J82*Techno_IN!J$2/SUMPRODUCT(IF(Techno_IN!$B82:$AK82=1,1,0),Techno_IN!$B$2:$AK$2)</f>
        <v>0</v>
      </c>
      <c r="K81" cm="1">
        <f t="array" ref="K81">Techno_IN!K82*Techno_IN!K$2/SUMPRODUCT(IF(Techno_IN!$B82:$AK82=1,1,0),Techno_IN!$B$2:$AK$2)</f>
        <v>-0.209562</v>
      </c>
      <c r="L81" cm="1">
        <f t="array" ref="L81">Techno_IN!L82*Techno_IN!L$2/SUMPRODUCT(IF(Techno_IN!$B82:$AK82=1,1,0),Techno_IN!$B$2:$AK$2)</f>
        <v>0</v>
      </c>
      <c r="M81" cm="1">
        <f t="array" ref="M81">Techno_IN!M82*Techno_IN!M$2/SUMPRODUCT(IF(Techno_IN!$B82:$AK82=1,1,0),Techno_IN!$B$2:$AK$2)</f>
        <v>0</v>
      </c>
      <c r="N81" cm="1">
        <f t="array" ref="N81">Techno_IN!N82*Techno_IN!N$2/SUMPRODUCT(IF(Techno_IN!$B82:$AK82=1,1,0),Techno_IN!$B$2:$AK$2)</f>
        <v>0</v>
      </c>
      <c r="O81" cm="1">
        <f t="array" ref="O81">Techno_IN!O82*Techno_IN!O$2/SUMPRODUCT(IF(Techno_IN!$B82:$AK82=1,1,0),Techno_IN!$B$2:$AK$2)</f>
        <v>0</v>
      </c>
      <c r="P81" cm="1">
        <f t="array" ref="P81">Techno_IN!P82*Techno_IN!P$2/SUMPRODUCT(IF(Techno_IN!$B82:$AK82=1,1,0),Techno_IN!$B$2:$AK$2)</f>
        <v>0</v>
      </c>
      <c r="Q81" cm="1">
        <f t="array" ref="Q81">Techno_IN!Q82*Techno_IN!Q$2/SUMPRODUCT(IF(Techno_IN!$B82:$AK82=1,1,0),Techno_IN!$B$2:$AK$2)</f>
        <v>0</v>
      </c>
      <c r="R81" cm="1">
        <f t="array" ref="R81">Techno_IN!R82*Techno_IN!R$2/SUMPRODUCT(IF(Techno_IN!$B82:$AK82=1,1,0),Techno_IN!$B$2:$AK$2)</f>
        <v>0</v>
      </c>
      <c r="S81" cm="1">
        <f t="array" ref="S81">Techno_IN!S82*Techno_IN!S$2/SUMPRODUCT(IF(Techno_IN!$B82:$AK82=1,1,0),Techno_IN!$B$2:$AK$2)</f>
        <v>0</v>
      </c>
      <c r="T81" cm="1">
        <f t="array" ref="T81">Techno_IN!T82*Techno_IN!T$2/SUMPRODUCT(IF(Techno_IN!$B82:$AK82=1,1,0),Techno_IN!$B$2:$AK$2)</f>
        <v>0</v>
      </c>
      <c r="U81" cm="1">
        <f t="array" ref="U81">Techno_IN!U82*Techno_IN!U$2/SUMPRODUCT(IF(Techno_IN!$B82:$AK82=1,1,0),Techno_IN!$B$2:$AK$2)</f>
        <v>0</v>
      </c>
      <c r="V81" cm="1">
        <f t="array" ref="V81">Techno_IN!V82*Techno_IN!V$2/SUMPRODUCT(IF(Techno_IN!$B82:$AK82=1,1,0),Techno_IN!$B$2:$AK$2)</f>
        <v>0</v>
      </c>
      <c r="W81" cm="1">
        <f t="array" ref="W81">Techno_IN!W82*Techno_IN!W$2/SUMPRODUCT(IF(Techno_IN!$B82:$AK82=1,1,0),Techno_IN!$B$2:$AK$2)</f>
        <v>0</v>
      </c>
      <c r="X81" cm="1">
        <f t="array" ref="X81">Techno_IN!X82*Techno_IN!X$2/SUMPRODUCT(IF(Techno_IN!$B82:$AK82=1,1,0),Techno_IN!$B$2:$AK$2)</f>
        <v>0</v>
      </c>
      <c r="Y81" cm="1">
        <f t="array" ref="Y81">Techno_IN!Y82*Techno_IN!Y$2/SUMPRODUCT(IF(Techno_IN!$B82:$AK82=1,1,0),Techno_IN!$B$2:$AK$2)</f>
        <v>0</v>
      </c>
      <c r="Z81" cm="1">
        <f t="array" ref="Z81">Techno_IN!Z82*Techno_IN!Z$2/SUMPRODUCT(IF(Techno_IN!$B82:$AK82=1,1,0),Techno_IN!$B$2:$AK$2)</f>
        <v>1</v>
      </c>
      <c r="AA81" cm="1">
        <f t="array" ref="AA81">Techno_IN!AA82*Techno_IN!AA$2/SUMPRODUCT(IF(Techno_IN!$B82:$AK82=1,1,0),Techno_IN!$B$2:$AK$2)</f>
        <v>0</v>
      </c>
      <c r="AB81" cm="1">
        <f t="array" ref="AB81">Techno_IN!AB82*Techno_IN!AB$2/SUMPRODUCT(IF(Techno_IN!$B82:$AK82=1,1,0),Techno_IN!$B$2:$AK$2)</f>
        <v>0</v>
      </c>
      <c r="AC81" cm="1">
        <f t="array" ref="AC81">Techno_IN!AC82*Techno_IN!AC$2/SUMPRODUCT(IF(Techno_IN!$B82:$AK82=1,1,0),Techno_IN!$B$2:$AK$2)</f>
        <v>0</v>
      </c>
      <c r="AD81" cm="1">
        <f t="array" ref="AD81">Techno_IN!AD82*Techno_IN!AD$2/SUMPRODUCT(IF(Techno_IN!$B82:$AK82=1,1,0),Techno_IN!$B$2:$AK$2)</f>
        <v>0</v>
      </c>
      <c r="AE81" cm="1">
        <f t="array" ref="AE81">Techno_IN!AE82*Techno_IN!AE$2/SUMPRODUCT(IF(Techno_IN!$B82:$AK82=1,1,0),Techno_IN!$B$2:$AK$2)</f>
        <v>0</v>
      </c>
      <c r="AF81" cm="1">
        <f t="array" ref="AF81">Techno_IN!AF82*Techno_IN!AF$2/SUMPRODUCT(IF(Techno_IN!$B82:$AK82=1,1,0),Techno_IN!$B$2:$AK$2)</f>
        <v>0</v>
      </c>
      <c r="AG81" cm="1">
        <f t="array" ref="AG81">Techno_IN!AG82*Techno_IN!AG$2/SUMPRODUCT(IF(Techno_IN!$B82:$AK82=1,1,0),Techno_IN!$B$2:$AK$2)</f>
        <v>0</v>
      </c>
      <c r="AH81" cm="1">
        <f t="array" ref="AH81">Techno_IN!AH82*Techno_IN!AH$2/SUMPRODUCT(IF(Techno_IN!$B82:$AK82=1,1,0),Techno_IN!$B$2:$AK$2)</f>
        <v>0</v>
      </c>
      <c r="AI81" cm="1">
        <f t="array" ref="AI81">Techno_IN!AI82*Techno_IN!AI$2/SUMPRODUCT(IF(Techno_IN!$B82:$AK82=1,1,0),Techno_IN!$B$2:$AK$2)</f>
        <v>0</v>
      </c>
      <c r="AJ81" cm="1">
        <f t="array" ref="AJ81">Techno_IN!AJ82*Techno_IN!AJ$2/SUMPRODUCT(IF(Techno_IN!$B82:$AK82=1,1,0),Techno_IN!$B$2:$AK$2)</f>
        <v>0</v>
      </c>
      <c r="AK81" cm="1">
        <f t="array" ref="AK81">Techno_IN!AK82*Techno_IN!AK$2/SUMPRODUCT(IF(Techno_IN!$B82:$AK82=1,1,0),Techno_IN!$B$2:$AK$2)</f>
        <v>0</v>
      </c>
    </row>
    <row r="82" spans="1:37">
      <c r="A82" t="str">
        <f>Techno_IN!A83</f>
        <v>BUS_COACH_CNG_STOICH</v>
      </c>
      <c r="B82">
        <f>A3_efficiencies!C11</f>
        <v>0.23240973458953298</v>
      </c>
      <c r="C82" cm="1">
        <f t="array" ref="C82">Techno_IN!C83*Techno_IN!C$2/SUMPRODUCT(IF(Techno_IN!$B83:$AK83=1,1,0),Techno_IN!$B$2:$AK$2)</f>
        <v>0</v>
      </c>
      <c r="D82" cm="1">
        <f t="array" ref="D82">Techno_IN!D83*Techno_IN!D$2/SUMPRODUCT(IF(Techno_IN!$B83:$AK83=1,1,0),Techno_IN!$B$2:$AK$2)</f>
        <v>0</v>
      </c>
      <c r="E82" cm="1">
        <f t="array" ref="E82">Techno_IN!E83*Techno_IN!E$2/SUMPRODUCT(IF(Techno_IN!$B83:$AK83=1,1,0),Techno_IN!$B$2:$AK$2)</f>
        <v>0</v>
      </c>
      <c r="F82" cm="1">
        <f t="array" ref="F82">Techno_IN!F83*Techno_IN!F$2/SUMPRODUCT(IF(Techno_IN!$B83:$AK83=1,1,0),Techno_IN!$B$2:$AK$2)</f>
        <v>0</v>
      </c>
      <c r="G82" cm="1">
        <f t="array" ref="G82">Techno_IN!G83*Techno_IN!G$2/SUMPRODUCT(IF(Techno_IN!$B83:$AK83=1,1,0),Techno_IN!$B$2:$AK$2)</f>
        <v>0</v>
      </c>
      <c r="H82" cm="1">
        <f t="array" ref="H82">Techno_IN!H83*Techno_IN!H$2/SUMPRODUCT(IF(Techno_IN!$B83:$AK83=1,1,0),Techno_IN!$B$2:$AK$2)</f>
        <v>0</v>
      </c>
      <c r="I82" cm="1">
        <f t="array" ref="I82">Techno_IN!I83*Techno_IN!I$2/SUMPRODUCT(IF(Techno_IN!$B83:$AK83=1,1,0),Techno_IN!$B$2:$AK$2)</f>
        <v>0</v>
      </c>
      <c r="J82" cm="1">
        <f t="array" ref="J82">Techno_IN!J83*Techno_IN!J$2/SUMPRODUCT(IF(Techno_IN!$B83:$AK83=1,1,0),Techno_IN!$B$2:$AK$2)</f>
        <v>0</v>
      </c>
      <c r="K82" cm="1">
        <f t="array" ref="K82">Techno_IN!K83*Techno_IN!K$2/SUMPRODUCT(IF(Techno_IN!$B83:$AK83=1,1,0),Techno_IN!$B$2:$AK$2)</f>
        <v>0</v>
      </c>
      <c r="L82" cm="1">
        <f t="array" ref="L82">Techno_IN!L83*Techno_IN!L$2/SUMPRODUCT(IF(Techno_IN!$B83:$AK83=1,1,0),Techno_IN!$B$2:$AK$2)</f>
        <v>0</v>
      </c>
      <c r="M82" cm="1">
        <f t="array" ref="M82">Techno_IN!M83*Techno_IN!M$2/SUMPRODUCT(IF(Techno_IN!$B83:$AK83=1,1,0),Techno_IN!$B$2:$AK$2)</f>
        <v>-0.27851199999999998</v>
      </c>
      <c r="N82" cm="1">
        <f t="array" ref="N82">Techno_IN!N83*Techno_IN!N$2/SUMPRODUCT(IF(Techno_IN!$B83:$AK83=1,1,0),Techno_IN!$B$2:$AK$2)</f>
        <v>0</v>
      </c>
      <c r="O82" cm="1">
        <f t="array" ref="O82">Techno_IN!O83*Techno_IN!O$2/SUMPRODUCT(IF(Techno_IN!$B83:$AK83=1,1,0),Techno_IN!$B$2:$AK$2)</f>
        <v>0</v>
      </c>
      <c r="P82" cm="1">
        <f t="array" ref="P82">Techno_IN!P83*Techno_IN!P$2/SUMPRODUCT(IF(Techno_IN!$B83:$AK83=1,1,0),Techno_IN!$B$2:$AK$2)</f>
        <v>0</v>
      </c>
      <c r="Q82" cm="1">
        <f t="array" ref="Q82">Techno_IN!Q83*Techno_IN!Q$2/SUMPRODUCT(IF(Techno_IN!$B83:$AK83=1,1,0),Techno_IN!$B$2:$AK$2)</f>
        <v>0</v>
      </c>
      <c r="R82" cm="1">
        <f t="array" ref="R82">Techno_IN!R83*Techno_IN!R$2/SUMPRODUCT(IF(Techno_IN!$B83:$AK83=1,1,0),Techno_IN!$B$2:$AK$2)</f>
        <v>0</v>
      </c>
      <c r="S82" cm="1">
        <f t="array" ref="S82">Techno_IN!S83*Techno_IN!S$2/SUMPRODUCT(IF(Techno_IN!$B83:$AK83=1,1,0),Techno_IN!$B$2:$AK$2)</f>
        <v>0</v>
      </c>
      <c r="T82" cm="1">
        <f t="array" ref="T82">Techno_IN!T83*Techno_IN!T$2/SUMPRODUCT(IF(Techno_IN!$B83:$AK83=1,1,0),Techno_IN!$B$2:$AK$2)</f>
        <v>0</v>
      </c>
      <c r="U82" cm="1">
        <f t="array" ref="U82">Techno_IN!U83*Techno_IN!U$2/SUMPRODUCT(IF(Techno_IN!$B83:$AK83=1,1,0),Techno_IN!$B$2:$AK$2)</f>
        <v>0</v>
      </c>
      <c r="V82" cm="1">
        <f t="array" ref="V82">Techno_IN!V83*Techno_IN!V$2/SUMPRODUCT(IF(Techno_IN!$B83:$AK83=1,1,0),Techno_IN!$B$2:$AK$2)</f>
        <v>0</v>
      </c>
      <c r="W82" cm="1">
        <f t="array" ref="W82">Techno_IN!W83*Techno_IN!W$2/SUMPRODUCT(IF(Techno_IN!$B83:$AK83=1,1,0),Techno_IN!$B$2:$AK$2)</f>
        <v>0</v>
      </c>
      <c r="X82" cm="1">
        <f t="array" ref="X82">Techno_IN!X83*Techno_IN!X$2/SUMPRODUCT(IF(Techno_IN!$B83:$AK83=1,1,0),Techno_IN!$B$2:$AK$2)</f>
        <v>0</v>
      </c>
      <c r="Y82" cm="1">
        <f t="array" ref="Y82">Techno_IN!Y83*Techno_IN!Y$2/SUMPRODUCT(IF(Techno_IN!$B83:$AK83=1,1,0),Techno_IN!$B$2:$AK$2)</f>
        <v>0</v>
      </c>
      <c r="Z82" cm="1">
        <f t="array" ref="Z82">Techno_IN!Z83*Techno_IN!Z$2/SUMPRODUCT(IF(Techno_IN!$B83:$AK83=1,1,0),Techno_IN!$B$2:$AK$2)</f>
        <v>1</v>
      </c>
      <c r="AA82" cm="1">
        <f t="array" ref="AA82">Techno_IN!AA83*Techno_IN!AA$2/SUMPRODUCT(IF(Techno_IN!$B83:$AK83=1,1,0),Techno_IN!$B$2:$AK$2)</f>
        <v>0</v>
      </c>
      <c r="AB82" cm="1">
        <f t="array" ref="AB82">Techno_IN!AB83*Techno_IN!AB$2/SUMPRODUCT(IF(Techno_IN!$B83:$AK83=1,1,0),Techno_IN!$B$2:$AK$2)</f>
        <v>0</v>
      </c>
      <c r="AC82" cm="1">
        <f t="array" ref="AC82">Techno_IN!AC83*Techno_IN!AC$2/SUMPRODUCT(IF(Techno_IN!$B83:$AK83=1,1,0),Techno_IN!$B$2:$AK$2)</f>
        <v>0</v>
      </c>
      <c r="AD82" cm="1">
        <f t="array" ref="AD82">Techno_IN!AD83*Techno_IN!AD$2/SUMPRODUCT(IF(Techno_IN!$B83:$AK83=1,1,0),Techno_IN!$B$2:$AK$2)</f>
        <v>0</v>
      </c>
      <c r="AE82" cm="1">
        <f t="array" ref="AE82">Techno_IN!AE83*Techno_IN!AE$2/SUMPRODUCT(IF(Techno_IN!$B83:$AK83=1,1,0),Techno_IN!$B$2:$AK$2)</f>
        <v>0</v>
      </c>
      <c r="AF82" cm="1">
        <f t="array" ref="AF82">Techno_IN!AF83*Techno_IN!AF$2/SUMPRODUCT(IF(Techno_IN!$B83:$AK83=1,1,0),Techno_IN!$B$2:$AK$2)</f>
        <v>0</v>
      </c>
      <c r="AG82" cm="1">
        <f t="array" ref="AG82">Techno_IN!AG83*Techno_IN!AG$2/SUMPRODUCT(IF(Techno_IN!$B83:$AK83=1,1,0),Techno_IN!$B$2:$AK$2)</f>
        <v>0</v>
      </c>
      <c r="AH82" cm="1">
        <f t="array" ref="AH82">Techno_IN!AH83*Techno_IN!AH$2/SUMPRODUCT(IF(Techno_IN!$B83:$AK83=1,1,0),Techno_IN!$B$2:$AK$2)</f>
        <v>0</v>
      </c>
      <c r="AI82" cm="1">
        <f t="array" ref="AI82">Techno_IN!AI83*Techno_IN!AI$2/SUMPRODUCT(IF(Techno_IN!$B83:$AK83=1,1,0),Techno_IN!$B$2:$AK$2)</f>
        <v>0</v>
      </c>
      <c r="AJ82" cm="1">
        <f t="array" ref="AJ82">Techno_IN!AJ83*Techno_IN!AJ$2/SUMPRODUCT(IF(Techno_IN!$B83:$AK83=1,1,0),Techno_IN!$B$2:$AK$2)</f>
        <v>0</v>
      </c>
      <c r="AK82" cm="1">
        <f t="array" ref="AK82">Techno_IN!AK83*Techno_IN!AK$2/SUMPRODUCT(IF(Techno_IN!$B83:$AK83=1,1,0),Techno_IN!$B$2:$AK$2)</f>
        <v>0</v>
      </c>
    </row>
    <row r="83" spans="1:37">
      <c r="A83" t="str">
        <f>Techno_IN!A84</f>
        <v>BUS_COACH_FC_HYBRIDH2</v>
      </c>
      <c r="B83">
        <f>A3_efficiencies!C12</f>
        <v>0.29290420381012722</v>
      </c>
      <c r="C83" cm="1">
        <f t="array" ref="C83">Techno_IN!C84*Techno_IN!C$2/SUMPRODUCT(IF(Techno_IN!$B84:$AK84=1,1,0),Techno_IN!$B$2:$AK$2)</f>
        <v>0</v>
      </c>
      <c r="D83" cm="1">
        <f t="array" ref="D83">Techno_IN!D84*Techno_IN!D$2/SUMPRODUCT(IF(Techno_IN!$B84:$AK84=1,1,0),Techno_IN!$B$2:$AK$2)</f>
        <v>0</v>
      </c>
      <c r="E83" cm="1">
        <f t="array" ref="E83">Techno_IN!E84*Techno_IN!E$2/SUMPRODUCT(IF(Techno_IN!$B84:$AK84=1,1,0),Techno_IN!$B$2:$AK$2)</f>
        <v>0</v>
      </c>
      <c r="F83" cm="1">
        <f t="array" ref="F83">Techno_IN!F84*Techno_IN!F$2/SUMPRODUCT(IF(Techno_IN!$B84:$AK84=1,1,0),Techno_IN!$B$2:$AK$2)</f>
        <v>0</v>
      </c>
      <c r="G83" cm="1">
        <f t="array" ref="G83">Techno_IN!G84*Techno_IN!G$2/SUMPRODUCT(IF(Techno_IN!$B84:$AK84=1,1,0),Techno_IN!$B$2:$AK$2)</f>
        <v>0</v>
      </c>
      <c r="H83" cm="1">
        <f t="array" ref="H83">Techno_IN!H84*Techno_IN!H$2/SUMPRODUCT(IF(Techno_IN!$B84:$AK84=1,1,0),Techno_IN!$B$2:$AK$2)</f>
        <v>0</v>
      </c>
      <c r="I83" cm="1">
        <f t="array" ref="I83">Techno_IN!I84*Techno_IN!I$2/SUMPRODUCT(IF(Techno_IN!$B84:$AK84=1,1,0),Techno_IN!$B$2:$AK$2)</f>
        <v>0</v>
      </c>
      <c r="J83" cm="1">
        <f t="array" ref="J83">Techno_IN!J84*Techno_IN!J$2/SUMPRODUCT(IF(Techno_IN!$B84:$AK84=1,1,0),Techno_IN!$B$2:$AK$2)</f>
        <v>0</v>
      </c>
      <c r="K83" cm="1">
        <f t="array" ref="K83">Techno_IN!K84*Techno_IN!K$2/SUMPRODUCT(IF(Techno_IN!$B84:$AK84=1,1,0),Techno_IN!$B$2:$AK$2)</f>
        <v>0</v>
      </c>
      <c r="L83" cm="1">
        <f t="array" ref="L83">Techno_IN!L84*Techno_IN!L$2/SUMPRODUCT(IF(Techno_IN!$B84:$AK84=1,1,0),Techno_IN!$B$2:$AK$2)</f>
        <v>0</v>
      </c>
      <c r="M83" cm="1">
        <f t="array" ref="M83">Techno_IN!M84*Techno_IN!M$2/SUMPRODUCT(IF(Techno_IN!$B84:$AK84=1,1,0),Techno_IN!$B$2:$AK$2)</f>
        <v>0</v>
      </c>
      <c r="N83" cm="1">
        <f t="array" ref="N83">Techno_IN!N84*Techno_IN!N$2/SUMPRODUCT(IF(Techno_IN!$B84:$AK84=1,1,0),Techno_IN!$B$2:$AK$2)</f>
        <v>0</v>
      </c>
      <c r="O83" cm="1">
        <f t="array" ref="O83">Techno_IN!O84*Techno_IN!O$2/SUMPRODUCT(IF(Techno_IN!$B84:$AK84=1,1,0),Techno_IN!$B$2:$AK$2)</f>
        <v>0</v>
      </c>
      <c r="P83" cm="1">
        <f t="array" ref="P83">Techno_IN!P84*Techno_IN!P$2/SUMPRODUCT(IF(Techno_IN!$B84:$AK84=1,1,0),Techno_IN!$B$2:$AK$2)</f>
        <v>0</v>
      </c>
      <c r="Q83" cm="1">
        <f t="array" ref="Q83">Techno_IN!Q84*Techno_IN!Q$2/SUMPRODUCT(IF(Techno_IN!$B84:$AK84=1,1,0),Techno_IN!$B$2:$AK$2)</f>
        <v>0</v>
      </c>
      <c r="R83" cm="1">
        <f t="array" ref="R83">Techno_IN!R84*Techno_IN!R$2/SUMPRODUCT(IF(Techno_IN!$B84:$AK84=1,1,0),Techno_IN!$B$2:$AK$2)</f>
        <v>0</v>
      </c>
      <c r="S83" cm="1">
        <f t="array" ref="S83">Techno_IN!S84*Techno_IN!S$2/SUMPRODUCT(IF(Techno_IN!$B84:$AK84=1,1,0),Techno_IN!$B$2:$AK$2)</f>
        <v>-0.22098999999999999</v>
      </c>
      <c r="T83" cm="1">
        <f t="array" ref="T83">Techno_IN!T84*Techno_IN!T$2/SUMPRODUCT(IF(Techno_IN!$B84:$AK84=1,1,0),Techno_IN!$B$2:$AK$2)</f>
        <v>0</v>
      </c>
      <c r="U83" cm="1">
        <f t="array" ref="U83">Techno_IN!U84*Techno_IN!U$2/SUMPRODUCT(IF(Techno_IN!$B84:$AK84=1,1,0),Techno_IN!$B$2:$AK$2)</f>
        <v>0</v>
      </c>
      <c r="V83" cm="1">
        <f t="array" ref="V83">Techno_IN!V84*Techno_IN!V$2/SUMPRODUCT(IF(Techno_IN!$B84:$AK84=1,1,0),Techno_IN!$B$2:$AK$2)</f>
        <v>0</v>
      </c>
      <c r="W83" cm="1">
        <f t="array" ref="W83">Techno_IN!W84*Techno_IN!W$2/SUMPRODUCT(IF(Techno_IN!$B84:$AK84=1,1,0),Techno_IN!$B$2:$AK$2)</f>
        <v>0</v>
      </c>
      <c r="X83" cm="1">
        <f t="array" ref="X83">Techno_IN!X84*Techno_IN!X$2/SUMPRODUCT(IF(Techno_IN!$B84:$AK84=1,1,0),Techno_IN!$B$2:$AK$2)</f>
        <v>0</v>
      </c>
      <c r="Y83" cm="1">
        <f t="array" ref="Y83">Techno_IN!Y84*Techno_IN!Y$2/SUMPRODUCT(IF(Techno_IN!$B84:$AK84=1,1,0),Techno_IN!$B$2:$AK$2)</f>
        <v>0</v>
      </c>
      <c r="Z83" cm="1">
        <f t="array" ref="Z83">Techno_IN!Z84*Techno_IN!Z$2/SUMPRODUCT(IF(Techno_IN!$B84:$AK84=1,1,0),Techno_IN!$B$2:$AK$2)</f>
        <v>1</v>
      </c>
      <c r="AA83" cm="1">
        <f t="array" ref="AA83">Techno_IN!AA84*Techno_IN!AA$2/SUMPRODUCT(IF(Techno_IN!$B84:$AK84=1,1,0),Techno_IN!$B$2:$AK$2)</f>
        <v>0</v>
      </c>
      <c r="AB83" cm="1">
        <f t="array" ref="AB83">Techno_IN!AB84*Techno_IN!AB$2/SUMPRODUCT(IF(Techno_IN!$B84:$AK84=1,1,0),Techno_IN!$B$2:$AK$2)</f>
        <v>0</v>
      </c>
      <c r="AC83" cm="1">
        <f t="array" ref="AC83">Techno_IN!AC84*Techno_IN!AC$2/SUMPRODUCT(IF(Techno_IN!$B84:$AK84=1,1,0),Techno_IN!$B$2:$AK$2)</f>
        <v>0</v>
      </c>
      <c r="AD83" cm="1">
        <f t="array" ref="AD83">Techno_IN!AD84*Techno_IN!AD$2/SUMPRODUCT(IF(Techno_IN!$B84:$AK84=1,1,0),Techno_IN!$B$2:$AK$2)</f>
        <v>0</v>
      </c>
      <c r="AE83" cm="1">
        <f t="array" ref="AE83">Techno_IN!AE84*Techno_IN!AE$2/SUMPRODUCT(IF(Techno_IN!$B84:$AK84=1,1,0),Techno_IN!$B$2:$AK$2)</f>
        <v>0</v>
      </c>
      <c r="AF83" cm="1">
        <f t="array" ref="AF83">Techno_IN!AF84*Techno_IN!AF$2/SUMPRODUCT(IF(Techno_IN!$B84:$AK84=1,1,0),Techno_IN!$B$2:$AK$2)</f>
        <v>0</v>
      </c>
      <c r="AG83" cm="1">
        <f t="array" ref="AG83">Techno_IN!AG84*Techno_IN!AG$2/SUMPRODUCT(IF(Techno_IN!$B84:$AK84=1,1,0),Techno_IN!$B$2:$AK$2)</f>
        <v>0</v>
      </c>
      <c r="AH83" cm="1">
        <f t="array" ref="AH83">Techno_IN!AH84*Techno_IN!AH$2/SUMPRODUCT(IF(Techno_IN!$B84:$AK84=1,1,0),Techno_IN!$B$2:$AK$2)</f>
        <v>0</v>
      </c>
      <c r="AI83" cm="1">
        <f t="array" ref="AI83">Techno_IN!AI84*Techno_IN!AI$2/SUMPRODUCT(IF(Techno_IN!$B84:$AK84=1,1,0),Techno_IN!$B$2:$AK$2)</f>
        <v>0</v>
      </c>
      <c r="AJ83" cm="1">
        <f t="array" ref="AJ83">Techno_IN!AJ84*Techno_IN!AJ$2/SUMPRODUCT(IF(Techno_IN!$B84:$AK84=1,1,0),Techno_IN!$B$2:$AK$2)</f>
        <v>0</v>
      </c>
      <c r="AK83" cm="1">
        <f t="array" ref="AK83">Techno_IN!AK84*Techno_IN!AK$2/SUMPRODUCT(IF(Techno_IN!$B84:$AK84=1,1,0),Techno_IN!$B$2:$AK$2)</f>
        <v>0</v>
      </c>
    </row>
    <row r="84" spans="1:37">
      <c r="A84" t="str">
        <f>Techno_IN!A85</f>
        <v>TRAIN_PUB</v>
      </c>
      <c r="B84">
        <f>A3_efficiencies!C13</f>
        <v>0.81</v>
      </c>
      <c r="C84" cm="1">
        <f t="array" ref="C84">Techno_IN!C85*Techno_IN!C$2/SUMPRODUCT(IF(Techno_IN!$B85:$AK85=1,1,0),Techno_IN!$B$2:$AK$2)</f>
        <v>0</v>
      </c>
      <c r="D84" cm="1">
        <f t="array" ref="D84">Techno_IN!D85*Techno_IN!D$2/SUMPRODUCT(IF(Techno_IN!$B85:$AK85=1,1,0),Techno_IN!$B$2:$AK$2)</f>
        <v>0</v>
      </c>
      <c r="E84" cm="1">
        <f t="array" ref="E84">Techno_IN!E85*Techno_IN!E$2/SUMPRODUCT(IF(Techno_IN!$B85:$AK85=1,1,0),Techno_IN!$B$2:$AK$2)</f>
        <v>0</v>
      </c>
      <c r="F84" cm="1">
        <f t="array" ref="F84">Techno_IN!F85*Techno_IN!F$2/SUMPRODUCT(IF(Techno_IN!$B85:$AK85=1,1,0),Techno_IN!$B$2:$AK$2)</f>
        <v>0</v>
      </c>
      <c r="G84" cm="1">
        <f t="array" ref="G84">Techno_IN!G85*Techno_IN!G$2/SUMPRODUCT(IF(Techno_IN!$B85:$AK85=1,1,0),Techno_IN!$B$2:$AK$2)</f>
        <v>0</v>
      </c>
      <c r="H84" cm="1">
        <f t="array" ref="H84">Techno_IN!H85*Techno_IN!H$2/SUMPRODUCT(IF(Techno_IN!$B85:$AK85=1,1,0),Techno_IN!$B$2:$AK$2)</f>
        <v>0</v>
      </c>
      <c r="I84" cm="1">
        <f t="array" ref="I84">Techno_IN!I85*Techno_IN!I$2/SUMPRODUCT(IF(Techno_IN!$B85:$AK85=1,1,0),Techno_IN!$B$2:$AK$2)</f>
        <v>-6.4799999999999996E-2</v>
      </c>
      <c r="J84" cm="1">
        <f t="array" ref="J84">Techno_IN!J85*Techno_IN!J$2/SUMPRODUCT(IF(Techno_IN!$B85:$AK85=1,1,0),Techno_IN!$B$2:$AK$2)</f>
        <v>0</v>
      </c>
      <c r="K84" cm="1">
        <f t="array" ref="K84">Techno_IN!K85*Techno_IN!K$2/SUMPRODUCT(IF(Techno_IN!$B85:$AK85=1,1,0),Techno_IN!$B$2:$AK$2)</f>
        <v>0</v>
      </c>
      <c r="L84" cm="1">
        <f t="array" ref="L84">Techno_IN!L85*Techno_IN!L$2/SUMPRODUCT(IF(Techno_IN!$B85:$AK85=1,1,0),Techno_IN!$B$2:$AK$2)</f>
        <v>0</v>
      </c>
      <c r="M84" cm="1">
        <f t="array" ref="M84">Techno_IN!M85*Techno_IN!M$2/SUMPRODUCT(IF(Techno_IN!$B85:$AK85=1,1,0),Techno_IN!$B$2:$AK$2)</f>
        <v>0</v>
      </c>
      <c r="N84" cm="1">
        <f t="array" ref="N84">Techno_IN!N85*Techno_IN!N$2/SUMPRODUCT(IF(Techno_IN!$B85:$AK85=1,1,0),Techno_IN!$B$2:$AK$2)</f>
        <v>0</v>
      </c>
      <c r="O84" cm="1">
        <f t="array" ref="O84">Techno_IN!O85*Techno_IN!O$2/SUMPRODUCT(IF(Techno_IN!$B85:$AK85=1,1,0),Techno_IN!$B$2:$AK$2)</f>
        <v>0</v>
      </c>
      <c r="P84" cm="1">
        <f t="array" ref="P84">Techno_IN!P85*Techno_IN!P$2/SUMPRODUCT(IF(Techno_IN!$B85:$AK85=1,1,0),Techno_IN!$B$2:$AK$2)</f>
        <v>0</v>
      </c>
      <c r="Q84" cm="1">
        <f t="array" ref="Q84">Techno_IN!Q85*Techno_IN!Q$2/SUMPRODUCT(IF(Techno_IN!$B85:$AK85=1,1,0),Techno_IN!$B$2:$AK$2)</f>
        <v>0</v>
      </c>
      <c r="R84" cm="1">
        <f t="array" ref="R84">Techno_IN!R85*Techno_IN!R$2/SUMPRODUCT(IF(Techno_IN!$B85:$AK85=1,1,0),Techno_IN!$B$2:$AK$2)</f>
        <v>0</v>
      </c>
      <c r="S84" cm="1">
        <f t="array" ref="S84">Techno_IN!S85*Techno_IN!S$2/SUMPRODUCT(IF(Techno_IN!$B85:$AK85=1,1,0),Techno_IN!$B$2:$AK$2)</f>
        <v>0</v>
      </c>
      <c r="T84" cm="1">
        <f t="array" ref="T84">Techno_IN!T85*Techno_IN!T$2/SUMPRODUCT(IF(Techno_IN!$B85:$AK85=1,1,0),Techno_IN!$B$2:$AK$2)</f>
        <v>0</v>
      </c>
      <c r="U84" cm="1">
        <f t="array" ref="U84">Techno_IN!U85*Techno_IN!U$2/SUMPRODUCT(IF(Techno_IN!$B85:$AK85=1,1,0),Techno_IN!$B$2:$AK$2)</f>
        <v>0</v>
      </c>
      <c r="V84" cm="1">
        <f t="array" ref="V84">Techno_IN!V85*Techno_IN!V$2/SUMPRODUCT(IF(Techno_IN!$B85:$AK85=1,1,0),Techno_IN!$B$2:$AK$2)</f>
        <v>0</v>
      </c>
      <c r="W84" cm="1">
        <f t="array" ref="W84">Techno_IN!W85*Techno_IN!W$2/SUMPRODUCT(IF(Techno_IN!$B85:$AK85=1,1,0),Techno_IN!$B$2:$AK$2)</f>
        <v>0</v>
      </c>
      <c r="X84" cm="1">
        <f t="array" ref="X84">Techno_IN!X85*Techno_IN!X$2/SUMPRODUCT(IF(Techno_IN!$B85:$AK85=1,1,0),Techno_IN!$B$2:$AK$2)</f>
        <v>0</v>
      </c>
      <c r="Y84" cm="1">
        <f t="array" ref="Y84">Techno_IN!Y85*Techno_IN!Y$2/SUMPRODUCT(IF(Techno_IN!$B85:$AK85=1,1,0),Techno_IN!$B$2:$AK$2)</f>
        <v>0</v>
      </c>
      <c r="Z84" cm="1">
        <f t="array" ref="Z84">Techno_IN!Z85*Techno_IN!Z$2/SUMPRODUCT(IF(Techno_IN!$B85:$AK85=1,1,0),Techno_IN!$B$2:$AK$2)</f>
        <v>1</v>
      </c>
      <c r="AA84" cm="1">
        <f t="array" ref="AA84">Techno_IN!AA85*Techno_IN!AA$2/SUMPRODUCT(IF(Techno_IN!$B85:$AK85=1,1,0),Techno_IN!$B$2:$AK$2)</f>
        <v>0</v>
      </c>
      <c r="AB84" cm="1">
        <f t="array" ref="AB84">Techno_IN!AB85*Techno_IN!AB$2/SUMPRODUCT(IF(Techno_IN!$B85:$AK85=1,1,0),Techno_IN!$B$2:$AK$2)</f>
        <v>0</v>
      </c>
      <c r="AC84" cm="1">
        <f t="array" ref="AC84">Techno_IN!AC85*Techno_IN!AC$2/SUMPRODUCT(IF(Techno_IN!$B85:$AK85=1,1,0),Techno_IN!$B$2:$AK$2)</f>
        <v>0</v>
      </c>
      <c r="AD84" cm="1">
        <f t="array" ref="AD84">Techno_IN!AD85*Techno_IN!AD$2/SUMPRODUCT(IF(Techno_IN!$B85:$AK85=1,1,0),Techno_IN!$B$2:$AK$2)</f>
        <v>0</v>
      </c>
      <c r="AE84" cm="1">
        <f t="array" ref="AE84">Techno_IN!AE85*Techno_IN!AE$2/SUMPRODUCT(IF(Techno_IN!$B85:$AK85=1,1,0),Techno_IN!$B$2:$AK$2)</f>
        <v>0</v>
      </c>
      <c r="AF84" cm="1">
        <f t="array" ref="AF84">Techno_IN!AF85*Techno_IN!AF$2/SUMPRODUCT(IF(Techno_IN!$B85:$AK85=1,1,0),Techno_IN!$B$2:$AK$2)</f>
        <v>0</v>
      </c>
      <c r="AG84" cm="1">
        <f t="array" ref="AG84">Techno_IN!AG85*Techno_IN!AG$2/SUMPRODUCT(IF(Techno_IN!$B85:$AK85=1,1,0),Techno_IN!$B$2:$AK$2)</f>
        <v>0</v>
      </c>
      <c r="AH84" cm="1">
        <f t="array" ref="AH84">Techno_IN!AH85*Techno_IN!AH$2/SUMPRODUCT(IF(Techno_IN!$B85:$AK85=1,1,0),Techno_IN!$B$2:$AK$2)</f>
        <v>0</v>
      </c>
      <c r="AI84" cm="1">
        <f t="array" ref="AI84">Techno_IN!AI85*Techno_IN!AI$2/SUMPRODUCT(IF(Techno_IN!$B85:$AK85=1,1,0),Techno_IN!$B$2:$AK$2)</f>
        <v>0</v>
      </c>
      <c r="AJ84" cm="1">
        <f t="array" ref="AJ84">Techno_IN!AJ85*Techno_IN!AJ$2/SUMPRODUCT(IF(Techno_IN!$B85:$AK85=1,1,0),Techno_IN!$B$2:$AK$2)</f>
        <v>0</v>
      </c>
      <c r="AK84" cm="1">
        <f t="array" ref="AK84">Techno_IN!AK85*Techno_IN!AK$2/SUMPRODUCT(IF(Techno_IN!$B85:$AK85=1,1,0),Techno_IN!$B$2:$AK$2)</f>
        <v>0</v>
      </c>
    </row>
    <row r="85" spans="1:37">
      <c r="A85" t="str">
        <f>Techno_IN!A86</f>
        <v>CAR_GASOLINE</v>
      </c>
      <c r="B85">
        <f>A3_efficiencies!C14</f>
        <v>0.20124999999999996</v>
      </c>
      <c r="C85" cm="1">
        <f t="array" ref="C85">Techno_IN!C86*Techno_IN!C$2/SUMPRODUCT(IF(Techno_IN!$B86:$AK86=1,1,0),Techno_IN!$B$2:$AK$2)</f>
        <v>0</v>
      </c>
      <c r="D85" cm="1">
        <f t="array" ref="D85">Techno_IN!D86*Techno_IN!D$2/SUMPRODUCT(IF(Techno_IN!$B86:$AK86=1,1,0),Techno_IN!$B$2:$AK$2)</f>
        <v>0</v>
      </c>
      <c r="E85" cm="1">
        <f t="array" ref="E85">Techno_IN!E86*Techno_IN!E$2/SUMPRODUCT(IF(Techno_IN!$B86:$AK86=1,1,0),Techno_IN!$B$2:$AK$2)</f>
        <v>0</v>
      </c>
      <c r="F85" cm="1">
        <f t="array" ref="F85">Techno_IN!F86*Techno_IN!F$2/SUMPRODUCT(IF(Techno_IN!$B86:$AK86=1,1,0),Techno_IN!$B$2:$AK$2)</f>
        <v>0</v>
      </c>
      <c r="G85" cm="1">
        <f t="array" ref="G85">Techno_IN!G86*Techno_IN!G$2/SUMPRODUCT(IF(Techno_IN!$B86:$AK86=1,1,0),Techno_IN!$B$2:$AK$2)</f>
        <v>0</v>
      </c>
      <c r="H85" cm="1">
        <f t="array" ref="H85">Techno_IN!H86*Techno_IN!H$2/SUMPRODUCT(IF(Techno_IN!$B86:$AK86=1,1,0),Techno_IN!$B$2:$AK$2)</f>
        <v>0</v>
      </c>
      <c r="I85" cm="1">
        <f t="array" ref="I85">Techno_IN!I86*Techno_IN!I$2/SUMPRODUCT(IF(Techno_IN!$B86:$AK86=1,1,0),Techno_IN!$B$2:$AK$2)</f>
        <v>0</v>
      </c>
      <c r="J85" cm="1">
        <f t="array" ref="J85">Techno_IN!J86*Techno_IN!J$2/SUMPRODUCT(IF(Techno_IN!$B86:$AK86=1,1,0),Techno_IN!$B$2:$AK$2)</f>
        <v>-0.52660800000000008</v>
      </c>
      <c r="K85" cm="1">
        <f t="array" ref="K85">Techno_IN!K86*Techno_IN!K$2/SUMPRODUCT(IF(Techno_IN!$B86:$AK86=1,1,0),Techno_IN!$B$2:$AK$2)</f>
        <v>0</v>
      </c>
      <c r="L85" cm="1">
        <f t="array" ref="L85">Techno_IN!L86*Techno_IN!L$2/SUMPRODUCT(IF(Techno_IN!$B86:$AK86=1,1,0),Techno_IN!$B$2:$AK$2)</f>
        <v>0</v>
      </c>
      <c r="M85" cm="1">
        <f t="array" ref="M85">Techno_IN!M86*Techno_IN!M$2/SUMPRODUCT(IF(Techno_IN!$B86:$AK86=1,1,0),Techno_IN!$B$2:$AK$2)</f>
        <v>0</v>
      </c>
      <c r="N85" cm="1">
        <f t="array" ref="N85">Techno_IN!N86*Techno_IN!N$2/SUMPRODUCT(IF(Techno_IN!$B86:$AK86=1,1,0),Techno_IN!$B$2:$AK$2)</f>
        <v>0</v>
      </c>
      <c r="O85" cm="1">
        <f t="array" ref="O85">Techno_IN!O86*Techno_IN!O$2/SUMPRODUCT(IF(Techno_IN!$B86:$AK86=1,1,0),Techno_IN!$B$2:$AK$2)</f>
        <v>0</v>
      </c>
      <c r="P85" cm="1">
        <f t="array" ref="P85">Techno_IN!P86*Techno_IN!P$2/SUMPRODUCT(IF(Techno_IN!$B86:$AK86=1,1,0),Techno_IN!$B$2:$AK$2)</f>
        <v>0</v>
      </c>
      <c r="Q85" cm="1">
        <f t="array" ref="Q85">Techno_IN!Q86*Techno_IN!Q$2/SUMPRODUCT(IF(Techno_IN!$B86:$AK86=1,1,0),Techno_IN!$B$2:$AK$2)</f>
        <v>0</v>
      </c>
      <c r="R85" cm="1">
        <f t="array" ref="R85">Techno_IN!R86*Techno_IN!R$2/SUMPRODUCT(IF(Techno_IN!$B86:$AK86=1,1,0),Techno_IN!$B$2:$AK$2)</f>
        <v>0</v>
      </c>
      <c r="S85" cm="1">
        <f t="array" ref="S85">Techno_IN!S86*Techno_IN!S$2/SUMPRODUCT(IF(Techno_IN!$B86:$AK86=1,1,0),Techno_IN!$B$2:$AK$2)</f>
        <v>0</v>
      </c>
      <c r="T85" cm="1">
        <f t="array" ref="T85">Techno_IN!T86*Techno_IN!T$2/SUMPRODUCT(IF(Techno_IN!$B86:$AK86=1,1,0),Techno_IN!$B$2:$AK$2)</f>
        <v>0</v>
      </c>
      <c r="U85" cm="1">
        <f t="array" ref="U85">Techno_IN!U86*Techno_IN!U$2/SUMPRODUCT(IF(Techno_IN!$B86:$AK86=1,1,0),Techno_IN!$B$2:$AK$2)</f>
        <v>0</v>
      </c>
      <c r="V85" cm="1">
        <f t="array" ref="V85">Techno_IN!V86*Techno_IN!V$2/SUMPRODUCT(IF(Techno_IN!$B86:$AK86=1,1,0),Techno_IN!$B$2:$AK$2)</f>
        <v>0</v>
      </c>
      <c r="W85" cm="1">
        <f t="array" ref="W85">Techno_IN!W86*Techno_IN!W$2/SUMPRODUCT(IF(Techno_IN!$B86:$AK86=1,1,0),Techno_IN!$B$2:$AK$2)</f>
        <v>0</v>
      </c>
      <c r="X85" cm="1">
        <f t="array" ref="X85">Techno_IN!X86*Techno_IN!X$2/SUMPRODUCT(IF(Techno_IN!$B86:$AK86=1,1,0),Techno_IN!$B$2:$AK$2)</f>
        <v>0</v>
      </c>
      <c r="Y85" cm="1">
        <f t="array" ref="Y85">Techno_IN!Y86*Techno_IN!Y$2/SUMPRODUCT(IF(Techno_IN!$B86:$AK86=1,1,0),Techno_IN!$B$2:$AK$2)</f>
        <v>0</v>
      </c>
      <c r="Z85" cm="1">
        <f t="array" ref="Z85">Techno_IN!Z86*Techno_IN!Z$2/SUMPRODUCT(IF(Techno_IN!$B86:$AK86=1,1,0),Techno_IN!$B$2:$AK$2)</f>
        <v>0</v>
      </c>
      <c r="AA85" cm="1">
        <f t="array" ref="AA85">Techno_IN!AA86*Techno_IN!AA$2/SUMPRODUCT(IF(Techno_IN!$B86:$AK86=1,1,0),Techno_IN!$B$2:$AK$2)</f>
        <v>1</v>
      </c>
      <c r="AB85" cm="1">
        <f t="array" ref="AB85">Techno_IN!AB86*Techno_IN!AB$2/SUMPRODUCT(IF(Techno_IN!$B86:$AK86=1,1,0),Techno_IN!$B$2:$AK$2)</f>
        <v>0</v>
      </c>
      <c r="AC85" cm="1">
        <f t="array" ref="AC85">Techno_IN!AC86*Techno_IN!AC$2/SUMPRODUCT(IF(Techno_IN!$B86:$AK86=1,1,0),Techno_IN!$B$2:$AK$2)</f>
        <v>0</v>
      </c>
      <c r="AD85" cm="1">
        <f t="array" ref="AD85">Techno_IN!AD86*Techno_IN!AD$2/SUMPRODUCT(IF(Techno_IN!$B86:$AK86=1,1,0),Techno_IN!$B$2:$AK$2)</f>
        <v>0</v>
      </c>
      <c r="AE85" cm="1">
        <f t="array" ref="AE85">Techno_IN!AE86*Techno_IN!AE$2/SUMPRODUCT(IF(Techno_IN!$B86:$AK86=1,1,0),Techno_IN!$B$2:$AK$2)</f>
        <v>0</v>
      </c>
      <c r="AF85" cm="1">
        <f t="array" ref="AF85">Techno_IN!AF86*Techno_IN!AF$2/SUMPRODUCT(IF(Techno_IN!$B86:$AK86=1,1,0),Techno_IN!$B$2:$AK$2)</f>
        <v>0</v>
      </c>
      <c r="AG85" cm="1">
        <f t="array" ref="AG85">Techno_IN!AG86*Techno_IN!AG$2/SUMPRODUCT(IF(Techno_IN!$B86:$AK86=1,1,0),Techno_IN!$B$2:$AK$2)</f>
        <v>0</v>
      </c>
      <c r="AH85" cm="1">
        <f t="array" ref="AH85">Techno_IN!AH86*Techno_IN!AH$2/SUMPRODUCT(IF(Techno_IN!$B86:$AK86=1,1,0),Techno_IN!$B$2:$AK$2)</f>
        <v>0</v>
      </c>
      <c r="AI85" cm="1">
        <f t="array" ref="AI85">Techno_IN!AI86*Techno_IN!AI$2/SUMPRODUCT(IF(Techno_IN!$B86:$AK86=1,1,0),Techno_IN!$B$2:$AK$2)</f>
        <v>0</v>
      </c>
      <c r="AJ85" cm="1">
        <f t="array" ref="AJ85">Techno_IN!AJ86*Techno_IN!AJ$2/SUMPRODUCT(IF(Techno_IN!$B86:$AK86=1,1,0),Techno_IN!$B$2:$AK$2)</f>
        <v>0</v>
      </c>
      <c r="AK85" cm="1">
        <f t="array" ref="AK85">Techno_IN!AK86*Techno_IN!AK$2/SUMPRODUCT(IF(Techno_IN!$B86:$AK86=1,1,0),Techno_IN!$B$2:$AK$2)</f>
        <v>0</v>
      </c>
    </row>
    <row r="86" spans="1:37">
      <c r="A86" t="str">
        <f>Techno_IN!A87</f>
        <v>CAR_DIESEL</v>
      </c>
      <c r="B86">
        <f>A3_efficiencies!C15</f>
        <v>0.23</v>
      </c>
      <c r="C86" cm="1">
        <f t="array" ref="C86">Techno_IN!C87*Techno_IN!C$2/SUMPRODUCT(IF(Techno_IN!$B87:$AK87=1,1,0),Techno_IN!$B$2:$AK$2)</f>
        <v>0</v>
      </c>
      <c r="D86" cm="1">
        <f t="array" ref="D86">Techno_IN!D87*Techno_IN!D$2/SUMPRODUCT(IF(Techno_IN!$B87:$AK87=1,1,0),Techno_IN!$B$2:$AK$2)</f>
        <v>0</v>
      </c>
      <c r="E86" cm="1">
        <f t="array" ref="E86">Techno_IN!E87*Techno_IN!E$2/SUMPRODUCT(IF(Techno_IN!$B87:$AK87=1,1,0),Techno_IN!$B$2:$AK$2)</f>
        <v>0</v>
      </c>
      <c r="F86" cm="1">
        <f t="array" ref="F86">Techno_IN!F87*Techno_IN!F$2/SUMPRODUCT(IF(Techno_IN!$B87:$AK87=1,1,0),Techno_IN!$B$2:$AK$2)</f>
        <v>0</v>
      </c>
      <c r="G86" cm="1">
        <f t="array" ref="G86">Techno_IN!G87*Techno_IN!G$2/SUMPRODUCT(IF(Techno_IN!$B87:$AK87=1,1,0),Techno_IN!$B$2:$AK$2)</f>
        <v>0</v>
      </c>
      <c r="H86" cm="1">
        <f t="array" ref="H86">Techno_IN!H87*Techno_IN!H$2/SUMPRODUCT(IF(Techno_IN!$B87:$AK87=1,1,0),Techno_IN!$B$2:$AK$2)</f>
        <v>0</v>
      </c>
      <c r="I86" cm="1">
        <f t="array" ref="I86">Techno_IN!I87*Techno_IN!I$2/SUMPRODUCT(IF(Techno_IN!$B87:$AK87=1,1,0),Techno_IN!$B$2:$AK$2)</f>
        <v>0</v>
      </c>
      <c r="J86" cm="1">
        <f t="array" ref="J86">Techno_IN!J87*Techno_IN!J$2/SUMPRODUCT(IF(Techno_IN!$B87:$AK87=1,1,0),Techno_IN!$B$2:$AK$2)</f>
        <v>0</v>
      </c>
      <c r="K86" cm="1">
        <f t="array" ref="K86">Techno_IN!K87*Techno_IN!K$2/SUMPRODUCT(IF(Techno_IN!$B87:$AK87=1,1,0),Techno_IN!$B$2:$AK$2)</f>
        <v>-0.46078199999999997</v>
      </c>
      <c r="L86" cm="1">
        <f t="array" ref="L86">Techno_IN!L87*Techno_IN!L$2/SUMPRODUCT(IF(Techno_IN!$B87:$AK87=1,1,0),Techno_IN!$B$2:$AK$2)</f>
        <v>0</v>
      </c>
      <c r="M86" cm="1">
        <f t="array" ref="M86">Techno_IN!M87*Techno_IN!M$2/SUMPRODUCT(IF(Techno_IN!$B87:$AK87=1,1,0),Techno_IN!$B$2:$AK$2)</f>
        <v>0</v>
      </c>
      <c r="N86" cm="1">
        <f t="array" ref="N86">Techno_IN!N87*Techno_IN!N$2/SUMPRODUCT(IF(Techno_IN!$B87:$AK87=1,1,0),Techno_IN!$B$2:$AK$2)</f>
        <v>0</v>
      </c>
      <c r="O86" cm="1">
        <f t="array" ref="O86">Techno_IN!O87*Techno_IN!O$2/SUMPRODUCT(IF(Techno_IN!$B87:$AK87=1,1,0),Techno_IN!$B$2:$AK$2)</f>
        <v>0</v>
      </c>
      <c r="P86" cm="1">
        <f t="array" ref="P86">Techno_IN!P87*Techno_IN!P$2/SUMPRODUCT(IF(Techno_IN!$B87:$AK87=1,1,0),Techno_IN!$B$2:$AK$2)</f>
        <v>0</v>
      </c>
      <c r="Q86" cm="1">
        <f t="array" ref="Q86">Techno_IN!Q87*Techno_IN!Q$2/SUMPRODUCT(IF(Techno_IN!$B87:$AK87=1,1,0),Techno_IN!$B$2:$AK$2)</f>
        <v>0</v>
      </c>
      <c r="R86" cm="1">
        <f t="array" ref="R86">Techno_IN!R87*Techno_IN!R$2/SUMPRODUCT(IF(Techno_IN!$B87:$AK87=1,1,0),Techno_IN!$B$2:$AK$2)</f>
        <v>0</v>
      </c>
      <c r="S86" cm="1">
        <f t="array" ref="S86">Techno_IN!S87*Techno_IN!S$2/SUMPRODUCT(IF(Techno_IN!$B87:$AK87=1,1,0),Techno_IN!$B$2:$AK$2)</f>
        <v>0</v>
      </c>
      <c r="T86" cm="1">
        <f t="array" ref="T86">Techno_IN!T87*Techno_IN!T$2/SUMPRODUCT(IF(Techno_IN!$B87:$AK87=1,1,0),Techno_IN!$B$2:$AK$2)</f>
        <v>0</v>
      </c>
      <c r="U86" cm="1">
        <f t="array" ref="U86">Techno_IN!U87*Techno_IN!U$2/SUMPRODUCT(IF(Techno_IN!$B87:$AK87=1,1,0),Techno_IN!$B$2:$AK$2)</f>
        <v>0</v>
      </c>
      <c r="V86" cm="1">
        <f t="array" ref="V86">Techno_IN!V87*Techno_IN!V$2/SUMPRODUCT(IF(Techno_IN!$B87:$AK87=1,1,0),Techno_IN!$B$2:$AK$2)</f>
        <v>0</v>
      </c>
      <c r="W86" cm="1">
        <f t="array" ref="W86">Techno_IN!W87*Techno_IN!W$2/SUMPRODUCT(IF(Techno_IN!$B87:$AK87=1,1,0),Techno_IN!$B$2:$AK$2)</f>
        <v>0</v>
      </c>
      <c r="X86" cm="1">
        <f t="array" ref="X86">Techno_IN!X87*Techno_IN!X$2/SUMPRODUCT(IF(Techno_IN!$B87:$AK87=1,1,0),Techno_IN!$B$2:$AK$2)</f>
        <v>0</v>
      </c>
      <c r="Y86" cm="1">
        <f t="array" ref="Y86">Techno_IN!Y87*Techno_IN!Y$2/SUMPRODUCT(IF(Techno_IN!$B87:$AK87=1,1,0),Techno_IN!$B$2:$AK$2)</f>
        <v>0</v>
      </c>
      <c r="Z86" cm="1">
        <f t="array" ref="Z86">Techno_IN!Z87*Techno_IN!Z$2/SUMPRODUCT(IF(Techno_IN!$B87:$AK87=1,1,0),Techno_IN!$B$2:$AK$2)</f>
        <v>0</v>
      </c>
      <c r="AA86" cm="1">
        <f t="array" ref="AA86">Techno_IN!AA87*Techno_IN!AA$2/SUMPRODUCT(IF(Techno_IN!$B87:$AK87=1,1,0),Techno_IN!$B$2:$AK$2)</f>
        <v>1</v>
      </c>
      <c r="AB86" cm="1">
        <f t="array" ref="AB86">Techno_IN!AB87*Techno_IN!AB$2/SUMPRODUCT(IF(Techno_IN!$B87:$AK87=1,1,0),Techno_IN!$B$2:$AK$2)</f>
        <v>0</v>
      </c>
      <c r="AC86" cm="1">
        <f t="array" ref="AC86">Techno_IN!AC87*Techno_IN!AC$2/SUMPRODUCT(IF(Techno_IN!$B87:$AK87=1,1,0),Techno_IN!$B$2:$AK$2)</f>
        <v>0</v>
      </c>
      <c r="AD86" cm="1">
        <f t="array" ref="AD86">Techno_IN!AD87*Techno_IN!AD$2/SUMPRODUCT(IF(Techno_IN!$B87:$AK87=1,1,0),Techno_IN!$B$2:$AK$2)</f>
        <v>0</v>
      </c>
      <c r="AE86" cm="1">
        <f t="array" ref="AE86">Techno_IN!AE87*Techno_IN!AE$2/SUMPRODUCT(IF(Techno_IN!$B87:$AK87=1,1,0),Techno_IN!$B$2:$AK$2)</f>
        <v>0</v>
      </c>
      <c r="AF86" cm="1">
        <f t="array" ref="AF86">Techno_IN!AF87*Techno_IN!AF$2/SUMPRODUCT(IF(Techno_IN!$B87:$AK87=1,1,0),Techno_IN!$B$2:$AK$2)</f>
        <v>0</v>
      </c>
      <c r="AG86" cm="1">
        <f t="array" ref="AG86">Techno_IN!AG87*Techno_IN!AG$2/SUMPRODUCT(IF(Techno_IN!$B87:$AK87=1,1,0),Techno_IN!$B$2:$AK$2)</f>
        <v>0</v>
      </c>
      <c r="AH86" cm="1">
        <f t="array" ref="AH86">Techno_IN!AH87*Techno_IN!AH$2/SUMPRODUCT(IF(Techno_IN!$B87:$AK87=1,1,0),Techno_IN!$B$2:$AK$2)</f>
        <v>0</v>
      </c>
      <c r="AI86" cm="1">
        <f t="array" ref="AI86">Techno_IN!AI87*Techno_IN!AI$2/SUMPRODUCT(IF(Techno_IN!$B87:$AK87=1,1,0),Techno_IN!$B$2:$AK$2)</f>
        <v>0</v>
      </c>
      <c r="AJ86" cm="1">
        <f t="array" ref="AJ86">Techno_IN!AJ87*Techno_IN!AJ$2/SUMPRODUCT(IF(Techno_IN!$B87:$AK87=1,1,0),Techno_IN!$B$2:$AK$2)</f>
        <v>0</v>
      </c>
      <c r="AK86" cm="1">
        <f t="array" ref="AK86">Techno_IN!AK87*Techno_IN!AK$2/SUMPRODUCT(IF(Techno_IN!$B87:$AK87=1,1,0),Techno_IN!$B$2:$AK$2)</f>
        <v>0</v>
      </c>
    </row>
    <row r="87" spans="1:37">
      <c r="A87" t="str">
        <f>Techno_IN!A88</f>
        <v>CAR_NG</v>
      </c>
      <c r="B87">
        <f>A3_efficiencies!C16</f>
        <v>0.29569030290784321</v>
      </c>
      <c r="C87" cm="1">
        <f t="array" ref="C87">Techno_IN!C88*Techno_IN!C$2/SUMPRODUCT(IF(Techno_IN!$B88:$AK88=1,1,0),Techno_IN!$B$2:$AK$2)</f>
        <v>0</v>
      </c>
      <c r="D87" cm="1">
        <f t="array" ref="D87">Techno_IN!D88*Techno_IN!D$2/SUMPRODUCT(IF(Techno_IN!$B88:$AK88=1,1,0),Techno_IN!$B$2:$AK$2)</f>
        <v>0</v>
      </c>
      <c r="E87" cm="1">
        <f t="array" ref="E87">Techno_IN!E88*Techno_IN!E$2/SUMPRODUCT(IF(Techno_IN!$B88:$AK88=1,1,0),Techno_IN!$B$2:$AK$2)</f>
        <v>0</v>
      </c>
      <c r="F87" cm="1">
        <f t="array" ref="F87">Techno_IN!F88*Techno_IN!F$2/SUMPRODUCT(IF(Techno_IN!$B88:$AK88=1,1,0),Techno_IN!$B$2:$AK$2)</f>
        <v>0</v>
      </c>
      <c r="G87" cm="1">
        <f t="array" ref="G87">Techno_IN!G88*Techno_IN!G$2/SUMPRODUCT(IF(Techno_IN!$B88:$AK88=1,1,0),Techno_IN!$B$2:$AK$2)</f>
        <v>0</v>
      </c>
      <c r="H87" cm="1">
        <f t="array" ref="H87">Techno_IN!H88*Techno_IN!H$2/SUMPRODUCT(IF(Techno_IN!$B88:$AK88=1,1,0),Techno_IN!$B$2:$AK$2)</f>
        <v>0</v>
      </c>
      <c r="I87" cm="1">
        <f t="array" ref="I87">Techno_IN!I88*Techno_IN!I$2/SUMPRODUCT(IF(Techno_IN!$B88:$AK88=1,1,0),Techno_IN!$B$2:$AK$2)</f>
        <v>0</v>
      </c>
      <c r="J87" cm="1">
        <f t="array" ref="J87">Techno_IN!J88*Techno_IN!J$2/SUMPRODUCT(IF(Techno_IN!$B88:$AK88=1,1,0),Techno_IN!$B$2:$AK$2)</f>
        <v>0</v>
      </c>
      <c r="K87" cm="1">
        <f t="array" ref="K87">Techno_IN!K88*Techno_IN!K$2/SUMPRODUCT(IF(Techno_IN!$B88:$AK88=1,1,0),Techno_IN!$B$2:$AK$2)</f>
        <v>0</v>
      </c>
      <c r="L87" cm="1">
        <f t="array" ref="L87">Techno_IN!L88*Techno_IN!L$2/SUMPRODUCT(IF(Techno_IN!$B88:$AK88=1,1,0),Techno_IN!$B$2:$AK$2)</f>
        <v>0</v>
      </c>
      <c r="M87" cm="1">
        <f t="array" ref="M87">Techno_IN!M88*Techno_IN!M$2/SUMPRODUCT(IF(Techno_IN!$B88:$AK88=1,1,0),Techno_IN!$B$2:$AK$2)</f>
        <v>-0.35841506792</v>
      </c>
      <c r="N87" cm="1">
        <f t="array" ref="N87">Techno_IN!N88*Techno_IN!N$2/SUMPRODUCT(IF(Techno_IN!$B88:$AK88=1,1,0),Techno_IN!$B$2:$AK$2)</f>
        <v>0</v>
      </c>
      <c r="O87" cm="1">
        <f t="array" ref="O87">Techno_IN!O88*Techno_IN!O$2/SUMPRODUCT(IF(Techno_IN!$B88:$AK88=1,1,0),Techno_IN!$B$2:$AK$2)</f>
        <v>0</v>
      </c>
      <c r="P87" cm="1">
        <f t="array" ref="P87">Techno_IN!P88*Techno_IN!P$2/SUMPRODUCT(IF(Techno_IN!$B88:$AK88=1,1,0),Techno_IN!$B$2:$AK$2)</f>
        <v>0</v>
      </c>
      <c r="Q87" cm="1">
        <f t="array" ref="Q87">Techno_IN!Q88*Techno_IN!Q$2/SUMPRODUCT(IF(Techno_IN!$B88:$AK88=1,1,0),Techno_IN!$B$2:$AK$2)</f>
        <v>0</v>
      </c>
      <c r="R87" cm="1">
        <f t="array" ref="R87">Techno_IN!R88*Techno_IN!R$2/SUMPRODUCT(IF(Techno_IN!$B88:$AK88=1,1,0),Techno_IN!$B$2:$AK$2)</f>
        <v>0</v>
      </c>
      <c r="S87" cm="1">
        <f t="array" ref="S87">Techno_IN!S88*Techno_IN!S$2/SUMPRODUCT(IF(Techno_IN!$B88:$AK88=1,1,0),Techno_IN!$B$2:$AK$2)</f>
        <v>0</v>
      </c>
      <c r="T87" cm="1">
        <f t="array" ref="T87">Techno_IN!T88*Techno_IN!T$2/SUMPRODUCT(IF(Techno_IN!$B88:$AK88=1,1,0),Techno_IN!$B$2:$AK$2)</f>
        <v>0</v>
      </c>
      <c r="U87" cm="1">
        <f t="array" ref="U87">Techno_IN!U88*Techno_IN!U$2/SUMPRODUCT(IF(Techno_IN!$B88:$AK88=1,1,0),Techno_IN!$B$2:$AK$2)</f>
        <v>0</v>
      </c>
      <c r="V87" cm="1">
        <f t="array" ref="V87">Techno_IN!V88*Techno_IN!V$2/SUMPRODUCT(IF(Techno_IN!$B88:$AK88=1,1,0),Techno_IN!$B$2:$AK$2)</f>
        <v>0</v>
      </c>
      <c r="W87" cm="1">
        <f t="array" ref="W87">Techno_IN!W88*Techno_IN!W$2/SUMPRODUCT(IF(Techno_IN!$B88:$AK88=1,1,0),Techno_IN!$B$2:$AK$2)</f>
        <v>0</v>
      </c>
      <c r="X87" cm="1">
        <f t="array" ref="X87">Techno_IN!X88*Techno_IN!X$2/SUMPRODUCT(IF(Techno_IN!$B88:$AK88=1,1,0),Techno_IN!$B$2:$AK$2)</f>
        <v>0</v>
      </c>
      <c r="Y87" cm="1">
        <f t="array" ref="Y87">Techno_IN!Y88*Techno_IN!Y$2/SUMPRODUCT(IF(Techno_IN!$B88:$AK88=1,1,0),Techno_IN!$B$2:$AK$2)</f>
        <v>0</v>
      </c>
      <c r="Z87" cm="1">
        <f t="array" ref="Z87">Techno_IN!Z88*Techno_IN!Z$2/SUMPRODUCT(IF(Techno_IN!$B88:$AK88=1,1,0),Techno_IN!$B$2:$AK$2)</f>
        <v>0</v>
      </c>
      <c r="AA87" cm="1">
        <f t="array" ref="AA87">Techno_IN!AA88*Techno_IN!AA$2/SUMPRODUCT(IF(Techno_IN!$B88:$AK88=1,1,0),Techno_IN!$B$2:$AK$2)</f>
        <v>1</v>
      </c>
      <c r="AB87" cm="1">
        <f t="array" ref="AB87">Techno_IN!AB88*Techno_IN!AB$2/SUMPRODUCT(IF(Techno_IN!$B88:$AK88=1,1,0),Techno_IN!$B$2:$AK$2)</f>
        <v>0</v>
      </c>
      <c r="AC87" cm="1">
        <f t="array" ref="AC87">Techno_IN!AC88*Techno_IN!AC$2/SUMPRODUCT(IF(Techno_IN!$B88:$AK88=1,1,0),Techno_IN!$B$2:$AK$2)</f>
        <v>0</v>
      </c>
      <c r="AD87" cm="1">
        <f t="array" ref="AD87">Techno_IN!AD88*Techno_IN!AD$2/SUMPRODUCT(IF(Techno_IN!$B88:$AK88=1,1,0),Techno_IN!$B$2:$AK$2)</f>
        <v>0</v>
      </c>
      <c r="AE87" cm="1">
        <f t="array" ref="AE87">Techno_IN!AE88*Techno_IN!AE$2/SUMPRODUCT(IF(Techno_IN!$B88:$AK88=1,1,0),Techno_IN!$B$2:$AK$2)</f>
        <v>0</v>
      </c>
      <c r="AF87" cm="1">
        <f t="array" ref="AF87">Techno_IN!AF88*Techno_IN!AF$2/SUMPRODUCT(IF(Techno_IN!$B88:$AK88=1,1,0),Techno_IN!$B$2:$AK$2)</f>
        <v>0</v>
      </c>
      <c r="AG87" cm="1">
        <f t="array" ref="AG87">Techno_IN!AG88*Techno_IN!AG$2/SUMPRODUCT(IF(Techno_IN!$B88:$AK88=1,1,0),Techno_IN!$B$2:$AK$2)</f>
        <v>0</v>
      </c>
      <c r="AH87" cm="1">
        <f t="array" ref="AH87">Techno_IN!AH88*Techno_IN!AH$2/SUMPRODUCT(IF(Techno_IN!$B88:$AK88=1,1,0),Techno_IN!$B$2:$AK$2)</f>
        <v>0</v>
      </c>
      <c r="AI87" cm="1">
        <f t="array" ref="AI87">Techno_IN!AI88*Techno_IN!AI$2/SUMPRODUCT(IF(Techno_IN!$B88:$AK88=1,1,0),Techno_IN!$B$2:$AK$2)</f>
        <v>0</v>
      </c>
      <c r="AJ87" cm="1">
        <f t="array" ref="AJ87">Techno_IN!AJ88*Techno_IN!AJ$2/SUMPRODUCT(IF(Techno_IN!$B88:$AK88=1,1,0),Techno_IN!$B$2:$AK$2)</f>
        <v>0</v>
      </c>
      <c r="AK87" cm="1">
        <f t="array" ref="AK87">Techno_IN!AK88*Techno_IN!AK$2/SUMPRODUCT(IF(Techno_IN!$B88:$AK88=1,1,0),Techno_IN!$B$2:$AK$2)</f>
        <v>0</v>
      </c>
    </row>
    <row r="88" spans="1:37">
      <c r="A88" t="str">
        <f>Techno_IN!A89</f>
        <v>CAR_METHANOL</v>
      </c>
      <c r="B88">
        <f>A3_efficiencies!C17</f>
        <v>0.23532818532818531</v>
      </c>
      <c r="C88" cm="1">
        <f t="array" ref="C88">Techno_IN!C89*Techno_IN!C$2/SUMPRODUCT(IF(Techno_IN!$B89:$AK89=1,1,0),Techno_IN!$B$2:$AK$2)</f>
        <v>0</v>
      </c>
      <c r="D88" cm="1">
        <f t="array" ref="D88">Techno_IN!D89*Techno_IN!D$2/SUMPRODUCT(IF(Techno_IN!$B89:$AK89=1,1,0),Techno_IN!$B$2:$AK$2)</f>
        <v>0</v>
      </c>
      <c r="E88" cm="1">
        <f t="array" ref="E88">Techno_IN!E89*Techno_IN!E$2/SUMPRODUCT(IF(Techno_IN!$B89:$AK89=1,1,0),Techno_IN!$B$2:$AK$2)</f>
        <v>0</v>
      </c>
      <c r="F88" cm="1">
        <f t="array" ref="F88">Techno_IN!F89*Techno_IN!F$2/SUMPRODUCT(IF(Techno_IN!$B89:$AK89=1,1,0),Techno_IN!$B$2:$AK$2)</f>
        <v>0</v>
      </c>
      <c r="G88" cm="1">
        <f t="array" ref="G88">Techno_IN!G89*Techno_IN!G$2/SUMPRODUCT(IF(Techno_IN!$B89:$AK89=1,1,0),Techno_IN!$B$2:$AK$2)</f>
        <v>0</v>
      </c>
      <c r="H88" cm="1">
        <f t="array" ref="H88">Techno_IN!H89*Techno_IN!H$2/SUMPRODUCT(IF(Techno_IN!$B89:$AK89=1,1,0),Techno_IN!$B$2:$AK$2)</f>
        <v>0</v>
      </c>
      <c r="I88" cm="1">
        <f t="array" ref="I88">Techno_IN!I89*Techno_IN!I$2/SUMPRODUCT(IF(Techno_IN!$B89:$AK89=1,1,0),Techno_IN!$B$2:$AK$2)</f>
        <v>0</v>
      </c>
      <c r="J88" cm="1">
        <f t="array" ref="J88">Techno_IN!J89*Techno_IN!J$2/SUMPRODUCT(IF(Techno_IN!$B89:$AK89=1,1,0),Techno_IN!$B$2:$AK$2)</f>
        <v>0</v>
      </c>
      <c r="K88" cm="1">
        <f t="array" ref="K88">Techno_IN!K89*Techno_IN!K$2/SUMPRODUCT(IF(Techno_IN!$B89:$AK89=1,1,0),Techno_IN!$B$2:$AK$2)</f>
        <v>0</v>
      </c>
      <c r="L88" cm="1">
        <f t="array" ref="L88">Techno_IN!L89*Techno_IN!L$2/SUMPRODUCT(IF(Techno_IN!$B89:$AK89=1,1,0),Techno_IN!$B$2:$AK$2)</f>
        <v>0</v>
      </c>
      <c r="M88" cm="1">
        <f t="array" ref="M88">Techno_IN!M89*Techno_IN!M$2/SUMPRODUCT(IF(Techno_IN!$B89:$AK89=1,1,0),Techno_IN!$B$2:$AK$2)</f>
        <v>0</v>
      </c>
      <c r="N88" cm="1">
        <f t="array" ref="N88">Techno_IN!N89*Techno_IN!N$2/SUMPRODUCT(IF(Techno_IN!$B89:$AK89=1,1,0),Techno_IN!$B$2:$AK$2)</f>
        <v>0</v>
      </c>
      <c r="O88" cm="1">
        <f t="array" ref="O88">Techno_IN!O89*Techno_IN!O$2/SUMPRODUCT(IF(Techno_IN!$B89:$AK89=1,1,0),Techno_IN!$B$2:$AK$2)</f>
        <v>0</v>
      </c>
      <c r="P88" cm="1">
        <f t="array" ref="P88">Techno_IN!P89*Techno_IN!P$2/SUMPRODUCT(IF(Techno_IN!$B89:$AK89=1,1,0),Techno_IN!$B$2:$AK$2)</f>
        <v>0</v>
      </c>
      <c r="Q88" cm="1">
        <f t="array" ref="Q88">Techno_IN!Q89*Techno_IN!Q$2/SUMPRODUCT(IF(Techno_IN!$B89:$AK89=1,1,0),Techno_IN!$B$2:$AK$2)</f>
        <v>0</v>
      </c>
      <c r="R88" cm="1">
        <f t="array" ref="R88">Techno_IN!R89*Techno_IN!R$2/SUMPRODUCT(IF(Techno_IN!$B89:$AK89=1,1,0),Techno_IN!$B$2:$AK$2)</f>
        <v>0</v>
      </c>
      <c r="S88" cm="1">
        <f t="array" ref="S88">Techno_IN!S89*Techno_IN!S$2/SUMPRODUCT(IF(Techno_IN!$B89:$AK89=1,1,0),Techno_IN!$B$2:$AK$2)</f>
        <v>0</v>
      </c>
      <c r="T88" cm="1">
        <f t="array" ref="T88">Techno_IN!T89*Techno_IN!T$2/SUMPRODUCT(IF(Techno_IN!$B89:$AK89=1,1,0),Techno_IN!$B$2:$AK$2)</f>
        <v>0</v>
      </c>
      <c r="U88" cm="1">
        <f t="array" ref="U88">Techno_IN!U89*Techno_IN!U$2/SUMPRODUCT(IF(Techno_IN!$B89:$AK89=1,1,0),Techno_IN!$B$2:$AK$2)</f>
        <v>-0.45034920000000001</v>
      </c>
      <c r="V88" cm="1">
        <f t="array" ref="V88">Techno_IN!V89*Techno_IN!V$2/SUMPRODUCT(IF(Techno_IN!$B89:$AK89=1,1,0),Techno_IN!$B$2:$AK$2)</f>
        <v>0</v>
      </c>
      <c r="W88" cm="1">
        <f t="array" ref="W88">Techno_IN!W89*Techno_IN!W$2/SUMPRODUCT(IF(Techno_IN!$B89:$AK89=1,1,0),Techno_IN!$B$2:$AK$2)</f>
        <v>0</v>
      </c>
      <c r="X88" cm="1">
        <f t="array" ref="X88">Techno_IN!X89*Techno_IN!X$2/SUMPRODUCT(IF(Techno_IN!$B89:$AK89=1,1,0),Techno_IN!$B$2:$AK$2)</f>
        <v>0</v>
      </c>
      <c r="Y88" cm="1">
        <f t="array" ref="Y88">Techno_IN!Y89*Techno_IN!Y$2/SUMPRODUCT(IF(Techno_IN!$B89:$AK89=1,1,0),Techno_IN!$B$2:$AK$2)</f>
        <v>0</v>
      </c>
      <c r="Z88" cm="1">
        <f t="array" ref="Z88">Techno_IN!Z89*Techno_IN!Z$2/SUMPRODUCT(IF(Techno_IN!$B89:$AK89=1,1,0),Techno_IN!$B$2:$AK$2)</f>
        <v>0</v>
      </c>
      <c r="AA88" cm="1">
        <f t="array" ref="AA88">Techno_IN!AA89*Techno_IN!AA$2/SUMPRODUCT(IF(Techno_IN!$B89:$AK89=1,1,0),Techno_IN!$B$2:$AK$2)</f>
        <v>1</v>
      </c>
      <c r="AB88" cm="1">
        <f t="array" ref="AB88">Techno_IN!AB89*Techno_IN!AB$2/SUMPRODUCT(IF(Techno_IN!$B89:$AK89=1,1,0),Techno_IN!$B$2:$AK$2)</f>
        <v>0</v>
      </c>
      <c r="AC88" cm="1">
        <f t="array" ref="AC88">Techno_IN!AC89*Techno_IN!AC$2/SUMPRODUCT(IF(Techno_IN!$B89:$AK89=1,1,0),Techno_IN!$B$2:$AK$2)</f>
        <v>0</v>
      </c>
      <c r="AD88" cm="1">
        <f t="array" ref="AD88">Techno_IN!AD89*Techno_IN!AD$2/SUMPRODUCT(IF(Techno_IN!$B89:$AK89=1,1,0),Techno_IN!$B$2:$AK$2)</f>
        <v>0</v>
      </c>
      <c r="AE88" cm="1">
        <f t="array" ref="AE88">Techno_IN!AE89*Techno_IN!AE$2/SUMPRODUCT(IF(Techno_IN!$B89:$AK89=1,1,0),Techno_IN!$B$2:$AK$2)</f>
        <v>0</v>
      </c>
      <c r="AF88" cm="1">
        <f t="array" ref="AF88">Techno_IN!AF89*Techno_IN!AF$2/SUMPRODUCT(IF(Techno_IN!$B89:$AK89=1,1,0),Techno_IN!$B$2:$AK$2)</f>
        <v>0</v>
      </c>
      <c r="AG88" cm="1">
        <f t="array" ref="AG88">Techno_IN!AG89*Techno_IN!AG$2/SUMPRODUCT(IF(Techno_IN!$B89:$AK89=1,1,0),Techno_IN!$B$2:$AK$2)</f>
        <v>0</v>
      </c>
      <c r="AH88" cm="1">
        <f t="array" ref="AH88">Techno_IN!AH89*Techno_IN!AH$2/SUMPRODUCT(IF(Techno_IN!$B89:$AK89=1,1,0),Techno_IN!$B$2:$AK$2)</f>
        <v>0</v>
      </c>
      <c r="AI88" cm="1">
        <f t="array" ref="AI88">Techno_IN!AI89*Techno_IN!AI$2/SUMPRODUCT(IF(Techno_IN!$B89:$AK89=1,1,0),Techno_IN!$B$2:$AK$2)</f>
        <v>0</v>
      </c>
      <c r="AJ88" cm="1">
        <f t="array" ref="AJ88">Techno_IN!AJ89*Techno_IN!AJ$2/SUMPRODUCT(IF(Techno_IN!$B89:$AK89=1,1,0),Techno_IN!$B$2:$AK$2)</f>
        <v>0</v>
      </c>
      <c r="AK88" cm="1">
        <f t="array" ref="AK88">Techno_IN!AK89*Techno_IN!AK$2/SUMPRODUCT(IF(Techno_IN!$B89:$AK89=1,1,0),Techno_IN!$B$2:$AK$2)</f>
        <v>0</v>
      </c>
    </row>
    <row r="89" spans="1:37">
      <c r="A89" t="str">
        <f>Techno_IN!A90</f>
        <v>CAR_HEV</v>
      </c>
      <c r="B89">
        <f>A3_efficiencies!C18</f>
        <v>0.29729705619982155</v>
      </c>
      <c r="C89" cm="1">
        <f t="array" ref="C89">Techno_IN!C90*Techno_IN!C$2/SUMPRODUCT(IF(Techno_IN!$B90:$AK90=1,1,0),Techno_IN!$B$2:$AK$2)</f>
        <v>0</v>
      </c>
      <c r="D89" cm="1">
        <f t="array" ref="D89">Techno_IN!D90*Techno_IN!D$2/SUMPRODUCT(IF(Techno_IN!$B90:$AK90=1,1,0),Techno_IN!$B$2:$AK$2)</f>
        <v>0</v>
      </c>
      <c r="E89" cm="1">
        <f t="array" ref="E89">Techno_IN!E90*Techno_IN!E$2/SUMPRODUCT(IF(Techno_IN!$B90:$AK90=1,1,0),Techno_IN!$B$2:$AK$2)</f>
        <v>0</v>
      </c>
      <c r="F89" cm="1">
        <f t="array" ref="F89">Techno_IN!F90*Techno_IN!F$2/SUMPRODUCT(IF(Techno_IN!$B90:$AK90=1,1,0),Techno_IN!$B$2:$AK$2)</f>
        <v>0</v>
      </c>
      <c r="G89" cm="1">
        <f t="array" ref="G89">Techno_IN!G90*Techno_IN!G$2/SUMPRODUCT(IF(Techno_IN!$B90:$AK90=1,1,0),Techno_IN!$B$2:$AK$2)</f>
        <v>0</v>
      </c>
      <c r="H89" cm="1">
        <f t="array" ref="H89">Techno_IN!H90*Techno_IN!H$2/SUMPRODUCT(IF(Techno_IN!$B90:$AK90=1,1,0),Techno_IN!$B$2:$AK$2)</f>
        <v>0</v>
      </c>
      <c r="I89" cm="1">
        <f t="array" ref="I89">Techno_IN!I90*Techno_IN!I$2/SUMPRODUCT(IF(Techno_IN!$B90:$AK90=1,1,0),Techno_IN!$B$2:$AK$2)</f>
        <v>0</v>
      </c>
      <c r="J89" cm="1">
        <f t="array" ref="J89">Techno_IN!J90*Techno_IN!J$2/SUMPRODUCT(IF(Techno_IN!$B90:$AK90=1,1,0),Techno_IN!$B$2:$AK$2)</f>
        <v>-0.35647800000000002</v>
      </c>
      <c r="K89" cm="1">
        <f t="array" ref="K89">Techno_IN!K90*Techno_IN!K$2/SUMPRODUCT(IF(Techno_IN!$B90:$AK90=1,1,0),Techno_IN!$B$2:$AK$2)</f>
        <v>0</v>
      </c>
      <c r="L89" cm="1">
        <f t="array" ref="L89">Techno_IN!L90*Techno_IN!L$2/SUMPRODUCT(IF(Techno_IN!$B90:$AK90=1,1,0),Techno_IN!$B$2:$AK$2)</f>
        <v>0</v>
      </c>
      <c r="M89" cm="1">
        <f t="array" ref="M89">Techno_IN!M90*Techno_IN!M$2/SUMPRODUCT(IF(Techno_IN!$B90:$AK90=1,1,0),Techno_IN!$B$2:$AK$2)</f>
        <v>0</v>
      </c>
      <c r="N89" cm="1">
        <f t="array" ref="N89">Techno_IN!N90*Techno_IN!N$2/SUMPRODUCT(IF(Techno_IN!$B90:$AK90=1,1,0),Techno_IN!$B$2:$AK$2)</f>
        <v>0</v>
      </c>
      <c r="O89" cm="1">
        <f t="array" ref="O89">Techno_IN!O90*Techno_IN!O$2/SUMPRODUCT(IF(Techno_IN!$B90:$AK90=1,1,0),Techno_IN!$B$2:$AK$2)</f>
        <v>0</v>
      </c>
      <c r="P89" cm="1">
        <f t="array" ref="P89">Techno_IN!P90*Techno_IN!P$2/SUMPRODUCT(IF(Techno_IN!$B90:$AK90=1,1,0),Techno_IN!$B$2:$AK$2)</f>
        <v>0</v>
      </c>
      <c r="Q89" cm="1">
        <f t="array" ref="Q89">Techno_IN!Q90*Techno_IN!Q$2/SUMPRODUCT(IF(Techno_IN!$B90:$AK90=1,1,0),Techno_IN!$B$2:$AK$2)</f>
        <v>0</v>
      </c>
      <c r="R89" cm="1">
        <f t="array" ref="R89">Techno_IN!R90*Techno_IN!R$2/SUMPRODUCT(IF(Techno_IN!$B90:$AK90=1,1,0),Techno_IN!$B$2:$AK$2)</f>
        <v>0</v>
      </c>
      <c r="S89" cm="1">
        <f t="array" ref="S89">Techno_IN!S90*Techno_IN!S$2/SUMPRODUCT(IF(Techno_IN!$B90:$AK90=1,1,0),Techno_IN!$B$2:$AK$2)</f>
        <v>0</v>
      </c>
      <c r="T89" cm="1">
        <f t="array" ref="T89">Techno_IN!T90*Techno_IN!T$2/SUMPRODUCT(IF(Techno_IN!$B90:$AK90=1,1,0),Techno_IN!$B$2:$AK$2)</f>
        <v>0</v>
      </c>
      <c r="U89" cm="1">
        <f t="array" ref="U89">Techno_IN!U90*Techno_IN!U$2/SUMPRODUCT(IF(Techno_IN!$B90:$AK90=1,1,0),Techno_IN!$B$2:$AK$2)</f>
        <v>0</v>
      </c>
      <c r="V89" cm="1">
        <f t="array" ref="V89">Techno_IN!V90*Techno_IN!V$2/SUMPRODUCT(IF(Techno_IN!$B90:$AK90=1,1,0),Techno_IN!$B$2:$AK$2)</f>
        <v>0</v>
      </c>
      <c r="W89" cm="1">
        <f t="array" ref="W89">Techno_IN!W90*Techno_IN!W$2/SUMPRODUCT(IF(Techno_IN!$B90:$AK90=1,1,0),Techno_IN!$B$2:$AK$2)</f>
        <v>0</v>
      </c>
      <c r="X89" cm="1">
        <f t="array" ref="X89">Techno_IN!X90*Techno_IN!X$2/SUMPRODUCT(IF(Techno_IN!$B90:$AK90=1,1,0),Techno_IN!$B$2:$AK$2)</f>
        <v>0</v>
      </c>
      <c r="Y89" cm="1">
        <f t="array" ref="Y89">Techno_IN!Y90*Techno_IN!Y$2/SUMPRODUCT(IF(Techno_IN!$B90:$AK90=1,1,0),Techno_IN!$B$2:$AK$2)</f>
        <v>0</v>
      </c>
      <c r="Z89" cm="1">
        <f t="array" ref="Z89">Techno_IN!Z90*Techno_IN!Z$2/SUMPRODUCT(IF(Techno_IN!$B90:$AK90=1,1,0),Techno_IN!$B$2:$AK$2)</f>
        <v>0</v>
      </c>
      <c r="AA89" cm="1">
        <f t="array" ref="AA89">Techno_IN!AA90*Techno_IN!AA$2/SUMPRODUCT(IF(Techno_IN!$B90:$AK90=1,1,0),Techno_IN!$B$2:$AK$2)</f>
        <v>1</v>
      </c>
      <c r="AB89" cm="1">
        <f t="array" ref="AB89">Techno_IN!AB90*Techno_IN!AB$2/SUMPRODUCT(IF(Techno_IN!$B90:$AK90=1,1,0),Techno_IN!$B$2:$AK$2)</f>
        <v>0</v>
      </c>
      <c r="AC89" cm="1">
        <f t="array" ref="AC89">Techno_IN!AC90*Techno_IN!AC$2/SUMPRODUCT(IF(Techno_IN!$B90:$AK90=1,1,0),Techno_IN!$B$2:$AK$2)</f>
        <v>0</v>
      </c>
      <c r="AD89" cm="1">
        <f t="array" ref="AD89">Techno_IN!AD90*Techno_IN!AD$2/SUMPRODUCT(IF(Techno_IN!$B90:$AK90=1,1,0),Techno_IN!$B$2:$AK$2)</f>
        <v>0</v>
      </c>
      <c r="AE89" cm="1">
        <f t="array" ref="AE89">Techno_IN!AE90*Techno_IN!AE$2/SUMPRODUCT(IF(Techno_IN!$B90:$AK90=1,1,0),Techno_IN!$B$2:$AK$2)</f>
        <v>0</v>
      </c>
      <c r="AF89" cm="1">
        <f t="array" ref="AF89">Techno_IN!AF90*Techno_IN!AF$2/SUMPRODUCT(IF(Techno_IN!$B90:$AK90=1,1,0),Techno_IN!$B$2:$AK$2)</f>
        <v>0</v>
      </c>
      <c r="AG89" cm="1">
        <f t="array" ref="AG89">Techno_IN!AG90*Techno_IN!AG$2/SUMPRODUCT(IF(Techno_IN!$B90:$AK90=1,1,0),Techno_IN!$B$2:$AK$2)</f>
        <v>0</v>
      </c>
      <c r="AH89" cm="1">
        <f t="array" ref="AH89">Techno_IN!AH90*Techno_IN!AH$2/SUMPRODUCT(IF(Techno_IN!$B90:$AK90=1,1,0),Techno_IN!$B$2:$AK$2)</f>
        <v>0</v>
      </c>
      <c r="AI89" cm="1">
        <f t="array" ref="AI89">Techno_IN!AI90*Techno_IN!AI$2/SUMPRODUCT(IF(Techno_IN!$B90:$AK90=1,1,0),Techno_IN!$B$2:$AK$2)</f>
        <v>0</v>
      </c>
      <c r="AJ89" cm="1">
        <f t="array" ref="AJ89">Techno_IN!AJ90*Techno_IN!AJ$2/SUMPRODUCT(IF(Techno_IN!$B90:$AK90=1,1,0),Techno_IN!$B$2:$AK$2)</f>
        <v>0</v>
      </c>
      <c r="AK89" cm="1">
        <f t="array" ref="AK89">Techno_IN!AK90*Techno_IN!AK$2/SUMPRODUCT(IF(Techno_IN!$B90:$AK90=1,1,0),Techno_IN!$B$2:$AK$2)</f>
        <v>0</v>
      </c>
    </row>
    <row r="90" spans="1:37">
      <c r="A90" t="str">
        <f>Techno_IN!A91</f>
        <v>CAR_PHEV</v>
      </c>
      <c r="B90">
        <f>A3_efficiencies!C19</f>
        <v>0.41918764980895651</v>
      </c>
      <c r="C90" cm="1">
        <f t="array" ref="C90">Techno_IN!C91*Techno_IN!C$2/SUMPRODUCT(IF(Techno_IN!$B91:$AK91=1,1,0),Techno_IN!$B$2:$AK$2)</f>
        <v>0</v>
      </c>
      <c r="D90" cm="1">
        <f t="array" ref="D90">Techno_IN!D91*Techno_IN!D$2/SUMPRODUCT(IF(Techno_IN!$B91:$AK91=1,1,0),Techno_IN!$B$2:$AK$2)</f>
        <v>0</v>
      </c>
      <c r="E90" cm="1">
        <f t="array" ref="E90">Techno_IN!E91*Techno_IN!E$2/SUMPRODUCT(IF(Techno_IN!$B91:$AK91=1,1,0),Techno_IN!$B$2:$AK$2)</f>
        <v>0</v>
      </c>
      <c r="F90" cm="1">
        <f t="array" ref="F90">Techno_IN!F91*Techno_IN!F$2/SUMPRODUCT(IF(Techno_IN!$B91:$AK91=1,1,0),Techno_IN!$B$2:$AK$2)</f>
        <v>0</v>
      </c>
      <c r="G90" cm="1">
        <f t="array" ref="G90">Techno_IN!G91*Techno_IN!G$2/SUMPRODUCT(IF(Techno_IN!$B91:$AK91=1,1,0),Techno_IN!$B$2:$AK$2)</f>
        <v>0</v>
      </c>
      <c r="H90" cm="1">
        <f t="array" ref="H90">Techno_IN!H91*Techno_IN!H$2/SUMPRODUCT(IF(Techno_IN!$B91:$AK91=1,1,0),Techno_IN!$B$2:$AK$2)</f>
        <v>0</v>
      </c>
      <c r="I90" cm="1">
        <f t="array" ref="I90">Techno_IN!I91*Techno_IN!I$2/SUMPRODUCT(IF(Techno_IN!$B91:$AK91=1,1,0),Techno_IN!$B$2:$AK$2)</f>
        <v>-0.1376</v>
      </c>
      <c r="J90" cm="1">
        <f t="array" ref="J90">Techno_IN!J91*Techno_IN!J$2/SUMPRODUCT(IF(Techno_IN!$B91:$AK91=1,1,0),Techno_IN!$B$2:$AK$2)</f>
        <v>-0.115222</v>
      </c>
      <c r="K90" cm="1">
        <f t="array" ref="K90">Techno_IN!K91*Techno_IN!K$2/SUMPRODUCT(IF(Techno_IN!$B91:$AK91=1,1,0),Techno_IN!$B$2:$AK$2)</f>
        <v>0</v>
      </c>
      <c r="L90" cm="1">
        <f t="array" ref="L90">Techno_IN!L91*Techno_IN!L$2/SUMPRODUCT(IF(Techno_IN!$B91:$AK91=1,1,0),Techno_IN!$B$2:$AK$2)</f>
        <v>0</v>
      </c>
      <c r="M90" cm="1">
        <f t="array" ref="M90">Techno_IN!M91*Techno_IN!M$2/SUMPRODUCT(IF(Techno_IN!$B91:$AK91=1,1,0),Techno_IN!$B$2:$AK$2)</f>
        <v>0</v>
      </c>
      <c r="N90" cm="1">
        <f t="array" ref="N90">Techno_IN!N91*Techno_IN!N$2/SUMPRODUCT(IF(Techno_IN!$B91:$AK91=1,1,0),Techno_IN!$B$2:$AK$2)</f>
        <v>0</v>
      </c>
      <c r="O90" cm="1">
        <f t="array" ref="O90">Techno_IN!O91*Techno_IN!O$2/SUMPRODUCT(IF(Techno_IN!$B91:$AK91=1,1,0),Techno_IN!$B$2:$AK$2)</f>
        <v>0</v>
      </c>
      <c r="P90" cm="1">
        <f t="array" ref="P90">Techno_IN!P91*Techno_IN!P$2/SUMPRODUCT(IF(Techno_IN!$B91:$AK91=1,1,0),Techno_IN!$B$2:$AK$2)</f>
        <v>0</v>
      </c>
      <c r="Q90" cm="1">
        <f t="array" ref="Q90">Techno_IN!Q91*Techno_IN!Q$2/SUMPRODUCT(IF(Techno_IN!$B91:$AK91=1,1,0),Techno_IN!$B$2:$AK$2)</f>
        <v>0</v>
      </c>
      <c r="R90" cm="1">
        <f t="array" ref="R90">Techno_IN!R91*Techno_IN!R$2/SUMPRODUCT(IF(Techno_IN!$B91:$AK91=1,1,0),Techno_IN!$B$2:$AK$2)</f>
        <v>0</v>
      </c>
      <c r="S90" cm="1">
        <f t="array" ref="S90">Techno_IN!S91*Techno_IN!S$2/SUMPRODUCT(IF(Techno_IN!$B91:$AK91=1,1,0),Techno_IN!$B$2:$AK$2)</f>
        <v>0</v>
      </c>
      <c r="T90" cm="1">
        <f t="array" ref="T90">Techno_IN!T91*Techno_IN!T$2/SUMPRODUCT(IF(Techno_IN!$B91:$AK91=1,1,0),Techno_IN!$B$2:$AK$2)</f>
        <v>0</v>
      </c>
      <c r="U90" cm="1">
        <f t="array" ref="U90">Techno_IN!U91*Techno_IN!U$2/SUMPRODUCT(IF(Techno_IN!$B91:$AK91=1,1,0),Techno_IN!$B$2:$AK$2)</f>
        <v>0</v>
      </c>
      <c r="V90" cm="1">
        <f t="array" ref="V90">Techno_IN!V91*Techno_IN!V$2/SUMPRODUCT(IF(Techno_IN!$B91:$AK91=1,1,0),Techno_IN!$B$2:$AK$2)</f>
        <v>0</v>
      </c>
      <c r="W90" cm="1">
        <f t="array" ref="W90">Techno_IN!W91*Techno_IN!W$2/SUMPRODUCT(IF(Techno_IN!$B91:$AK91=1,1,0),Techno_IN!$B$2:$AK$2)</f>
        <v>0</v>
      </c>
      <c r="X90" cm="1">
        <f t="array" ref="X90">Techno_IN!X91*Techno_IN!X$2/SUMPRODUCT(IF(Techno_IN!$B91:$AK91=1,1,0),Techno_IN!$B$2:$AK$2)</f>
        <v>0</v>
      </c>
      <c r="Y90" cm="1">
        <f t="array" ref="Y90">Techno_IN!Y91*Techno_IN!Y$2/SUMPRODUCT(IF(Techno_IN!$B91:$AK91=1,1,0),Techno_IN!$B$2:$AK$2)</f>
        <v>0</v>
      </c>
      <c r="Z90" cm="1">
        <f t="array" ref="Z90">Techno_IN!Z91*Techno_IN!Z$2/SUMPRODUCT(IF(Techno_IN!$B91:$AK91=1,1,0),Techno_IN!$B$2:$AK$2)</f>
        <v>0</v>
      </c>
      <c r="AA90" cm="1">
        <f t="array" ref="AA90">Techno_IN!AA91*Techno_IN!AA$2/SUMPRODUCT(IF(Techno_IN!$B91:$AK91=1,1,0),Techno_IN!$B$2:$AK$2)</f>
        <v>1</v>
      </c>
      <c r="AB90" cm="1">
        <f t="array" ref="AB90">Techno_IN!AB91*Techno_IN!AB$2/SUMPRODUCT(IF(Techno_IN!$B91:$AK91=1,1,0),Techno_IN!$B$2:$AK$2)</f>
        <v>0</v>
      </c>
      <c r="AC90" cm="1">
        <f t="array" ref="AC90">Techno_IN!AC91*Techno_IN!AC$2/SUMPRODUCT(IF(Techno_IN!$B91:$AK91=1,1,0),Techno_IN!$B$2:$AK$2)</f>
        <v>0</v>
      </c>
      <c r="AD90" cm="1">
        <f t="array" ref="AD90">Techno_IN!AD91*Techno_IN!AD$2/SUMPRODUCT(IF(Techno_IN!$B91:$AK91=1,1,0),Techno_IN!$B$2:$AK$2)</f>
        <v>0</v>
      </c>
      <c r="AE90" cm="1">
        <f t="array" ref="AE90">Techno_IN!AE91*Techno_IN!AE$2/SUMPRODUCT(IF(Techno_IN!$B91:$AK91=1,1,0),Techno_IN!$B$2:$AK$2)</f>
        <v>0</v>
      </c>
      <c r="AF90" cm="1">
        <f t="array" ref="AF90">Techno_IN!AF91*Techno_IN!AF$2/SUMPRODUCT(IF(Techno_IN!$B91:$AK91=1,1,0),Techno_IN!$B$2:$AK$2)</f>
        <v>0</v>
      </c>
      <c r="AG90" cm="1">
        <f t="array" ref="AG90">Techno_IN!AG91*Techno_IN!AG$2/SUMPRODUCT(IF(Techno_IN!$B91:$AK91=1,1,0),Techno_IN!$B$2:$AK$2)</f>
        <v>0</v>
      </c>
      <c r="AH90" cm="1">
        <f t="array" ref="AH90">Techno_IN!AH91*Techno_IN!AH$2/SUMPRODUCT(IF(Techno_IN!$B91:$AK91=1,1,0),Techno_IN!$B$2:$AK$2)</f>
        <v>0</v>
      </c>
      <c r="AI90" cm="1">
        <f t="array" ref="AI90">Techno_IN!AI91*Techno_IN!AI$2/SUMPRODUCT(IF(Techno_IN!$B91:$AK91=1,1,0),Techno_IN!$B$2:$AK$2)</f>
        <v>0</v>
      </c>
      <c r="AJ90" cm="1">
        <f t="array" ref="AJ90">Techno_IN!AJ91*Techno_IN!AJ$2/SUMPRODUCT(IF(Techno_IN!$B91:$AK91=1,1,0),Techno_IN!$B$2:$AK$2)</f>
        <v>0</v>
      </c>
      <c r="AK90" cm="1">
        <f t="array" ref="AK90">Techno_IN!AK91*Techno_IN!AK$2/SUMPRODUCT(IF(Techno_IN!$B91:$AK91=1,1,0),Techno_IN!$B$2:$AK$2)</f>
        <v>0</v>
      </c>
    </row>
    <row r="91" spans="1:37">
      <c r="A91" t="str">
        <f>Techno_IN!A92</f>
        <v>CAR_BEV</v>
      </c>
      <c r="B91">
        <f>A3_efficiencies!C20</f>
        <v>0.65826927301062843</v>
      </c>
      <c r="C91" cm="1">
        <f t="array" ref="C91">Techno_IN!C92*Techno_IN!C$2/SUMPRODUCT(IF(Techno_IN!$B92:$AK92=1,1,0),Techno_IN!$B$2:$AK$2)</f>
        <v>0</v>
      </c>
      <c r="D91" cm="1">
        <f t="array" ref="D91">Techno_IN!D92*Techno_IN!D$2/SUMPRODUCT(IF(Techno_IN!$B92:$AK92=1,1,0),Techno_IN!$B$2:$AK$2)</f>
        <v>0</v>
      </c>
      <c r="E91" cm="1">
        <f t="array" ref="E91">Techno_IN!E92*Techno_IN!E$2/SUMPRODUCT(IF(Techno_IN!$B92:$AK92=1,1,0),Techno_IN!$B$2:$AK$2)</f>
        <v>0</v>
      </c>
      <c r="F91" cm="1">
        <f t="array" ref="F91">Techno_IN!F92*Techno_IN!F$2/SUMPRODUCT(IF(Techno_IN!$B92:$AK92=1,1,0),Techno_IN!$B$2:$AK$2)</f>
        <v>0</v>
      </c>
      <c r="G91" cm="1">
        <f t="array" ref="G91">Techno_IN!G92*Techno_IN!G$2/SUMPRODUCT(IF(Techno_IN!$B92:$AK92=1,1,0),Techno_IN!$B$2:$AK$2)</f>
        <v>0</v>
      </c>
      <c r="H91" cm="1">
        <f t="array" ref="H91">Techno_IN!H92*Techno_IN!H$2/SUMPRODUCT(IF(Techno_IN!$B92:$AK92=1,1,0),Techno_IN!$B$2:$AK$2)</f>
        <v>0</v>
      </c>
      <c r="I91" cm="1">
        <f t="array" ref="I91">Techno_IN!I92*Techno_IN!I$2/SUMPRODUCT(IF(Techno_IN!$B92:$AK92=1,1,0),Techno_IN!$B$2:$AK$2)</f>
        <v>-0.160997732</v>
      </c>
      <c r="J91" cm="1">
        <f t="array" ref="J91">Techno_IN!J92*Techno_IN!J$2/SUMPRODUCT(IF(Techno_IN!$B92:$AK92=1,1,0),Techno_IN!$B$2:$AK$2)</f>
        <v>0</v>
      </c>
      <c r="K91" cm="1">
        <f t="array" ref="K91">Techno_IN!K92*Techno_IN!K$2/SUMPRODUCT(IF(Techno_IN!$B92:$AK92=1,1,0),Techno_IN!$B$2:$AK$2)</f>
        <v>0</v>
      </c>
      <c r="L91" cm="1">
        <f t="array" ref="L91">Techno_IN!L92*Techno_IN!L$2/SUMPRODUCT(IF(Techno_IN!$B92:$AK92=1,1,0),Techno_IN!$B$2:$AK$2)</f>
        <v>0</v>
      </c>
      <c r="M91" cm="1">
        <f t="array" ref="M91">Techno_IN!M92*Techno_IN!M$2/SUMPRODUCT(IF(Techno_IN!$B92:$AK92=1,1,0),Techno_IN!$B$2:$AK$2)</f>
        <v>0</v>
      </c>
      <c r="N91" cm="1">
        <f t="array" ref="N91">Techno_IN!N92*Techno_IN!N$2/SUMPRODUCT(IF(Techno_IN!$B92:$AK92=1,1,0),Techno_IN!$B$2:$AK$2)</f>
        <v>0</v>
      </c>
      <c r="O91" cm="1">
        <f t="array" ref="O91">Techno_IN!O92*Techno_IN!O$2/SUMPRODUCT(IF(Techno_IN!$B92:$AK92=1,1,0),Techno_IN!$B$2:$AK$2)</f>
        <v>0</v>
      </c>
      <c r="P91" cm="1">
        <f t="array" ref="P91">Techno_IN!P92*Techno_IN!P$2/SUMPRODUCT(IF(Techno_IN!$B92:$AK92=1,1,0),Techno_IN!$B$2:$AK$2)</f>
        <v>0</v>
      </c>
      <c r="Q91" cm="1">
        <f t="array" ref="Q91">Techno_IN!Q92*Techno_IN!Q$2/SUMPRODUCT(IF(Techno_IN!$B92:$AK92=1,1,0),Techno_IN!$B$2:$AK$2)</f>
        <v>0</v>
      </c>
      <c r="R91" cm="1">
        <f t="array" ref="R91">Techno_IN!R92*Techno_IN!R$2/SUMPRODUCT(IF(Techno_IN!$B92:$AK92=1,1,0),Techno_IN!$B$2:$AK$2)</f>
        <v>0</v>
      </c>
      <c r="S91" cm="1">
        <f t="array" ref="S91">Techno_IN!S92*Techno_IN!S$2/SUMPRODUCT(IF(Techno_IN!$B92:$AK92=1,1,0),Techno_IN!$B$2:$AK$2)</f>
        <v>0</v>
      </c>
      <c r="T91" cm="1">
        <f t="array" ref="T91">Techno_IN!T92*Techno_IN!T$2/SUMPRODUCT(IF(Techno_IN!$B92:$AK92=1,1,0),Techno_IN!$B$2:$AK$2)</f>
        <v>0</v>
      </c>
      <c r="U91" cm="1">
        <f t="array" ref="U91">Techno_IN!U92*Techno_IN!U$2/SUMPRODUCT(IF(Techno_IN!$B92:$AK92=1,1,0),Techno_IN!$B$2:$AK$2)</f>
        <v>0</v>
      </c>
      <c r="V91" cm="1">
        <f t="array" ref="V91">Techno_IN!V92*Techno_IN!V$2/SUMPRODUCT(IF(Techno_IN!$B92:$AK92=1,1,0),Techno_IN!$B$2:$AK$2)</f>
        <v>0</v>
      </c>
      <c r="W91" cm="1">
        <f t="array" ref="W91">Techno_IN!W92*Techno_IN!W$2/SUMPRODUCT(IF(Techno_IN!$B92:$AK92=1,1,0),Techno_IN!$B$2:$AK$2)</f>
        <v>0</v>
      </c>
      <c r="X91" cm="1">
        <f t="array" ref="X91">Techno_IN!X92*Techno_IN!X$2/SUMPRODUCT(IF(Techno_IN!$B92:$AK92=1,1,0),Techno_IN!$B$2:$AK$2)</f>
        <v>0</v>
      </c>
      <c r="Y91" cm="1">
        <f t="array" ref="Y91">Techno_IN!Y92*Techno_IN!Y$2/SUMPRODUCT(IF(Techno_IN!$B92:$AK92=1,1,0),Techno_IN!$B$2:$AK$2)</f>
        <v>0</v>
      </c>
      <c r="Z91" cm="1">
        <f t="array" ref="Z91">Techno_IN!Z92*Techno_IN!Z$2/SUMPRODUCT(IF(Techno_IN!$B92:$AK92=1,1,0),Techno_IN!$B$2:$AK$2)</f>
        <v>0</v>
      </c>
      <c r="AA91" cm="1">
        <f t="array" ref="AA91">Techno_IN!AA92*Techno_IN!AA$2/SUMPRODUCT(IF(Techno_IN!$B92:$AK92=1,1,0),Techno_IN!$B$2:$AK$2)</f>
        <v>1</v>
      </c>
      <c r="AB91" cm="1">
        <f t="array" ref="AB91">Techno_IN!AB92*Techno_IN!AB$2/SUMPRODUCT(IF(Techno_IN!$B92:$AK92=1,1,0),Techno_IN!$B$2:$AK$2)</f>
        <v>0</v>
      </c>
      <c r="AC91" cm="1">
        <f t="array" ref="AC91">Techno_IN!AC92*Techno_IN!AC$2/SUMPRODUCT(IF(Techno_IN!$B92:$AK92=1,1,0),Techno_IN!$B$2:$AK$2)</f>
        <v>0</v>
      </c>
      <c r="AD91" cm="1">
        <f t="array" ref="AD91">Techno_IN!AD92*Techno_IN!AD$2/SUMPRODUCT(IF(Techno_IN!$B92:$AK92=1,1,0),Techno_IN!$B$2:$AK$2)</f>
        <v>0</v>
      </c>
      <c r="AE91" cm="1">
        <f t="array" ref="AE91">Techno_IN!AE92*Techno_IN!AE$2/SUMPRODUCT(IF(Techno_IN!$B92:$AK92=1,1,0),Techno_IN!$B$2:$AK$2)</f>
        <v>0</v>
      </c>
      <c r="AF91" cm="1">
        <f t="array" ref="AF91">Techno_IN!AF92*Techno_IN!AF$2/SUMPRODUCT(IF(Techno_IN!$B92:$AK92=1,1,0),Techno_IN!$B$2:$AK$2)</f>
        <v>0</v>
      </c>
      <c r="AG91" cm="1">
        <f t="array" ref="AG91">Techno_IN!AG92*Techno_IN!AG$2/SUMPRODUCT(IF(Techno_IN!$B92:$AK92=1,1,0),Techno_IN!$B$2:$AK$2)</f>
        <v>0</v>
      </c>
      <c r="AH91" cm="1">
        <f t="array" ref="AH91">Techno_IN!AH92*Techno_IN!AH$2/SUMPRODUCT(IF(Techno_IN!$B92:$AK92=1,1,0),Techno_IN!$B$2:$AK$2)</f>
        <v>0</v>
      </c>
      <c r="AI91" cm="1">
        <f t="array" ref="AI91">Techno_IN!AI92*Techno_IN!AI$2/SUMPRODUCT(IF(Techno_IN!$B92:$AK92=1,1,0),Techno_IN!$B$2:$AK$2)</f>
        <v>0</v>
      </c>
      <c r="AJ91" cm="1">
        <f t="array" ref="AJ91">Techno_IN!AJ92*Techno_IN!AJ$2/SUMPRODUCT(IF(Techno_IN!$B92:$AK92=1,1,0),Techno_IN!$B$2:$AK$2)</f>
        <v>0</v>
      </c>
      <c r="AK91" cm="1">
        <f t="array" ref="AK91">Techno_IN!AK92*Techno_IN!AK$2/SUMPRODUCT(IF(Techno_IN!$B92:$AK92=1,1,0),Techno_IN!$B$2:$AK$2)</f>
        <v>0</v>
      </c>
    </row>
    <row r="92" spans="1:37">
      <c r="A92" t="str">
        <f>Techno_IN!A93</f>
        <v>CAR_FUEL_CELL</v>
      </c>
      <c r="B92">
        <f>A3_efficiencies!C21</f>
        <v>0.49351902785140045</v>
      </c>
      <c r="C92" cm="1">
        <f t="array" ref="C92">Techno_IN!C93*Techno_IN!C$2/SUMPRODUCT(IF(Techno_IN!$B93:$AK93=1,1,0),Techno_IN!$B$2:$AK$2)</f>
        <v>0</v>
      </c>
      <c r="D92" cm="1">
        <f t="array" ref="D92">Techno_IN!D93*Techno_IN!D$2/SUMPRODUCT(IF(Techno_IN!$B93:$AK93=1,1,0),Techno_IN!$B$2:$AK$2)</f>
        <v>0</v>
      </c>
      <c r="E92" cm="1">
        <f t="array" ref="E92">Techno_IN!E93*Techno_IN!E$2/SUMPRODUCT(IF(Techno_IN!$B93:$AK93=1,1,0),Techno_IN!$B$2:$AK$2)</f>
        <v>0</v>
      </c>
      <c r="F92" cm="1">
        <f t="array" ref="F92">Techno_IN!F93*Techno_IN!F$2/SUMPRODUCT(IF(Techno_IN!$B93:$AK93=1,1,0),Techno_IN!$B$2:$AK$2)</f>
        <v>0</v>
      </c>
      <c r="G92" cm="1">
        <f t="array" ref="G92">Techno_IN!G93*Techno_IN!G$2/SUMPRODUCT(IF(Techno_IN!$B93:$AK93=1,1,0),Techno_IN!$B$2:$AK$2)</f>
        <v>0</v>
      </c>
      <c r="H92" cm="1">
        <f t="array" ref="H92">Techno_IN!H93*Techno_IN!H$2/SUMPRODUCT(IF(Techno_IN!$B93:$AK93=1,1,0),Techno_IN!$B$2:$AK$2)</f>
        <v>0</v>
      </c>
      <c r="I92" cm="1">
        <f t="array" ref="I92">Techno_IN!I93*Techno_IN!I$2/SUMPRODUCT(IF(Techno_IN!$B93:$AK93=1,1,0),Techno_IN!$B$2:$AK$2)</f>
        <v>0</v>
      </c>
      <c r="J92" cm="1">
        <f t="array" ref="J92">Techno_IN!J93*Techno_IN!J$2/SUMPRODUCT(IF(Techno_IN!$B93:$AK93=1,1,0),Techno_IN!$B$2:$AK$2)</f>
        <v>0</v>
      </c>
      <c r="K92" cm="1">
        <f t="array" ref="K92">Techno_IN!K93*Techno_IN!K$2/SUMPRODUCT(IF(Techno_IN!$B93:$AK93=1,1,0),Techno_IN!$B$2:$AK$2)</f>
        <v>0</v>
      </c>
      <c r="L92" cm="1">
        <f t="array" ref="L92">Techno_IN!L93*Techno_IN!L$2/SUMPRODUCT(IF(Techno_IN!$B93:$AK93=1,1,0),Techno_IN!$B$2:$AK$2)</f>
        <v>0</v>
      </c>
      <c r="M92" cm="1">
        <f t="array" ref="M92">Techno_IN!M93*Techno_IN!M$2/SUMPRODUCT(IF(Techno_IN!$B93:$AK93=1,1,0),Techno_IN!$B$2:$AK$2)</f>
        <v>0</v>
      </c>
      <c r="N92" cm="1">
        <f t="array" ref="N92">Techno_IN!N93*Techno_IN!N$2/SUMPRODUCT(IF(Techno_IN!$B93:$AK93=1,1,0),Techno_IN!$B$2:$AK$2)</f>
        <v>0</v>
      </c>
      <c r="O92" cm="1">
        <f t="array" ref="O92">Techno_IN!O93*Techno_IN!O$2/SUMPRODUCT(IF(Techno_IN!$B93:$AK93=1,1,0),Techno_IN!$B$2:$AK$2)</f>
        <v>0</v>
      </c>
      <c r="P92" cm="1">
        <f t="array" ref="P92">Techno_IN!P93*Techno_IN!P$2/SUMPRODUCT(IF(Techno_IN!$B93:$AK93=1,1,0),Techno_IN!$B$2:$AK$2)</f>
        <v>0</v>
      </c>
      <c r="Q92" cm="1">
        <f t="array" ref="Q92">Techno_IN!Q93*Techno_IN!Q$2/SUMPRODUCT(IF(Techno_IN!$B93:$AK93=1,1,0),Techno_IN!$B$2:$AK$2)</f>
        <v>0</v>
      </c>
      <c r="R92" cm="1">
        <f t="array" ref="R92">Techno_IN!R93*Techno_IN!R$2/SUMPRODUCT(IF(Techno_IN!$B93:$AK93=1,1,0),Techno_IN!$B$2:$AK$2)</f>
        <v>0</v>
      </c>
      <c r="S92" cm="1">
        <f t="array" ref="S92">Techno_IN!S93*Techno_IN!S$2/SUMPRODUCT(IF(Techno_IN!$B93:$AK93=1,1,0),Techno_IN!$B$2:$AK$2)</f>
        <v>-0.21474320951999998</v>
      </c>
      <c r="T92" cm="1">
        <f t="array" ref="T92">Techno_IN!T93*Techno_IN!T$2/SUMPRODUCT(IF(Techno_IN!$B93:$AK93=1,1,0),Techno_IN!$B$2:$AK$2)</f>
        <v>0</v>
      </c>
      <c r="U92" cm="1">
        <f t="array" ref="U92">Techno_IN!U93*Techno_IN!U$2/SUMPRODUCT(IF(Techno_IN!$B93:$AK93=1,1,0),Techno_IN!$B$2:$AK$2)</f>
        <v>0</v>
      </c>
      <c r="V92" cm="1">
        <f t="array" ref="V92">Techno_IN!V93*Techno_IN!V$2/SUMPRODUCT(IF(Techno_IN!$B93:$AK93=1,1,0),Techno_IN!$B$2:$AK$2)</f>
        <v>0</v>
      </c>
      <c r="W92" cm="1">
        <f t="array" ref="W92">Techno_IN!W93*Techno_IN!W$2/SUMPRODUCT(IF(Techno_IN!$B93:$AK93=1,1,0),Techno_IN!$B$2:$AK$2)</f>
        <v>0</v>
      </c>
      <c r="X92" cm="1">
        <f t="array" ref="X92">Techno_IN!X93*Techno_IN!X$2/SUMPRODUCT(IF(Techno_IN!$B93:$AK93=1,1,0),Techno_IN!$B$2:$AK$2)</f>
        <v>0</v>
      </c>
      <c r="Y92" cm="1">
        <f t="array" ref="Y92">Techno_IN!Y93*Techno_IN!Y$2/SUMPRODUCT(IF(Techno_IN!$B93:$AK93=1,1,0),Techno_IN!$B$2:$AK$2)</f>
        <v>0</v>
      </c>
      <c r="Z92" cm="1">
        <f t="array" ref="Z92">Techno_IN!Z93*Techno_IN!Z$2/SUMPRODUCT(IF(Techno_IN!$B93:$AK93=1,1,0),Techno_IN!$B$2:$AK$2)</f>
        <v>0</v>
      </c>
      <c r="AA92" cm="1">
        <f t="array" ref="AA92">Techno_IN!AA93*Techno_IN!AA$2/SUMPRODUCT(IF(Techno_IN!$B93:$AK93=1,1,0),Techno_IN!$B$2:$AK$2)</f>
        <v>1</v>
      </c>
      <c r="AB92" cm="1">
        <f t="array" ref="AB92">Techno_IN!AB93*Techno_IN!AB$2/SUMPRODUCT(IF(Techno_IN!$B93:$AK93=1,1,0),Techno_IN!$B$2:$AK$2)</f>
        <v>0</v>
      </c>
      <c r="AC92" cm="1">
        <f t="array" ref="AC92">Techno_IN!AC93*Techno_IN!AC$2/SUMPRODUCT(IF(Techno_IN!$B93:$AK93=1,1,0),Techno_IN!$B$2:$AK$2)</f>
        <v>0</v>
      </c>
      <c r="AD92" cm="1">
        <f t="array" ref="AD92">Techno_IN!AD93*Techno_IN!AD$2/SUMPRODUCT(IF(Techno_IN!$B93:$AK93=1,1,0),Techno_IN!$B$2:$AK$2)</f>
        <v>0</v>
      </c>
      <c r="AE92" cm="1">
        <f t="array" ref="AE92">Techno_IN!AE93*Techno_IN!AE$2/SUMPRODUCT(IF(Techno_IN!$B93:$AK93=1,1,0),Techno_IN!$B$2:$AK$2)</f>
        <v>0</v>
      </c>
      <c r="AF92" cm="1">
        <f t="array" ref="AF92">Techno_IN!AF93*Techno_IN!AF$2/SUMPRODUCT(IF(Techno_IN!$B93:$AK93=1,1,0),Techno_IN!$B$2:$AK$2)</f>
        <v>0</v>
      </c>
      <c r="AG92" cm="1">
        <f t="array" ref="AG92">Techno_IN!AG93*Techno_IN!AG$2/SUMPRODUCT(IF(Techno_IN!$B93:$AK93=1,1,0),Techno_IN!$B$2:$AK$2)</f>
        <v>0</v>
      </c>
      <c r="AH92" cm="1">
        <f t="array" ref="AH92">Techno_IN!AH93*Techno_IN!AH$2/SUMPRODUCT(IF(Techno_IN!$B93:$AK93=1,1,0),Techno_IN!$B$2:$AK$2)</f>
        <v>0</v>
      </c>
      <c r="AI92" cm="1">
        <f t="array" ref="AI92">Techno_IN!AI93*Techno_IN!AI$2/SUMPRODUCT(IF(Techno_IN!$B93:$AK93=1,1,0),Techno_IN!$B$2:$AK$2)</f>
        <v>0</v>
      </c>
      <c r="AJ92" cm="1">
        <f t="array" ref="AJ92">Techno_IN!AJ93*Techno_IN!AJ$2/SUMPRODUCT(IF(Techno_IN!$B93:$AK93=1,1,0),Techno_IN!$B$2:$AK$2)</f>
        <v>0</v>
      </c>
      <c r="AK92" cm="1">
        <f t="array" ref="AK92">Techno_IN!AK93*Techno_IN!AK$2/SUMPRODUCT(IF(Techno_IN!$B93:$AK93=1,1,0),Techno_IN!$B$2:$AK$2)</f>
        <v>0</v>
      </c>
    </row>
    <row r="93" spans="1:37">
      <c r="A93" t="str">
        <f>Techno_IN!A94</f>
        <v>TRAIN_FREIGHT</v>
      </c>
      <c r="B93">
        <f>A3_efficiencies!C22</f>
        <v>0.81</v>
      </c>
      <c r="C93" cm="1">
        <f t="array" ref="C93">Techno_IN!C94*Techno_IN!C$2/SUMPRODUCT(IF(Techno_IN!$B94:$AK94=1,1,0),Techno_IN!$B$2:$AK$2)</f>
        <v>0</v>
      </c>
      <c r="D93" cm="1">
        <f t="array" ref="D93">Techno_IN!D94*Techno_IN!D$2/SUMPRODUCT(IF(Techno_IN!$B94:$AK94=1,1,0),Techno_IN!$B$2:$AK$2)</f>
        <v>0</v>
      </c>
      <c r="E93" cm="1">
        <f t="array" ref="E93">Techno_IN!E94*Techno_IN!E$2/SUMPRODUCT(IF(Techno_IN!$B94:$AK94=1,1,0),Techno_IN!$B$2:$AK$2)</f>
        <v>0</v>
      </c>
      <c r="F93" cm="1">
        <f t="array" ref="F93">Techno_IN!F94*Techno_IN!F$2/SUMPRODUCT(IF(Techno_IN!$B94:$AK94=1,1,0),Techno_IN!$B$2:$AK$2)</f>
        <v>0</v>
      </c>
      <c r="G93" cm="1">
        <f t="array" ref="G93">Techno_IN!G94*Techno_IN!G$2/SUMPRODUCT(IF(Techno_IN!$B94:$AK94=1,1,0),Techno_IN!$B$2:$AK$2)</f>
        <v>0</v>
      </c>
      <c r="H93" cm="1">
        <f t="array" ref="H93">Techno_IN!H94*Techno_IN!H$2/SUMPRODUCT(IF(Techno_IN!$B94:$AK94=1,1,0),Techno_IN!$B$2:$AK$2)</f>
        <v>0</v>
      </c>
      <c r="I93" cm="1">
        <f t="array" ref="I93">Techno_IN!I94*Techno_IN!I$2/SUMPRODUCT(IF(Techno_IN!$B94:$AK94=1,1,0),Techno_IN!$B$2:$AK$2)</f>
        <v>-6.83E-2</v>
      </c>
      <c r="J93" cm="1">
        <f t="array" ref="J93">Techno_IN!J94*Techno_IN!J$2/SUMPRODUCT(IF(Techno_IN!$B94:$AK94=1,1,0),Techno_IN!$B$2:$AK$2)</f>
        <v>0</v>
      </c>
      <c r="K93" cm="1">
        <f t="array" ref="K93">Techno_IN!K94*Techno_IN!K$2/SUMPRODUCT(IF(Techno_IN!$B94:$AK94=1,1,0),Techno_IN!$B$2:$AK$2)</f>
        <v>0</v>
      </c>
      <c r="L93" cm="1">
        <f t="array" ref="L93">Techno_IN!L94*Techno_IN!L$2/SUMPRODUCT(IF(Techno_IN!$B94:$AK94=1,1,0),Techno_IN!$B$2:$AK$2)</f>
        <v>0</v>
      </c>
      <c r="M93" cm="1">
        <f t="array" ref="M93">Techno_IN!M94*Techno_IN!M$2/SUMPRODUCT(IF(Techno_IN!$B94:$AK94=1,1,0),Techno_IN!$B$2:$AK$2)</f>
        <v>0</v>
      </c>
      <c r="N93" cm="1">
        <f t="array" ref="N93">Techno_IN!N94*Techno_IN!N$2/SUMPRODUCT(IF(Techno_IN!$B94:$AK94=1,1,0),Techno_IN!$B$2:$AK$2)</f>
        <v>0</v>
      </c>
      <c r="O93" cm="1">
        <f t="array" ref="O93">Techno_IN!O94*Techno_IN!O$2/SUMPRODUCT(IF(Techno_IN!$B94:$AK94=1,1,0),Techno_IN!$B$2:$AK$2)</f>
        <v>0</v>
      </c>
      <c r="P93" cm="1">
        <f t="array" ref="P93">Techno_IN!P94*Techno_IN!P$2/SUMPRODUCT(IF(Techno_IN!$B94:$AK94=1,1,0),Techno_IN!$B$2:$AK$2)</f>
        <v>0</v>
      </c>
      <c r="Q93" cm="1">
        <f t="array" ref="Q93">Techno_IN!Q94*Techno_IN!Q$2/SUMPRODUCT(IF(Techno_IN!$B94:$AK94=1,1,0),Techno_IN!$B$2:$AK$2)</f>
        <v>0</v>
      </c>
      <c r="R93" cm="1">
        <f t="array" ref="R93">Techno_IN!R94*Techno_IN!R$2/SUMPRODUCT(IF(Techno_IN!$B94:$AK94=1,1,0),Techno_IN!$B$2:$AK$2)</f>
        <v>0</v>
      </c>
      <c r="S93" cm="1">
        <f t="array" ref="S93">Techno_IN!S94*Techno_IN!S$2/SUMPRODUCT(IF(Techno_IN!$B94:$AK94=1,1,0),Techno_IN!$B$2:$AK$2)</f>
        <v>0</v>
      </c>
      <c r="T93" cm="1">
        <f t="array" ref="T93">Techno_IN!T94*Techno_IN!T$2/SUMPRODUCT(IF(Techno_IN!$B94:$AK94=1,1,0),Techno_IN!$B$2:$AK$2)</f>
        <v>0</v>
      </c>
      <c r="U93" cm="1">
        <f t="array" ref="U93">Techno_IN!U94*Techno_IN!U$2/SUMPRODUCT(IF(Techno_IN!$B94:$AK94=1,1,0),Techno_IN!$B$2:$AK$2)</f>
        <v>0</v>
      </c>
      <c r="V93" cm="1">
        <f t="array" ref="V93">Techno_IN!V94*Techno_IN!V$2/SUMPRODUCT(IF(Techno_IN!$B94:$AK94=1,1,0),Techno_IN!$B$2:$AK$2)</f>
        <v>0</v>
      </c>
      <c r="W93" cm="1">
        <f t="array" ref="W93">Techno_IN!W94*Techno_IN!W$2/SUMPRODUCT(IF(Techno_IN!$B94:$AK94=1,1,0),Techno_IN!$B$2:$AK$2)</f>
        <v>0</v>
      </c>
      <c r="X93" cm="1">
        <f t="array" ref="X93">Techno_IN!X94*Techno_IN!X$2/SUMPRODUCT(IF(Techno_IN!$B94:$AK94=1,1,0),Techno_IN!$B$2:$AK$2)</f>
        <v>0</v>
      </c>
      <c r="Y93" cm="1">
        <f t="array" ref="Y93">Techno_IN!Y94*Techno_IN!Y$2/SUMPRODUCT(IF(Techno_IN!$B94:$AK94=1,1,0),Techno_IN!$B$2:$AK$2)</f>
        <v>0</v>
      </c>
      <c r="Z93" cm="1">
        <f t="array" ref="Z93">Techno_IN!Z94*Techno_IN!Z$2/SUMPRODUCT(IF(Techno_IN!$B94:$AK94=1,1,0),Techno_IN!$B$2:$AK$2)</f>
        <v>0</v>
      </c>
      <c r="AA93" cm="1">
        <f t="array" ref="AA93">Techno_IN!AA94*Techno_IN!AA$2/SUMPRODUCT(IF(Techno_IN!$B94:$AK94=1,1,0),Techno_IN!$B$2:$AK$2)</f>
        <v>0</v>
      </c>
      <c r="AB93" cm="1">
        <f t="array" ref="AB93">Techno_IN!AB94*Techno_IN!AB$2/SUMPRODUCT(IF(Techno_IN!$B94:$AK94=1,1,0),Techno_IN!$B$2:$AK$2)</f>
        <v>1</v>
      </c>
      <c r="AC93" cm="1">
        <f t="array" ref="AC93">Techno_IN!AC94*Techno_IN!AC$2/SUMPRODUCT(IF(Techno_IN!$B94:$AK94=1,1,0),Techno_IN!$B$2:$AK$2)</f>
        <v>0</v>
      </c>
      <c r="AD93" cm="1">
        <f t="array" ref="AD93">Techno_IN!AD94*Techno_IN!AD$2/SUMPRODUCT(IF(Techno_IN!$B94:$AK94=1,1,0),Techno_IN!$B$2:$AK$2)</f>
        <v>0</v>
      </c>
      <c r="AE93" cm="1">
        <f t="array" ref="AE93">Techno_IN!AE94*Techno_IN!AE$2/SUMPRODUCT(IF(Techno_IN!$B94:$AK94=1,1,0),Techno_IN!$B$2:$AK$2)</f>
        <v>0</v>
      </c>
      <c r="AF93" cm="1">
        <f t="array" ref="AF93">Techno_IN!AF94*Techno_IN!AF$2/SUMPRODUCT(IF(Techno_IN!$B94:$AK94=1,1,0),Techno_IN!$B$2:$AK$2)</f>
        <v>0</v>
      </c>
      <c r="AG93" cm="1">
        <f t="array" ref="AG93">Techno_IN!AG94*Techno_IN!AG$2/SUMPRODUCT(IF(Techno_IN!$B94:$AK94=1,1,0),Techno_IN!$B$2:$AK$2)</f>
        <v>0</v>
      </c>
      <c r="AH93" cm="1">
        <f t="array" ref="AH93">Techno_IN!AH94*Techno_IN!AH$2/SUMPRODUCT(IF(Techno_IN!$B94:$AK94=1,1,0),Techno_IN!$B$2:$AK$2)</f>
        <v>0</v>
      </c>
      <c r="AI93" cm="1">
        <f t="array" ref="AI93">Techno_IN!AI94*Techno_IN!AI$2/SUMPRODUCT(IF(Techno_IN!$B94:$AK94=1,1,0),Techno_IN!$B$2:$AK$2)</f>
        <v>0</v>
      </c>
      <c r="AJ93" cm="1">
        <f t="array" ref="AJ93">Techno_IN!AJ94*Techno_IN!AJ$2/SUMPRODUCT(IF(Techno_IN!$B94:$AK94=1,1,0),Techno_IN!$B$2:$AK$2)</f>
        <v>0</v>
      </c>
      <c r="AK93" cm="1">
        <f t="array" ref="AK93">Techno_IN!AK94*Techno_IN!AK$2/SUMPRODUCT(IF(Techno_IN!$B94:$AK94=1,1,0),Techno_IN!$B$2:$AK$2)</f>
        <v>0</v>
      </c>
    </row>
    <row r="94" spans="1:37">
      <c r="A94" t="str">
        <f>Techno_IN!A95</f>
        <v>BOAT_FREIGHT_DIESEL</v>
      </c>
      <c r="B94">
        <f>A3_efficiencies!C23</f>
        <v>0.26</v>
      </c>
      <c r="C94" cm="1">
        <f t="array" ref="C94">Techno_IN!C95*Techno_IN!C$2/SUMPRODUCT(IF(Techno_IN!$B95:$AK95=1,1,0),Techno_IN!$B$2:$AK$2)</f>
        <v>0</v>
      </c>
      <c r="D94" cm="1">
        <f t="array" ref="D94">Techno_IN!D95*Techno_IN!D$2/SUMPRODUCT(IF(Techno_IN!$B95:$AK95=1,1,0),Techno_IN!$B$2:$AK$2)</f>
        <v>0</v>
      </c>
      <c r="E94" cm="1">
        <f t="array" ref="E94">Techno_IN!E95*Techno_IN!E$2/SUMPRODUCT(IF(Techno_IN!$B95:$AK95=1,1,0),Techno_IN!$B$2:$AK$2)</f>
        <v>0</v>
      </c>
      <c r="F94" cm="1">
        <f t="array" ref="F94">Techno_IN!F95*Techno_IN!F$2/SUMPRODUCT(IF(Techno_IN!$B95:$AK95=1,1,0),Techno_IN!$B$2:$AK$2)</f>
        <v>0</v>
      </c>
      <c r="G94" cm="1">
        <f t="array" ref="G94">Techno_IN!G95*Techno_IN!G$2/SUMPRODUCT(IF(Techno_IN!$B95:$AK95=1,1,0),Techno_IN!$B$2:$AK$2)</f>
        <v>0</v>
      </c>
      <c r="H94" cm="1">
        <f t="array" ref="H94">Techno_IN!H95*Techno_IN!H$2/SUMPRODUCT(IF(Techno_IN!$B95:$AK95=1,1,0),Techno_IN!$B$2:$AK$2)</f>
        <v>0</v>
      </c>
      <c r="I94" cm="1">
        <f t="array" ref="I94">Techno_IN!I95*Techno_IN!I$2/SUMPRODUCT(IF(Techno_IN!$B95:$AK95=1,1,0),Techno_IN!$B$2:$AK$2)</f>
        <v>0</v>
      </c>
      <c r="J94" cm="1">
        <f t="array" ref="J94">Techno_IN!J95*Techno_IN!J$2/SUMPRODUCT(IF(Techno_IN!$B95:$AK95=1,1,0),Techno_IN!$B$2:$AK$2)</f>
        <v>0</v>
      </c>
      <c r="K94" cm="1">
        <f t="array" ref="K94">Techno_IN!K95*Techno_IN!K$2/SUMPRODUCT(IF(Techno_IN!$B95:$AK95=1,1,0),Techno_IN!$B$2:$AK$2)</f>
        <v>-0.11342000000000001</v>
      </c>
      <c r="L94" cm="1">
        <f t="array" ref="L94">Techno_IN!L95*Techno_IN!L$2/SUMPRODUCT(IF(Techno_IN!$B95:$AK95=1,1,0),Techno_IN!$B$2:$AK$2)</f>
        <v>0</v>
      </c>
      <c r="M94" cm="1">
        <f t="array" ref="M94">Techno_IN!M95*Techno_IN!M$2/SUMPRODUCT(IF(Techno_IN!$B95:$AK95=1,1,0),Techno_IN!$B$2:$AK$2)</f>
        <v>0</v>
      </c>
      <c r="N94" cm="1">
        <f t="array" ref="N94">Techno_IN!N95*Techno_IN!N$2/SUMPRODUCT(IF(Techno_IN!$B95:$AK95=1,1,0),Techno_IN!$B$2:$AK$2)</f>
        <v>0</v>
      </c>
      <c r="O94" cm="1">
        <f t="array" ref="O94">Techno_IN!O95*Techno_IN!O$2/SUMPRODUCT(IF(Techno_IN!$B95:$AK95=1,1,0),Techno_IN!$B$2:$AK$2)</f>
        <v>0</v>
      </c>
      <c r="P94" cm="1">
        <f t="array" ref="P94">Techno_IN!P95*Techno_IN!P$2/SUMPRODUCT(IF(Techno_IN!$B95:$AK95=1,1,0),Techno_IN!$B$2:$AK$2)</f>
        <v>0</v>
      </c>
      <c r="Q94" cm="1">
        <f t="array" ref="Q94">Techno_IN!Q95*Techno_IN!Q$2/SUMPRODUCT(IF(Techno_IN!$B95:$AK95=1,1,0),Techno_IN!$B$2:$AK$2)</f>
        <v>0</v>
      </c>
      <c r="R94" cm="1">
        <f t="array" ref="R94">Techno_IN!R95*Techno_IN!R$2/SUMPRODUCT(IF(Techno_IN!$B95:$AK95=1,1,0),Techno_IN!$B$2:$AK$2)</f>
        <v>0</v>
      </c>
      <c r="S94" cm="1">
        <f t="array" ref="S94">Techno_IN!S95*Techno_IN!S$2/SUMPRODUCT(IF(Techno_IN!$B95:$AK95=1,1,0),Techno_IN!$B$2:$AK$2)</f>
        <v>0</v>
      </c>
      <c r="T94" cm="1">
        <f t="array" ref="T94">Techno_IN!T95*Techno_IN!T$2/SUMPRODUCT(IF(Techno_IN!$B95:$AK95=1,1,0),Techno_IN!$B$2:$AK$2)</f>
        <v>0</v>
      </c>
      <c r="U94" cm="1">
        <f t="array" ref="U94">Techno_IN!U95*Techno_IN!U$2/SUMPRODUCT(IF(Techno_IN!$B95:$AK95=1,1,0),Techno_IN!$B$2:$AK$2)</f>
        <v>0</v>
      </c>
      <c r="V94" cm="1">
        <f t="array" ref="V94">Techno_IN!V95*Techno_IN!V$2/SUMPRODUCT(IF(Techno_IN!$B95:$AK95=1,1,0),Techno_IN!$B$2:$AK$2)</f>
        <v>0</v>
      </c>
      <c r="W94" cm="1">
        <f t="array" ref="W94">Techno_IN!W95*Techno_IN!W$2/SUMPRODUCT(IF(Techno_IN!$B95:$AK95=1,1,0),Techno_IN!$B$2:$AK$2)</f>
        <v>0</v>
      </c>
      <c r="X94" cm="1">
        <f t="array" ref="X94">Techno_IN!X95*Techno_IN!X$2/SUMPRODUCT(IF(Techno_IN!$B95:$AK95=1,1,0),Techno_IN!$B$2:$AK$2)</f>
        <v>0</v>
      </c>
      <c r="Y94" cm="1">
        <f t="array" ref="Y94">Techno_IN!Y95*Techno_IN!Y$2/SUMPRODUCT(IF(Techno_IN!$B95:$AK95=1,1,0),Techno_IN!$B$2:$AK$2)</f>
        <v>0</v>
      </c>
      <c r="Z94" cm="1">
        <f t="array" ref="Z94">Techno_IN!Z95*Techno_IN!Z$2/SUMPRODUCT(IF(Techno_IN!$B95:$AK95=1,1,0),Techno_IN!$B$2:$AK$2)</f>
        <v>0</v>
      </c>
      <c r="AA94" cm="1">
        <f t="array" ref="AA94">Techno_IN!AA95*Techno_IN!AA$2/SUMPRODUCT(IF(Techno_IN!$B95:$AK95=1,1,0),Techno_IN!$B$2:$AK$2)</f>
        <v>0</v>
      </c>
      <c r="AB94" cm="1">
        <f t="array" ref="AB94">Techno_IN!AB95*Techno_IN!AB$2/SUMPRODUCT(IF(Techno_IN!$B95:$AK95=1,1,0),Techno_IN!$B$2:$AK$2)</f>
        <v>0</v>
      </c>
      <c r="AC94" cm="1">
        <f t="array" ref="AC94">Techno_IN!AC95*Techno_IN!AC$2/SUMPRODUCT(IF(Techno_IN!$B95:$AK95=1,1,0),Techno_IN!$B$2:$AK$2)</f>
        <v>0</v>
      </c>
      <c r="AD94" cm="1">
        <f t="array" ref="AD94">Techno_IN!AD95*Techno_IN!AD$2/SUMPRODUCT(IF(Techno_IN!$B95:$AK95=1,1,0),Techno_IN!$B$2:$AK$2)</f>
        <v>1</v>
      </c>
      <c r="AE94" cm="1">
        <f t="array" ref="AE94">Techno_IN!AE95*Techno_IN!AE$2/SUMPRODUCT(IF(Techno_IN!$B95:$AK95=1,1,0),Techno_IN!$B$2:$AK$2)</f>
        <v>0</v>
      </c>
      <c r="AF94" cm="1">
        <f t="array" ref="AF94">Techno_IN!AF95*Techno_IN!AF$2/SUMPRODUCT(IF(Techno_IN!$B95:$AK95=1,1,0),Techno_IN!$B$2:$AK$2)</f>
        <v>0</v>
      </c>
      <c r="AG94" cm="1">
        <f t="array" ref="AG94">Techno_IN!AG95*Techno_IN!AG$2/SUMPRODUCT(IF(Techno_IN!$B95:$AK95=1,1,0),Techno_IN!$B$2:$AK$2)</f>
        <v>0</v>
      </c>
      <c r="AH94" cm="1">
        <f t="array" ref="AH94">Techno_IN!AH95*Techno_IN!AH$2/SUMPRODUCT(IF(Techno_IN!$B95:$AK95=1,1,0),Techno_IN!$B$2:$AK$2)</f>
        <v>0</v>
      </c>
      <c r="AI94" cm="1">
        <f t="array" ref="AI94">Techno_IN!AI95*Techno_IN!AI$2/SUMPRODUCT(IF(Techno_IN!$B95:$AK95=1,1,0),Techno_IN!$B$2:$AK$2)</f>
        <v>0</v>
      </c>
      <c r="AJ94" cm="1">
        <f t="array" ref="AJ94">Techno_IN!AJ95*Techno_IN!AJ$2/SUMPRODUCT(IF(Techno_IN!$B95:$AK95=1,1,0),Techno_IN!$B$2:$AK$2)</f>
        <v>0</v>
      </c>
      <c r="AK94" cm="1">
        <f t="array" ref="AK94">Techno_IN!AK95*Techno_IN!AK$2/SUMPRODUCT(IF(Techno_IN!$B95:$AK95=1,1,0),Techno_IN!$B$2:$AK$2)</f>
        <v>0</v>
      </c>
    </row>
    <row r="95" spans="1:37">
      <c r="A95" t="str">
        <f>Techno_IN!A96</f>
        <v>BOAT_FREIGHT_NG</v>
      </c>
      <c r="B95">
        <f>A3_efficiencies!C24</f>
        <v>0.23052845528455287</v>
      </c>
      <c r="C95" cm="1">
        <f t="array" ref="C95">Techno_IN!C96*Techno_IN!C$2/SUMPRODUCT(IF(Techno_IN!$B96:$AK96=1,1,0),Techno_IN!$B$2:$AK$2)</f>
        <v>0</v>
      </c>
      <c r="D95" cm="1">
        <f t="array" ref="D95">Techno_IN!D96*Techno_IN!D$2/SUMPRODUCT(IF(Techno_IN!$B96:$AK96=1,1,0),Techno_IN!$B$2:$AK$2)</f>
        <v>0</v>
      </c>
      <c r="E95" cm="1">
        <f t="array" ref="E95">Techno_IN!E96*Techno_IN!E$2/SUMPRODUCT(IF(Techno_IN!$B96:$AK96=1,1,0),Techno_IN!$B$2:$AK$2)</f>
        <v>0</v>
      </c>
      <c r="F95" cm="1">
        <f t="array" ref="F95">Techno_IN!F96*Techno_IN!F$2/SUMPRODUCT(IF(Techno_IN!$B96:$AK96=1,1,0),Techno_IN!$B$2:$AK$2)</f>
        <v>0</v>
      </c>
      <c r="G95" cm="1">
        <f t="array" ref="G95">Techno_IN!G96*Techno_IN!G$2/SUMPRODUCT(IF(Techno_IN!$B96:$AK96=1,1,0),Techno_IN!$B$2:$AK$2)</f>
        <v>0</v>
      </c>
      <c r="H95" cm="1">
        <f t="array" ref="H95">Techno_IN!H96*Techno_IN!H$2/SUMPRODUCT(IF(Techno_IN!$B96:$AK96=1,1,0),Techno_IN!$B$2:$AK$2)</f>
        <v>0</v>
      </c>
      <c r="I95" cm="1">
        <f t="array" ref="I95">Techno_IN!I96*Techno_IN!I$2/SUMPRODUCT(IF(Techno_IN!$B96:$AK96=1,1,0),Techno_IN!$B$2:$AK$2)</f>
        <v>0</v>
      </c>
      <c r="J95" cm="1">
        <f t="array" ref="J95">Techno_IN!J96*Techno_IN!J$2/SUMPRODUCT(IF(Techno_IN!$B96:$AK96=1,1,0),Techno_IN!$B$2:$AK$2)</f>
        <v>0</v>
      </c>
      <c r="K95" cm="1">
        <f t="array" ref="K95">Techno_IN!K96*Techno_IN!K$2/SUMPRODUCT(IF(Techno_IN!$B96:$AK96=1,1,0),Techno_IN!$B$2:$AK$2)</f>
        <v>0</v>
      </c>
      <c r="L95" cm="1">
        <f t="array" ref="L95">Techno_IN!L96*Techno_IN!L$2/SUMPRODUCT(IF(Techno_IN!$B96:$AK96=1,1,0),Techno_IN!$B$2:$AK$2)</f>
        <v>0</v>
      </c>
      <c r="M95" cm="1">
        <f t="array" ref="M95">Techno_IN!M96*Techno_IN!M$2/SUMPRODUCT(IF(Techno_IN!$B96:$AK96=1,1,0),Techno_IN!$B$2:$AK$2)</f>
        <v>-0.12792000000000001</v>
      </c>
      <c r="N95" cm="1">
        <f t="array" ref="N95">Techno_IN!N96*Techno_IN!N$2/SUMPRODUCT(IF(Techno_IN!$B96:$AK96=1,1,0),Techno_IN!$B$2:$AK$2)</f>
        <v>0</v>
      </c>
      <c r="O95" cm="1">
        <f t="array" ref="O95">Techno_IN!O96*Techno_IN!O$2/SUMPRODUCT(IF(Techno_IN!$B96:$AK96=1,1,0),Techno_IN!$B$2:$AK$2)</f>
        <v>0</v>
      </c>
      <c r="P95" cm="1">
        <f t="array" ref="P95">Techno_IN!P96*Techno_IN!P$2/SUMPRODUCT(IF(Techno_IN!$B96:$AK96=1,1,0),Techno_IN!$B$2:$AK$2)</f>
        <v>0</v>
      </c>
      <c r="Q95" cm="1">
        <f t="array" ref="Q95">Techno_IN!Q96*Techno_IN!Q$2/SUMPRODUCT(IF(Techno_IN!$B96:$AK96=1,1,0),Techno_IN!$B$2:$AK$2)</f>
        <v>0</v>
      </c>
      <c r="R95" cm="1">
        <f t="array" ref="R95">Techno_IN!R96*Techno_IN!R$2/SUMPRODUCT(IF(Techno_IN!$B96:$AK96=1,1,0),Techno_IN!$B$2:$AK$2)</f>
        <v>0</v>
      </c>
      <c r="S95" cm="1">
        <f t="array" ref="S95">Techno_IN!S96*Techno_IN!S$2/SUMPRODUCT(IF(Techno_IN!$B96:$AK96=1,1,0),Techno_IN!$B$2:$AK$2)</f>
        <v>0</v>
      </c>
      <c r="T95" cm="1">
        <f t="array" ref="T95">Techno_IN!T96*Techno_IN!T$2/SUMPRODUCT(IF(Techno_IN!$B96:$AK96=1,1,0),Techno_IN!$B$2:$AK$2)</f>
        <v>0</v>
      </c>
      <c r="U95" cm="1">
        <f t="array" ref="U95">Techno_IN!U96*Techno_IN!U$2/SUMPRODUCT(IF(Techno_IN!$B96:$AK96=1,1,0),Techno_IN!$B$2:$AK$2)</f>
        <v>0</v>
      </c>
      <c r="V95" cm="1">
        <f t="array" ref="V95">Techno_IN!V96*Techno_IN!V$2/SUMPRODUCT(IF(Techno_IN!$B96:$AK96=1,1,0),Techno_IN!$B$2:$AK$2)</f>
        <v>0</v>
      </c>
      <c r="W95" cm="1">
        <f t="array" ref="W95">Techno_IN!W96*Techno_IN!W$2/SUMPRODUCT(IF(Techno_IN!$B96:$AK96=1,1,0),Techno_IN!$B$2:$AK$2)</f>
        <v>0</v>
      </c>
      <c r="X95" cm="1">
        <f t="array" ref="X95">Techno_IN!X96*Techno_IN!X$2/SUMPRODUCT(IF(Techno_IN!$B96:$AK96=1,1,0),Techno_IN!$B$2:$AK$2)</f>
        <v>0</v>
      </c>
      <c r="Y95" cm="1">
        <f t="array" ref="Y95">Techno_IN!Y96*Techno_IN!Y$2/SUMPRODUCT(IF(Techno_IN!$B96:$AK96=1,1,0),Techno_IN!$B$2:$AK$2)</f>
        <v>0</v>
      </c>
      <c r="Z95" cm="1">
        <f t="array" ref="Z95">Techno_IN!Z96*Techno_IN!Z$2/SUMPRODUCT(IF(Techno_IN!$B96:$AK96=1,1,0),Techno_IN!$B$2:$AK$2)</f>
        <v>0</v>
      </c>
      <c r="AA95" cm="1">
        <f t="array" ref="AA95">Techno_IN!AA96*Techno_IN!AA$2/SUMPRODUCT(IF(Techno_IN!$B96:$AK96=1,1,0),Techno_IN!$B$2:$AK$2)</f>
        <v>0</v>
      </c>
      <c r="AB95" cm="1">
        <f t="array" ref="AB95">Techno_IN!AB96*Techno_IN!AB$2/SUMPRODUCT(IF(Techno_IN!$B96:$AK96=1,1,0),Techno_IN!$B$2:$AK$2)</f>
        <v>0</v>
      </c>
      <c r="AC95" cm="1">
        <f t="array" ref="AC95">Techno_IN!AC96*Techno_IN!AC$2/SUMPRODUCT(IF(Techno_IN!$B96:$AK96=1,1,0),Techno_IN!$B$2:$AK$2)</f>
        <v>0</v>
      </c>
      <c r="AD95" cm="1">
        <f t="array" ref="AD95">Techno_IN!AD96*Techno_IN!AD$2/SUMPRODUCT(IF(Techno_IN!$B96:$AK96=1,1,0),Techno_IN!$B$2:$AK$2)</f>
        <v>1</v>
      </c>
      <c r="AE95" cm="1">
        <f t="array" ref="AE95">Techno_IN!AE96*Techno_IN!AE$2/SUMPRODUCT(IF(Techno_IN!$B96:$AK96=1,1,0),Techno_IN!$B$2:$AK$2)</f>
        <v>0</v>
      </c>
      <c r="AF95" cm="1">
        <f t="array" ref="AF95">Techno_IN!AF96*Techno_IN!AF$2/SUMPRODUCT(IF(Techno_IN!$B96:$AK96=1,1,0),Techno_IN!$B$2:$AK$2)</f>
        <v>0</v>
      </c>
      <c r="AG95" cm="1">
        <f t="array" ref="AG95">Techno_IN!AG96*Techno_IN!AG$2/SUMPRODUCT(IF(Techno_IN!$B96:$AK96=1,1,0),Techno_IN!$B$2:$AK$2)</f>
        <v>0</v>
      </c>
      <c r="AH95" cm="1">
        <f t="array" ref="AH95">Techno_IN!AH96*Techno_IN!AH$2/SUMPRODUCT(IF(Techno_IN!$B96:$AK96=1,1,0),Techno_IN!$B$2:$AK$2)</f>
        <v>0</v>
      </c>
      <c r="AI95" cm="1">
        <f t="array" ref="AI95">Techno_IN!AI96*Techno_IN!AI$2/SUMPRODUCT(IF(Techno_IN!$B96:$AK96=1,1,0),Techno_IN!$B$2:$AK$2)</f>
        <v>0</v>
      </c>
      <c r="AJ95" cm="1">
        <f t="array" ref="AJ95">Techno_IN!AJ96*Techno_IN!AJ$2/SUMPRODUCT(IF(Techno_IN!$B96:$AK96=1,1,0),Techno_IN!$B$2:$AK$2)</f>
        <v>0</v>
      </c>
      <c r="AK95" cm="1">
        <f t="array" ref="AK95">Techno_IN!AK96*Techno_IN!AK$2/SUMPRODUCT(IF(Techno_IN!$B96:$AK96=1,1,0),Techno_IN!$B$2:$AK$2)</f>
        <v>0</v>
      </c>
    </row>
    <row r="96" spans="1:37">
      <c r="A96" t="str">
        <f>Techno_IN!A97</f>
        <v>BOAT_FREIGHT_METHANOL</v>
      </c>
      <c r="B96">
        <f>A3_efficiencies!C25</f>
        <v>0.24464244234279081</v>
      </c>
      <c r="C96" cm="1">
        <f t="array" ref="C96">Techno_IN!C97*Techno_IN!C$2/SUMPRODUCT(IF(Techno_IN!$B97:$AK97=1,1,0),Techno_IN!$B$2:$AK$2)</f>
        <v>0</v>
      </c>
      <c r="D96" cm="1">
        <f t="array" ref="D96">Techno_IN!D97*Techno_IN!D$2/SUMPRODUCT(IF(Techno_IN!$B97:$AK97=1,1,0),Techno_IN!$B$2:$AK$2)</f>
        <v>0</v>
      </c>
      <c r="E96" cm="1">
        <f t="array" ref="E96">Techno_IN!E97*Techno_IN!E$2/SUMPRODUCT(IF(Techno_IN!$B97:$AK97=1,1,0),Techno_IN!$B$2:$AK$2)</f>
        <v>0</v>
      </c>
      <c r="F96" cm="1">
        <f t="array" ref="F96">Techno_IN!F97*Techno_IN!F$2/SUMPRODUCT(IF(Techno_IN!$B97:$AK97=1,1,0),Techno_IN!$B$2:$AK$2)</f>
        <v>0</v>
      </c>
      <c r="G96" cm="1">
        <f t="array" ref="G96">Techno_IN!G97*Techno_IN!G$2/SUMPRODUCT(IF(Techno_IN!$B97:$AK97=1,1,0),Techno_IN!$B$2:$AK$2)</f>
        <v>0</v>
      </c>
      <c r="H96" cm="1">
        <f t="array" ref="H96">Techno_IN!H97*Techno_IN!H$2/SUMPRODUCT(IF(Techno_IN!$B97:$AK97=1,1,0),Techno_IN!$B$2:$AK$2)</f>
        <v>0</v>
      </c>
      <c r="I96" cm="1">
        <f t="array" ref="I96">Techno_IN!I97*Techno_IN!I$2/SUMPRODUCT(IF(Techno_IN!$B97:$AK97=1,1,0),Techno_IN!$B$2:$AK$2)</f>
        <v>0</v>
      </c>
      <c r="J96" cm="1">
        <f t="array" ref="J96">Techno_IN!J97*Techno_IN!J$2/SUMPRODUCT(IF(Techno_IN!$B97:$AK97=1,1,0),Techno_IN!$B$2:$AK$2)</f>
        <v>0</v>
      </c>
      <c r="K96" cm="1">
        <f t="array" ref="K96">Techno_IN!K97*Techno_IN!K$2/SUMPRODUCT(IF(Techno_IN!$B97:$AK97=1,1,0),Techno_IN!$B$2:$AK$2)</f>
        <v>0</v>
      </c>
      <c r="L96" cm="1">
        <f t="array" ref="L96">Techno_IN!L97*Techno_IN!L$2/SUMPRODUCT(IF(Techno_IN!$B97:$AK97=1,1,0),Techno_IN!$B$2:$AK$2)</f>
        <v>0</v>
      </c>
      <c r="M96" cm="1">
        <f t="array" ref="M96">Techno_IN!M97*Techno_IN!M$2/SUMPRODUCT(IF(Techno_IN!$B97:$AK97=1,1,0),Techno_IN!$B$2:$AK$2)</f>
        <v>0</v>
      </c>
      <c r="N96" cm="1">
        <f t="array" ref="N96">Techno_IN!N97*Techno_IN!N$2/SUMPRODUCT(IF(Techno_IN!$B97:$AK97=1,1,0),Techno_IN!$B$2:$AK$2)</f>
        <v>0</v>
      </c>
      <c r="O96" cm="1">
        <f t="array" ref="O96">Techno_IN!O97*Techno_IN!O$2/SUMPRODUCT(IF(Techno_IN!$B97:$AK97=1,1,0),Techno_IN!$B$2:$AK$2)</f>
        <v>0</v>
      </c>
      <c r="P96" cm="1">
        <f t="array" ref="P96">Techno_IN!P97*Techno_IN!P$2/SUMPRODUCT(IF(Techno_IN!$B97:$AK97=1,1,0),Techno_IN!$B$2:$AK$2)</f>
        <v>0</v>
      </c>
      <c r="Q96" cm="1">
        <f t="array" ref="Q96">Techno_IN!Q97*Techno_IN!Q$2/SUMPRODUCT(IF(Techno_IN!$B97:$AK97=1,1,0),Techno_IN!$B$2:$AK$2)</f>
        <v>0</v>
      </c>
      <c r="R96" cm="1">
        <f t="array" ref="R96">Techno_IN!R97*Techno_IN!R$2/SUMPRODUCT(IF(Techno_IN!$B97:$AK97=1,1,0),Techno_IN!$B$2:$AK$2)</f>
        <v>0</v>
      </c>
      <c r="S96" cm="1">
        <f t="array" ref="S96">Techno_IN!S97*Techno_IN!S$2/SUMPRODUCT(IF(Techno_IN!$B97:$AK97=1,1,0),Techno_IN!$B$2:$AK$2)</f>
        <v>0</v>
      </c>
      <c r="T96" cm="1">
        <f t="array" ref="T96">Techno_IN!T97*Techno_IN!T$2/SUMPRODUCT(IF(Techno_IN!$B97:$AK97=1,1,0),Techno_IN!$B$2:$AK$2)</f>
        <v>0</v>
      </c>
      <c r="U96" cm="1">
        <f t="array" ref="U96">Techno_IN!U97*Techno_IN!U$2/SUMPRODUCT(IF(Techno_IN!$B97:$AK97=1,1,0),Techno_IN!$B$2:$AK$2)</f>
        <v>-0.12053999999999999</v>
      </c>
      <c r="V96" cm="1">
        <f t="array" ref="V96">Techno_IN!V97*Techno_IN!V$2/SUMPRODUCT(IF(Techno_IN!$B97:$AK97=1,1,0),Techno_IN!$B$2:$AK$2)</f>
        <v>0</v>
      </c>
      <c r="W96" cm="1">
        <f t="array" ref="W96">Techno_IN!W97*Techno_IN!W$2/SUMPRODUCT(IF(Techno_IN!$B97:$AK97=1,1,0),Techno_IN!$B$2:$AK$2)</f>
        <v>0</v>
      </c>
      <c r="X96" cm="1">
        <f t="array" ref="X96">Techno_IN!X97*Techno_IN!X$2/SUMPRODUCT(IF(Techno_IN!$B97:$AK97=1,1,0),Techno_IN!$B$2:$AK$2)</f>
        <v>0</v>
      </c>
      <c r="Y96" cm="1">
        <f t="array" ref="Y96">Techno_IN!Y97*Techno_IN!Y$2/SUMPRODUCT(IF(Techno_IN!$B97:$AK97=1,1,0),Techno_IN!$B$2:$AK$2)</f>
        <v>0</v>
      </c>
      <c r="Z96" cm="1">
        <f t="array" ref="Z96">Techno_IN!Z97*Techno_IN!Z$2/SUMPRODUCT(IF(Techno_IN!$B97:$AK97=1,1,0),Techno_IN!$B$2:$AK$2)</f>
        <v>0</v>
      </c>
      <c r="AA96" cm="1">
        <f t="array" ref="AA96">Techno_IN!AA97*Techno_IN!AA$2/SUMPRODUCT(IF(Techno_IN!$B97:$AK97=1,1,0),Techno_IN!$B$2:$AK$2)</f>
        <v>0</v>
      </c>
      <c r="AB96" cm="1">
        <f t="array" ref="AB96">Techno_IN!AB97*Techno_IN!AB$2/SUMPRODUCT(IF(Techno_IN!$B97:$AK97=1,1,0),Techno_IN!$B$2:$AK$2)</f>
        <v>0</v>
      </c>
      <c r="AC96" cm="1">
        <f t="array" ref="AC96">Techno_IN!AC97*Techno_IN!AC$2/SUMPRODUCT(IF(Techno_IN!$B97:$AK97=1,1,0),Techno_IN!$B$2:$AK$2)</f>
        <v>0</v>
      </c>
      <c r="AD96" cm="1">
        <f t="array" ref="AD96">Techno_IN!AD97*Techno_IN!AD$2/SUMPRODUCT(IF(Techno_IN!$B97:$AK97=1,1,0),Techno_IN!$B$2:$AK$2)</f>
        <v>1</v>
      </c>
      <c r="AE96" cm="1">
        <f t="array" ref="AE96">Techno_IN!AE97*Techno_IN!AE$2/SUMPRODUCT(IF(Techno_IN!$B97:$AK97=1,1,0),Techno_IN!$B$2:$AK$2)</f>
        <v>0</v>
      </c>
      <c r="AF96" cm="1">
        <f t="array" ref="AF96">Techno_IN!AF97*Techno_IN!AF$2/SUMPRODUCT(IF(Techno_IN!$B97:$AK97=1,1,0),Techno_IN!$B$2:$AK$2)</f>
        <v>0</v>
      </c>
      <c r="AG96" cm="1">
        <f t="array" ref="AG96">Techno_IN!AG97*Techno_IN!AG$2/SUMPRODUCT(IF(Techno_IN!$B97:$AK97=1,1,0),Techno_IN!$B$2:$AK$2)</f>
        <v>0</v>
      </c>
      <c r="AH96" cm="1">
        <f t="array" ref="AH96">Techno_IN!AH97*Techno_IN!AH$2/SUMPRODUCT(IF(Techno_IN!$B97:$AK97=1,1,0),Techno_IN!$B$2:$AK$2)</f>
        <v>0</v>
      </c>
      <c r="AI96" cm="1">
        <f t="array" ref="AI96">Techno_IN!AI97*Techno_IN!AI$2/SUMPRODUCT(IF(Techno_IN!$B97:$AK97=1,1,0),Techno_IN!$B$2:$AK$2)</f>
        <v>0</v>
      </c>
      <c r="AJ96" cm="1">
        <f t="array" ref="AJ96">Techno_IN!AJ97*Techno_IN!AJ$2/SUMPRODUCT(IF(Techno_IN!$B97:$AK97=1,1,0),Techno_IN!$B$2:$AK$2)</f>
        <v>0</v>
      </c>
      <c r="AK96" cm="1">
        <f t="array" ref="AK96">Techno_IN!AK97*Techno_IN!AK$2/SUMPRODUCT(IF(Techno_IN!$B97:$AK97=1,1,0),Techno_IN!$B$2:$AK$2)</f>
        <v>0</v>
      </c>
    </row>
    <row r="97" spans="1:37">
      <c r="A97" t="str">
        <f>Techno_IN!A98</f>
        <v>TRUCK_DIESEL</v>
      </c>
      <c r="B97">
        <f>A3_efficiencies!C26</f>
        <v>0.23</v>
      </c>
      <c r="C97" cm="1">
        <f t="array" ref="C97">Techno_IN!C98*Techno_IN!C$2/SUMPRODUCT(IF(Techno_IN!$B98:$AK98=1,1,0),Techno_IN!$B$2:$AK$2)</f>
        <v>0</v>
      </c>
      <c r="D97" cm="1">
        <f t="array" ref="D97">Techno_IN!D98*Techno_IN!D$2/SUMPRODUCT(IF(Techno_IN!$B98:$AK98=1,1,0),Techno_IN!$B$2:$AK$2)</f>
        <v>0</v>
      </c>
      <c r="E97" cm="1">
        <f t="array" ref="E97">Techno_IN!E98*Techno_IN!E$2/SUMPRODUCT(IF(Techno_IN!$B98:$AK98=1,1,0),Techno_IN!$B$2:$AK$2)</f>
        <v>0</v>
      </c>
      <c r="F97" cm="1">
        <f t="array" ref="F97">Techno_IN!F98*Techno_IN!F$2/SUMPRODUCT(IF(Techno_IN!$B98:$AK98=1,1,0),Techno_IN!$B$2:$AK$2)</f>
        <v>0</v>
      </c>
      <c r="G97" cm="1">
        <f t="array" ref="G97">Techno_IN!G98*Techno_IN!G$2/SUMPRODUCT(IF(Techno_IN!$B98:$AK98=1,1,0),Techno_IN!$B$2:$AK$2)</f>
        <v>0</v>
      </c>
      <c r="H97" cm="1">
        <f t="array" ref="H97">Techno_IN!H98*Techno_IN!H$2/SUMPRODUCT(IF(Techno_IN!$B98:$AK98=1,1,0),Techno_IN!$B$2:$AK$2)</f>
        <v>0</v>
      </c>
      <c r="I97" cm="1">
        <f t="array" ref="I97">Techno_IN!I98*Techno_IN!I$2/SUMPRODUCT(IF(Techno_IN!$B98:$AK98=1,1,0),Techno_IN!$B$2:$AK$2)</f>
        <v>0</v>
      </c>
      <c r="J97" cm="1">
        <f t="array" ref="J97">Techno_IN!J98*Techno_IN!J$2/SUMPRODUCT(IF(Techno_IN!$B98:$AK98=1,1,0),Techno_IN!$B$2:$AK$2)</f>
        <v>0</v>
      </c>
      <c r="K97" cm="1">
        <f t="array" ref="K97">Techno_IN!K98*Techno_IN!K$2/SUMPRODUCT(IF(Techno_IN!$B98:$AK98=1,1,0),Techno_IN!$B$2:$AK$2)</f>
        <v>-0.54335599999999995</v>
      </c>
      <c r="L97" cm="1">
        <f t="array" ref="L97">Techno_IN!L98*Techno_IN!L$2/SUMPRODUCT(IF(Techno_IN!$B98:$AK98=1,1,0),Techno_IN!$B$2:$AK$2)</f>
        <v>0</v>
      </c>
      <c r="M97" cm="1">
        <f t="array" ref="M97">Techno_IN!M98*Techno_IN!M$2/SUMPRODUCT(IF(Techno_IN!$B98:$AK98=1,1,0),Techno_IN!$B$2:$AK$2)</f>
        <v>0</v>
      </c>
      <c r="N97" cm="1">
        <f t="array" ref="N97">Techno_IN!N98*Techno_IN!N$2/SUMPRODUCT(IF(Techno_IN!$B98:$AK98=1,1,0),Techno_IN!$B$2:$AK$2)</f>
        <v>0</v>
      </c>
      <c r="O97" cm="1">
        <f t="array" ref="O97">Techno_IN!O98*Techno_IN!O$2/SUMPRODUCT(IF(Techno_IN!$B98:$AK98=1,1,0),Techno_IN!$B$2:$AK$2)</f>
        <v>0</v>
      </c>
      <c r="P97" cm="1">
        <f t="array" ref="P97">Techno_IN!P98*Techno_IN!P$2/SUMPRODUCT(IF(Techno_IN!$B98:$AK98=1,1,0),Techno_IN!$B$2:$AK$2)</f>
        <v>0</v>
      </c>
      <c r="Q97" cm="1">
        <f t="array" ref="Q97">Techno_IN!Q98*Techno_IN!Q$2/SUMPRODUCT(IF(Techno_IN!$B98:$AK98=1,1,0),Techno_IN!$B$2:$AK$2)</f>
        <v>0</v>
      </c>
      <c r="R97" cm="1">
        <f t="array" ref="R97">Techno_IN!R98*Techno_IN!R$2/SUMPRODUCT(IF(Techno_IN!$B98:$AK98=1,1,0),Techno_IN!$B$2:$AK$2)</f>
        <v>0</v>
      </c>
      <c r="S97" cm="1">
        <f t="array" ref="S97">Techno_IN!S98*Techno_IN!S$2/SUMPRODUCT(IF(Techno_IN!$B98:$AK98=1,1,0),Techno_IN!$B$2:$AK$2)</f>
        <v>0</v>
      </c>
      <c r="T97" cm="1">
        <f t="array" ref="T97">Techno_IN!T98*Techno_IN!T$2/SUMPRODUCT(IF(Techno_IN!$B98:$AK98=1,1,0),Techno_IN!$B$2:$AK$2)</f>
        <v>0</v>
      </c>
      <c r="U97" cm="1">
        <f t="array" ref="U97">Techno_IN!U98*Techno_IN!U$2/SUMPRODUCT(IF(Techno_IN!$B98:$AK98=1,1,0),Techno_IN!$B$2:$AK$2)</f>
        <v>0</v>
      </c>
      <c r="V97" cm="1">
        <f t="array" ref="V97">Techno_IN!V98*Techno_IN!V$2/SUMPRODUCT(IF(Techno_IN!$B98:$AK98=1,1,0),Techno_IN!$B$2:$AK$2)</f>
        <v>0</v>
      </c>
      <c r="W97" cm="1">
        <f t="array" ref="W97">Techno_IN!W98*Techno_IN!W$2/SUMPRODUCT(IF(Techno_IN!$B98:$AK98=1,1,0),Techno_IN!$B$2:$AK$2)</f>
        <v>0</v>
      </c>
      <c r="X97" cm="1">
        <f t="array" ref="X97">Techno_IN!X98*Techno_IN!X$2/SUMPRODUCT(IF(Techno_IN!$B98:$AK98=1,1,0),Techno_IN!$B$2:$AK$2)</f>
        <v>0</v>
      </c>
      <c r="Y97" cm="1">
        <f t="array" ref="Y97">Techno_IN!Y98*Techno_IN!Y$2/SUMPRODUCT(IF(Techno_IN!$B98:$AK98=1,1,0),Techno_IN!$B$2:$AK$2)</f>
        <v>0</v>
      </c>
      <c r="Z97" cm="1">
        <f t="array" ref="Z97">Techno_IN!Z98*Techno_IN!Z$2/SUMPRODUCT(IF(Techno_IN!$B98:$AK98=1,1,0),Techno_IN!$B$2:$AK$2)</f>
        <v>0</v>
      </c>
      <c r="AA97" cm="1">
        <f t="array" ref="AA97">Techno_IN!AA98*Techno_IN!AA$2/SUMPRODUCT(IF(Techno_IN!$B98:$AK98=1,1,0),Techno_IN!$B$2:$AK$2)</f>
        <v>0</v>
      </c>
      <c r="AB97" cm="1">
        <f t="array" ref="AB97">Techno_IN!AB98*Techno_IN!AB$2/SUMPRODUCT(IF(Techno_IN!$B98:$AK98=1,1,0),Techno_IN!$B$2:$AK$2)</f>
        <v>0</v>
      </c>
      <c r="AC97" cm="1">
        <f t="array" ref="AC97">Techno_IN!AC98*Techno_IN!AC$2/SUMPRODUCT(IF(Techno_IN!$B98:$AK98=1,1,0),Techno_IN!$B$2:$AK$2)</f>
        <v>1</v>
      </c>
      <c r="AD97" cm="1">
        <f t="array" ref="AD97">Techno_IN!AD98*Techno_IN!AD$2/SUMPRODUCT(IF(Techno_IN!$B98:$AK98=1,1,0),Techno_IN!$B$2:$AK$2)</f>
        <v>0</v>
      </c>
      <c r="AE97" cm="1">
        <f t="array" ref="AE97">Techno_IN!AE98*Techno_IN!AE$2/SUMPRODUCT(IF(Techno_IN!$B98:$AK98=1,1,0),Techno_IN!$B$2:$AK$2)</f>
        <v>0</v>
      </c>
      <c r="AF97" cm="1">
        <f t="array" ref="AF97">Techno_IN!AF98*Techno_IN!AF$2/SUMPRODUCT(IF(Techno_IN!$B98:$AK98=1,1,0),Techno_IN!$B$2:$AK$2)</f>
        <v>0</v>
      </c>
      <c r="AG97" cm="1">
        <f t="array" ref="AG97">Techno_IN!AG98*Techno_IN!AG$2/SUMPRODUCT(IF(Techno_IN!$B98:$AK98=1,1,0),Techno_IN!$B$2:$AK$2)</f>
        <v>0</v>
      </c>
      <c r="AH97" cm="1">
        <f t="array" ref="AH97">Techno_IN!AH98*Techno_IN!AH$2/SUMPRODUCT(IF(Techno_IN!$B98:$AK98=1,1,0),Techno_IN!$B$2:$AK$2)</f>
        <v>0</v>
      </c>
      <c r="AI97" cm="1">
        <f t="array" ref="AI97">Techno_IN!AI98*Techno_IN!AI$2/SUMPRODUCT(IF(Techno_IN!$B98:$AK98=1,1,0),Techno_IN!$B$2:$AK$2)</f>
        <v>0</v>
      </c>
      <c r="AJ97" cm="1">
        <f t="array" ref="AJ97">Techno_IN!AJ98*Techno_IN!AJ$2/SUMPRODUCT(IF(Techno_IN!$B98:$AK98=1,1,0),Techno_IN!$B$2:$AK$2)</f>
        <v>0</v>
      </c>
      <c r="AK97" cm="1">
        <f t="array" ref="AK97">Techno_IN!AK98*Techno_IN!AK$2/SUMPRODUCT(IF(Techno_IN!$B98:$AK98=1,1,0),Techno_IN!$B$2:$AK$2)</f>
        <v>0</v>
      </c>
    </row>
    <row r="98" spans="1:37">
      <c r="A98" t="str">
        <f>Techno_IN!A99</f>
        <v>TRUCK_METHANOL</v>
      </c>
      <c r="B98">
        <f>A3_efficiencies!C27</f>
        <v>0.21641446833272046</v>
      </c>
      <c r="C98" cm="1">
        <f t="array" ref="C98">Techno_IN!C99*Techno_IN!C$2/SUMPRODUCT(IF(Techno_IN!$B99:$AK99=1,1,0),Techno_IN!$B$2:$AK$2)</f>
        <v>0</v>
      </c>
      <c r="D98" cm="1">
        <f t="array" ref="D98">Techno_IN!D99*Techno_IN!D$2/SUMPRODUCT(IF(Techno_IN!$B99:$AK99=1,1,0),Techno_IN!$B$2:$AK$2)</f>
        <v>0</v>
      </c>
      <c r="E98" cm="1">
        <f t="array" ref="E98">Techno_IN!E99*Techno_IN!E$2/SUMPRODUCT(IF(Techno_IN!$B99:$AK99=1,1,0),Techno_IN!$B$2:$AK$2)</f>
        <v>0</v>
      </c>
      <c r="F98" cm="1">
        <f t="array" ref="F98">Techno_IN!F99*Techno_IN!F$2/SUMPRODUCT(IF(Techno_IN!$B99:$AK99=1,1,0),Techno_IN!$B$2:$AK$2)</f>
        <v>0</v>
      </c>
      <c r="G98" cm="1">
        <f t="array" ref="G98">Techno_IN!G99*Techno_IN!G$2/SUMPRODUCT(IF(Techno_IN!$B99:$AK99=1,1,0),Techno_IN!$B$2:$AK$2)</f>
        <v>0</v>
      </c>
      <c r="H98" cm="1">
        <f t="array" ref="H98">Techno_IN!H99*Techno_IN!H$2/SUMPRODUCT(IF(Techno_IN!$B99:$AK99=1,1,0),Techno_IN!$B$2:$AK$2)</f>
        <v>0</v>
      </c>
      <c r="I98" cm="1">
        <f t="array" ref="I98">Techno_IN!I99*Techno_IN!I$2/SUMPRODUCT(IF(Techno_IN!$B99:$AK99=1,1,0),Techno_IN!$B$2:$AK$2)</f>
        <v>0</v>
      </c>
      <c r="J98" cm="1">
        <f t="array" ref="J98">Techno_IN!J99*Techno_IN!J$2/SUMPRODUCT(IF(Techno_IN!$B99:$AK99=1,1,0),Techno_IN!$B$2:$AK$2)</f>
        <v>0</v>
      </c>
      <c r="K98" cm="1">
        <f t="array" ref="K98">Techno_IN!K99*Techno_IN!K$2/SUMPRODUCT(IF(Techno_IN!$B99:$AK99=1,1,0),Techno_IN!$B$2:$AK$2)</f>
        <v>0</v>
      </c>
      <c r="L98" cm="1">
        <f t="array" ref="L98">Techno_IN!L99*Techno_IN!L$2/SUMPRODUCT(IF(Techno_IN!$B99:$AK99=1,1,0),Techno_IN!$B$2:$AK$2)</f>
        <v>0</v>
      </c>
      <c r="M98" cm="1">
        <f t="array" ref="M98">Techno_IN!M99*Techno_IN!M$2/SUMPRODUCT(IF(Techno_IN!$B99:$AK99=1,1,0),Techno_IN!$B$2:$AK$2)</f>
        <v>0</v>
      </c>
      <c r="N98" cm="1">
        <f t="array" ref="N98">Techno_IN!N99*Techno_IN!N$2/SUMPRODUCT(IF(Techno_IN!$B99:$AK99=1,1,0),Techno_IN!$B$2:$AK$2)</f>
        <v>0</v>
      </c>
      <c r="O98" cm="1">
        <f t="array" ref="O98">Techno_IN!O99*Techno_IN!O$2/SUMPRODUCT(IF(Techno_IN!$B99:$AK99=1,1,0),Techno_IN!$B$2:$AK$2)</f>
        <v>0</v>
      </c>
      <c r="P98" cm="1">
        <f t="array" ref="P98">Techno_IN!P99*Techno_IN!P$2/SUMPRODUCT(IF(Techno_IN!$B99:$AK99=1,1,0),Techno_IN!$B$2:$AK$2)</f>
        <v>0</v>
      </c>
      <c r="Q98" cm="1">
        <f t="array" ref="Q98">Techno_IN!Q99*Techno_IN!Q$2/SUMPRODUCT(IF(Techno_IN!$B99:$AK99=1,1,0),Techno_IN!$B$2:$AK$2)</f>
        <v>0</v>
      </c>
      <c r="R98" cm="1">
        <f t="array" ref="R98">Techno_IN!R99*Techno_IN!R$2/SUMPRODUCT(IF(Techno_IN!$B99:$AK99=1,1,0),Techno_IN!$B$2:$AK$2)</f>
        <v>0</v>
      </c>
      <c r="S98" cm="1">
        <f t="array" ref="S98">Techno_IN!S99*Techno_IN!S$2/SUMPRODUCT(IF(Techno_IN!$B99:$AK99=1,1,0),Techno_IN!$B$2:$AK$2)</f>
        <v>0</v>
      </c>
      <c r="T98" cm="1">
        <f t="array" ref="T98">Techno_IN!T99*Techno_IN!T$2/SUMPRODUCT(IF(Techno_IN!$B99:$AK99=1,1,0),Techno_IN!$B$2:$AK$2)</f>
        <v>0</v>
      </c>
      <c r="U98" cm="1">
        <f t="array" ref="U98">Techno_IN!U99*Techno_IN!U$2/SUMPRODUCT(IF(Techno_IN!$B99:$AK99=1,1,0),Techno_IN!$B$2:$AK$2)</f>
        <v>-0.57746545766000001</v>
      </c>
      <c r="V98" cm="1">
        <f t="array" ref="V98">Techno_IN!V99*Techno_IN!V$2/SUMPRODUCT(IF(Techno_IN!$B99:$AK99=1,1,0),Techno_IN!$B$2:$AK$2)</f>
        <v>0</v>
      </c>
      <c r="W98" cm="1">
        <f t="array" ref="W98">Techno_IN!W99*Techno_IN!W$2/SUMPRODUCT(IF(Techno_IN!$B99:$AK99=1,1,0),Techno_IN!$B$2:$AK$2)</f>
        <v>0</v>
      </c>
      <c r="X98" cm="1">
        <f t="array" ref="X98">Techno_IN!X99*Techno_IN!X$2/SUMPRODUCT(IF(Techno_IN!$B99:$AK99=1,1,0),Techno_IN!$B$2:$AK$2)</f>
        <v>0</v>
      </c>
      <c r="Y98" cm="1">
        <f t="array" ref="Y98">Techno_IN!Y99*Techno_IN!Y$2/SUMPRODUCT(IF(Techno_IN!$B99:$AK99=1,1,0),Techno_IN!$B$2:$AK$2)</f>
        <v>0</v>
      </c>
      <c r="Z98" cm="1">
        <f t="array" ref="Z98">Techno_IN!Z99*Techno_IN!Z$2/SUMPRODUCT(IF(Techno_IN!$B99:$AK99=1,1,0),Techno_IN!$B$2:$AK$2)</f>
        <v>0</v>
      </c>
      <c r="AA98" cm="1">
        <f t="array" ref="AA98">Techno_IN!AA99*Techno_IN!AA$2/SUMPRODUCT(IF(Techno_IN!$B99:$AK99=1,1,0),Techno_IN!$B$2:$AK$2)</f>
        <v>0</v>
      </c>
      <c r="AB98" cm="1">
        <f t="array" ref="AB98">Techno_IN!AB99*Techno_IN!AB$2/SUMPRODUCT(IF(Techno_IN!$B99:$AK99=1,1,0),Techno_IN!$B$2:$AK$2)</f>
        <v>0</v>
      </c>
      <c r="AC98" cm="1">
        <f t="array" ref="AC98">Techno_IN!AC99*Techno_IN!AC$2/SUMPRODUCT(IF(Techno_IN!$B99:$AK99=1,1,0),Techno_IN!$B$2:$AK$2)</f>
        <v>1</v>
      </c>
      <c r="AD98" cm="1">
        <f t="array" ref="AD98">Techno_IN!AD99*Techno_IN!AD$2/SUMPRODUCT(IF(Techno_IN!$B99:$AK99=1,1,0),Techno_IN!$B$2:$AK$2)</f>
        <v>0</v>
      </c>
      <c r="AE98" cm="1">
        <f t="array" ref="AE98">Techno_IN!AE99*Techno_IN!AE$2/SUMPRODUCT(IF(Techno_IN!$B99:$AK99=1,1,0),Techno_IN!$B$2:$AK$2)</f>
        <v>0</v>
      </c>
      <c r="AF98" cm="1">
        <f t="array" ref="AF98">Techno_IN!AF99*Techno_IN!AF$2/SUMPRODUCT(IF(Techno_IN!$B99:$AK99=1,1,0),Techno_IN!$B$2:$AK$2)</f>
        <v>0</v>
      </c>
      <c r="AG98" cm="1">
        <f t="array" ref="AG98">Techno_IN!AG99*Techno_IN!AG$2/SUMPRODUCT(IF(Techno_IN!$B99:$AK99=1,1,0),Techno_IN!$B$2:$AK$2)</f>
        <v>0</v>
      </c>
      <c r="AH98" cm="1">
        <f t="array" ref="AH98">Techno_IN!AH99*Techno_IN!AH$2/SUMPRODUCT(IF(Techno_IN!$B99:$AK99=1,1,0),Techno_IN!$B$2:$AK$2)</f>
        <v>0</v>
      </c>
      <c r="AI98" cm="1">
        <f t="array" ref="AI98">Techno_IN!AI99*Techno_IN!AI$2/SUMPRODUCT(IF(Techno_IN!$B99:$AK99=1,1,0),Techno_IN!$B$2:$AK$2)</f>
        <v>0</v>
      </c>
      <c r="AJ98" cm="1">
        <f t="array" ref="AJ98">Techno_IN!AJ99*Techno_IN!AJ$2/SUMPRODUCT(IF(Techno_IN!$B99:$AK99=1,1,0),Techno_IN!$B$2:$AK$2)</f>
        <v>0</v>
      </c>
      <c r="AK98" cm="1">
        <f t="array" ref="AK98">Techno_IN!AK99*Techno_IN!AK$2/SUMPRODUCT(IF(Techno_IN!$B99:$AK99=1,1,0),Techno_IN!$B$2:$AK$2)</f>
        <v>0</v>
      </c>
    </row>
    <row r="99" spans="1:37">
      <c r="A99" t="str">
        <f>Techno_IN!A100</f>
        <v>TRUCK_FUEL_CELL</v>
      </c>
      <c r="B99">
        <f>A3_efficiencies!C28</f>
        <v>0.28982346938775511</v>
      </c>
      <c r="C99" cm="1">
        <f t="array" ref="C99">Techno_IN!C100*Techno_IN!C$2/SUMPRODUCT(IF(Techno_IN!$B100:$AK100=1,1,0),Techno_IN!$B$2:$AK$2)</f>
        <v>0</v>
      </c>
      <c r="D99" cm="1">
        <f t="array" ref="D99">Techno_IN!D100*Techno_IN!D$2/SUMPRODUCT(IF(Techno_IN!$B100:$AK100=1,1,0),Techno_IN!$B$2:$AK$2)</f>
        <v>0</v>
      </c>
      <c r="E99" cm="1">
        <f t="array" ref="E99">Techno_IN!E100*Techno_IN!E$2/SUMPRODUCT(IF(Techno_IN!$B100:$AK100=1,1,0),Techno_IN!$B$2:$AK$2)</f>
        <v>0</v>
      </c>
      <c r="F99" cm="1">
        <f t="array" ref="F99">Techno_IN!F100*Techno_IN!F$2/SUMPRODUCT(IF(Techno_IN!$B100:$AK100=1,1,0),Techno_IN!$B$2:$AK$2)</f>
        <v>0</v>
      </c>
      <c r="G99" cm="1">
        <f t="array" ref="G99">Techno_IN!G100*Techno_IN!G$2/SUMPRODUCT(IF(Techno_IN!$B100:$AK100=1,1,0),Techno_IN!$B$2:$AK$2)</f>
        <v>0</v>
      </c>
      <c r="H99" cm="1">
        <f t="array" ref="H99">Techno_IN!H100*Techno_IN!H$2/SUMPRODUCT(IF(Techno_IN!$B100:$AK100=1,1,0),Techno_IN!$B$2:$AK$2)</f>
        <v>0</v>
      </c>
      <c r="I99" cm="1">
        <f t="array" ref="I99">Techno_IN!I100*Techno_IN!I$2/SUMPRODUCT(IF(Techno_IN!$B100:$AK100=1,1,0),Techno_IN!$B$2:$AK$2)</f>
        <v>0</v>
      </c>
      <c r="J99" cm="1">
        <f t="array" ref="J99">Techno_IN!J100*Techno_IN!J$2/SUMPRODUCT(IF(Techno_IN!$B100:$AK100=1,1,0),Techno_IN!$B$2:$AK$2)</f>
        <v>0</v>
      </c>
      <c r="K99" cm="1">
        <f t="array" ref="K99">Techno_IN!K100*Techno_IN!K$2/SUMPRODUCT(IF(Techno_IN!$B100:$AK100=1,1,0),Techno_IN!$B$2:$AK$2)</f>
        <v>0</v>
      </c>
      <c r="L99" cm="1">
        <f t="array" ref="L99">Techno_IN!L100*Techno_IN!L$2/SUMPRODUCT(IF(Techno_IN!$B100:$AK100=1,1,0),Techno_IN!$B$2:$AK$2)</f>
        <v>0</v>
      </c>
      <c r="M99" cm="1">
        <f t="array" ref="M99">Techno_IN!M100*Techno_IN!M$2/SUMPRODUCT(IF(Techno_IN!$B100:$AK100=1,1,0),Techno_IN!$B$2:$AK$2)</f>
        <v>0</v>
      </c>
      <c r="N99" cm="1">
        <f t="array" ref="N99">Techno_IN!N100*Techno_IN!N$2/SUMPRODUCT(IF(Techno_IN!$B100:$AK100=1,1,0),Techno_IN!$B$2:$AK$2)</f>
        <v>0</v>
      </c>
      <c r="O99" cm="1">
        <f t="array" ref="O99">Techno_IN!O100*Techno_IN!O$2/SUMPRODUCT(IF(Techno_IN!$B100:$AK100=1,1,0),Techno_IN!$B$2:$AK$2)</f>
        <v>0</v>
      </c>
      <c r="P99" cm="1">
        <f t="array" ref="P99">Techno_IN!P100*Techno_IN!P$2/SUMPRODUCT(IF(Techno_IN!$B100:$AK100=1,1,0),Techno_IN!$B$2:$AK$2)</f>
        <v>0</v>
      </c>
      <c r="Q99" cm="1">
        <f t="array" ref="Q99">Techno_IN!Q100*Techno_IN!Q$2/SUMPRODUCT(IF(Techno_IN!$B100:$AK100=1,1,0),Techno_IN!$B$2:$AK$2)</f>
        <v>0</v>
      </c>
      <c r="R99" cm="1">
        <f t="array" ref="R99">Techno_IN!R100*Techno_IN!R$2/SUMPRODUCT(IF(Techno_IN!$B100:$AK100=1,1,0),Techno_IN!$B$2:$AK$2)</f>
        <v>0</v>
      </c>
      <c r="S99" cm="1">
        <f t="array" ref="S99">Techno_IN!S100*Techno_IN!S$2/SUMPRODUCT(IF(Techno_IN!$B100:$AK100=1,1,0),Techno_IN!$B$2:$AK$2)</f>
        <v>-0.43119999999999997</v>
      </c>
      <c r="T99" cm="1">
        <f t="array" ref="T99">Techno_IN!T100*Techno_IN!T$2/SUMPRODUCT(IF(Techno_IN!$B100:$AK100=1,1,0),Techno_IN!$B$2:$AK$2)</f>
        <v>0</v>
      </c>
      <c r="U99" cm="1">
        <f t="array" ref="U99">Techno_IN!U100*Techno_IN!U$2/SUMPRODUCT(IF(Techno_IN!$B100:$AK100=1,1,0),Techno_IN!$B$2:$AK$2)</f>
        <v>0</v>
      </c>
      <c r="V99" cm="1">
        <f t="array" ref="V99">Techno_IN!V100*Techno_IN!V$2/SUMPRODUCT(IF(Techno_IN!$B100:$AK100=1,1,0),Techno_IN!$B$2:$AK$2)</f>
        <v>0</v>
      </c>
      <c r="W99" cm="1">
        <f t="array" ref="W99">Techno_IN!W100*Techno_IN!W$2/SUMPRODUCT(IF(Techno_IN!$B100:$AK100=1,1,0),Techno_IN!$B$2:$AK$2)</f>
        <v>0</v>
      </c>
      <c r="X99" cm="1">
        <f t="array" ref="X99">Techno_IN!X100*Techno_IN!X$2/SUMPRODUCT(IF(Techno_IN!$B100:$AK100=1,1,0),Techno_IN!$B$2:$AK$2)</f>
        <v>0</v>
      </c>
      <c r="Y99" cm="1">
        <f t="array" ref="Y99">Techno_IN!Y100*Techno_IN!Y$2/SUMPRODUCT(IF(Techno_IN!$B100:$AK100=1,1,0),Techno_IN!$B$2:$AK$2)</f>
        <v>0</v>
      </c>
      <c r="Z99" cm="1">
        <f t="array" ref="Z99">Techno_IN!Z100*Techno_IN!Z$2/SUMPRODUCT(IF(Techno_IN!$B100:$AK100=1,1,0),Techno_IN!$B$2:$AK$2)</f>
        <v>0</v>
      </c>
      <c r="AA99" cm="1">
        <f t="array" ref="AA99">Techno_IN!AA100*Techno_IN!AA$2/SUMPRODUCT(IF(Techno_IN!$B100:$AK100=1,1,0),Techno_IN!$B$2:$AK$2)</f>
        <v>0</v>
      </c>
      <c r="AB99" cm="1">
        <f t="array" ref="AB99">Techno_IN!AB100*Techno_IN!AB$2/SUMPRODUCT(IF(Techno_IN!$B100:$AK100=1,1,0),Techno_IN!$B$2:$AK$2)</f>
        <v>0</v>
      </c>
      <c r="AC99" cm="1">
        <f t="array" ref="AC99">Techno_IN!AC100*Techno_IN!AC$2/SUMPRODUCT(IF(Techno_IN!$B100:$AK100=1,1,0),Techno_IN!$B$2:$AK$2)</f>
        <v>1</v>
      </c>
      <c r="AD99" cm="1">
        <f t="array" ref="AD99">Techno_IN!AD100*Techno_IN!AD$2/SUMPRODUCT(IF(Techno_IN!$B100:$AK100=1,1,0),Techno_IN!$B$2:$AK$2)</f>
        <v>0</v>
      </c>
      <c r="AE99" cm="1">
        <f t="array" ref="AE99">Techno_IN!AE100*Techno_IN!AE$2/SUMPRODUCT(IF(Techno_IN!$B100:$AK100=1,1,0),Techno_IN!$B$2:$AK$2)</f>
        <v>0</v>
      </c>
      <c r="AF99" cm="1">
        <f t="array" ref="AF99">Techno_IN!AF100*Techno_IN!AF$2/SUMPRODUCT(IF(Techno_IN!$B100:$AK100=1,1,0),Techno_IN!$B$2:$AK$2)</f>
        <v>0</v>
      </c>
      <c r="AG99" cm="1">
        <f t="array" ref="AG99">Techno_IN!AG100*Techno_IN!AG$2/SUMPRODUCT(IF(Techno_IN!$B100:$AK100=1,1,0),Techno_IN!$B$2:$AK$2)</f>
        <v>0</v>
      </c>
      <c r="AH99" cm="1">
        <f t="array" ref="AH99">Techno_IN!AH100*Techno_IN!AH$2/SUMPRODUCT(IF(Techno_IN!$B100:$AK100=1,1,0),Techno_IN!$B$2:$AK$2)</f>
        <v>0</v>
      </c>
      <c r="AI99" cm="1">
        <f t="array" ref="AI99">Techno_IN!AI100*Techno_IN!AI$2/SUMPRODUCT(IF(Techno_IN!$B100:$AK100=1,1,0),Techno_IN!$B$2:$AK$2)</f>
        <v>0</v>
      </c>
      <c r="AJ99" cm="1">
        <f t="array" ref="AJ99">Techno_IN!AJ100*Techno_IN!AJ$2/SUMPRODUCT(IF(Techno_IN!$B100:$AK100=1,1,0),Techno_IN!$B$2:$AK$2)</f>
        <v>0</v>
      </c>
      <c r="AK99" cm="1">
        <f t="array" ref="AK99">Techno_IN!AK100*Techno_IN!AK$2/SUMPRODUCT(IF(Techno_IN!$B100:$AK100=1,1,0),Techno_IN!$B$2:$AK$2)</f>
        <v>0</v>
      </c>
    </row>
    <row r="100" spans="1:37">
      <c r="A100" t="str">
        <f>Techno_IN!A101</f>
        <v>TRUCK_ELEC</v>
      </c>
      <c r="B100">
        <f>A3_efficiencies!C29</f>
        <v>0.50189510040160645</v>
      </c>
      <c r="C100" cm="1">
        <f t="array" ref="C100">Techno_IN!C101*Techno_IN!C$2/SUMPRODUCT(IF(Techno_IN!$B101:$AK101=1,1,0),Techno_IN!$B$2:$AK$2)</f>
        <v>0</v>
      </c>
      <c r="D100" cm="1">
        <f t="array" ref="D100">Techno_IN!D101*Techno_IN!D$2/SUMPRODUCT(IF(Techno_IN!$B101:$AK101=1,1,0),Techno_IN!$B$2:$AK$2)</f>
        <v>0</v>
      </c>
      <c r="E100" cm="1">
        <f t="array" ref="E100">Techno_IN!E101*Techno_IN!E$2/SUMPRODUCT(IF(Techno_IN!$B101:$AK101=1,1,0),Techno_IN!$B$2:$AK$2)</f>
        <v>0</v>
      </c>
      <c r="F100" cm="1">
        <f t="array" ref="F100">Techno_IN!F101*Techno_IN!F$2/SUMPRODUCT(IF(Techno_IN!$B101:$AK101=1,1,0),Techno_IN!$B$2:$AK$2)</f>
        <v>0</v>
      </c>
      <c r="G100" cm="1">
        <f t="array" ref="G100">Techno_IN!G101*Techno_IN!G$2/SUMPRODUCT(IF(Techno_IN!$B101:$AK101=1,1,0),Techno_IN!$B$2:$AK$2)</f>
        <v>0</v>
      </c>
      <c r="H100" cm="1">
        <f t="array" ref="H100">Techno_IN!H101*Techno_IN!H$2/SUMPRODUCT(IF(Techno_IN!$B101:$AK101=1,1,0),Techno_IN!$B$2:$AK$2)</f>
        <v>0</v>
      </c>
      <c r="I100" cm="1">
        <f t="array" ref="I100">Techno_IN!I101*Techno_IN!I$2/SUMPRODUCT(IF(Techno_IN!$B101:$AK101=1,1,0),Techno_IN!$B$2:$AK$2)</f>
        <v>-0.249</v>
      </c>
      <c r="J100" cm="1">
        <f t="array" ref="J100">Techno_IN!J101*Techno_IN!J$2/SUMPRODUCT(IF(Techno_IN!$B101:$AK101=1,1,0),Techno_IN!$B$2:$AK$2)</f>
        <v>0</v>
      </c>
      <c r="K100" cm="1">
        <f t="array" ref="K100">Techno_IN!K101*Techno_IN!K$2/SUMPRODUCT(IF(Techno_IN!$B101:$AK101=1,1,0),Techno_IN!$B$2:$AK$2)</f>
        <v>0</v>
      </c>
      <c r="L100" cm="1">
        <f t="array" ref="L100">Techno_IN!L101*Techno_IN!L$2/SUMPRODUCT(IF(Techno_IN!$B101:$AK101=1,1,0),Techno_IN!$B$2:$AK$2)</f>
        <v>0</v>
      </c>
      <c r="M100" cm="1">
        <f t="array" ref="M100">Techno_IN!M101*Techno_IN!M$2/SUMPRODUCT(IF(Techno_IN!$B101:$AK101=1,1,0),Techno_IN!$B$2:$AK$2)</f>
        <v>0</v>
      </c>
      <c r="N100" cm="1">
        <f t="array" ref="N100">Techno_IN!N101*Techno_IN!N$2/SUMPRODUCT(IF(Techno_IN!$B101:$AK101=1,1,0),Techno_IN!$B$2:$AK$2)</f>
        <v>0</v>
      </c>
      <c r="O100" cm="1">
        <f t="array" ref="O100">Techno_IN!O101*Techno_IN!O$2/SUMPRODUCT(IF(Techno_IN!$B101:$AK101=1,1,0),Techno_IN!$B$2:$AK$2)</f>
        <v>0</v>
      </c>
      <c r="P100" cm="1">
        <f t="array" ref="P100">Techno_IN!P101*Techno_IN!P$2/SUMPRODUCT(IF(Techno_IN!$B101:$AK101=1,1,0),Techno_IN!$B$2:$AK$2)</f>
        <v>0</v>
      </c>
      <c r="Q100" cm="1">
        <f t="array" ref="Q100">Techno_IN!Q101*Techno_IN!Q$2/SUMPRODUCT(IF(Techno_IN!$B101:$AK101=1,1,0),Techno_IN!$B$2:$AK$2)</f>
        <v>0</v>
      </c>
      <c r="R100" cm="1">
        <f t="array" ref="R100">Techno_IN!R101*Techno_IN!R$2/SUMPRODUCT(IF(Techno_IN!$B101:$AK101=1,1,0),Techno_IN!$B$2:$AK$2)</f>
        <v>0</v>
      </c>
      <c r="S100" cm="1">
        <f t="array" ref="S100">Techno_IN!S101*Techno_IN!S$2/SUMPRODUCT(IF(Techno_IN!$B101:$AK101=1,1,0),Techno_IN!$B$2:$AK$2)</f>
        <v>0</v>
      </c>
      <c r="T100" cm="1">
        <f t="array" ref="T100">Techno_IN!T101*Techno_IN!T$2/SUMPRODUCT(IF(Techno_IN!$B101:$AK101=1,1,0),Techno_IN!$B$2:$AK$2)</f>
        <v>0</v>
      </c>
      <c r="U100" cm="1">
        <f t="array" ref="U100">Techno_IN!U101*Techno_IN!U$2/SUMPRODUCT(IF(Techno_IN!$B101:$AK101=1,1,0),Techno_IN!$B$2:$AK$2)</f>
        <v>0</v>
      </c>
      <c r="V100" cm="1">
        <f t="array" ref="V100">Techno_IN!V101*Techno_IN!V$2/SUMPRODUCT(IF(Techno_IN!$B101:$AK101=1,1,0),Techno_IN!$B$2:$AK$2)</f>
        <v>0</v>
      </c>
      <c r="W100" cm="1">
        <f t="array" ref="W100">Techno_IN!W101*Techno_IN!W$2/SUMPRODUCT(IF(Techno_IN!$B101:$AK101=1,1,0),Techno_IN!$B$2:$AK$2)</f>
        <v>0</v>
      </c>
      <c r="X100" cm="1">
        <f t="array" ref="X100">Techno_IN!X101*Techno_IN!X$2/SUMPRODUCT(IF(Techno_IN!$B101:$AK101=1,1,0),Techno_IN!$B$2:$AK$2)</f>
        <v>0</v>
      </c>
      <c r="Y100" cm="1">
        <f t="array" ref="Y100">Techno_IN!Y101*Techno_IN!Y$2/SUMPRODUCT(IF(Techno_IN!$B101:$AK101=1,1,0),Techno_IN!$B$2:$AK$2)</f>
        <v>0</v>
      </c>
      <c r="Z100" cm="1">
        <f t="array" ref="Z100">Techno_IN!Z101*Techno_IN!Z$2/SUMPRODUCT(IF(Techno_IN!$B101:$AK101=1,1,0),Techno_IN!$B$2:$AK$2)</f>
        <v>0</v>
      </c>
      <c r="AA100" cm="1">
        <f t="array" ref="AA100">Techno_IN!AA101*Techno_IN!AA$2/SUMPRODUCT(IF(Techno_IN!$B101:$AK101=1,1,0),Techno_IN!$B$2:$AK$2)</f>
        <v>0</v>
      </c>
      <c r="AB100" cm="1">
        <f t="array" ref="AB100">Techno_IN!AB101*Techno_IN!AB$2/SUMPRODUCT(IF(Techno_IN!$B101:$AK101=1,1,0),Techno_IN!$B$2:$AK$2)</f>
        <v>0</v>
      </c>
      <c r="AC100" cm="1">
        <f t="array" ref="AC100">Techno_IN!AC101*Techno_IN!AC$2/SUMPRODUCT(IF(Techno_IN!$B101:$AK101=1,1,0),Techno_IN!$B$2:$AK$2)</f>
        <v>1</v>
      </c>
      <c r="AD100" cm="1">
        <f t="array" ref="AD100">Techno_IN!AD101*Techno_IN!AD$2/SUMPRODUCT(IF(Techno_IN!$B101:$AK101=1,1,0),Techno_IN!$B$2:$AK$2)</f>
        <v>0</v>
      </c>
      <c r="AE100" cm="1">
        <f t="array" ref="AE100">Techno_IN!AE101*Techno_IN!AE$2/SUMPRODUCT(IF(Techno_IN!$B101:$AK101=1,1,0),Techno_IN!$B$2:$AK$2)</f>
        <v>0</v>
      </c>
      <c r="AF100" cm="1">
        <f t="array" ref="AF100">Techno_IN!AF101*Techno_IN!AF$2/SUMPRODUCT(IF(Techno_IN!$B101:$AK101=1,1,0),Techno_IN!$B$2:$AK$2)</f>
        <v>0</v>
      </c>
      <c r="AG100" cm="1">
        <f t="array" ref="AG100">Techno_IN!AG101*Techno_IN!AG$2/SUMPRODUCT(IF(Techno_IN!$B101:$AK101=1,1,0),Techno_IN!$B$2:$AK$2)</f>
        <v>0</v>
      </c>
      <c r="AH100" cm="1">
        <f t="array" ref="AH100">Techno_IN!AH101*Techno_IN!AH$2/SUMPRODUCT(IF(Techno_IN!$B101:$AK101=1,1,0),Techno_IN!$B$2:$AK$2)</f>
        <v>0</v>
      </c>
      <c r="AI100" cm="1">
        <f t="array" ref="AI100">Techno_IN!AI101*Techno_IN!AI$2/SUMPRODUCT(IF(Techno_IN!$B101:$AK101=1,1,0),Techno_IN!$B$2:$AK$2)</f>
        <v>0</v>
      </c>
      <c r="AJ100" cm="1">
        <f t="array" ref="AJ100">Techno_IN!AJ101*Techno_IN!AJ$2/SUMPRODUCT(IF(Techno_IN!$B101:$AK101=1,1,0),Techno_IN!$B$2:$AK$2)</f>
        <v>0</v>
      </c>
      <c r="AK100" cm="1">
        <f t="array" ref="AK100">Techno_IN!AK101*Techno_IN!AK$2/SUMPRODUCT(IF(Techno_IN!$B101:$AK101=1,1,0),Techno_IN!$B$2:$AK$2)</f>
        <v>0</v>
      </c>
    </row>
    <row r="101" spans="1:37">
      <c r="A101" t="str">
        <f>Techno_IN!A102</f>
        <v>TRUCK_NG</v>
      </c>
      <c r="B101">
        <f>A3_efficiencies!C30</f>
        <v>0.20366994784876138</v>
      </c>
      <c r="C101" cm="1">
        <f t="array" ref="C101">Techno_IN!C102*Techno_IN!C$2/SUMPRODUCT(IF(Techno_IN!$B102:$AK102=1,1,0),Techno_IN!$B$2:$AK$2)</f>
        <v>0</v>
      </c>
      <c r="D101" cm="1">
        <f t="array" ref="D101">Techno_IN!D102*Techno_IN!D$2/SUMPRODUCT(IF(Techno_IN!$B102:$AK102=1,1,0),Techno_IN!$B$2:$AK$2)</f>
        <v>0</v>
      </c>
      <c r="E101" cm="1">
        <f t="array" ref="E101">Techno_IN!E102*Techno_IN!E$2/SUMPRODUCT(IF(Techno_IN!$B102:$AK102=1,1,0),Techno_IN!$B$2:$AK$2)</f>
        <v>0</v>
      </c>
      <c r="F101" cm="1">
        <f t="array" ref="F101">Techno_IN!F102*Techno_IN!F$2/SUMPRODUCT(IF(Techno_IN!$B102:$AK102=1,1,0),Techno_IN!$B$2:$AK$2)</f>
        <v>0</v>
      </c>
      <c r="G101" cm="1">
        <f t="array" ref="G101">Techno_IN!G102*Techno_IN!G$2/SUMPRODUCT(IF(Techno_IN!$B102:$AK102=1,1,0),Techno_IN!$B$2:$AK$2)</f>
        <v>0</v>
      </c>
      <c r="H101" cm="1">
        <f t="array" ref="H101">Techno_IN!H102*Techno_IN!H$2/SUMPRODUCT(IF(Techno_IN!$B102:$AK102=1,1,0),Techno_IN!$B$2:$AK$2)</f>
        <v>0</v>
      </c>
      <c r="I101" cm="1">
        <f t="array" ref="I101">Techno_IN!I102*Techno_IN!I$2/SUMPRODUCT(IF(Techno_IN!$B102:$AK102=1,1,0),Techno_IN!$B$2:$AK$2)</f>
        <v>0</v>
      </c>
      <c r="J101" cm="1">
        <f t="array" ref="J101">Techno_IN!J102*Techno_IN!J$2/SUMPRODUCT(IF(Techno_IN!$B102:$AK102=1,1,0),Techno_IN!$B$2:$AK$2)</f>
        <v>0</v>
      </c>
      <c r="K101" cm="1">
        <f t="array" ref="K101">Techno_IN!K102*Techno_IN!K$2/SUMPRODUCT(IF(Techno_IN!$B102:$AK102=1,1,0),Techno_IN!$B$2:$AK$2)</f>
        <v>0</v>
      </c>
      <c r="L101" cm="1">
        <f t="array" ref="L101">Techno_IN!L102*Techno_IN!L$2/SUMPRODUCT(IF(Techno_IN!$B102:$AK102=1,1,0),Techno_IN!$B$2:$AK$2)</f>
        <v>0</v>
      </c>
      <c r="M101" cm="1">
        <f t="array" ref="M101">Techno_IN!M102*Techno_IN!M$2/SUMPRODUCT(IF(Techno_IN!$B102:$AK102=1,1,0),Techno_IN!$B$2:$AK$2)</f>
        <v>-0.61360000000000003</v>
      </c>
      <c r="N101" cm="1">
        <f t="array" ref="N101">Techno_IN!N102*Techno_IN!N$2/SUMPRODUCT(IF(Techno_IN!$B102:$AK102=1,1,0),Techno_IN!$B$2:$AK$2)</f>
        <v>0</v>
      </c>
      <c r="O101" cm="1">
        <f t="array" ref="O101">Techno_IN!O102*Techno_IN!O$2/SUMPRODUCT(IF(Techno_IN!$B102:$AK102=1,1,0),Techno_IN!$B$2:$AK$2)</f>
        <v>0</v>
      </c>
      <c r="P101" cm="1">
        <f t="array" ref="P101">Techno_IN!P102*Techno_IN!P$2/SUMPRODUCT(IF(Techno_IN!$B102:$AK102=1,1,0),Techno_IN!$B$2:$AK$2)</f>
        <v>0</v>
      </c>
      <c r="Q101" cm="1">
        <f t="array" ref="Q101">Techno_IN!Q102*Techno_IN!Q$2/SUMPRODUCT(IF(Techno_IN!$B102:$AK102=1,1,0),Techno_IN!$B$2:$AK$2)</f>
        <v>0</v>
      </c>
      <c r="R101" cm="1">
        <f t="array" ref="R101">Techno_IN!R102*Techno_IN!R$2/SUMPRODUCT(IF(Techno_IN!$B102:$AK102=1,1,0),Techno_IN!$B$2:$AK$2)</f>
        <v>0</v>
      </c>
      <c r="S101" cm="1">
        <f t="array" ref="S101">Techno_IN!S102*Techno_IN!S$2/SUMPRODUCT(IF(Techno_IN!$B102:$AK102=1,1,0),Techno_IN!$B$2:$AK$2)</f>
        <v>0</v>
      </c>
      <c r="T101" cm="1">
        <f t="array" ref="T101">Techno_IN!T102*Techno_IN!T$2/SUMPRODUCT(IF(Techno_IN!$B102:$AK102=1,1,0),Techno_IN!$B$2:$AK$2)</f>
        <v>0</v>
      </c>
      <c r="U101" cm="1">
        <f t="array" ref="U101">Techno_IN!U102*Techno_IN!U$2/SUMPRODUCT(IF(Techno_IN!$B102:$AK102=1,1,0),Techno_IN!$B$2:$AK$2)</f>
        <v>0</v>
      </c>
      <c r="V101" cm="1">
        <f t="array" ref="V101">Techno_IN!V102*Techno_IN!V$2/SUMPRODUCT(IF(Techno_IN!$B102:$AK102=1,1,0),Techno_IN!$B$2:$AK$2)</f>
        <v>0</v>
      </c>
      <c r="W101" cm="1">
        <f t="array" ref="W101">Techno_IN!W102*Techno_IN!W$2/SUMPRODUCT(IF(Techno_IN!$B102:$AK102=1,1,0),Techno_IN!$B$2:$AK$2)</f>
        <v>0</v>
      </c>
      <c r="X101" cm="1">
        <f t="array" ref="X101">Techno_IN!X102*Techno_IN!X$2/SUMPRODUCT(IF(Techno_IN!$B102:$AK102=1,1,0),Techno_IN!$B$2:$AK$2)</f>
        <v>0</v>
      </c>
      <c r="Y101" cm="1">
        <f t="array" ref="Y101">Techno_IN!Y102*Techno_IN!Y$2/SUMPRODUCT(IF(Techno_IN!$B102:$AK102=1,1,0),Techno_IN!$B$2:$AK$2)</f>
        <v>0</v>
      </c>
      <c r="Z101" cm="1">
        <f t="array" ref="Z101">Techno_IN!Z102*Techno_IN!Z$2/SUMPRODUCT(IF(Techno_IN!$B102:$AK102=1,1,0),Techno_IN!$B$2:$AK$2)</f>
        <v>0</v>
      </c>
      <c r="AA101" cm="1">
        <f t="array" ref="AA101">Techno_IN!AA102*Techno_IN!AA$2/SUMPRODUCT(IF(Techno_IN!$B102:$AK102=1,1,0),Techno_IN!$B$2:$AK$2)</f>
        <v>0</v>
      </c>
      <c r="AB101" cm="1">
        <f t="array" ref="AB101">Techno_IN!AB102*Techno_IN!AB$2/SUMPRODUCT(IF(Techno_IN!$B102:$AK102=1,1,0),Techno_IN!$B$2:$AK$2)</f>
        <v>0</v>
      </c>
      <c r="AC101" cm="1">
        <f t="array" ref="AC101">Techno_IN!AC102*Techno_IN!AC$2/SUMPRODUCT(IF(Techno_IN!$B102:$AK102=1,1,0),Techno_IN!$B$2:$AK$2)</f>
        <v>1</v>
      </c>
      <c r="AD101" cm="1">
        <f t="array" ref="AD101">Techno_IN!AD102*Techno_IN!AD$2/SUMPRODUCT(IF(Techno_IN!$B102:$AK102=1,1,0),Techno_IN!$B$2:$AK$2)</f>
        <v>0</v>
      </c>
      <c r="AE101" cm="1">
        <f t="array" ref="AE101">Techno_IN!AE102*Techno_IN!AE$2/SUMPRODUCT(IF(Techno_IN!$B102:$AK102=1,1,0),Techno_IN!$B$2:$AK$2)</f>
        <v>0</v>
      </c>
      <c r="AF101" cm="1">
        <f t="array" ref="AF101">Techno_IN!AF102*Techno_IN!AF$2/SUMPRODUCT(IF(Techno_IN!$B102:$AK102=1,1,0),Techno_IN!$B$2:$AK$2)</f>
        <v>0</v>
      </c>
      <c r="AG101" cm="1">
        <f t="array" ref="AG101">Techno_IN!AG102*Techno_IN!AG$2/SUMPRODUCT(IF(Techno_IN!$B102:$AK102=1,1,0),Techno_IN!$B$2:$AK$2)</f>
        <v>0</v>
      </c>
      <c r="AH101" cm="1">
        <f t="array" ref="AH101">Techno_IN!AH102*Techno_IN!AH$2/SUMPRODUCT(IF(Techno_IN!$B102:$AK102=1,1,0),Techno_IN!$B$2:$AK$2)</f>
        <v>0</v>
      </c>
      <c r="AI101" cm="1">
        <f t="array" ref="AI101">Techno_IN!AI102*Techno_IN!AI$2/SUMPRODUCT(IF(Techno_IN!$B102:$AK102=1,1,0),Techno_IN!$B$2:$AK$2)</f>
        <v>0</v>
      </c>
      <c r="AJ101" cm="1">
        <f t="array" ref="AJ101">Techno_IN!AJ102*Techno_IN!AJ$2/SUMPRODUCT(IF(Techno_IN!$B102:$AK102=1,1,0),Techno_IN!$B$2:$AK$2)</f>
        <v>0</v>
      </c>
      <c r="AK101" cm="1">
        <f t="array" ref="AK101">Techno_IN!AK102*Techno_IN!AK$2/SUMPRODUCT(IF(Techno_IN!$B102:$AK102=1,1,0),Techno_IN!$B$2:$AK$2)</f>
        <v>0</v>
      </c>
    </row>
    <row r="102" spans="1:37">
      <c r="A102" t="str">
        <f>Techno_IN!A103</f>
        <v>EFFICIENCY</v>
      </c>
      <c r="B102">
        <f>Techno_IN!B103</f>
        <v>0</v>
      </c>
      <c r="C102">
        <f>Techno_IN!C103</f>
        <v>0</v>
      </c>
      <c r="D102">
        <f>Techno_IN!D103</f>
        <v>0</v>
      </c>
      <c r="E102">
        <f>Techno_IN!E103</f>
        <v>0</v>
      </c>
      <c r="F102">
        <f>Techno_IN!F103</f>
        <v>0</v>
      </c>
      <c r="G102">
        <f>Techno_IN!G103</f>
        <v>0</v>
      </c>
      <c r="H102">
        <f>Techno_IN!H103</f>
        <v>0</v>
      </c>
      <c r="I102">
        <f>Techno_IN!I103</f>
        <v>0</v>
      </c>
      <c r="J102">
        <f>Techno_IN!J103</f>
        <v>0</v>
      </c>
      <c r="K102">
        <f>Techno_IN!K103</f>
        <v>0</v>
      </c>
      <c r="L102">
        <f>Techno_IN!L103</f>
        <v>0</v>
      </c>
      <c r="M102">
        <f>Techno_IN!M103</f>
        <v>0</v>
      </c>
      <c r="N102">
        <f>Techno_IN!N103</f>
        <v>0</v>
      </c>
      <c r="O102">
        <f>Techno_IN!O103</f>
        <v>0</v>
      </c>
      <c r="P102">
        <f>Techno_IN!P103</f>
        <v>0</v>
      </c>
      <c r="Q102">
        <f>Techno_IN!Q103</f>
        <v>0</v>
      </c>
      <c r="R102">
        <f>Techno_IN!R103</f>
        <v>0</v>
      </c>
      <c r="S102">
        <f>Techno_IN!S103</f>
        <v>0</v>
      </c>
      <c r="T102">
        <f>Techno_IN!T103</f>
        <v>0</v>
      </c>
      <c r="U102">
        <f>Techno_IN!U103</f>
        <v>0</v>
      </c>
      <c r="V102">
        <f>Techno_IN!V103</f>
        <v>0</v>
      </c>
      <c r="W102">
        <f>Techno_IN!W103</f>
        <v>0</v>
      </c>
      <c r="X102">
        <f>Techno_IN!X103</f>
        <v>0</v>
      </c>
      <c r="Y102">
        <f>Techno_IN!Y103</f>
        <v>0</v>
      </c>
      <c r="Z102">
        <f>Techno_IN!Z103</f>
        <v>0</v>
      </c>
      <c r="AA102">
        <f>Techno_IN!AA103</f>
        <v>0</v>
      </c>
      <c r="AB102">
        <f>Techno_IN!AB103</f>
        <v>0</v>
      </c>
      <c r="AC102">
        <f>Techno_IN!AC103</f>
        <v>0</v>
      </c>
      <c r="AD102">
        <f>Techno_IN!AD103</f>
        <v>0</v>
      </c>
      <c r="AE102">
        <f>Techno_IN!AE103</f>
        <v>0</v>
      </c>
      <c r="AF102">
        <f>Techno_IN!AF103</f>
        <v>0</v>
      </c>
      <c r="AG102">
        <f>Techno_IN!AG103</f>
        <v>0</v>
      </c>
      <c r="AH102">
        <f>Techno_IN!AH103</f>
        <v>0</v>
      </c>
      <c r="AI102">
        <f>Techno_IN!AI103</f>
        <v>0</v>
      </c>
      <c r="AJ102">
        <f>Techno_IN!AJ103</f>
        <v>0</v>
      </c>
      <c r="AK102">
        <f>Techno_IN!AK103</f>
        <v>0</v>
      </c>
    </row>
    <row r="103" spans="1:37">
      <c r="A103" t="str">
        <f>Techno_IN!A104</f>
        <v>DHN</v>
      </c>
      <c r="B103">
        <f>Techno_IN!B104</f>
        <v>0</v>
      </c>
      <c r="C103">
        <f>Techno_IN!C104</f>
        <v>0</v>
      </c>
      <c r="D103">
        <f>Techno_IN!D104</f>
        <v>0</v>
      </c>
      <c r="E103">
        <f>Techno_IN!E104</f>
        <v>0</v>
      </c>
      <c r="F103">
        <f>Techno_IN!F104</f>
        <v>0</v>
      </c>
      <c r="G103">
        <f>Techno_IN!G104</f>
        <v>0</v>
      </c>
      <c r="H103">
        <f>Techno_IN!H104</f>
        <v>0</v>
      </c>
      <c r="I103">
        <f>Techno_IN!I104</f>
        <v>0</v>
      </c>
      <c r="J103">
        <f>Techno_IN!J104</f>
        <v>0</v>
      </c>
      <c r="K103">
        <f>Techno_IN!K104</f>
        <v>0</v>
      </c>
      <c r="L103">
        <f>Techno_IN!L104</f>
        <v>0</v>
      </c>
      <c r="M103">
        <f>Techno_IN!M104</f>
        <v>0</v>
      </c>
      <c r="N103">
        <f>Techno_IN!N104</f>
        <v>0</v>
      </c>
      <c r="O103">
        <f>Techno_IN!O104</f>
        <v>0</v>
      </c>
      <c r="P103">
        <f>Techno_IN!P104</f>
        <v>0</v>
      </c>
      <c r="Q103">
        <f>Techno_IN!Q104</f>
        <v>0</v>
      </c>
      <c r="R103">
        <f>Techno_IN!R104</f>
        <v>0</v>
      </c>
      <c r="S103">
        <f>Techno_IN!S104</f>
        <v>0</v>
      </c>
      <c r="T103">
        <f>Techno_IN!T104</f>
        <v>0</v>
      </c>
      <c r="U103">
        <f>Techno_IN!U104</f>
        <v>0</v>
      </c>
      <c r="V103">
        <f>Techno_IN!V104</f>
        <v>0</v>
      </c>
      <c r="W103">
        <f>Techno_IN!W104</f>
        <v>0</v>
      </c>
      <c r="X103">
        <f>Techno_IN!X104</f>
        <v>0</v>
      </c>
      <c r="Y103">
        <f>Techno_IN!Y104</f>
        <v>0</v>
      </c>
      <c r="Z103">
        <f>Techno_IN!Z104</f>
        <v>0</v>
      </c>
      <c r="AA103">
        <f>Techno_IN!AA104</f>
        <v>0</v>
      </c>
      <c r="AB103">
        <f>Techno_IN!AB104</f>
        <v>0</v>
      </c>
      <c r="AC103">
        <f>Techno_IN!AC104</f>
        <v>0</v>
      </c>
      <c r="AD103">
        <f>Techno_IN!AD104</f>
        <v>0</v>
      </c>
      <c r="AE103">
        <f>Techno_IN!AE104</f>
        <v>0</v>
      </c>
      <c r="AF103">
        <f>Techno_IN!AF104</f>
        <v>0</v>
      </c>
      <c r="AG103">
        <f>Techno_IN!AG104</f>
        <v>0</v>
      </c>
      <c r="AH103">
        <f>Techno_IN!AH104</f>
        <v>0</v>
      </c>
      <c r="AI103">
        <f>Techno_IN!AI104</f>
        <v>0</v>
      </c>
      <c r="AJ103">
        <f>Techno_IN!AJ104</f>
        <v>0</v>
      </c>
      <c r="AK103">
        <f>Techno_IN!AK104</f>
        <v>0</v>
      </c>
    </row>
    <row r="104" spans="1:37">
      <c r="A104" t="str">
        <f>Techno_IN!A105</f>
        <v>GRID</v>
      </c>
      <c r="B104">
        <f>Techno_IN!B105</f>
        <v>0</v>
      </c>
      <c r="C104">
        <f>Techno_IN!C105</f>
        <v>0</v>
      </c>
      <c r="D104">
        <f>Techno_IN!D105</f>
        <v>0</v>
      </c>
      <c r="E104">
        <f>Techno_IN!E105</f>
        <v>0</v>
      </c>
      <c r="F104">
        <f>Techno_IN!F105</f>
        <v>0</v>
      </c>
      <c r="G104">
        <f>Techno_IN!G105</f>
        <v>0</v>
      </c>
      <c r="H104">
        <f>Techno_IN!H105</f>
        <v>0</v>
      </c>
      <c r="I104">
        <f>Techno_IN!I105</f>
        <v>0</v>
      </c>
      <c r="J104">
        <f>Techno_IN!J105</f>
        <v>0</v>
      </c>
      <c r="K104">
        <f>Techno_IN!K105</f>
        <v>0</v>
      </c>
      <c r="L104">
        <f>Techno_IN!L105</f>
        <v>0</v>
      </c>
      <c r="M104">
        <f>Techno_IN!M105</f>
        <v>0</v>
      </c>
      <c r="N104">
        <f>Techno_IN!N105</f>
        <v>0</v>
      </c>
      <c r="O104">
        <f>Techno_IN!O105</f>
        <v>0</v>
      </c>
      <c r="P104">
        <f>Techno_IN!P105</f>
        <v>0</v>
      </c>
      <c r="Q104">
        <f>Techno_IN!Q105</f>
        <v>0</v>
      </c>
      <c r="R104">
        <f>Techno_IN!R105</f>
        <v>0</v>
      </c>
      <c r="S104">
        <f>Techno_IN!S105</f>
        <v>0</v>
      </c>
      <c r="T104">
        <f>Techno_IN!T105</f>
        <v>0</v>
      </c>
      <c r="U104">
        <f>Techno_IN!U105</f>
        <v>0</v>
      </c>
      <c r="V104">
        <f>Techno_IN!V105</f>
        <v>0</v>
      </c>
      <c r="W104">
        <f>Techno_IN!W105</f>
        <v>0</v>
      </c>
      <c r="X104">
        <f>Techno_IN!X105</f>
        <v>0</v>
      </c>
      <c r="Y104">
        <f>Techno_IN!Y105</f>
        <v>0</v>
      </c>
      <c r="Z104">
        <f>Techno_IN!Z105</f>
        <v>0</v>
      </c>
      <c r="AA104">
        <f>Techno_IN!AA105</f>
        <v>0</v>
      </c>
      <c r="AB104">
        <f>Techno_IN!AB105</f>
        <v>0</v>
      </c>
      <c r="AC104">
        <f>Techno_IN!AC105</f>
        <v>0</v>
      </c>
      <c r="AD104">
        <f>Techno_IN!AD105</f>
        <v>0</v>
      </c>
      <c r="AE104">
        <f>Techno_IN!AE105</f>
        <v>0</v>
      </c>
      <c r="AF104">
        <f>Techno_IN!AF105</f>
        <v>0</v>
      </c>
      <c r="AG104">
        <f>Techno_IN!AG105</f>
        <v>0</v>
      </c>
      <c r="AH104">
        <f>Techno_IN!AH105</f>
        <v>0</v>
      </c>
      <c r="AI104">
        <f>Techno_IN!AI105</f>
        <v>0</v>
      </c>
      <c r="AJ104">
        <f>Techno_IN!AJ105</f>
        <v>0</v>
      </c>
      <c r="AK104">
        <f>Techno_IN!AK105</f>
        <v>0</v>
      </c>
    </row>
    <row r="105" spans="1:37">
      <c r="A105" t="str">
        <f>Techno_IN!A106</f>
        <v>H2_ELECTROLYSIS</v>
      </c>
      <c r="B105" cm="1">
        <f t="array" ref="B105">Techno_IN!B106*Techno_IN!B$2/SUMPRODUCT(IF(Techno_IN!$B106:$AK106=1,1,0),Techno_IN!$B$2:$AK$2)</f>
        <v>0</v>
      </c>
      <c r="C105" cm="1">
        <f t="array" ref="C105">Techno_IN!C106*Techno_IN!C$2/SUMPRODUCT(IF(Techno_IN!$B106:$AK106=1,1,0),Techno_IN!$B$2:$AK$2)</f>
        <v>0</v>
      </c>
      <c r="D105" cm="1">
        <f t="array" ref="D105">Techno_IN!D106*Techno_IN!D$2/SUMPRODUCT(IF(Techno_IN!$B106:$AK106=1,1,0),Techno_IN!$B$2:$AK$2)</f>
        <v>0</v>
      </c>
      <c r="E105" cm="1">
        <f t="array" ref="E105">Techno_IN!E106*Techno_IN!E$2/SUMPRODUCT(IF(Techno_IN!$B106:$AK106=1,1,0),Techno_IN!$B$2:$AK$2)</f>
        <v>0</v>
      </c>
      <c r="F105" cm="1">
        <f t="array" ref="F105">Techno_IN!F106*Techno_IN!F$2/SUMPRODUCT(IF(Techno_IN!$B106:$AK106=1,1,0),Techno_IN!$B$2:$AK$2)</f>
        <v>0</v>
      </c>
      <c r="G105" cm="1">
        <f t="array" ref="G105">Techno_IN!G106*Techno_IN!G$2/SUMPRODUCT(IF(Techno_IN!$B106:$AK106=1,1,0),Techno_IN!$B$2:$AK$2)</f>
        <v>0</v>
      </c>
      <c r="H105" cm="1">
        <f t="array" ref="H105">Techno_IN!H106*Techno_IN!H$2/SUMPRODUCT(IF(Techno_IN!$B106:$AK106=1,1,0),Techno_IN!$B$2:$AK$2)</f>
        <v>0</v>
      </c>
      <c r="I105" cm="1">
        <f t="array" ref="I105">Techno_IN!I106*Techno_IN!I$2/SUMPRODUCT(IF(Techno_IN!$B106:$AK106=1,1,0),Techno_IN!$B$2:$AK$2)</f>
        <v>-1.0979075173469388</v>
      </c>
      <c r="J105" cm="1">
        <f t="array" ref="J105">Techno_IN!J106*Techno_IN!J$2/SUMPRODUCT(IF(Techno_IN!$B106:$AK106=1,1,0),Techno_IN!$B$2:$AK$2)</f>
        <v>0</v>
      </c>
      <c r="K105" cm="1">
        <f t="array" ref="K105">Techno_IN!K106*Techno_IN!K$2/SUMPRODUCT(IF(Techno_IN!$B106:$AK106=1,1,0),Techno_IN!$B$2:$AK$2)</f>
        <v>0</v>
      </c>
      <c r="L105" cm="1">
        <f t="array" ref="L105">Techno_IN!L106*Techno_IN!L$2/SUMPRODUCT(IF(Techno_IN!$B106:$AK106=1,1,0),Techno_IN!$B$2:$AK$2)</f>
        <v>0</v>
      </c>
      <c r="M105" cm="1">
        <f t="array" ref="M105">Techno_IN!M106*Techno_IN!M$2/SUMPRODUCT(IF(Techno_IN!$B106:$AK106=1,1,0),Techno_IN!$B$2:$AK$2)</f>
        <v>0</v>
      </c>
      <c r="N105" cm="1">
        <f t="array" ref="N105">Techno_IN!N106*Techno_IN!N$2/SUMPRODUCT(IF(Techno_IN!$B106:$AK106=1,1,0),Techno_IN!$B$2:$AK$2)</f>
        <v>0</v>
      </c>
      <c r="O105" cm="1">
        <f t="array" ref="O105">Techno_IN!O106*Techno_IN!O$2/SUMPRODUCT(IF(Techno_IN!$B106:$AK106=1,1,0),Techno_IN!$B$2:$AK$2)</f>
        <v>0</v>
      </c>
      <c r="P105" cm="1">
        <f t="array" ref="P105">Techno_IN!P106*Techno_IN!P$2/SUMPRODUCT(IF(Techno_IN!$B106:$AK106=1,1,0),Techno_IN!$B$2:$AK$2)</f>
        <v>0</v>
      </c>
      <c r="Q105" cm="1">
        <f t="array" ref="Q105">Techno_IN!Q106*Techno_IN!Q$2/SUMPRODUCT(IF(Techno_IN!$B106:$AK106=1,1,0),Techno_IN!$B$2:$AK$2)</f>
        <v>0</v>
      </c>
      <c r="R105" cm="1">
        <f t="array" ref="R105">Techno_IN!R106*Techno_IN!R$2/SUMPRODUCT(IF(Techno_IN!$B106:$AK106=1,1,0),Techno_IN!$B$2:$AK$2)</f>
        <v>0</v>
      </c>
      <c r="S105" cm="1">
        <f t="array" ref="S105">Techno_IN!S106*Techno_IN!S$2/SUMPRODUCT(IF(Techno_IN!$B106:$AK106=1,1,0),Techno_IN!$B$2:$AK$2)</f>
        <v>1</v>
      </c>
      <c r="T105" cm="1">
        <f t="array" ref="T105">Techno_IN!T106*Techno_IN!T$2/SUMPRODUCT(IF(Techno_IN!$B106:$AK106=1,1,0),Techno_IN!$B$2:$AK$2)</f>
        <v>0</v>
      </c>
      <c r="U105" cm="1">
        <f t="array" ref="U105">Techno_IN!U106*Techno_IN!U$2/SUMPRODUCT(IF(Techno_IN!$B106:$AK106=1,1,0),Techno_IN!$B$2:$AK$2)</f>
        <v>0</v>
      </c>
      <c r="V105" cm="1">
        <f t="array" ref="V105">Techno_IN!V106*Techno_IN!V$2/SUMPRODUCT(IF(Techno_IN!$B106:$AK106=1,1,0),Techno_IN!$B$2:$AK$2)</f>
        <v>0</v>
      </c>
      <c r="W105" cm="1">
        <f t="array" ref="W105">Techno_IN!W106*Techno_IN!W$2/SUMPRODUCT(IF(Techno_IN!$B106:$AK106=1,1,0),Techno_IN!$B$2:$AK$2)</f>
        <v>-0.12153911539989466</v>
      </c>
      <c r="X105" cm="1">
        <f t="array" ref="X105">Techno_IN!X106*Techno_IN!X$2/SUMPRODUCT(IF(Techno_IN!$B106:$AK106=1,1,0),Techno_IN!$B$2:$AK$2)</f>
        <v>2.1103460463474184E-3</v>
      </c>
      <c r="Y105" cm="1">
        <f t="array" ref="Y105">Techno_IN!Y106*Techno_IN!Y$2/SUMPRODUCT(IF(Techno_IN!$B106:$AK106=1,1,0),Techno_IN!$B$2:$AK$2)</f>
        <v>0</v>
      </c>
      <c r="Z105" cm="1">
        <f t="array" ref="Z105">Techno_IN!Z106*Techno_IN!Z$2/SUMPRODUCT(IF(Techno_IN!$B106:$AK106=1,1,0),Techno_IN!$B$2:$AK$2)</f>
        <v>0</v>
      </c>
      <c r="AA105" cm="1">
        <f t="array" ref="AA105">Techno_IN!AA106*Techno_IN!AA$2/SUMPRODUCT(IF(Techno_IN!$B106:$AK106=1,1,0),Techno_IN!$B$2:$AK$2)</f>
        <v>0</v>
      </c>
      <c r="AB105" cm="1">
        <f t="array" ref="AB105">Techno_IN!AB106*Techno_IN!AB$2/SUMPRODUCT(IF(Techno_IN!$B106:$AK106=1,1,0),Techno_IN!$B$2:$AK$2)</f>
        <v>0</v>
      </c>
      <c r="AC105" cm="1">
        <f t="array" ref="AC105">Techno_IN!AC106*Techno_IN!AC$2/SUMPRODUCT(IF(Techno_IN!$B106:$AK106=1,1,0),Techno_IN!$B$2:$AK$2)</f>
        <v>0</v>
      </c>
      <c r="AD105" cm="1">
        <f t="array" ref="AD105">Techno_IN!AD106*Techno_IN!AD$2/SUMPRODUCT(IF(Techno_IN!$B106:$AK106=1,1,0),Techno_IN!$B$2:$AK$2)</f>
        <v>0</v>
      </c>
      <c r="AE105" cm="1">
        <f t="array" ref="AE105">Techno_IN!AE106*Techno_IN!AE$2/SUMPRODUCT(IF(Techno_IN!$B106:$AK106=1,1,0),Techno_IN!$B$2:$AK$2)</f>
        <v>0</v>
      </c>
      <c r="AF105" cm="1">
        <f t="array" ref="AF105">Techno_IN!AF106*Techno_IN!AF$2/SUMPRODUCT(IF(Techno_IN!$B106:$AK106=1,1,0),Techno_IN!$B$2:$AK$2)</f>
        <v>0</v>
      </c>
      <c r="AG105" cm="1">
        <f t="array" ref="AG105">Techno_IN!AG106*Techno_IN!AG$2/SUMPRODUCT(IF(Techno_IN!$B106:$AK106=1,1,0),Techno_IN!$B$2:$AK$2)</f>
        <v>0</v>
      </c>
      <c r="AH105" cm="1">
        <f t="array" ref="AH105">Techno_IN!AH106*Techno_IN!AH$2/SUMPRODUCT(IF(Techno_IN!$B106:$AK106=1,1,0),Techno_IN!$B$2:$AK$2)</f>
        <v>0</v>
      </c>
      <c r="AI105" cm="1">
        <f t="array" ref="AI105">Techno_IN!AI106*Techno_IN!AI$2/SUMPRODUCT(IF(Techno_IN!$B106:$AK106=1,1,0),Techno_IN!$B$2:$AK$2)</f>
        <v>0</v>
      </c>
      <c r="AJ105" cm="1">
        <f t="array" ref="AJ105">Techno_IN!AJ106*Techno_IN!AJ$2/SUMPRODUCT(IF(Techno_IN!$B106:$AK106=1,1,0),Techno_IN!$B$2:$AK$2)</f>
        <v>0</v>
      </c>
      <c r="AK105" cm="1">
        <f t="array" ref="AK105">Techno_IN!AK106*Techno_IN!AK$2/SUMPRODUCT(IF(Techno_IN!$B106:$AK106=1,1,0),Techno_IN!$B$2:$AK$2)</f>
        <v>0</v>
      </c>
    </row>
    <row r="106" spans="1:37">
      <c r="A106" t="str">
        <f>Techno_IN!A107</f>
        <v>SMR</v>
      </c>
      <c r="B106" cm="1">
        <f t="array" ref="B106">Techno_IN!B107*Techno_IN!B$2/SUMPRODUCT(IF(Techno_IN!$B107:$AK107=1,1,0),Techno_IN!$B$2:$AK$2)</f>
        <v>0</v>
      </c>
      <c r="C106" cm="1">
        <f t="array" ref="C106">Techno_IN!C107*Techno_IN!C$2/SUMPRODUCT(IF(Techno_IN!$B107:$AK107=1,1,0),Techno_IN!$B$2:$AK$2)</f>
        <v>0</v>
      </c>
      <c r="D106" cm="1">
        <f t="array" ref="D106">Techno_IN!D107*Techno_IN!D$2/SUMPRODUCT(IF(Techno_IN!$B107:$AK107=1,1,0),Techno_IN!$B$2:$AK$2)</f>
        <v>0</v>
      </c>
      <c r="E106" cm="1">
        <f t="array" ref="E106">Techno_IN!E107*Techno_IN!E$2/SUMPRODUCT(IF(Techno_IN!$B107:$AK107=1,1,0),Techno_IN!$B$2:$AK$2)</f>
        <v>0</v>
      </c>
      <c r="F106" cm="1">
        <f t="array" ref="F106">Techno_IN!F107*Techno_IN!F$2/SUMPRODUCT(IF(Techno_IN!$B107:$AK107=1,1,0),Techno_IN!$B$2:$AK$2)</f>
        <v>0</v>
      </c>
      <c r="G106" cm="1">
        <f t="array" ref="G106">Techno_IN!G107*Techno_IN!G$2/SUMPRODUCT(IF(Techno_IN!$B107:$AK107=1,1,0),Techno_IN!$B$2:$AK$2)</f>
        <v>0</v>
      </c>
      <c r="H106" cm="1">
        <f t="array" ref="H106">Techno_IN!H107*Techno_IN!H$2/SUMPRODUCT(IF(Techno_IN!$B107:$AK107=1,1,0),Techno_IN!$B$2:$AK$2)</f>
        <v>0</v>
      </c>
      <c r="I106" cm="1">
        <f t="array" ref="I106">Techno_IN!I107*Techno_IN!I$2/SUMPRODUCT(IF(Techno_IN!$B107:$AK107=1,1,0),Techno_IN!$B$2:$AK$2)</f>
        <v>0</v>
      </c>
      <c r="J106" cm="1">
        <f t="array" ref="J106">Techno_IN!J107*Techno_IN!J$2/SUMPRODUCT(IF(Techno_IN!$B107:$AK107=1,1,0),Techno_IN!$B$2:$AK$2)</f>
        <v>0</v>
      </c>
      <c r="K106" cm="1">
        <f t="array" ref="K106">Techno_IN!K107*Techno_IN!K$2/SUMPRODUCT(IF(Techno_IN!$B107:$AK107=1,1,0),Techno_IN!$B$2:$AK$2)</f>
        <v>0</v>
      </c>
      <c r="L106" cm="1">
        <f t="array" ref="L106">Techno_IN!L107*Techno_IN!L$2/SUMPRODUCT(IF(Techno_IN!$B107:$AK107=1,1,0),Techno_IN!$B$2:$AK$2)</f>
        <v>0</v>
      </c>
      <c r="M106" cm="1">
        <f t="array" ref="M106">Techno_IN!M107*Techno_IN!M$2/SUMPRODUCT(IF(Techno_IN!$B107:$AK107=1,1,0),Techno_IN!$B$2:$AK$2)</f>
        <v>-1.4481469387755102</v>
      </c>
      <c r="N106" cm="1">
        <f t="array" ref="N106">Techno_IN!N107*Techno_IN!N$2/SUMPRODUCT(IF(Techno_IN!$B107:$AK107=1,1,0),Techno_IN!$B$2:$AK$2)</f>
        <v>0</v>
      </c>
      <c r="O106" cm="1">
        <f t="array" ref="O106">Techno_IN!O107*Techno_IN!O$2/SUMPRODUCT(IF(Techno_IN!$B107:$AK107=1,1,0),Techno_IN!$B$2:$AK$2)</f>
        <v>0</v>
      </c>
      <c r="P106" cm="1">
        <f t="array" ref="P106">Techno_IN!P107*Techno_IN!P$2/SUMPRODUCT(IF(Techno_IN!$B107:$AK107=1,1,0),Techno_IN!$B$2:$AK$2)</f>
        <v>0</v>
      </c>
      <c r="Q106" cm="1">
        <f t="array" ref="Q106">Techno_IN!Q107*Techno_IN!Q$2/SUMPRODUCT(IF(Techno_IN!$B107:$AK107=1,1,0),Techno_IN!$B$2:$AK$2)</f>
        <v>0</v>
      </c>
      <c r="R106" cm="1">
        <f t="array" ref="R106">Techno_IN!R107*Techno_IN!R$2/SUMPRODUCT(IF(Techno_IN!$B107:$AK107=1,1,0),Techno_IN!$B$2:$AK$2)</f>
        <v>0</v>
      </c>
      <c r="S106" cm="1">
        <f t="array" ref="S106">Techno_IN!S107*Techno_IN!S$2/SUMPRODUCT(IF(Techno_IN!$B107:$AK107=1,1,0),Techno_IN!$B$2:$AK$2)</f>
        <v>1</v>
      </c>
      <c r="T106" cm="1">
        <f t="array" ref="T106">Techno_IN!T107*Techno_IN!T$2/SUMPRODUCT(IF(Techno_IN!$B107:$AK107=1,1,0),Techno_IN!$B$2:$AK$2)</f>
        <v>0</v>
      </c>
      <c r="U106" cm="1">
        <f t="array" ref="U106">Techno_IN!U107*Techno_IN!U$2/SUMPRODUCT(IF(Techno_IN!$B107:$AK107=1,1,0),Techno_IN!$B$2:$AK$2)</f>
        <v>0</v>
      </c>
      <c r="V106" cm="1">
        <f t="array" ref="V106">Techno_IN!V107*Techno_IN!V$2/SUMPRODUCT(IF(Techno_IN!$B107:$AK107=1,1,0),Techno_IN!$B$2:$AK$2)</f>
        <v>0</v>
      </c>
      <c r="W106" cm="1">
        <f t="array" ref="W106">Techno_IN!W107*Techno_IN!W$2/SUMPRODUCT(IF(Techno_IN!$B107:$AK107=1,1,0),Techno_IN!$B$2:$AK$2)</f>
        <v>0</v>
      </c>
      <c r="X106" cm="1">
        <f t="array" ref="X106">Techno_IN!X107*Techno_IN!X$2/SUMPRODUCT(IF(Techno_IN!$B107:$AK107=1,1,0),Techno_IN!$B$2:$AK$2)</f>
        <v>0</v>
      </c>
      <c r="Y106" cm="1">
        <f t="array" ref="Y106">Techno_IN!Y107*Techno_IN!Y$2/SUMPRODUCT(IF(Techno_IN!$B107:$AK107=1,1,0),Techno_IN!$B$2:$AK$2)</f>
        <v>0</v>
      </c>
      <c r="Z106" cm="1">
        <f t="array" ref="Z106">Techno_IN!Z107*Techno_IN!Z$2/SUMPRODUCT(IF(Techno_IN!$B107:$AK107=1,1,0),Techno_IN!$B$2:$AK$2)</f>
        <v>0</v>
      </c>
      <c r="AA106" cm="1">
        <f t="array" ref="AA106">Techno_IN!AA107*Techno_IN!AA$2/SUMPRODUCT(IF(Techno_IN!$B107:$AK107=1,1,0),Techno_IN!$B$2:$AK$2)</f>
        <v>0</v>
      </c>
      <c r="AB106" cm="1">
        <f t="array" ref="AB106">Techno_IN!AB107*Techno_IN!AB$2/SUMPRODUCT(IF(Techno_IN!$B107:$AK107=1,1,0),Techno_IN!$B$2:$AK$2)</f>
        <v>0</v>
      </c>
      <c r="AC106" cm="1">
        <f t="array" ref="AC106">Techno_IN!AC107*Techno_IN!AC$2/SUMPRODUCT(IF(Techno_IN!$B107:$AK107=1,1,0),Techno_IN!$B$2:$AK$2)</f>
        <v>0</v>
      </c>
      <c r="AD106" cm="1">
        <f t="array" ref="AD106">Techno_IN!AD107*Techno_IN!AD$2/SUMPRODUCT(IF(Techno_IN!$B107:$AK107=1,1,0),Techno_IN!$B$2:$AK$2)</f>
        <v>0</v>
      </c>
      <c r="AE106" cm="1">
        <f t="array" ref="AE106">Techno_IN!AE107*Techno_IN!AE$2/SUMPRODUCT(IF(Techno_IN!$B107:$AK107=1,1,0),Techno_IN!$B$2:$AK$2)</f>
        <v>0</v>
      </c>
      <c r="AF106" cm="1">
        <f t="array" ref="AF106">Techno_IN!AF107*Techno_IN!AF$2/SUMPRODUCT(IF(Techno_IN!$B107:$AK107=1,1,0),Techno_IN!$B$2:$AK$2)</f>
        <v>0</v>
      </c>
      <c r="AG106" cm="1">
        <f t="array" ref="AG106">Techno_IN!AG107*Techno_IN!AG$2/SUMPRODUCT(IF(Techno_IN!$B107:$AK107=1,1,0),Techno_IN!$B$2:$AK$2)</f>
        <v>0</v>
      </c>
      <c r="AH106" cm="1">
        <f t="array" ref="AH106">Techno_IN!AH107*Techno_IN!AH$2/SUMPRODUCT(IF(Techno_IN!$B107:$AK107=1,1,0),Techno_IN!$B$2:$AK$2)</f>
        <v>0</v>
      </c>
      <c r="AI106" cm="1">
        <f t="array" ref="AI106">Techno_IN!AI107*Techno_IN!AI$2/SUMPRODUCT(IF(Techno_IN!$B107:$AK107=1,1,0),Techno_IN!$B$2:$AK$2)</f>
        <v>0</v>
      </c>
      <c r="AJ106" cm="1">
        <f t="array" ref="AJ106">Techno_IN!AJ107*Techno_IN!AJ$2/SUMPRODUCT(IF(Techno_IN!$B107:$AK107=1,1,0),Techno_IN!$B$2:$AK$2)</f>
        <v>0.27848979591836737</v>
      </c>
      <c r="AK106" cm="1">
        <f t="array" ref="AK106">Techno_IN!AK107*Techno_IN!AK$2/SUMPRODUCT(IF(Techno_IN!$B107:$AK107=1,1,0),Techno_IN!$B$2:$AK$2)</f>
        <v>0</v>
      </c>
    </row>
    <row r="107" spans="1:37">
      <c r="A107" t="str">
        <f>Techno_IN!A108</f>
        <v>H2_BIOMASS</v>
      </c>
      <c r="B107" cm="1">
        <f t="array" ref="B107">Techno_IN!B108*Techno_IN!B$2/SUMPRODUCT(IF(Techno_IN!$B108:$AK108=1,1,0),Techno_IN!$B$2:$AK$2)</f>
        <v>0</v>
      </c>
      <c r="C107" cm="1">
        <f t="array" ref="C107">Techno_IN!C108*Techno_IN!C$2/SUMPRODUCT(IF(Techno_IN!$B108:$AK108=1,1,0),Techno_IN!$B$2:$AK$2)</f>
        <v>0</v>
      </c>
      <c r="D107" cm="1">
        <f t="array" ref="D107">Techno_IN!D108*Techno_IN!D$2/SUMPRODUCT(IF(Techno_IN!$B108:$AK108=1,1,0),Techno_IN!$B$2:$AK$2)</f>
        <v>0</v>
      </c>
      <c r="E107" cm="1">
        <f t="array" ref="E107">Techno_IN!E108*Techno_IN!E$2/SUMPRODUCT(IF(Techno_IN!$B108:$AK108=1,1,0),Techno_IN!$B$2:$AK$2)</f>
        <v>0</v>
      </c>
      <c r="F107" cm="1">
        <f t="array" ref="F107">Techno_IN!F108*Techno_IN!F$2/SUMPRODUCT(IF(Techno_IN!$B108:$AK108=1,1,0),Techno_IN!$B$2:$AK$2)</f>
        <v>0</v>
      </c>
      <c r="G107" cm="1">
        <f t="array" ref="G107">Techno_IN!G108*Techno_IN!G$2/SUMPRODUCT(IF(Techno_IN!$B108:$AK108=1,1,0),Techno_IN!$B$2:$AK$2)</f>
        <v>0</v>
      </c>
      <c r="H107" cm="1">
        <f t="array" ref="H107">Techno_IN!H108*Techno_IN!H$2/SUMPRODUCT(IF(Techno_IN!$B108:$AK108=1,1,0),Techno_IN!$B$2:$AK$2)</f>
        <v>0</v>
      </c>
      <c r="I107" cm="1">
        <f t="array" ref="I107">Techno_IN!I108*Techno_IN!I$2/SUMPRODUCT(IF(Techno_IN!$B108:$AK108=1,1,0),Techno_IN!$B$2:$AK$2)</f>
        <v>0</v>
      </c>
      <c r="J107" cm="1">
        <f t="array" ref="J107">Techno_IN!J108*Techno_IN!J$2/SUMPRODUCT(IF(Techno_IN!$B108:$AK108=1,1,0),Techno_IN!$B$2:$AK$2)</f>
        <v>0</v>
      </c>
      <c r="K107" cm="1">
        <f t="array" ref="K107">Techno_IN!K108*Techno_IN!K$2/SUMPRODUCT(IF(Techno_IN!$B108:$AK108=1,1,0),Techno_IN!$B$2:$AK$2)</f>
        <v>0</v>
      </c>
      <c r="L107" cm="1">
        <f t="array" ref="L107">Techno_IN!L108*Techno_IN!L$2/SUMPRODUCT(IF(Techno_IN!$B108:$AK108=1,1,0),Techno_IN!$B$2:$AK$2)</f>
        <v>0</v>
      </c>
      <c r="M107" cm="1">
        <f t="array" ref="M107">Techno_IN!M108*Techno_IN!M$2/SUMPRODUCT(IF(Techno_IN!$B108:$AK108=1,1,0),Techno_IN!$B$2:$AK$2)</f>
        <v>0</v>
      </c>
      <c r="N107" cm="1">
        <f t="array" ref="N107">Techno_IN!N108*Techno_IN!N$2/SUMPRODUCT(IF(Techno_IN!$B108:$AK108=1,1,0),Techno_IN!$B$2:$AK$2)</f>
        <v>-2.6188071428571429</v>
      </c>
      <c r="O107" cm="1">
        <f t="array" ref="O107">Techno_IN!O108*Techno_IN!O$2/SUMPRODUCT(IF(Techno_IN!$B108:$AK108=1,1,0),Techno_IN!$B$2:$AK$2)</f>
        <v>0</v>
      </c>
      <c r="P107" cm="1">
        <f t="array" ref="P107">Techno_IN!P108*Techno_IN!P$2/SUMPRODUCT(IF(Techno_IN!$B108:$AK108=1,1,0),Techno_IN!$B$2:$AK$2)</f>
        <v>0</v>
      </c>
      <c r="Q107" cm="1">
        <f t="array" ref="Q107">Techno_IN!Q108*Techno_IN!Q$2/SUMPRODUCT(IF(Techno_IN!$B108:$AK108=1,1,0),Techno_IN!$B$2:$AK$2)</f>
        <v>0</v>
      </c>
      <c r="R107" cm="1">
        <f t="array" ref="R107">Techno_IN!R108*Techno_IN!R$2/SUMPRODUCT(IF(Techno_IN!$B108:$AK108=1,1,0),Techno_IN!$B$2:$AK$2)</f>
        <v>0</v>
      </c>
      <c r="S107" cm="1">
        <f t="array" ref="S107">Techno_IN!S108*Techno_IN!S$2/SUMPRODUCT(IF(Techno_IN!$B108:$AK108=1,1,0),Techno_IN!$B$2:$AK$2)</f>
        <v>1</v>
      </c>
      <c r="T107" cm="1">
        <f t="array" ref="T107">Techno_IN!T108*Techno_IN!T$2/SUMPRODUCT(IF(Techno_IN!$B108:$AK108=1,1,0),Techno_IN!$B$2:$AK$2)</f>
        <v>0</v>
      </c>
      <c r="U107" cm="1">
        <f t="array" ref="U107">Techno_IN!U108*Techno_IN!U$2/SUMPRODUCT(IF(Techno_IN!$B108:$AK108=1,1,0),Techno_IN!$B$2:$AK$2)</f>
        <v>0</v>
      </c>
      <c r="V107" cm="1">
        <f t="array" ref="V107">Techno_IN!V108*Techno_IN!V$2/SUMPRODUCT(IF(Techno_IN!$B108:$AK108=1,1,0),Techno_IN!$B$2:$AK$2)</f>
        <v>0</v>
      </c>
      <c r="W107" cm="1">
        <f t="array" ref="W107">Techno_IN!W108*Techno_IN!W$2/SUMPRODUCT(IF(Techno_IN!$B108:$AK108=1,1,0),Techno_IN!$B$2:$AK$2)</f>
        <v>0</v>
      </c>
      <c r="X107" cm="1">
        <f t="array" ref="X107">Techno_IN!X108*Techno_IN!X$2/SUMPRODUCT(IF(Techno_IN!$B108:$AK108=1,1,0),Techno_IN!$B$2:$AK$2)</f>
        <v>0</v>
      </c>
      <c r="Y107" cm="1">
        <f t="array" ref="Y107">Techno_IN!Y108*Techno_IN!Y$2/SUMPRODUCT(IF(Techno_IN!$B108:$AK108=1,1,0),Techno_IN!$B$2:$AK$2)</f>
        <v>0</v>
      </c>
      <c r="Z107" cm="1">
        <f t="array" ref="Z107">Techno_IN!Z108*Techno_IN!Z$2/SUMPRODUCT(IF(Techno_IN!$B108:$AK108=1,1,0),Techno_IN!$B$2:$AK$2)</f>
        <v>0</v>
      </c>
      <c r="AA107" cm="1">
        <f t="array" ref="AA107">Techno_IN!AA108*Techno_IN!AA$2/SUMPRODUCT(IF(Techno_IN!$B108:$AK108=1,1,0),Techno_IN!$B$2:$AK$2)</f>
        <v>0</v>
      </c>
      <c r="AB107" cm="1">
        <f t="array" ref="AB107">Techno_IN!AB108*Techno_IN!AB$2/SUMPRODUCT(IF(Techno_IN!$B108:$AK108=1,1,0),Techno_IN!$B$2:$AK$2)</f>
        <v>0</v>
      </c>
      <c r="AC107" cm="1">
        <f t="array" ref="AC107">Techno_IN!AC108*Techno_IN!AC$2/SUMPRODUCT(IF(Techno_IN!$B108:$AK108=1,1,0),Techno_IN!$B$2:$AK$2)</f>
        <v>0</v>
      </c>
      <c r="AD107" cm="1">
        <f t="array" ref="AD107">Techno_IN!AD108*Techno_IN!AD$2/SUMPRODUCT(IF(Techno_IN!$B108:$AK108=1,1,0),Techno_IN!$B$2:$AK$2)</f>
        <v>0</v>
      </c>
      <c r="AE107" cm="1">
        <f t="array" ref="AE107">Techno_IN!AE108*Techno_IN!AE$2/SUMPRODUCT(IF(Techno_IN!$B108:$AK108=1,1,0),Techno_IN!$B$2:$AK$2)</f>
        <v>0</v>
      </c>
      <c r="AF107" cm="1">
        <f t="array" ref="AF107">Techno_IN!AF108*Techno_IN!AF$2/SUMPRODUCT(IF(Techno_IN!$B108:$AK108=1,1,0),Techno_IN!$B$2:$AK$2)</f>
        <v>0</v>
      </c>
      <c r="AG107" cm="1">
        <f t="array" ref="AG107">Techno_IN!AG108*Techno_IN!AG$2/SUMPRODUCT(IF(Techno_IN!$B108:$AK108=1,1,0),Techno_IN!$B$2:$AK$2)</f>
        <v>0</v>
      </c>
      <c r="AH107" cm="1">
        <f t="array" ref="AH107">Techno_IN!AH108*Techno_IN!AH$2/SUMPRODUCT(IF(Techno_IN!$B108:$AK108=1,1,0),Techno_IN!$B$2:$AK$2)</f>
        <v>0</v>
      </c>
      <c r="AI107" cm="1">
        <f t="array" ref="AI107">Techno_IN!AI108*Techno_IN!AI$2/SUMPRODUCT(IF(Techno_IN!$B108:$AK108=1,1,0),Techno_IN!$B$2:$AK$2)</f>
        <v>0</v>
      </c>
      <c r="AJ107" cm="1">
        <f t="array" ref="AJ107">Techno_IN!AJ108*Techno_IN!AJ$2/SUMPRODUCT(IF(Techno_IN!$B108:$AK108=1,1,0),Techno_IN!$B$2:$AK$2)</f>
        <v>0.92012142857142865</v>
      </c>
      <c r="AK107" cm="1">
        <f t="array" ref="AK107">Techno_IN!AK108*Techno_IN!AK$2/SUMPRODUCT(IF(Techno_IN!$B108:$AK108=1,1,0),Techno_IN!$B$2:$AK$2)</f>
        <v>0</v>
      </c>
    </row>
    <row r="108" spans="1:37">
      <c r="A108" t="str">
        <f>Techno_IN!A109</f>
        <v>GASIFICATION_SNG</v>
      </c>
      <c r="B108" cm="1">
        <f t="array" ref="B108">Techno_IN!B109*Techno_IN!B$2/SUMPRODUCT(IF(Techno_IN!$B109:$AK109=1,1,0),Techno_IN!$B$2:$AK$2)</f>
        <v>0</v>
      </c>
      <c r="C108" cm="1">
        <f t="array" ref="C108">Techno_IN!C109*Techno_IN!C$2/SUMPRODUCT(IF(Techno_IN!$B109:$AK109=1,1,0),Techno_IN!$B$2:$AK$2)</f>
        <v>0</v>
      </c>
      <c r="D108" cm="1">
        <f t="array" ref="D108">Techno_IN!D109*Techno_IN!D$2/SUMPRODUCT(IF(Techno_IN!$B109:$AK109=1,1,0),Techno_IN!$B$2:$AK$2)</f>
        <v>0</v>
      </c>
      <c r="E108" cm="1">
        <f t="array" ref="E108">Techno_IN!E109*Techno_IN!E$2/SUMPRODUCT(IF(Techno_IN!$B109:$AK109=1,1,0),Techno_IN!$B$2:$AK$2)</f>
        <v>0</v>
      </c>
      <c r="F108" cm="1">
        <f t="array" ref="F108">Techno_IN!F109*Techno_IN!F$2/SUMPRODUCT(IF(Techno_IN!$B109:$AK109=1,1,0),Techno_IN!$B$2:$AK$2)</f>
        <v>0</v>
      </c>
      <c r="G108" cm="1">
        <f t="array" ref="G108">Techno_IN!G109*Techno_IN!G$2/SUMPRODUCT(IF(Techno_IN!$B109:$AK109=1,1,0),Techno_IN!$B$2:$AK$2)</f>
        <v>0</v>
      </c>
      <c r="H108" cm="1">
        <f t="array" ref="H108">Techno_IN!H109*Techno_IN!H$2/SUMPRODUCT(IF(Techno_IN!$B109:$AK109=1,1,0),Techno_IN!$B$2:$AK$2)</f>
        <v>0</v>
      </c>
      <c r="I108" cm="1">
        <f t="array" ref="I108">Techno_IN!I109*Techno_IN!I$2/SUMPRODUCT(IF(Techno_IN!$B109:$AK109=1,1,0),Techno_IN!$B$2:$AK$2)</f>
        <v>0</v>
      </c>
      <c r="J108" cm="1">
        <f t="array" ref="J108">Techno_IN!J109*Techno_IN!J$2/SUMPRODUCT(IF(Techno_IN!$B109:$AK109=1,1,0),Techno_IN!$B$2:$AK$2)</f>
        <v>0</v>
      </c>
      <c r="K108" cm="1">
        <f t="array" ref="K108">Techno_IN!K109*Techno_IN!K$2/SUMPRODUCT(IF(Techno_IN!$B109:$AK109=1,1,0),Techno_IN!$B$2:$AK$2)</f>
        <v>0</v>
      </c>
      <c r="L108" cm="1">
        <f t="array" ref="L108">Techno_IN!L109*Techno_IN!L$2/SUMPRODUCT(IF(Techno_IN!$B109:$AK109=1,1,0),Techno_IN!$B$2:$AK$2)</f>
        <v>0</v>
      </c>
      <c r="M108" cm="1">
        <f t="array" ref="M108">Techno_IN!M109*Techno_IN!M$2/SUMPRODUCT(IF(Techno_IN!$B109:$AK109=1,1,0),Techno_IN!$B$2:$AK$2)</f>
        <v>1</v>
      </c>
      <c r="N108" cm="1">
        <f t="array" ref="N108">Techno_IN!N109*Techno_IN!N$2/SUMPRODUCT(IF(Techno_IN!$B109:$AK109=1,1,0),Techno_IN!$B$2:$AK$2)</f>
        <v>-1.6420528846153848</v>
      </c>
      <c r="O108" cm="1">
        <f t="array" ref="O108">Techno_IN!O109*Techno_IN!O$2/SUMPRODUCT(IF(Techno_IN!$B109:$AK109=1,1,0),Techno_IN!$B$2:$AK$2)</f>
        <v>0</v>
      </c>
      <c r="P108" cm="1">
        <f t="array" ref="P108">Techno_IN!P109*Techno_IN!P$2/SUMPRODUCT(IF(Techno_IN!$B109:$AK109=1,1,0),Techno_IN!$B$2:$AK$2)</f>
        <v>0</v>
      </c>
      <c r="Q108" cm="1">
        <f t="array" ref="Q108">Techno_IN!Q109*Techno_IN!Q$2/SUMPRODUCT(IF(Techno_IN!$B109:$AK109=1,1,0),Techno_IN!$B$2:$AK$2)</f>
        <v>0</v>
      </c>
      <c r="R108" cm="1">
        <f t="array" ref="R108">Techno_IN!R109*Techno_IN!R$2/SUMPRODUCT(IF(Techno_IN!$B109:$AK109=1,1,0),Techno_IN!$B$2:$AK$2)</f>
        <v>0</v>
      </c>
      <c r="S108" cm="1">
        <f t="array" ref="S108">Techno_IN!S109*Techno_IN!S$2/SUMPRODUCT(IF(Techno_IN!$B109:$AK109=1,1,0),Techno_IN!$B$2:$AK$2)</f>
        <v>0</v>
      </c>
      <c r="T108" cm="1">
        <f t="array" ref="T108">Techno_IN!T109*Techno_IN!T$2/SUMPRODUCT(IF(Techno_IN!$B109:$AK109=1,1,0),Techno_IN!$B$2:$AK$2)</f>
        <v>0</v>
      </c>
      <c r="U108" cm="1">
        <f t="array" ref="U108">Techno_IN!U109*Techno_IN!U$2/SUMPRODUCT(IF(Techno_IN!$B109:$AK109=1,1,0),Techno_IN!$B$2:$AK$2)</f>
        <v>0</v>
      </c>
      <c r="V108" cm="1">
        <f t="array" ref="V108">Techno_IN!V109*Techno_IN!V$2/SUMPRODUCT(IF(Techno_IN!$B109:$AK109=1,1,0),Techno_IN!$B$2:$AK$2)</f>
        <v>0</v>
      </c>
      <c r="W108" cm="1">
        <f t="array" ref="W108">Techno_IN!W109*Techno_IN!W$2/SUMPRODUCT(IF(Techno_IN!$B109:$AK109=1,1,0),Techno_IN!$B$2:$AK$2)</f>
        <v>0</v>
      </c>
      <c r="X108" cm="1">
        <f t="array" ref="X108">Techno_IN!X109*Techno_IN!X$2/SUMPRODUCT(IF(Techno_IN!$B109:$AK109=1,1,0),Techno_IN!$B$2:$AK$2)</f>
        <v>3.5399647605317941E-2</v>
      </c>
      <c r="Y108" cm="1">
        <f t="array" ref="Y108">Techno_IN!Y109*Techno_IN!Y$2/SUMPRODUCT(IF(Techno_IN!$B109:$AK109=1,1,0),Techno_IN!$B$2:$AK$2)</f>
        <v>0</v>
      </c>
      <c r="Z108" cm="1">
        <f t="array" ref="Z108">Techno_IN!Z109*Techno_IN!Z$2/SUMPRODUCT(IF(Techno_IN!$B109:$AK109=1,1,0),Techno_IN!$B$2:$AK$2)</f>
        <v>0</v>
      </c>
      <c r="AA108" cm="1">
        <f t="array" ref="AA108">Techno_IN!AA109*Techno_IN!AA$2/SUMPRODUCT(IF(Techno_IN!$B109:$AK109=1,1,0),Techno_IN!$B$2:$AK$2)</f>
        <v>0</v>
      </c>
      <c r="AB108" cm="1">
        <f t="array" ref="AB108">Techno_IN!AB109*Techno_IN!AB$2/SUMPRODUCT(IF(Techno_IN!$B109:$AK109=1,1,0),Techno_IN!$B$2:$AK$2)</f>
        <v>0</v>
      </c>
      <c r="AC108" cm="1">
        <f t="array" ref="AC108">Techno_IN!AC109*Techno_IN!AC$2/SUMPRODUCT(IF(Techno_IN!$B109:$AK109=1,1,0),Techno_IN!$B$2:$AK$2)</f>
        <v>0</v>
      </c>
      <c r="AD108" cm="1">
        <f t="array" ref="AD108">Techno_IN!AD109*Techno_IN!AD$2/SUMPRODUCT(IF(Techno_IN!$B109:$AK109=1,1,0),Techno_IN!$B$2:$AK$2)</f>
        <v>0</v>
      </c>
      <c r="AE108" cm="1">
        <f t="array" ref="AE108">Techno_IN!AE109*Techno_IN!AE$2/SUMPRODUCT(IF(Techno_IN!$B109:$AK109=1,1,0),Techno_IN!$B$2:$AK$2)</f>
        <v>0</v>
      </c>
      <c r="AF108" cm="1">
        <f t="array" ref="AF108">Techno_IN!AF109*Techno_IN!AF$2/SUMPRODUCT(IF(Techno_IN!$B109:$AK109=1,1,0),Techno_IN!$B$2:$AK$2)</f>
        <v>0</v>
      </c>
      <c r="AG108" cm="1">
        <f t="array" ref="AG108">Techno_IN!AG109*Techno_IN!AG$2/SUMPRODUCT(IF(Techno_IN!$B109:$AK109=1,1,0),Techno_IN!$B$2:$AK$2)</f>
        <v>0</v>
      </c>
      <c r="AH108" cm="1">
        <f t="array" ref="AH108">Techno_IN!AH109*Techno_IN!AH$2/SUMPRODUCT(IF(Techno_IN!$B109:$AK109=1,1,0),Techno_IN!$B$2:$AK$2)</f>
        <v>0</v>
      </c>
      <c r="AI108" cm="1">
        <f t="array" ref="AI108">Techno_IN!AI109*Techno_IN!AI$2/SUMPRODUCT(IF(Techno_IN!$B109:$AK109=1,1,0),Techno_IN!$B$2:$AK$2)</f>
        <v>0</v>
      </c>
      <c r="AJ108" cm="1">
        <f t="array" ref="AJ108">Techno_IN!AJ109*Techno_IN!AJ$2/SUMPRODUCT(IF(Techno_IN!$B109:$AK109=1,1,0),Techno_IN!$B$2:$AK$2)</f>
        <v>0.3846298076923077</v>
      </c>
      <c r="AK108" cm="1">
        <f t="array" ref="AK108">Techno_IN!AK109*Techno_IN!AK$2/SUMPRODUCT(IF(Techno_IN!$B109:$AK109=1,1,0),Techno_IN!$B$2:$AK$2)</f>
        <v>0</v>
      </c>
    </row>
    <row r="109" spans="1:37">
      <c r="A109" t="str">
        <f>Techno_IN!A110</f>
        <v>SYN_METHANATION</v>
      </c>
      <c r="B109" cm="1">
        <f t="array" ref="B109">Techno_IN!B110*Techno_IN!B$2/SUMPRODUCT(IF(Techno_IN!$B110:$AK110=1,1,0),Techno_IN!$B$2:$AK$2)</f>
        <v>0</v>
      </c>
      <c r="C109" cm="1">
        <f t="array" ref="C109">Techno_IN!C110*Techno_IN!C$2/SUMPRODUCT(IF(Techno_IN!$B110:$AK110=1,1,0),Techno_IN!$B$2:$AK$2)</f>
        <v>0</v>
      </c>
      <c r="D109" cm="1">
        <f t="array" ref="D109">Techno_IN!D110*Techno_IN!D$2/SUMPRODUCT(IF(Techno_IN!$B110:$AK110=1,1,0),Techno_IN!$B$2:$AK$2)</f>
        <v>0</v>
      </c>
      <c r="E109" cm="1">
        <f t="array" ref="E109">Techno_IN!E110*Techno_IN!E$2/SUMPRODUCT(IF(Techno_IN!$B110:$AK110=1,1,0),Techno_IN!$B$2:$AK$2)</f>
        <v>0</v>
      </c>
      <c r="F109" cm="1">
        <f t="array" ref="F109">Techno_IN!F110*Techno_IN!F$2/SUMPRODUCT(IF(Techno_IN!$B110:$AK110=1,1,0),Techno_IN!$B$2:$AK$2)</f>
        <v>0</v>
      </c>
      <c r="G109" cm="1">
        <f t="array" ref="G109">Techno_IN!G110*Techno_IN!G$2/SUMPRODUCT(IF(Techno_IN!$B110:$AK110=1,1,0),Techno_IN!$B$2:$AK$2)</f>
        <v>0</v>
      </c>
      <c r="H109" cm="1">
        <f t="array" ref="H109">Techno_IN!H110*Techno_IN!H$2/SUMPRODUCT(IF(Techno_IN!$B110:$AK110=1,1,0),Techno_IN!$B$2:$AK$2)</f>
        <v>0</v>
      </c>
      <c r="I109" cm="1">
        <f t="array" ref="I109">Techno_IN!I110*Techno_IN!I$2/SUMPRODUCT(IF(Techno_IN!$B110:$AK110=1,1,0),Techno_IN!$B$2:$AK$2)</f>
        <v>0</v>
      </c>
      <c r="J109" cm="1">
        <f t="array" ref="J109">Techno_IN!J110*Techno_IN!J$2/SUMPRODUCT(IF(Techno_IN!$B110:$AK110=1,1,0),Techno_IN!$B$2:$AK$2)</f>
        <v>0</v>
      </c>
      <c r="K109" cm="1">
        <f t="array" ref="K109">Techno_IN!K110*Techno_IN!K$2/SUMPRODUCT(IF(Techno_IN!$B110:$AK110=1,1,0),Techno_IN!$B$2:$AK$2)</f>
        <v>0</v>
      </c>
      <c r="L109" cm="1">
        <f t="array" ref="L109">Techno_IN!L110*Techno_IN!L$2/SUMPRODUCT(IF(Techno_IN!$B110:$AK110=1,1,0),Techno_IN!$B$2:$AK$2)</f>
        <v>0</v>
      </c>
      <c r="M109" cm="1">
        <f t="array" ref="M109">Techno_IN!M110*Techno_IN!M$2/SUMPRODUCT(IF(Techno_IN!$B110:$AK110=1,1,0),Techno_IN!$B$2:$AK$2)</f>
        <v>1</v>
      </c>
      <c r="N109" cm="1">
        <f t="array" ref="N109">Techno_IN!N110*Techno_IN!N$2/SUMPRODUCT(IF(Techno_IN!$B110:$AK110=1,1,0),Techno_IN!$B$2:$AK$2)</f>
        <v>0</v>
      </c>
      <c r="O109" cm="1">
        <f t="array" ref="O109">Techno_IN!O110*Techno_IN!O$2/SUMPRODUCT(IF(Techno_IN!$B110:$AK110=1,1,0),Techno_IN!$B$2:$AK$2)</f>
        <v>0</v>
      </c>
      <c r="P109" cm="1">
        <f t="array" ref="P109">Techno_IN!P110*Techno_IN!P$2/SUMPRODUCT(IF(Techno_IN!$B110:$AK110=1,1,0),Techno_IN!$B$2:$AK$2)</f>
        <v>0</v>
      </c>
      <c r="Q109" cm="1">
        <f t="array" ref="Q109">Techno_IN!Q110*Techno_IN!Q$2/SUMPRODUCT(IF(Techno_IN!$B110:$AK110=1,1,0),Techno_IN!$B$2:$AK$2)</f>
        <v>0</v>
      </c>
      <c r="R109" cm="1">
        <f t="array" ref="R109">Techno_IN!R110*Techno_IN!R$2/SUMPRODUCT(IF(Techno_IN!$B110:$AK110=1,1,0),Techno_IN!$B$2:$AK$2)</f>
        <v>0</v>
      </c>
      <c r="S109" cm="1">
        <f t="array" ref="S109">Techno_IN!S110*Techno_IN!S$2/SUMPRODUCT(IF(Techno_IN!$B110:$AK110=1,1,0),Techno_IN!$B$2:$AK$2)</f>
        <v>-1.1307692307692307</v>
      </c>
      <c r="T109" cm="1">
        <f t="array" ref="T109">Techno_IN!T110*Techno_IN!T$2/SUMPRODUCT(IF(Techno_IN!$B110:$AK110=1,1,0),Techno_IN!$B$2:$AK$2)</f>
        <v>0</v>
      </c>
      <c r="U109" cm="1">
        <f t="array" ref="U109">Techno_IN!U110*Techno_IN!U$2/SUMPRODUCT(IF(Techno_IN!$B110:$AK110=1,1,0),Techno_IN!$B$2:$AK$2)</f>
        <v>0</v>
      </c>
      <c r="V109" cm="1">
        <f t="array" ref="V109">Techno_IN!V110*Techno_IN!V$2/SUMPRODUCT(IF(Techno_IN!$B110:$AK110=1,1,0),Techno_IN!$B$2:$AK$2)</f>
        <v>0</v>
      </c>
      <c r="W109" cm="1">
        <f t="array" ref="W109">Techno_IN!W110*Techno_IN!W$2/SUMPRODUCT(IF(Techno_IN!$B110:$AK110=1,1,0),Techno_IN!$B$2:$AK$2)</f>
        <v>0</v>
      </c>
      <c r="X109" cm="1">
        <f t="array" ref="X109">Techno_IN!X110*Techno_IN!X$2/SUMPRODUCT(IF(Techno_IN!$B110:$AK110=1,1,0),Techno_IN!$B$2:$AK$2)</f>
        <v>3.0896142140736067E-2</v>
      </c>
      <c r="Y109" cm="1">
        <f t="array" ref="Y109">Techno_IN!Y110*Techno_IN!Y$2/SUMPRODUCT(IF(Techno_IN!$B110:$AK110=1,1,0),Techno_IN!$B$2:$AK$2)</f>
        <v>0</v>
      </c>
      <c r="Z109" cm="1">
        <f t="array" ref="Z109">Techno_IN!Z110*Techno_IN!Z$2/SUMPRODUCT(IF(Techno_IN!$B110:$AK110=1,1,0),Techno_IN!$B$2:$AK$2)</f>
        <v>0</v>
      </c>
      <c r="AA109" cm="1">
        <f t="array" ref="AA109">Techno_IN!AA110*Techno_IN!AA$2/SUMPRODUCT(IF(Techno_IN!$B110:$AK110=1,1,0),Techno_IN!$B$2:$AK$2)</f>
        <v>0</v>
      </c>
      <c r="AB109" cm="1">
        <f t="array" ref="AB109">Techno_IN!AB110*Techno_IN!AB$2/SUMPRODUCT(IF(Techno_IN!$B110:$AK110=1,1,0),Techno_IN!$B$2:$AK$2)</f>
        <v>0</v>
      </c>
      <c r="AC109" cm="1">
        <f t="array" ref="AC109">Techno_IN!AC110*Techno_IN!AC$2/SUMPRODUCT(IF(Techno_IN!$B110:$AK110=1,1,0),Techno_IN!$B$2:$AK$2)</f>
        <v>0</v>
      </c>
      <c r="AD109" cm="1">
        <f t="array" ref="AD109">Techno_IN!AD110*Techno_IN!AD$2/SUMPRODUCT(IF(Techno_IN!$B110:$AK110=1,1,0),Techno_IN!$B$2:$AK$2)</f>
        <v>0</v>
      </c>
      <c r="AE109" cm="1">
        <f t="array" ref="AE109">Techno_IN!AE110*Techno_IN!AE$2/SUMPRODUCT(IF(Techno_IN!$B110:$AK110=1,1,0),Techno_IN!$B$2:$AK$2)</f>
        <v>0</v>
      </c>
      <c r="AF109" cm="1">
        <f t="array" ref="AF109">Techno_IN!AF110*Techno_IN!AF$2/SUMPRODUCT(IF(Techno_IN!$B110:$AK110=1,1,0),Techno_IN!$B$2:$AK$2)</f>
        <v>0</v>
      </c>
      <c r="AG109" cm="1">
        <f t="array" ref="AG109">Techno_IN!AG110*Techno_IN!AG$2/SUMPRODUCT(IF(Techno_IN!$B110:$AK110=1,1,0),Techno_IN!$B$2:$AK$2)</f>
        <v>0</v>
      </c>
      <c r="AH109" cm="1">
        <f t="array" ref="AH109">Techno_IN!AH110*Techno_IN!AH$2/SUMPRODUCT(IF(Techno_IN!$B110:$AK110=1,1,0),Techno_IN!$B$2:$AK$2)</f>
        <v>0</v>
      </c>
      <c r="AI109" cm="1">
        <f t="array" ref="AI109">Techno_IN!AI110*Techno_IN!AI$2/SUMPRODUCT(IF(Techno_IN!$B110:$AK110=1,1,0),Techno_IN!$B$2:$AK$2)</f>
        <v>0</v>
      </c>
      <c r="AJ109" cm="1">
        <f t="array" ref="AJ109">Techno_IN!AJ110*Techno_IN!AJ$2/SUMPRODUCT(IF(Techno_IN!$B110:$AK110=1,1,0),Techno_IN!$B$2:$AK$2)</f>
        <v>0</v>
      </c>
      <c r="AK109" cm="1">
        <f t="array" ref="AK109">Techno_IN!AK110*Techno_IN!AK$2/SUMPRODUCT(IF(Techno_IN!$B110:$AK110=1,1,0),Techno_IN!$B$2:$AK$2)</f>
        <v>-0.19230769230769232</v>
      </c>
    </row>
    <row r="110" spans="1:37">
      <c r="A110" t="str">
        <f>Techno_IN!A111</f>
        <v>BIOMETHANATION</v>
      </c>
      <c r="B110" cm="1">
        <f t="array" ref="B110">Techno_IN!B111*Techno_IN!B$2/SUMPRODUCT(IF(Techno_IN!$B111:$AK111=1,1,0),Techno_IN!$B$2:$AK$2)</f>
        <v>0</v>
      </c>
      <c r="C110" cm="1">
        <f t="array" ref="C110">Techno_IN!C111*Techno_IN!C$2/SUMPRODUCT(IF(Techno_IN!$B111:$AK111=1,1,0),Techno_IN!$B$2:$AK$2)</f>
        <v>0</v>
      </c>
      <c r="D110" cm="1">
        <f t="array" ref="D110">Techno_IN!D111*Techno_IN!D$2/SUMPRODUCT(IF(Techno_IN!$B111:$AK111=1,1,0),Techno_IN!$B$2:$AK$2)</f>
        <v>0</v>
      </c>
      <c r="E110" cm="1">
        <f t="array" ref="E110">Techno_IN!E111*Techno_IN!E$2/SUMPRODUCT(IF(Techno_IN!$B111:$AK111=1,1,0),Techno_IN!$B$2:$AK$2)</f>
        <v>0</v>
      </c>
      <c r="F110" cm="1">
        <f t="array" ref="F110">Techno_IN!F111*Techno_IN!F$2/SUMPRODUCT(IF(Techno_IN!$B111:$AK111=1,1,0),Techno_IN!$B$2:$AK$2)</f>
        <v>0</v>
      </c>
      <c r="G110" cm="1">
        <f t="array" ref="G110">Techno_IN!G111*Techno_IN!G$2/SUMPRODUCT(IF(Techno_IN!$B111:$AK111=1,1,0),Techno_IN!$B$2:$AK$2)</f>
        <v>0</v>
      </c>
      <c r="H110" cm="1">
        <f t="array" ref="H110">Techno_IN!H111*Techno_IN!H$2/SUMPRODUCT(IF(Techno_IN!$B111:$AK111=1,1,0),Techno_IN!$B$2:$AK$2)</f>
        <v>0</v>
      </c>
      <c r="I110" cm="1">
        <f t="array" ref="I110">Techno_IN!I111*Techno_IN!I$2/SUMPRODUCT(IF(Techno_IN!$B111:$AK111=1,1,0),Techno_IN!$B$2:$AK$2)</f>
        <v>0</v>
      </c>
      <c r="J110" cm="1">
        <f t="array" ref="J110">Techno_IN!J111*Techno_IN!J$2/SUMPRODUCT(IF(Techno_IN!$B111:$AK111=1,1,0),Techno_IN!$B$2:$AK$2)</f>
        <v>0</v>
      </c>
      <c r="K110" cm="1">
        <f t="array" ref="K110">Techno_IN!K111*Techno_IN!K$2/SUMPRODUCT(IF(Techno_IN!$B111:$AK111=1,1,0),Techno_IN!$B$2:$AK$2)</f>
        <v>0</v>
      </c>
      <c r="L110" cm="1">
        <f t="array" ref="L110">Techno_IN!L111*Techno_IN!L$2/SUMPRODUCT(IF(Techno_IN!$B111:$AK111=1,1,0),Techno_IN!$B$2:$AK$2)</f>
        <v>0</v>
      </c>
      <c r="M110" cm="1">
        <f t="array" ref="M110">Techno_IN!M111*Techno_IN!M$2/SUMPRODUCT(IF(Techno_IN!$B111:$AK111=1,1,0),Techno_IN!$B$2:$AK$2)</f>
        <v>1</v>
      </c>
      <c r="N110" cm="1">
        <f t="array" ref="N110">Techno_IN!N111*Techno_IN!N$2/SUMPRODUCT(IF(Techno_IN!$B111:$AK111=1,1,0),Techno_IN!$B$2:$AK$2)</f>
        <v>0</v>
      </c>
      <c r="O110" cm="1">
        <f t="array" ref="O110">Techno_IN!O111*Techno_IN!O$2/SUMPRODUCT(IF(Techno_IN!$B111:$AK111=1,1,0),Techno_IN!$B$2:$AK$2)</f>
        <v>-3.5714250000000001</v>
      </c>
      <c r="P110" cm="1">
        <f t="array" ref="P110">Techno_IN!P111*Techno_IN!P$2/SUMPRODUCT(IF(Techno_IN!$B111:$AK111=1,1,0),Techno_IN!$B$2:$AK$2)</f>
        <v>0</v>
      </c>
      <c r="Q110" cm="1">
        <f t="array" ref="Q110">Techno_IN!Q111*Techno_IN!Q$2/SUMPRODUCT(IF(Techno_IN!$B111:$AK111=1,1,0),Techno_IN!$B$2:$AK$2)</f>
        <v>0</v>
      </c>
      <c r="R110" cm="1">
        <f t="array" ref="R110">Techno_IN!R111*Techno_IN!R$2/SUMPRODUCT(IF(Techno_IN!$B111:$AK111=1,1,0),Techno_IN!$B$2:$AK$2)</f>
        <v>0</v>
      </c>
      <c r="S110" cm="1">
        <f t="array" ref="S110">Techno_IN!S111*Techno_IN!S$2/SUMPRODUCT(IF(Techno_IN!$B111:$AK111=1,1,0),Techno_IN!$B$2:$AK$2)</f>
        <v>0</v>
      </c>
      <c r="T110" cm="1">
        <f t="array" ref="T110">Techno_IN!T111*Techno_IN!T$2/SUMPRODUCT(IF(Techno_IN!$B111:$AK111=1,1,0),Techno_IN!$B$2:$AK$2)</f>
        <v>0</v>
      </c>
      <c r="U110" cm="1">
        <f t="array" ref="U110">Techno_IN!U111*Techno_IN!U$2/SUMPRODUCT(IF(Techno_IN!$B111:$AK111=1,1,0),Techno_IN!$B$2:$AK$2)</f>
        <v>0</v>
      </c>
      <c r="V110" cm="1">
        <f t="array" ref="V110">Techno_IN!V111*Techno_IN!V$2/SUMPRODUCT(IF(Techno_IN!$B111:$AK111=1,1,0),Techno_IN!$B$2:$AK$2)</f>
        <v>0</v>
      </c>
      <c r="W110" cm="1">
        <f t="array" ref="W110">Techno_IN!W111*Techno_IN!W$2/SUMPRODUCT(IF(Techno_IN!$B111:$AK111=1,1,0),Techno_IN!$B$2:$AK$2)</f>
        <v>0</v>
      </c>
      <c r="X110" cm="1">
        <f t="array" ref="X110">Techno_IN!X111*Techno_IN!X$2/SUMPRODUCT(IF(Techno_IN!$B111:$AK111=1,1,0),Techno_IN!$B$2:$AK$2)</f>
        <v>0</v>
      </c>
      <c r="Y110" cm="1">
        <f t="array" ref="Y110">Techno_IN!Y111*Techno_IN!Y$2/SUMPRODUCT(IF(Techno_IN!$B111:$AK111=1,1,0),Techno_IN!$B$2:$AK$2)</f>
        <v>0</v>
      </c>
      <c r="Z110" cm="1">
        <f t="array" ref="Z110">Techno_IN!Z111*Techno_IN!Z$2/SUMPRODUCT(IF(Techno_IN!$B111:$AK111=1,1,0),Techno_IN!$B$2:$AK$2)</f>
        <v>0</v>
      </c>
      <c r="AA110" cm="1">
        <f t="array" ref="AA110">Techno_IN!AA111*Techno_IN!AA$2/SUMPRODUCT(IF(Techno_IN!$B111:$AK111=1,1,0),Techno_IN!$B$2:$AK$2)</f>
        <v>0</v>
      </c>
      <c r="AB110" cm="1">
        <f t="array" ref="AB110">Techno_IN!AB111*Techno_IN!AB$2/SUMPRODUCT(IF(Techno_IN!$B111:$AK111=1,1,0),Techno_IN!$B$2:$AK$2)</f>
        <v>0</v>
      </c>
      <c r="AC110" cm="1">
        <f t="array" ref="AC110">Techno_IN!AC111*Techno_IN!AC$2/SUMPRODUCT(IF(Techno_IN!$B111:$AK111=1,1,0),Techno_IN!$B$2:$AK$2)</f>
        <v>0</v>
      </c>
      <c r="AD110" cm="1">
        <f t="array" ref="AD110">Techno_IN!AD111*Techno_IN!AD$2/SUMPRODUCT(IF(Techno_IN!$B111:$AK111=1,1,0),Techno_IN!$B$2:$AK$2)</f>
        <v>0</v>
      </c>
      <c r="AE110" cm="1">
        <f t="array" ref="AE110">Techno_IN!AE111*Techno_IN!AE$2/SUMPRODUCT(IF(Techno_IN!$B111:$AK111=1,1,0),Techno_IN!$B$2:$AK$2)</f>
        <v>0</v>
      </c>
      <c r="AF110" cm="1">
        <f t="array" ref="AF110">Techno_IN!AF111*Techno_IN!AF$2/SUMPRODUCT(IF(Techno_IN!$B111:$AK111=1,1,0),Techno_IN!$B$2:$AK$2)</f>
        <v>0</v>
      </c>
      <c r="AG110" cm="1">
        <f t="array" ref="AG110">Techno_IN!AG111*Techno_IN!AG$2/SUMPRODUCT(IF(Techno_IN!$B111:$AK111=1,1,0),Techno_IN!$B$2:$AK$2)</f>
        <v>0</v>
      </c>
      <c r="AH110" cm="1">
        <f t="array" ref="AH110">Techno_IN!AH111*Techno_IN!AH$2/SUMPRODUCT(IF(Techno_IN!$B111:$AK111=1,1,0),Techno_IN!$B$2:$AK$2)</f>
        <v>0</v>
      </c>
      <c r="AI110" cm="1">
        <f t="array" ref="AI110">Techno_IN!AI111*Techno_IN!AI$2/SUMPRODUCT(IF(Techno_IN!$B111:$AK111=1,1,0),Techno_IN!$B$2:$AK$2)</f>
        <v>0</v>
      </c>
      <c r="AJ110" cm="1">
        <f t="array" ref="AJ110">Techno_IN!AJ111*Techno_IN!AJ$2/SUMPRODUCT(IF(Techno_IN!$B111:$AK111=1,1,0),Techno_IN!$B$2:$AK$2)</f>
        <v>1.0625173076923078</v>
      </c>
      <c r="AK110" cm="1">
        <f t="array" ref="AK110">Techno_IN!AK111*Techno_IN!AK$2/SUMPRODUCT(IF(Techno_IN!$B111:$AK111=1,1,0),Techno_IN!$B$2:$AK$2)</f>
        <v>0</v>
      </c>
    </row>
    <row r="111" spans="1:37">
      <c r="A111" t="str">
        <f>Techno_IN!A112</f>
        <v>BIO_HYDROLYSIS</v>
      </c>
      <c r="B111" cm="1">
        <f t="array" ref="B111">Techno_IN!B112*Techno_IN!B$2/SUMPRODUCT(IF(Techno_IN!$B112:$AK112=1,1,0),Techno_IN!$B$2:$AK$2)</f>
        <v>0</v>
      </c>
      <c r="C111" cm="1">
        <f t="array" ref="C111">Techno_IN!C112*Techno_IN!C$2/SUMPRODUCT(IF(Techno_IN!$B112:$AK112=1,1,0),Techno_IN!$B$2:$AK$2)</f>
        <v>0</v>
      </c>
      <c r="D111" cm="1">
        <f t="array" ref="D111">Techno_IN!D112*Techno_IN!D$2/SUMPRODUCT(IF(Techno_IN!$B112:$AK112=1,1,0),Techno_IN!$B$2:$AK$2)</f>
        <v>0</v>
      </c>
      <c r="E111" cm="1">
        <f t="array" ref="E111">Techno_IN!E112*Techno_IN!E$2/SUMPRODUCT(IF(Techno_IN!$B112:$AK112=1,1,0),Techno_IN!$B$2:$AK$2)</f>
        <v>0</v>
      </c>
      <c r="F111" cm="1">
        <f t="array" ref="F111">Techno_IN!F112*Techno_IN!F$2/SUMPRODUCT(IF(Techno_IN!$B112:$AK112=1,1,0),Techno_IN!$B$2:$AK$2)</f>
        <v>0</v>
      </c>
      <c r="G111" cm="1">
        <f t="array" ref="G111">Techno_IN!G112*Techno_IN!G$2/SUMPRODUCT(IF(Techno_IN!$B112:$AK112=1,1,0),Techno_IN!$B$2:$AK$2)</f>
        <v>0</v>
      </c>
      <c r="H111" cm="1">
        <f t="array" ref="H111">Techno_IN!H112*Techno_IN!H$2/SUMPRODUCT(IF(Techno_IN!$B112:$AK112=1,1,0),Techno_IN!$B$2:$AK$2)</f>
        <v>0</v>
      </c>
      <c r="I111" cm="1">
        <f t="array" ref="I111">Techno_IN!I112*Techno_IN!I$2/SUMPRODUCT(IF(Techno_IN!$B112:$AK112=1,1,0),Techno_IN!$B$2:$AK$2)</f>
        <v>9.0925623076923076E-2</v>
      </c>
      <c r="J111" cm="1">
        <f t="array" ref="J111">Techno_IN!J112*Techno_IN!J$2/SUMPRODUCT(IF(Techno_IN!$B112:$AK112=1,1,0),Techno_IN!$B$2:$AK$2)</f>
        <v>0</v>
      </c>
      <c r="K111" cm="1">
        <f t="array" ref="K111">Techno_IN!K112*Techno_IN!K$2/SUMPRODUCT(IF(Techno_IN!$B112:$AK112=1,1,0),Techno_IN!$B$2:$AK$2)</f>
        <v>0</v>
      </c>
      <c r="L111" cm="1">
        <f t="array" ref="L111">Techno_IN!L112*Techno_IN!L$2/SUMPRODUCT(IF(Techno_IN!$B112:$AK112=1,1,0),Techno_IN!$B$2:$AK$2)</f>
        <v>0</v>
      </c>
      <c r="M111" cm="1">
        <f t="array" ref="M111">Techno_IN!M112*Techno_IN!M$2/SUMPRODUCT(IF(Techno_IN!$B112:$AK112=1,1,0),Techno_IN!$B$2:$AK$2)</f>
        <v>1</v>
      </c>
      <c r="N111" cm="1">
        <f t="array" ref="N111">Techno_IN!N112*Techno_IN!N$2/SUMPRODUCT(IF(Techno_IN!$B112:$AK112=1,1,0),Techno_IN!$B$2:$AK$2)</f>
        <v>0</v>
      </c>
      <c r="O111" cm="1">
        <f t="array" ref="O111">Techno_IN!O112*Techno_IN!O$2/SUMPRODUCT(IF(Techno_IN!$B112:$AK112=1,1,0),Techno_IN!$B$2:$AK$2)</f>
        <v>-2.5231860339807692</v>
      </c>
      <c r="P111" cm="1">
        <f t="array" ref="P111">Techno_IN!P112*Techno_IN!P$2/SUMPRODUCT(IF(Techno_IN!$B112:$AK112=1,1,0),Techno_IN!$B$2:$AK$2)</f>
        <v>0</v>
      </c>
      <c r="Q111" cm="1">
        <f t="array" ref="Q111">Techno_IN!Q112*Techno_IN!Q$2/SUMPRODUCT(IF(Techno_IN!$B112:$AK112=1,1,0),Techno_IN!$B$2:$AK$2)</f>
        <v>0</v>
      </c>
      <c r="R111" cm="1">
        <f t="array" ref="R111">Techno_IN!R112*Techno_IN!R$2/SUMPRODUCT(IF(Techno_IN!$B112:$AK112=1,1,0),Techno_IN!$B$2:$AK$2)</f>
        <v>0</v>
      </c>
      <c r="S111" cm="1">
        <f t="array" ref="S111">Techno_IN!S112*Techno_IN!S$2/SUMPRODUCT(IF(Techno_IN!$B112:$AK112=1,1,0),Techno_IN!$B$2:$AK$2)</f>
        <v>0</v>
      </c>
      <c r="T111" cm="1">
        <f t="array" ref="T111">Techno_IN!T112*Techno_IN!T$2/SUMPRODUCT(IF(Techno_IN!$B112:$AK112=1,1,0),Techno_IN!$B$2:$AK$2)</f>
        <v>0</v>
      </c>
      <c r="U111" cm="1">
        <f t="array" ref="U111">Techno_IN!U112*Techno_IN!U$2/SUMPRODUCT(IF(Techno_IN!$B112:$AK112=1,1,0),Techno_IN!$B$2:$AK$2)</f>
        <v>0</v>
      </c>
      <c r="V111" cm="1">
        <f t="array" ref="V111">Techno_IN!V112*Techno_IN!V$2/SUMPRODUCT(IF(Techno_IN!$B112:$AK112=1,1,0),Techno_IN!$B$2:$AK$2)</f>
        <v>0</v>
      </c>
      <c r="W111" cm="1">
        <f t="array" ref="W111">Techno_IN!W112*Techno_IN!W$2/SUMPRODUCT(IF(Techno_IN!$B112:$AK112=1,1,0),Techno_IN!$B$2:$AK$2)</f>
        <v>0</v>
      </c>
      <c r="X111" cm="1">
        <f t="array" ref="X111">Techno_IN!X112*Techno_IN!X$2/SUMPRODUCT(IF(Techno_IN!$B112:$AK112=1,1,0),Techno_IN!$B$2:$AK$2)</f>
        <v>0</v>
      </c>
      <c r="Y111" cm="1">
        <f t="array" ref="Y111">Techno_IN!Y112*Techno_IN!Y$2/SUMPRODUCT(IF(Techno_IN!$B112:$AK112=1,1,0),Techno_IN!$B$2:$AK$2)</f>
        <v>0</v>
      </c>
      <c r="Z111" cm="1">
        <f t="array" ref="Z111">Techno_IN!Z112*Techno_IN!Z$2/SUMPRODUCT(IF(Techno_IN!$B112:$AK112=1,1,0),Techno_IN!$B$2:$AK$2)</f>
        <v>0</v>
      </c>
      <c r="AA111" cm="1">
        <f t="array" ref="AA111">Techno_IN!AA112*Techno_IN!AA$2/SUMPRODUCT(IF(Techno_IN!$B112:$AK112=1,1,0),Techno_IN!$B$2:$AK$2)</f>
        <v>0</v>
      </c>
      <c r="AB111" cm="1">
        <f t="array" ref="AB111">Techno_IN!AB112*Techno_IN!AB$2/SUMPRODUCT(IF(Techno_IN!$B112:$AK112=1,1,0),Techno_IN!$B$2:$AK$2)</f>
        <v>0</v>
      </c>
      <c r="AC111" cm="1">
        <f t="array" ref="AC111">Techno_IN!AC112*Techno_IN!AC$2/SUMPRODUCT(IF(Techno_IN!$B112:$AK112=1,1,0),Techno_IN!$B$2:$AK$2)</f>
        <v>0</v>
      </c>
      <c r="AD111" cm="1">
        <f t="array" ref="AD111">Techno_IN!AD112*Techno_IN!AD$2/SUMPRODUCT(IF(Techno_IN!$B112:$AK112=1,1,0),Techno_IN!$B$2:$AK$2)</f>
        <v>0</v>
      </c>
      <c r="AE111" cm="1">
        <f t="array" ref="AE111">Techno_IN!AE112*Techno_IN!AE$2/SUMPRODUCT(IF(Techno_IN!$B112:$AK112=1,1,0),Techno_IN!$B$2:$AK$2)</f>
        <v>0</v>
      </c>
      <c r="AF111" cm="1">
        <f t="array" ref="AF111">Techno_IN!AF112*Techno_IN!AF$2/SUMPRODUCT(IF(Techno_IN!$B112:$AK112=1,1,0),Techno_IN!$B$2:$AK$2)</f>
        <v>0</v>
      </c>
      <c r="AG111" cm="1">
        <f t="array" ref="AG111">Techno_IN!AG112*Techno_IN!AG$2/SUMPRODUCT(IF(Techno_IN!$B112:$AK112=1,1,0),Techno_IN!$B$2:$AK$2)</f>
        <v>0</v>
      </c>
      <c r="AH111" cm="1">
        <f t="array" ref="AH111">Techno_IN!AH112*Techno_IN!AH$2/SUMPRODUCT(IF(Techno_IN!$B112:$AK112=1,1,0),Techno_IN!$B$2:$AK$2)</f>
        <v>0</v>
      </c>
      <c r="AI111" cm="1">
        <f t="array" ref="AI111">Techno_IN!AI112*Techno_IN!AI$2/SUMPRODUCT(IF(Techno_IN!$B112:$AK112=1,1,0),Techno_IN!$B$2:$AK$2)</f>
        <v>0</v>
      </c>
      <c r="AJ111" cm="1">
        <f t="array" ref="AJ111">Techno_IN!AJ112*Techno_IN!AJ$2/SUMPRODUCT(IF(Techno_IN!$B112:$AK112=1,1,0),Techno_IN!$B$2:$AK$2)</f>
        <v>0.69421713076923075</v>
      </c>
      <c r="AK111" cm="1">
        <f t="array" ref="AK111">Techno_IN!AK112*Techno_IN!AK$2/SUMPRODUCT(IF(Techno_IN!$B112:$AK112=1,1,0),Techno_IN!$B$2:$AK$2)</f>
        <v>0</v>
      </c>
    </row>
    <row r="112" spans="1:37">
      <c r="A112" t="str">
        <f>Techno_IN!A113</f>
        <v>PYROLYSIS_TO_LFO</v>
      </c>
      <c r="B112" cm="1">
        <f t="array" ref="B112">Techno_IN!B113*Techno_IN!B$2/SUMPRODUCT(IF(Techno_IN!$B113:$AK113=1,1,0),Techno_IN!$B$2:$AK$2)</f>
        <v>0</v>
      </c>
      <c r="C112" cm="1">
        <f t="array" ref="C112">Techno_IN!C113*Techno_IN!C$2/SUMPRODUCT(IF(Techno_IN!$B113:$AK113=1,1,0),Techno_IN!$B$2:$AK$2)</f>
        <v>0</v>
      </c>
      <c r="D112" cm="1">
        <f t="array" ref="D112">Techno_IN!D113*Techno_IN!D$2/SUMPRODUCT(IF(Techno_IN!$B113:$AK113=1,1,0),Techno_IN!$B$2:$AK$2)</f>
        <v>0</v>
      </c>
      <c r="E112" cm="1">
        <f t="array" ref="E112">Techno_IN!E113*Techno_IN!E$2/SUMPRODUCT(IF(Techno_IN!$B113:$AK113=1,1,0),Techno_IN!$B$2:$AK$2)</f>
        <v>0</v>
      </c>
      <c r="F112" cm="1">
        <f t="array" ref="F112">Techno_IN!F113*Techno_IN!F$2/SUMPRODUCT(IF(Techno_IN!$B113:$AK113=1,1,0),Techno_IN!$B$2:$AK$2)</f>
        <v>0</v>
      </c>
      <c r="G112" cm="1">
        <f t="array" ref="G112">Techno_IN!G113*Techno_IN!G$2/SUMPRODUCT(IF(Techno_IN!$B113:$AK113=1,1,0),Techno_IN!$B$2:$AK$2)</f>
        <v>0</v>
      </c>
      <c r="H112" cm="1">
        <f t="array" ref="H112">Techno_IN!H113*Techno_IN!H$2/SUMPRODUCT(IF(Techno_IN!$B113:$AK113=1,1,0),Techno_IN!$B$2:$AK$2)</f>
        <v>0</v>
      </c>
      <c r="I112" cm="1">
        <f t="array" ref="I112">Techno_IN!I113*Techno_IN!I$2/SUMPRODUCT(IF(Techno_IN!$B113:$AK113=1,1,0),Techno_IN!$B$2:$AK$2)</f>
        <v>2.2452830188679246E-2</v>
      </c>
      <c r="J112" cm="1">
        <f t="array" ref="J112">Techno_IN!J113*Techno_IN!J$2/SUMPRODUCT(IF(Techno_IN!$B113:$AK113=1,1,0),Techno_IN!$B$2:$AK$2)</f>
        <v>0</v>
      </c>
      <c r="K112" cm="1">
        <f t="array" ref="K112">Techno_IN!K113*Techno_IN!K$2/SUMPRODUCT(IF(Techno_IN!$B113:$AK113=1,1,0),Techno_IN!$B$2:$AK$2)</f>
        <v>0</v>
      </c>
      <c r="L112" cm="1">
        <f t="array" ref="L112">Techno_IN!L113*Techno_IN!L$2/SUMPRODUCT(IF(Techno_IN!$B113:$AK113=1,1,0),Techno_IN!$B$2:$AK$2)</f>
        <v>1</v>
      </c>
      <c r="M112" cm="1">
        <f t="array" ref="M112">Techno_IN!M113*Techno_IN!M$2/SUMPRODUCT(IF(Techno_IN!$B113:$AK113=1,1,0),Techno_IN!$B$2:$AK$2)</f>
        <v>0</v>
      </c>
      <c r="N112" cm="1">
        <f t="array" ref="N112">Techno_IN!N113*Techno_IN!N$2/SUMPRODUCT(IF(Techno_IN!$B113:$AK113=1,1,0),Techno_IN!$B$2:$AK$2)</f>
        <v>-1.5725349056603775</v>
      </c>
      <c r="O112" cm="1">
        <f t="array" ref="O112">Techno_IN!O113*Techno_IN!O$2/SUMPRODUCT(IF(Techno_IN!$B113:$AK113=1,1,0),Techno_IN!$B$2:$AK$2)</f>
        <v>0</v>
      </c>
      <c r="P112" cm="1">
        <f t="array" ref="P112">Techno_IN!P113*Techno_IN!P$2/SUMPRODUCT(IF(Techno_IN!$B113:$AK113=1,1,0),Techno_IN!$B$2:$AK$2)</f>
        <v>0</v>
      </c>
      <c r="Q112" cm="1">
        <f t="array" ref="Q112">Techno_IN!Q113*Techno_IN!Q$2/SUMPRODUCT(IF(Techno_IN!$B113:$AK113=1,1,0),Techno_IN!$B$2:$AK$2)</f>
        <v>0</v>
      </c>
      <c r="R112" cm="1">
        <f t="array" ref="R112">Techno_IN!R113*Techno_IN!R$2/SUMPRODUCT(IF(Techno_IN!$B113:$AK113=1,1,0),Techno_IN!$B$2:$AK$2)</f>
        <v>0</v>
      </c>
      <c r="S112" cm="1">
        <f t="array" ref="S112">Techno_IN!S113*Techno_IN!S$2/SUMPRODUCT(IF(Techno_IN!$B113:$AK113=1,1,0),Techno_IN!$B$2:$AK$2)</f>
        <v>0</v>
      </c>
      <c r="T112" cm="1">
        <f t="array" ref="T112">Techno_IN!T113*Techno_IN!T$2/SUMPRODUCT(IF(Techno_IN!$B113:$AK113=1,1,0),Techno_IN!$B$2:$AK$2)</f>
        <v>0</v>
      </c>
      <c r="U112" cm="1">
        <f t="array" ref="U112">Techno_IN!U113*Techno_IN!U$2/SUMPRODUCT(IF(Techno_IN!$B113:$AK113=1,1,0),Techno_IN!$B$2:$AK$2)</f>
        <v>0</v>
      </c>
      <c r="V112" cm="1">
        <f t="array" ref="V112">Techno_IN!V113*Techno_IN!V$2/SUMPRODUCT(IF(Techno_IN!$B113:$AK113=1,1,0),Techno_IN!$B$2:$AK$2)</f>
        <v>0</v>
      </c>
      <c r="W112" cm="1">
        <f t="array" ref="W112">Techno_IN!W113*Techno_IN!W$2/SUMPRODUCT(IF(Techno_IN!$B113:$AK113=1,1,0),Techno_IN!$B$2:$AK$2)</f>
        <v>0</v>
      </c>
      <c r="X112" cm="1">
        <f t="array" ref="X112">Techno_IN!X113*Techno_IN!X$2/SUMPRODUCT(IF(Techno_IN!$B113:$AK113=1,1,0),Techno_IN!$B$2:$AK$2)</f>
        <v>0</v>
      </c>
      <c r="Y112" cm="1">
        <f t="array" ref="Y112">Techno_IN!Y113*Techno_IN!Y$2/SUMPRODUCT(IF(Techno_IN!$B113:$AK113=1,1,0),Techno_IN!$B$2:$AK$2)</f>
        <v>0</v>
      </c>
      <c r="Z112" cm="1">
        <f t="array" ref="Z112">Techno_IN!Z113*Techno_IN!Z$2/SUMPRODUCT(IF(Techno_IN!$B113:$AK113=1,1,0),Techno_IN!$B$2:$AK$2)</f>
        <v>0</v>
      </c>
      <c r="AA112" cm="1">
        <f t="array" ref="AA112">Techno_IN!AA113*Techno_IN!AA$2/SUMPRODUCT(IF(Techno_IN!$B113:$AK113=1,1,0),Techno_IN!$B$2:$AK$2)</f>
        <v>0</v>
      </c>
      <c r="AB112" cm="1">
        <f t="array" ref="AB112">Techno_IN!AB113*Techno_IN!AB$2/SUMPRODUCT(IF(Techno_IN!$B113:$AK113=1,1,0),Techno_IN!$B$2:$AK$2)</f>
        <v>0</v>
      </c>
      <c r="AC112" cm="1">
        <f t="array" ref="AC112">Techno_IN!AC113*Techno_IN!AC$2/SUMPRODUCT(IF(Techno_IN!$B113:$AK113=1,1,0),Techno_IN!$B$2:$AK$2)</f>
        <v>0</v>
      </c>
      <c r="AD112" cm="1">
        <f t="array" ref="AD112">Techno_IN!AD113*Techno_IN!AD$2/SUMPRODUCT(IF(Techno_IN!$B113:$AK113=1,1,0),Techno_IN!$B$2:$AK$2)</f>
        <v>0</v>
      </c>
      <c r="AE112" cm="1">
        <f t="array" ref="AE112">Techno_IN!AE113*Techno_IN!AE$2/SUMPRODUCT(IF(Techno_IN!$B113:$AK113=1,1,0),Techno_IN!$B$2:$AK$2)</f>
        <v>0</v>
      </c>
      <c r="AF112" cm="1">
        <f t="array" ref="AF112">Techno_IN!AF113*Techno_IN!AF$2/SUMPRODUCT(IF(Techno_IN!$B113:$AK113=1,1,0),Techno_IN!$B$2:$AK$2)</f>
        <v>0</v>
      </c>
      <c r="AG112" cm="1">
        <f t="array" ref="AG112">Techno_IN!AG113*Techno_IN!AG$2/SUMPRODUCT(IF(Techno_IN!$B113:$AK113=1,1,0),Techno_IN!$B$2:$AK$2)</f>
        <v>0</v>
      </c>
      <c r="AH112" cm="1">
        <f t="array" ref="AH112">Techno_IN!AH113*Techno_IN!AH$2/SUMPRODUCT(IF(Techno_IN!$B113:$AK113=1,1,0),Techno_IN!$B$2:$AK$2)</f>
        <v>0</v>
      </c>
      <c r="AI112" cm="1">
        <f t="array" ref="AI112">Techno_IN!AI113*Techno_IN!AI$2/SUMPRODUCT(IF(Techno_IN!$B113:$AK113=1,1,0),Techno_IN!$B$2:$AK$2)</f>
        <v>0</v>
      </c>
      <c r="AJ112" cm="1">
        <f t="array" ref="AJ112">Techno_IN!AJ113*Techno_IN!AJ$2/SUMPRODUCT(IF(Techno_IN!$B113:$AK113=1,1,0),Techno_IN!$B$2:$AK$2)</f>
        <v>0.30722924528301881</v>
      </c>
      <c r="AK112" cm="1">
        <f t="array" ref="AK112">Techno_IN!AK113*Techno_IN!AK$2/SUMPRODUCT(IF(Techno_IN!$B113:$AK113=1,1,0),Techno_IN!$B$2:$AK$2)</f>
        <v>0</v>
      </c>
    </row>
    <row r="113" spans="1:37">
      <c r="A113" t="str">
        <f>Techno_IN!A114</f>
        <v>PYROLYSIS_TO_FUELS</v>
      </c>
      <c r="B113" cm="1">
        <f t="array" ref="B113">Techno_IN!B114*Techno_IN!B$2/SUMPRODUCT(IF(Techno_IN!$B114:$AK114=1,1,0),Techno_IN!$B$2:$AK$2)</f>
        <v>0</v>
      </c>
      <c r="C113" cm="1">
        <f t="array" ref="C113">Techno_IN!C114*Techno_IN!C$2/SUMPRODUCT(IF(Techno_IN!$B114:$AK114=1,1,0),Techno_IN!$B$2:$AK$2)</f>
        <v>0</v>
      </c>
      <c r="D113" cm="1">
        <f t="array" ref="D113">Techno_IN!D114*Techno_IN!D$2/SUMPRODUCT(IF(Techno_IN!$B114:$AK114=1,1,0),Techno_IN!$B$2:$AK$2)</f>
        <v>0</v>
      </c>
      <c r="E113" cm="1">
        <f t="array" ref="E113">Techno_IN!E114*Techno_IN!E$2/SUMPRODUCT(IF(Techno_IN!$B114:$AK114=1,1,0),Techno_IN!$B$2:$AK$2)</f>
        <v>0</v>
      </c>
      <c r="F113" cm="1">
        <f t="array" ref="F113">Techno_IN!F114*Techno_IN!F$2/SUMPRODUCT(IF(Techno_IN!$B114:$AK114=1,1,0),Techno_IN!$B$2:$AK$2)</f>
        <v>0</v>
      </c>
      <c r="G113" cm="1">
        <f t="array" ref="G113">Techno_IN!G114*Techno_IN!G$2/SUMPRODUCT(IF(Techno_IN!$B114:$AK114=1,1,0),Techno_IN!$B$2:$AK$2)</f>
        <v>0</v>
      </c>
      <c r="H113" cm="1">
        <f t="array" ref="H113">Techno_IN!H114*Techno_IN!H$2/SUMPRODUCT(IF(Techno_IN!$B114:$AK114=1,1,0),Techno_IN!$B$2:$AK$2)</f>
        <v>0</v>
      </c>
      <c r="I113" cm="1">
        <f t="array" ref="I113">Techno_IN!I114*Techno_IN!I$2/SUMPRODUCT(IF(Techno_IN!$B114:$AK114=1,1,0),Techno_IN!$B$2:$AK$2)</f>
        <v>2.4150943396226414E-2</v>
      </c>
      <c r="J113" cm="1">
        <f t="array" ref="J113">Techno_IN!J114*Techno_IN!J$2/SUMPRODUCT(IF(Techno_IN!$B114:$AK114=1,1,0),Techno_IN!$B$2:$AK$2)</f>
        <v>1</v>
      </c>
      <c r="K113" cm="1">
        <f t="array" ref="K113">Techno_IN!K114*Techno_IN!K$2/SUMPRODUCT(IF(Techno_IN!$B114:$AK114=1,1,0),Techno_IN!$B$2:$AK$2)</f>
        <v>0.45600000000000002</v>
      </c>
      <c r="L113" cm="1">
        <f t="array" ref="L113">Techno_IN!L114*Techno_IN!L$2/SUMPRODUCT(IF(Techno_IN!$B114:$AK114=1,1,0),Techno_IN!$B$2:$AK$2)</f>
        <v>0</v>
      </c>
      <c r="M113" cm="1">
        <f t="array" ref="M113">Techno_IN!M114*Techno_IN!M$2/SUMPRODUCT(IF(Techno_IN!$B114:$AK114=1,1,0),Techno_IN!$B$2:$AK$2)</f>
        <v>0</v>
      </c>
      <c r="N113" cm="1">
        <f t="array" ref="N113">Techno_IN!N114*Techno_IN!N$2/SUMPRODUCT(IF(Techno_IN!$B114:$AK114=1,1,0),Techno_IN!$B$2:$AK$2)</f>
        <v>-2.6577169811320753</v>
      </c>
      <c r="O113" cm="1">
        <f t="array" ref="O113">Techno_IN!O114*Techno_IN!O$2/SUMPRODUCT(IF(Techno_IN!$B114:$AK114=1,1,0),Techno_IN!$B$2:$AK$2)</f>
        <v>0</v>
      </c>
      <c r="P113" cm="1">
        <f t="array" ref="P113">Techno_IN!P114*Techno_IN!P$2/SUMPRODUCT(IF(Techno_IN!$B114:$AK114=1,1,0),Techno_IN!$B$2:$AK$2)</f>
        <v>0</v>
      </c>
      <c r="Q113" cm="1">
        <f t="array" ref="Q113">Techno_IN!Q114*Techno_IN!Q$2/SUMPRODUCT(IF(Techno_IN!$B114:$AK114=1,1,0),Techno_IN!$B$2:$AK$2)</f>
        <v>0</v>
      </c>
      <c r="R113" cm="1">
        <f t="array" ref="R113">Techno_IN!R114*Techno_IN!R$2/SUMPRODUCT(IF(Techno_IN!$B114:$AK114=1,1,0),Techno_IN!$B$2:$AK$2)</f>
        <v>0</v>
      </c>
      <c r="S113" cm="1">
        <f t="array" ref="S113">Techno_IN!S114*Techno_IN!S$2/SUMPRODUCT(IF(Techno_IN!$B114:$AK114=1,1,0),Techno_IN!$B$2:$AK$2)</f>
        <v>0</v>
      </c>
      <c r="T113" cm="1">
        <f t="array" ref="T113">Techno_IN!T114*Techno_IN!T$2/SUMPRODUCT(IF(Techno_IN!$B114:$AK114=1,1,0),Techno_IN!$B$2:$AK$2)</f>
        <v>0</v>
      </c>
      <c r="U113" cm="1">
        <f t="array" ref="U113">Techno_IN!U114*Techno_IN!U$2/SUMPRODUCT(IF(Techno_IN!$B114:$AK114=1,1,0),Techno_IN!$B$2:$AK$2)</f>
        <v>0</v>
      </c>
      <c r="V113" cm="1">
        <f t="array" ref="V113">Techno_IN!V114*Techno_IN!V$2/SUMPRODUCT(IF(Techno_IN!$B114:$AK114=1,1,0),Techno_IN!$B$2:$AK$2)</f>
        <v>0</v>
      </c>
      <c r="W113" cm="1">
        <f t="array" ref="W113">Techno_IN!W114*Techno_IN!W$2/SUMPRODUCT(IF(Techno_IN!$B114:$AK114=1,1,0),Techno_IN!$B$2:$AK$2)</f>
        <v>0</v>
      </c>
      <c r="X113" cm="1">
        <f t="array" ref="X113">Techno_IN!X114*Techno_IN!X$2/SUMPRODUCT(IF(Techno_IN!$B114:$AK114=1,1,0),Techno_IN!$B$2:$AK$2)</f>
        <v>0</v>
      </c>
      <c r="Y113" cm="1">
        <f t="array" ref="Y113">Techno_IN!Y114*Techno_IN!Y$2/SUMPRODUCT(IF(Techno_IN!$B114:$AK114=1,1,0),Techno_IN!$B$2:$AK$2)</f>
        <v>0</v>
      </c>
      <c r="Z113" cm="1">
        <f t="array" ref="Z113">Techno_IN!Z114*Techno_IN!Z$2/SUMPRODUCT(IF(Techno_IN!$B114:$AK114=1,1,0),Techno_IN!$B$2:$AK$2)</f>
        <v>0</v>
      </c>
      <c r="AA113" cm="1">
        <f t="array" ref="AA113">Techno_IN!AA114*Techno_IN!AA$2/SUMPRODUCT(IF(Techno_IN!$B114:$AK114=1,1,0),Techno_IN!$B$2:$AK$2)</f>
        <v>0</v>
      </c>
      <c r="AB113" cm="1">
        <f t="array" ref="AB113">Techno_IN!AB114*Techno_IN!AB$2/SUMPRODUCT(IF(Techno_IN!$B114:$AK114=1,1,0),Techno_IN!$B$2:$AK$2)</f>
        <v>0</v>
      </c>
      <c r="AC113" cm="1">
        <f t="array" ref="AC113">Techno_IN!AC114*Techno_IN!AC$2/SUMPRODUCT(IF(Techno_IN!$B114:$AK114=1,1,0),Techno_IN!$B$2:$AK$2)</f>
        <v>0</v>
      </c>
      <c r="AD113" cm="1">
        <f t="array" ref="AD113">Techno_IN!AD114*Techno_IN!AD$2/SUMPRODUCT(IF(Techno_IN!$B114:$AK114=1,1,0),Techno_IN!$B$2:$AK$2)</f>
        <v>0</v>
      </c>
      <c r="AE113" cm="1">
        <f t="array" ref="AE113">Techno_IN!AE114*Techno_IN!AE$2/SUMPRODUCT(IF(Techno_IN!$B114:$AK114=1,1,0),Techno_IN!$B$2:$AK$2)</f>
        <v>0</v>
      </c>
      <c r="AF113" cm="1">
        <f t="array" ref="AF113">Techno_IN!AF114*Techno_IN!AF$2/SUMPRODUCT(IF(Techno_IN!$B114:$AK114=1,1,0),Techno_IN!$B$2:$AK$2)</f>
        <v>0</v>
      </c>
      <c r="AG113" cm="1">
        <f t="array" ref="AG113">Techno_IN!AG114*Techno_IN!AG$2/SUMPRODUCT(IF(Techno_IN!$B114:$AK114=1,1,0),Techno_IN!$B$2:$AK$2)</f>
        <v>0</v>
      </c>
      <c r="AH113" cm="1">
        <f t="array" ref="AH113">Techno_IN!AH114*Techno_IN!AH$2/SUMPRODUCT(IF(Techno_IN!$B114:$AK114=1,1,0),Techno_IN!$B$2:$AK$2)</f>
        <v>0</v>
      </c>
      <c r="AI113" cm="1">
        <f t="array" ref="AI113">Techno_IN!AI114*Techno_IN!AI$2/SUMPRODUCT(IF(Techno_IN!$B114:$AK114=1,1,0),Techno_IN!$B$2:$AK$2)</f>
        <v>0</v>
      </c>
      <c r="AJ113" cm="1">
        <f t="array" ref="AJ113">Techno_IN!AJ114*Techno_IN!AJ$2/SUMPRODUCT(IF(Techno_IN!$B114:$AK114=1,1,0),Techno_IN!$B$2:$AK$2)</f>
        <v>0.58179245283018866</v>
      </c>
      <c r="AK113" cm="1">
        <f t="array" ref="AK113">Techno_IN!AK114*Techno_IN!AK$2/SUMPRODUCT(IF(Techno_IN!$B114:$AK114=1,1,0),Techno_IN!$B$2:$AK$2)</f>
        <v>0</v>
      </c>
    </row>
    <row r="114" spans="1:37">
      <c r="A114" t="str">
        <f>Techno_IN!A115</f>
        <v>ATM_CCS</v>
      </c>
      <c r="B114" cm="1">
        <f t="array" ref="B114">Techno_IN!B115*Techno_IN!B$2/SUMPRODUCT(IF(Techno_IN!$B115:$AK115=1,1,0),Techno_IN!$B$2:$AK$2)</f>
        <v>0</v>
      </c>
      <c r="C114" cm="1">
        <f t="array" ref="C114">Techno_IN!C115*Techno_IN!C$2/SUMPRODUCT(IF(Techno_IN!$B115:$AK115=1,1,0),Techno_IN!$B$2:$AK$2)</f>
        <v>0</v>
      </c>
      <c r="D114" cm="1">
        <f t="array" ref="D114">Techno_IN!D115*Techno_IN!D$2/SUMPRODUCT(IF(Techno_IN!$B115:$AK115=1,1,0),Techno_IN!$B$2:$AK$2)</f>
        <v>0</v>
      </c>
      <c r="E114" cm="1">
        <f t="array" ref="E114">Techno_IN!E115*Techno_IN!E$2/SUMPRODUCT(IF(Techno_IN!$B115:$AK115=1,1,0),Techno_IN!$B$2:$AK$2)</f>
        <v>0</v>
      </c>
      <c r="F114" cm="1">
        <f t="array" ref="F114">Techno_IN!F115*Techno_IN!F$2/SUMPRODUCT(IF(Techno_IN!$B115:$AK115=1,1,0),Techno_IN!$B$2:$AK$2)</f>
        <v>0</v>
      </c>
      <c r="G114" cm="1">
        <f t="array" ref="G114">Techno_IN!G115*Techno_IN!G$2/SUMPRODUCT(IF(Techno_IN!$B115:$AK115=1,1,0),Techno_IN!$B$2:$AK$2)</f>
        <v>0</v>
      </c>
      <c r="H114" cm="1">
        <f t="array" ref="H114">Techno_IN!H115*Techno_IN!H$2/SUMPRODUCT(IF(Techno_IN!$B115:$AK115=1,1,0),Techno_IN!$B$2:$AK$2)</f>
        <v>0</v>
      </c>
      <c r="I114" cm="1">
        <f t="array" ref="I114">Techno_IN!I115*Techno_IN!I$2/SUMPRODUCT(IF(Techno_IN!$B115:$AK115=1,1,0),Techno_IN!$B$2:$AK$2)</f>
        <v>-1.3</v>
      </c>
      <c r="J114" cm="1">
        <f t="array" ref="J114">Techno_IN!J115*Techno_IN!J$2/SUMPRODUCT(IF(Techno_IN!$B115:$AK115=1,1,0),Techno_IN!$B$2:$AK$2)</f>
        <v>0</v>
      </c>
      <c r="K114" cm="1">
        <f t="array" ref="K114">Techno_IN!K115*Techno_IN!K$2/SUMPRODUCT(IF(Techno_IN!$B115:$AK115=1,1,0),Techno_IN!$B$2:$AK$2)</f>
        <v>0</v>
      </c>
      <c r="L114" cm="1">
        <f t="array" ref="L114">Techno_IN!L115*Techno_IN!L$2/SUMPRODUCT(IF(Techno_IN!$B115:$AK115=1,1,0),Techno_IN!$B$2:$AK$2)</f>
        <v>0</v>
      </c>
      <c r="M114" cm="1">
        <f t="array" ref="M114">Techno_IN!M115*Techno_IN!M$2/SUMPRODUCT(IF(Techno_IN!$B115:$AK115=1,1,0),Techno_IN!$B$2:$AK$2)</f>
        <v>0</v>
      </c>
      <c r="N114" cm="1">
        <f t="array" ref="N114">Techno_IN!N115*Techno_IN!N$2/SUMPRODUCT(IF(Techno_IN!$B115:$AK115=1,1,0),Techno_IN!$B$2:$AK$2)</f>
        <v>0</v>
      </c>
      <c r="O114" cm="1">
        <f t="array" ref="O114">Techno_IN!O115*Techno_IN!O$2/SUMPRODUCT(IF(Techno_IN!$B115:$AK115=1,1,0),Techno_IN!$B$2:$AK$2)</f>
        <v>0</v>
      </c>
      <c r="P114" cm="1">
        <f t="array" ref="P114">Techno_IN!P115*Techno_IN!P$2/SUMPRODUCT(IF(Techno_IN!$B115:$AK115=1,1,0),Techno_IN!$B$2:$AK$2)</f>
        <v>0</v>
      </c>
      <c r="Q114" cm="1">
        <f t="array" ref="Q114">Techno_IN!Q115*Techno_IN!Q$2/SUMPRODUCT(IF(Techno_IN!$B115:$AK115=1,1,0),Techno_IN!$B$2:$AK$2)</f>
        <v>0</v>
      </c>
      <c r="R114" cm="1">
        <f t="array" ref="R114">Techno_IN!R115*Techno_IN!R$2/SUMPRODUCT(IF(Techno_IN!$B115:$AK115=1,1,0),Techno_IN!$B$2:$AK$2)</f>
        <v>0</v>
      </c>
      <c r="S114" cm="1">
        <f t="array" ref="S114">Techno_IN!S115*Techno_IN!S$2/SUMPRODUCT(IF(Techno_IN!$B115:$AK115=1,1,0),Techno_IN!$B$2:$AK$2)</f>
        <v>0</v>
      </c>
      <c r="T114" cm="1">
        <f t="array" ref="T114">Techno_IN!T115*Techno_IN!T$2/SUMPRODUCT(IF(Techno_IN!$B115:$AK115=1,1,0),Techno_IN!$B$2:$AK$2)</f>
        <v>0</v>
      </c>
      <c r="U114" cm="1">
        <f t="array" ref="U114">Techno_IN!U115*Techno_IN!U$2/SUMPRODUCT(IF(Techno_IN!$B115:$AK115=1,1,0),Techno_IN!$B$2:$AK$2)</f>
        <v>0</v>
      </c>
      <c r="V114" cm="1">
        <f t="array" ref="V114">Techno_IN!V115*Techno_IN!V$2/SUMPRODUCT(IF(Techno_IN!$B115:$AK115=1,1,0),Techno_IN!$B$2:$AK$2)</f>
        <v>0</v>
      </c>
      <c r="W114" cm="1">
        <f t="array" ref="W114">Techno_IN!W115*Techno_IN!W$2/SUMPRODUCT(IF(Techno_IN!$B115:$AK115=1,1,0),Techno_IN!$B$2:$AK$2)</f>
        <v>0</v>
      </c>
      <c r="X114" cm="1">
        <f t="array" ref="X114">Techno_IN!X115*Techno_IN!X$2/SUMPRODUCT(IF(Techno_IN!$B115:$AK115=1,1,0),Techno_IN!$B$2:$AK$2)</f>
        <v>0</v>
      </c>
      <c r="Y114" cm="1">
        <f t="array" ref="Y114">Techno_IN!Y115*Techno_IN!Y$2/SUMPRODUCT(IF(Techno_IN!$B115:$AK115=1,1,0),Techno_IN!$B$2:$AK$2)</f>
        <v>0</v>
      </c>
      <c r="Z114" cm="1">
        <f t="array" ref="Z114">Techno_IN!Z115*Techno_IN!Z$2/SUMPRODUCT(IF(Techno_IN!$B115:$AK115=1,1,0),Techno_IN!$B$2:$AK$2)</f>
        <v>0</v>
      </c>
      <c r="AA114" cm="1">
        <f t="array" ref="AA114">Techno_IN!AA115*Techno_IN!AA$2/SUMPRODUCT(IF(Techno_IN!$B115:$AK115=1,1,0),Techno_IN!$B$2:$AK$2)</f>
        <v>0</v>
      </c>
      <c r="AB114" cm="1">
        <f t="array" ref="AB114">Techno_IN!AB115*Techno_IN!AB$2/SUMPRODUCT(IF(Techno_IN!$B115:$AK115=1,1,0),Techno_IN!$B$2:$AK$2)</f>
        <v>0</v>
      </c>
      <c r="AC114" cm="1">
        <f t="array" ref="AC114">Techno_IN!AC115*Techno_IN!AC$2/SUMPRODUCT(IF(Techno_IN!$B115:$AK115=1,1,0),Techno_IN!$B$2:$AK$2)</f>
        <v>0</v>
      </c>
      <c r="AD114" cm="1">
        <f t="array" ref="AD114">Techno_IN!AD115*Techno_IN!AD$2/SUMPRODUCT(IF(Techno_IN!$B115:$AK115=1,1,0),Techno_IN!$B$2:$AK$2)</f>
        <v>0</v>
      </c>
      <c r="AE114" cm="1">
        <f t="array" ref="AE114">Techno_IN!AE115*Techno_IN!AE$2/SUMPRODUCT(IF(Techno_IN!$B115:$AK115=1,1,0),Techno_IN!$B$2:$AK$2)</f>
        <v>0</v>
      </c>
      <c r="AF114" cm="1">
        <f t="array" ref="AF114">Techno_IN!AF115*Techno_IN!AF$2/SUMPRODUCT(IF(Techno_IN!$B115:$AK115=1,1,0),Techno_IN!$B$2:$AK$2)</f>
        <v>0</v>
      </c>
      <c r="AG114" cm="1">
        <f t="array" ref="AG114">Techno_IN!AG115*Techno_IN!AG$2/SUMPRODUCT(IF(Techno_IN!$B115:$AK115=1,1,0),Techno_IN!$B$2:$AK$2)</f>
        <v>0</v>
      </c>
      <c r="AH114" cm="1">
        <f t="array" ref="AH114">Techno_IN!AH115*Techno_IN!AH$2/SUMPRODUCT(IF(Techno_IN!$B115:$AK115=1,1,0),Techno_IN!$B$2:$AK$2)</f>
        <v>0</v>
      </c>
      <c r="AI114" cm="1">
        <f t="array" ref="AI114">Techno_IN!AI115*Techno_IN!AI$2/SUMPRODUCT(IF(Techno_IN!$B115:$AK115=1,1,0),Techno_IN!$B$2:$AK$2)</f>
        <v>-1</v>
      </c>
      <c r="AJ114" cm="1">
        <f t="array" ref="AJ114">Techno_IN!AJ115*Techno_IN!AJ$2/SUMPRODUCT(IF(Techno_IN!$B115:$AK115=1,1,0),Techno_IN!$B$2:$AK$2)</f>
        <v>0</v>
      </c>
      <c r="AK114" cm="1">
        <f t="array" ref="AK114">Techno_IN!AK115*Techno_IN!AK$2/SUMPRODUCT(IF(Techno_IN!$B115:$AK115=1,1,0),Techno_IN!$B$2:$AK$2)</f>
        <v>1</v>
      </c>
    </row>
    <row r="115" spans="1:37">
      <c r="A115" t="str">
        <f>Techno_IN!A116</f>
        <v>INDUSTRY_CCS</v>
      </c>
      <c r="B115">
        <f>Techno_IN!B116</f>
        <v>0</v>
      </c>
      <c r="C115">
        <f>Techno_IN!C116</f>
        <v>0</v>
      </c>
      <c r="D115">
        <f>Techno_IN!D116</f>
        <v>0</v>
      </c>
      <c r="E115">
        <f>Techno_IN!E116</f>
        <v>0</v>
      </c>
      <c r="F115">
        <f>Techno_IN!F116</f>
        <v>0</v>
      </c>
      <c r="G115">
        <f>Techno_IN!G116</f>
        <v>0</v>
      </c>
      <c r="H115">
        <f>Techno_IN!H116</f>
        <v>0</v>
      </c>
      <c r="I115">
        <f>Techno_IN!I116</f>
        <v>-0.23300000000000001</v>
      </c>
      <c r="J115">
        <f>Techno_IN!J116</f>
        <v>0</v>
      </c>
      <c r="K115">
        <f>Techno_IN!K116</f>
        <v>0</v>
      </c>
      <c r="L115">
        <f>Techno_IN!L116</f>
        <v>0</v>
      </c>
      <c r="M115">
        <f>Techno_IN!M116</f>
        <v>0</v>
      </c>
      <c r="N115">
        <f>Techno_IN!N116</f>
        <v>0</v>
      </c>
      <c r="O115">
        <f>Techno_IN!O116</f>
        <v>0</v>
      </c>
      <c r="P115">
        <f>Techno_IN!P116</f>
        <v>0</v>
      </c>
      <c r="Q115">
        <f>Techno_IN!Q116</f>
        <v>0</v>
      </c>
      <c r="R115">
        <f>Techno_IN!R116</f>
        <v>0</v>
      </c>
      <c r="S115">
        <f>Techno_IN!S116</f>
        <v>0</v>
      </c>
      <c r="T115">
        <f>Techno_IN!T116</f>
        <v>0</v>
      </c>
      <c r="U115">
        <f>Techno_IN!U116</f>
        <v>0</v>
      </c>
      <c r="V115">
        <f>Techno_IN!V116</f>
        <v>0</v>
      </c>
      <c r="W115">
        <f>Techno_IN!W116</f>
        <v>0</v>
      </c>
      <c r="X115">
        <f>Techno_IN!X116</f>
        <v>0</v>
      </c>
      <c r="Y115">
        <f>Techno_IN!Y116</f>
        <v>0</v>
      </c>
      <c r="Z115">
        <f>Techno_IN!Z116</f>
        <v>0</v>
      </c>
      <c r="AA115">
        <f>Techno_IN!AA116</f>
        <v>0</v>
      </c>
      <c r="AB115">
        <f>Techno_IN!AB116</f>
        <v>0</v>
      </c>
      <c r="AC115">
        <f>Techno_IN!AC116</f>
        <v>0</v>
      </c>
      <c r="AD115">
        <f>Techno_IN!AD116</f>
        <v>0</v>
      </c>
      <c r="AE115">
        <f>Techno_IN!AE116</f>
        <v>0</v>
      </c>
      <c r="AF115">
        <f>Techno_IN!AF116</f>
        <v>0</v>
      </c>
      <c r="AG115">
        <f>Techno_IN!AG116</f>
        <v>0</v>
      </c>
      <c r="AH115">
        <f>Techno_IN!AH116</f>
        <v>0</v>
      </c>
      <c r="AI115">
        <f>Techno_IN!AI116</f>
        <v>0</v>
      </c>
      <c r="AJ115">
        <f>Techno_IN!AJ116</f>
        <v>-1</v>
      </c>
      <c r="AK115">
        <f>Techno_IN!AK116</f>
        <v>0.9</v>
      </c>
    </row>
    <row r="116" spans="1:37">
      <c r="A116" t="str">
        <f>Techno_IN!A117</f>
        <v>SYN_METHANOLATION</v>
      </c>
      <c r="B116" cm="1">
        <f t="array" ref="B116">Techno_IN!B117*Techno_IN!B$2/SUMPRODUCT(IF(Techno_IN!$B117:$AK117=1,1,0),Techno_IN!$B$2:$AK$2)</f>
        <v>0</v>
      </c>
      <c r="C116" cm="1">
        <f t="array" ref="C116">Techno_IN!C117*Techno_IN!C$2/SUMPRODUCT(IF(Techno_IN!$B117:$AK117=1,1,0),Techno_IN!$B$2:$AK$2)</f>
        <v>0</v>
      </c>
      <c r="D116" cm="1">
        <f t="array" ref="D116">Techno_IN!D117*Techno_IN!D$2/SUMPRODUCT(IF(Techno_IN!$B117:$AK117=1,1,0),Techno_IN!$B$2:$AK$2)</f>
        <v>0</v>
      </c>
      <c r="E116" cm="1">
        <f t="array" ref="E116">Techno_IN!E117*Techno_IN!E$2/SUMPRODUCT(IF(Techno_IN!$B117:$AK117=1,1,0),Techno_IN!$B$2:$AK$2)</f>
        <v>0</v>
      </c>
      <c r="F116" cm="1">
        <f t="array" ref="F116">Techno_IN!F117*Techno_IN!F$2/SUMPRODUCT(IF(Techno_IN!$B117:$AK117=1,1,0),Techno_IN!$B$2:$AK$2)</f>
        <v>0</v>
      </c>
      <c r="G116" cm="1">
        <f t="array" ref="G116">Techno_IN!G117*Techno_IN!G$2/SUMPRODUCT(IF(Techno_IN!$B117:$AK117=1,1,0),Techno_IN!$B$2:$AK$2)</f>
        <v>0</v>
      </c>
      <c r="H116" cm="1">
        <f t="array" ref="H116">Techno_IN!H117*Techno_IN!H$2/SUMPRODUCT(IF(Techno_IN!$B117:$AK117=1,1,0),Techno_IN!$B$2:$AK$2)</f>
        <v>0</v>
      </c>
      <c r="I116" cm="1">
        <f t="array" ref="I116">Techno_IN!I117*Techno_IN!I$2/SUMPRODUCT(IF(Techno_IN!$B117:$AK117=1,1,0),Techno_IN!$B$2:$AK$2)</f>
        <v>-3.4693877551020408E-2</v>
      </c>
      <c r="J116" cm="1">
        <f t="array" ref="J116">Techno_IN!J117*Techno_IN!J$2/SUMPRODUCT(IF(Techno_IN!$B117:$AK117=1,1,0),Techno_IN!$B$2:$AK$2)</f>
        <v>0</v>
      </c>
      <c r="K116" cm="1">
        <f t="array" ref="K116">Techno_IN!K117*Techno_IN!K$2/SUMPRODUCT(IF(Techno_IN!$B117:$AK117=1,1,0),Techno_IN!$B$2:$AK$2)</f>
        <v>0</v>
      </c>
      <c r="L116" cm="1">
        <f t="array" ref="L116">Techno_IN!L117*Techno_IN!L$2/SUMPRODUCT(IF(Techno_IN!$B117:$AK117=1,1,0),Techno_IN!$B$2:$AK$2)</f>
        <v>0</v>
      </c>
      <c r="M116" cm="1">
        <f t="array" ref="M116">Techno_IN!M117*Techno_IN!M$2/SUMPRODUCT(IF(Techno_IN!$B117:$AK117=1,1,0),Techno_IN!$B$2:$AK$2)</f>
        <v>0</v>
      </c>
      <c r="N116" cm="1">
        <f t="array" ref="N116">Techno_IN!N117*Techno_IN!N$2/SUMPRODUCT(IF(Techno_IN!$B117:$AK117=1,1,0),Techno_IN!$B$2:$AK$2)</f>
        <v>0</v>
      </c>
      <c r="O116" cm="1">
        <f t="array" ref="O116">Techno_IN!O117*Techno_IN!O$2/SUMPRODUCT(IF(Techno_IN!$B117:$AK117=1,1,0),Techno_IN!$B$2:$AK$2)</f>
        <v>0</v>
      </c>
      <c r="P116" cm="1">
        <f t="array" ref="P116">Techno_IN!P117*Techno_IN!P$2/SUMPRODUCT(IF(Techno_IN!$B117:$AK117=1,1,0),Techno_IN!$B$2:$AK$2)</f>
        <v>0</v>
      </c>
      <c r="Q116" cm="1">
        <f t="array" ref="Q116">Techno_IN!Q117*Techno_IN!Q$2/SUMPRODUCT(IF(Techno_IN!$B117:$AK117=1,1,0),Techno_IN!$B$2:$AK$2)</f>
        <v>0</v>
      </c>
      <c r="R116" cm="1">
        <f t="array" ref="R116">Techno_IN!R117*Techno_IN!R$2/SUMPRODUCT(IF(Techno_IN!$B117:$AK117=1,1,0),Techno_IN!$B$2:$AK$2)</f>
        <v>0</v>
      </c>
      <c r="S116" cm="1">
        <f t="array" ref="S116">Techno_IN!S117*Techno_IN!S$2/SUMPRODUCT(IF(Techno_IN!$B117:$AK117=1,1,0),Techno_IN!$B$2:$AK$2)</f>
        <v>-1.246</v>
      </c>
      <c r="T116" cm="1">
        <f t="array" ref="T116">Techno_IN!T117*Techno_IN!T$2/SUMPRODUCT(IF(Techno_IN!$B117:$AK117=1,1,0),Techno_IN!$B$2:$AK$2)</f>
        <v>0</v>
      </c>
      <c r="U116" cm="1">
        <f t="array" ref="U116">Techno_IN!U117*Techno_IN!U$2/SUMPRODUCT(IF(Techno_IN!$B117:$AK117=1,1,0),Techno_IN!$B$2:$AK$2)</f>
        <v>1</v>
      </c>
      <c r="V116" cm="1">
        <f t="array" ref="V116">Techno_IN!V117*Techno_IN!V$2/SUMPRODUCT(IF(Techno_IN!$B117:$AK117=1,1,0),Techno_IN!$B$2:$AK$2)</f>
        <v>0</v>
      </c>
      <c r="W116" cm="1">
        <f t="array" ref="W116">Techno_IN!W117*Techno_IN!W$2/SUMPRODUCT(IF(Techno_IN!$B117:$AK117=1,1,0),Techno_IN!$B$2:$AK$2)</f>
        <v>0</v>
      </c>
      <c r="X116" cm="1">
        <f t="array" ref="X116">Techno_IN!X117*Techno_IN!X$2/SUMPRODUCT(IF(Techno_IN!$B117:$AK117=1,1,0),Techno_IN!$B$2:$AK$2)</f>
        <v>9.2351036360723976E-3</v>
      </c>
      <c r="Y116" cm="1">
        <f t="array" ref="Y116">Techno_IN!Y117*Techno_IN!Y$2/SUMPRODUCT(IF(Techno_IN!$B117:$AK117=1,1,0),Techno_IN!$B$2:$AK$2)</f>
        <v>0</v>
      </c>
      <c r="Z116" cm="1">
        <f t="array" ref="Z116">Techno_IN!Z117*Techno_IN!Z$2/SUMPRODUCT(IF(Techno_IN!$B117:$AK117=1,1,0),Techno_IN!$B$2:$AK$2)</f>
        <v>0</v>
      </c>
      <c r="AA116" cm="1">
        <f t="array" ref="AA116">Techno_IN!AA117*Techno_IN!AA$2/SUMPRODUCT(IF(Techno_IN!$B117:$AK117=1,1,0),Techno_IN!$B$2:$AK$2)</f>
        <v>0</v>
      </c>
      <c r="AB116" cm="1">
        <f t="array" ref="AB116">Techno_IN!AB117*Techno_IN!AB$2/SUMPRODUCT(IF(Techno_IN!$B117:$AK117=1,1,0),Techno_IN!$B$2:$AK$2)</f>
        <v>0</v>
      </c>
      <c r="AC116" cm="1">
        <f t="array" ref="AC116">Techno_IN!AC117*Techno_IN!AC$2/SUMPRODUCT(IF(Techno_IN!$B117:$AK117=1,1,0),Techno_IN!$B$2:$AK$2)</f>
        <v>0</v>
      </c>
      <c r="AD116" cm="1">
        <f t="array" ref="AD116">Techno_IN!AD117*Techno_IN!AD$2/SUMPRODUCT(IF(Techno_IN!$B117:$AK117=1,1,0),Techno_IN!$B$2:$AK$2)</f>
        <v>0</v>
      </c>
      <c r="AE116" cm="1">
        <f t="array" ref="AE116">Techno_IN!AE117*Techno_IN!AE$2/SUMPRODUCT(IF(Techno_IN!$B117:$AK117=1,1,0),Techno_IN!$B$2:$AK$2)</f>
        <v>0</v>
      </c>
      <c r="AF116" cm="1">
        <f t="array" ref="AF116">Techno_IN!AF117*Techno_IN!AF$2/SUMPRODUCT(IF(Techno_IN!$B117:$AK117=1,1,0),Techno_IN!$B$2:$AK$2)</f>
        <v>0</v>
      </c>
      <c r="AG116" cm="1">
        <f t="array" ref="AG116">Techno_IN!AG117*Techno_IN!AG$2/SUMPRODUCT(IF(Techno_IN!$B117:$AK117=1,1,0),Techno_IN!$B$2:$AK$2)</f>
        <v>0</v>
      </c>
      <c r="AH116" cm="1">
        <f t="array" ref="AH116">Techno_IN!AH117*Techno_IN!AH$2/SUMPRODUCT(IF(Techno_IN!$B117:$AK117=1,1,0),Techno_IN!$B$2:$AK$2)</f>
        <v>0</v>
      </c>
      <c r="AI116" cm="1">
        <f t="array" ref="AI116">Techno_IN!AI117*Techno_IN!AI$2/SUMPRODUCT(IF(Techno_IN!$B117:$AK117=1,1,0),Techno_IN!$B$2:$AK$2)</f>
        <v>0</v>
      </c>
      <c r="AJ116" cm="1">
        <f t="array" ref="AJ116">Techno_IN!AJ117*Techno_IN!AJ$2/SUMPRODUCT(IF(Techno_IN!$B117:$AK117=1,1,0),Techno_IN!$B$2:$AK$2)</f>
        <v>0</v>
      </c>
      <c r="AK116" cm="1">
        <f t="array" ref="AK116">Techno_IN!AK117*Techno_IN!AK$2/SUMPRODUCT(IF(Techno_IN!$B117:$AK117=1,1,0),Techno_IN!$B$2:$AK$2)</f>
        <v>-0.25071764795918366</v>
      </c>
    </row>
    <row r="117" spans="1:37">
      <c r="A117" t="str">
        <f>Techno_IN!A118</f>
        <v>METHANE_TO_METHANOL</v>
      </c>
      <c r="B117" cm="1">
        <f t="array" ref="B117">Techno_IN!B118*Techno_IN!B$2/SUMPRODUCT(IF(Techno_IN!$B118:$AK118=1,1,0),Techno_IN!$B$2:$AK$2)</f>
        <v>0</v>
      </c>
      <c r="C117" cm="1">
        <f t="array" ref="C117">Techno_IN!C118*Techno_IN!C$2/SUMPRODUCT(IF(Techno_IN!$B118:$AK118=1,1,0),Techno_IN!$B$2:$AK$2)</f>
        <v>0</v>
      </c>
      <c r="D117" cm="1">
        <f t="array" ref="D117">Techno_IN!D118*Techno_IN!D$2/SUMPRODUCT(IF(Techno_IN!$B118:$AK118=1,1,0),Techno_IN!$B$2:$AK$2)</f>
        <v>0</v>
      </c>
      <c r="E117" cm="1">
        <f t="array" ref="E117">Techno_IN!E118*Techno_IN!E$2/SUMPRODUCT(IF(Techno_IN!$B118:$AK118=1,1,0),Techno_IN!$B$2:$AK$2)</f>
        <v>0</v>
      </c>
      <c r="F117" cm="1">
        <f t="array" ref="F117">Techno_IN!F118*Techno_IN!F$2/SUMPRODUCT(IF(Techno_IN!$B118:$AK118=1,1,0),Techno_IN!$B$2:$AK$2)</f>
        <v>0</v>
      </c>
      <c r="G117" cm="1">
        <f t="array" ref="G117">Techno_IN!G118*Techno_IN!G$2/SUMPRODUCT(IF(Techno_IN!$B118:$AK118=1,1,0),Techno_IN!$B$2:$AK$2)</f>
        <v>0</v>
      </c>
      <c r="H117" cm="1">
        <f t="array" ref="H117">Techno_IN!H118*Techno_IN!H$2/SUMPRODUCT(IF(Techno_IN!$B118:$AK118=1,1,0),Techno_IN!$B$2:$AK$2)</f>
        <v>0</v>
      </c>
      <c r="I117" cm="1">
        <f t="array" ref="I117">Techno_IN!I118*Techno_IN!I$2/SUMPRODUCT(IF(Techno_IN!$B118:$AK118=1,1,0),Techno_IN!$B$2:$AK$2)</f>
        <v>0</v>
      </c>
      <c r="J117" cm="1">
        <f t="array" ref="J117">Techno_IN!J118*Techno_IN!J$2/SUMPRODUCT(IF(Techno_IN!$B118:$AK118=1,1,0),Techno_IN!$B$2:$AK$2)</f>
        <v>0</v>
      </c>
      <c r="K117" cm="1">
        <f t="array" ref="K117">Techno_IN!K118*Techno_IN!K$2/SUMPRODUCT(IF(Techno_IN!$B118:$AK118=1,1,0),Techno_IN!$B$2:$AK$2)</f>
        <v>0</v>
      </c>
      <c r="L117" cm="1">
        <f t="array" ref="L117">Techno_IN!L118*Techno_IN!L$2/SUMPRODUCT(IF(Techno_IN!$B118:$AK118=1,1,0),Techno_IN!$B$2:$AK$2)</f>
        <v>0</v>
      </c>
      <c r="M117" cm="1">
        <f t="array" ref="M117">Techno_IN!M118*Techno_IN!M$2/SUMPRODUCT(IF(Techno_IN!$B118:$AK118=1,1,0),Techno_IN!$B$2:$AK$2)</f>
        <v>-1.6226674158367347</v>
      </c>
      <c r="N117" cm="1">
        <f t="array" ref="N117">Techno_IN!N118*Techno_IN!N$2/SUMPRODUCT(IF(Techno_IN!$B118:$AK118=1,1,0),Techno_IN!$B$2:$AK$2)</f>
        <v>0</v>
      </c>
      <c r="O117" cm="1">
        <f t="array" ref="O117">Techno_IN!O118*Techno_IN!O$2/SUMPRODUCT(IF(Techno_IN!$B118:$AK118=1,1,0),Techno_IN!$B$2:$AK$2)</f>
        <v>0</v>
      </c>
      <c r="P117" cm="1">
        <f t="array" ref="P117">Techno_IN!P118*Techno_IN!P$2/SUMPRODUCT(IF(Techno_IN!$B118:$AK118=1,1,0),Techno_IN!$B$2:$AK$2)</f>
        <v>0</v>
      </c>
      <c r="Q117" cm="1">
        <f t="array" ref="Q117">Techno_IN!Q118*Techno_IN!Q$2/SUMPRODUCT(IF(Techno_IN!$B118:$AK118=1,1,0),Techno_IN!$B$2:$AK$2)</f>
        <v>0</v>
      </c>
      <c r="R117" cm="1">
        <f t="array" ref="R117">Techno_IN!R118*Techno_IN!R$2/SUMPRODUCT(IF(Techno_IN!$B118:$AK118=1,1,0),Techno_IN!$B$2:$AK$2)</f>
        <v>0</v>
      </c>
      <c r="S117" cm="1">
        <f t="array" ref="S117">Techno_IN!S118*Techno_IN!S$2/SUMPRODUCT(IF(Techno_IN!$B118:$AK118=1,1,0),Techno_IN!$B$2:$AK$2)</f>
        <v>0</v>
      </c>
      <c r="T117" cm="1">
        <f t="array" ref="T117">Techno_IN!T118*Techno_IN!T$2/SUMPRODUCT(IF(Techno_IN!$B118:$AK118=1,1,0),Techno_IN!$B$2:$AK$2)</f>
        <v>0</v>
      </c>
      <c r="U117" cm="1">
        <f t="array" ref="U117">Techno_IN!U118*Techno_IN!U$2/SUMPRODUCT(IF(Techno_IN!$B118:$AK118=1,1,0),Techno_IN!$B$2:$AK$2)</f>
        <v>1</v>
      </c>
      <c r="V117" cm="1">
        <f t="array" ref="V117">Techno_IN!V118*Techno_IN!V$2/SUMPRODUCT(IF(Techno_IN!$B118:$AK118=1,1,0),Techno_IN!$B$2:$AK$2)</f>
        <v>0</v>
      </c>
      <c r="W117" cm="1">
        <f t="array" ref="W117">Techno_IN!W118*Techno_IN!W$2/SUMPRODUCT(IF(Techno_IN!$B118:$AK118=1,1,0),Techno_IN!$B$2:$AK$2)</f>
        <v>0</v>
      </c>
      <c r="X117" cm="1">
        <f t="array" ref="X117">Techno_IN!X118*Techno_IN!X$2/SUMPRODUCT(IF(Techno_IN!$B118:$AK118=1,1,0),Techno_IN!$B$2:$AK$2)</f>
        <v>0</v>
      </c>
      <c r="Y117" cm="1">
        <f t="array" ref="Y117">Techno_IN!Y118*Techno_IN!Y$2/SUMPRODUCT(IF(Techno_IN!$B118:$AK118=1,1,0),Techno_IN!$B$2:$AK$2)</f>
        <v>0</v>
      </c>
      <c r="Z117" cm="1">
        <f t="array" ref="Z117">Techno_IN!Z118*Techno_IN!Z$2/SUMPRODUCT(IF(Techno_IN!$B118:$AK118=1,1,0),Techno_IN!$B$2:$AK$2)</f>
        <v>0</v>
      </c>
      <c r="AA117" cm="1">
        <f t="array" ref="AA117">Techno_IN!AA118*Techno_IN!AA$2/SUMPRODUCT(IF(Techno_IN!$B118:$AK118=1,1,0),Techno_IN!$B$2:$AK$2)</f>
        <v>0</v>
      </c>
      <c r="AB117" cm="1">
        <f t="array" ref="AB117">Techno_IN!AB118*Techno_IN!AB$2/SUMPRODUCT(IF(Techno_IN!$B118:$AK118=1,1,0),Techno_IN!$B$2:$AK$2)</f>
        <v>0</v>
      </c>
      <c r="AC117" cm="1">
        <f t="array" ref="AC117">Techno_IN!AC118*Techno_IN!AC$2/SUMPRODUCT(IF(Techno_IN!$B118:$AK118=1,1,0),Techno_IN!$B$2:$AK$2)</f>
        <v>0</v>
      </c>
      <c r="AD117" cm="1">
        <f t="array" ref="AD117">Techno_IN!AD118*Techno_IN!AD$2/SUMPRODUCT(IF(Techno_IN!$B118:$AK118=1,1,0),Techno_IN!$B$2:$AK$2)</f>
        <v>0</v>
      </c>
      <c r="AE117" cm="1">
        <f t="array" ref="AE117">Techno_IN!AE118*Techno_IN!AE$2/SUMPRODUCT(IF(Techno_IN!$B118:$AK118=1,1,0),Techno_IN!$B$2:$AK$2)</f>
        <v>0</v>
      </c>
      <c r="AF117" cm="1">
        <f t="array" ref="AF117">Techno_IN!AF118*Techno_IN!AF$2/SUMPRODUCT(IF(Techno_IN!$B118:$AK118=1,1,0),Techno_IN!$B$2:$AK$2)</f>
        <v>0</v>
      </c>
      <c r="AG117" cm="1">
        <f t="array" ref="AG117">Techno_IN!AG118*Techno_IN!AG$2/SUMPRODUCT(IF(Techno_IN!$B118:$AK118=1,1,0),Techno_IN!$B$2:$AK$2)</f>
        <v>0</v>
      </c>
      <c r="AH117" cm="1">
        <f t="array" ref="AH117">Techno_IN!AH118*Techno_IN!AH$2/SUMPRODUCT(IF(Techno_IN!$B118:$AK118=1,1,0),Techno_IN!$B$2:$AK$2)</f>
        <v>0</v>
      </c>
      <c r="AI117" cm="1">
        <f t="array" ref="AI117">Techno_IN!AI118*Techno_IN!AI$2/SUMPRODUCT(IF(Techno_IN!$B118:$AK118=1,1,0),Techno_IN!$B$2:$AK$2)</f>
        <v>0</v>
      </c>
      <c r="AJ117" cm="1">
        <f t="array" ref="AJ117">Techno_IN!AJ118*Techno_IN!AJ$2/SUMPRODUCT(IF(Techno_IN!$B118:$AK118=1,1,0),Techno_IN!$B$2:$AK$2)</f>
        <v>6.1333778571428577E-2</v>
      </c>
      <c r="AK117" cm="1">
        <f t="array" ref="AK117">Techno_IN!AK118*Techno_IN!AK$2/SUMPRODUCT(IF(Techno_IN!$B118:$AK118=1,1,0),Techno_IN!$B$2:$AK$2)</f>
        <v>0</v>
      </c>
    </row>
    <row r="118" spans="1:37">
      <c r="A118" t="str">
        <f>Techno_IN!A119</f>
        <v>BIOMASS_TO_METHANOL</v>
      </c>
      <c r="B118" cm="1">
        <f t="array" ref="B118">Techno_IN!B119*Techno_IN!B$2/SUMPRODUCT(IF(Techno_IN!$B119:$AK119=1,1,0),Techno_IN!$B$2:$AK$2)</f>
        <v>0</v>
      </c>
      <c r="C118" cm="1">
        <f t="array" ref="C118">Techno_IN!C119*Techno_IN!C$2/SUMPRODUCT(IF(Techno_IN!$B119:$AK119=1,1,0),Techno_IN!$B$2:$AK$2)</f>
        <v>0</v>
      </c>
      <c r="D118" cm="1">
        <f t="array" ref="D118">Techno_IN!D119*Techno_IN!D$2/SUMPRODUCT(IF(Techno_IN!$B119:$AK119=1,1,0),Techno_IN!$B$2:$AK$2)</f>
        <v>0</v>
      </c>
      <c r="E118" cm="1">
        <f t="array" ref="E118">Techno_IN!E119*Techno_IN!E$2/SUMPRODUCT(IF(Techno_IN!$B119:$AK119=1,1,0),Techno_IN!$B$2:$AK$2)</f>
        <v>0</v>
      </c>
      <c r="F118" cm="1">
        <f t="array" ref="F118">Techno_IN!F119*Techno_IN!F$2/SUMPRODUCT(IF(Techno_IN!$B119:$AK119=1,1,0),Techno_IN!$B$2:$AK$2)</f>
        <v>0</v>
      </c>
      <c r="G118" cm="1">
        <f t="array" ref="G118">Techno_IN!G119*Techno_IN!G$2/SUMPRODUCT(IF(Techno_IN!$B119:$AK119=1,1,0),Techno_IN!$B$2:$AK$2)</f>
        <v>0</v>
      </c>
      <c r="H118" cm="1">
        <f t="array" ref="H118">Techno_IN!H119*Techno_IN!H$2/SUMPRODUCT(IF(Techno_IN!$B119:$AK119=1,1,0),Techno_IN!$B$2:$AK$2)</f>
        <v>0</v>
      </c>
      <c r="I118" cm="1">
        <f t="array" ref="I118">Techno_IN!I119*Techno_IN!I$2/SUMPRODUCT(IF(Techno_IN!$B119:$AK119=1,1,0),Techno_IN!$B$2:$AK$2)</f>
        <v>3.2916326530612244E-2</v>
      </c>
      <c r="J118" cm="1">
        <f t="array" ref="J118">Techno_IN!J119*Techno_IN!J$2/SUMPRODUCT(IF(Techno_IN!$B119:$AK119=1,1,0),Techno_IN!$B$2:$AK$2)</f>
        <v>0</v>
      </c>
      <c r="K118" cm="1">
        <f t="array" ref="K118">Techno_IN!K119*Techno_IN!K$2/SUMPRODUCT(IF(Techno_IN!$B119:$AK119=1,1,0),Techno_IN!$B$2:$AK$2)</f>
        <v>0</v>
      </c>
      <c r="L118" cm="1">
        <f t="array" ref="L118">Techno_IN!L119*Techno_IN!L$2/SUMPRODUCT(IF(Techno_IN!$B119:$AK119=1,1,0),Techno_IN!$B$2:$AK$2)</f>
        <v>0</v>
      </c>
      <c r="M118" cm="1">
        <f t="array" ref="M118">Techno_IN!M119*Techno_IN!M$2/SUMPRODUCT(IF(Techno_IN!$B119:$AK119=1,1,0),Techno_IN!$B$2:$AK$2)</f>
        <v>0</v>
      </c>
      <c r="N118" cm="1">
        <f t="array" ref="N118">Techno_IN!N119*Techno_IN!N$2/SUMPRODUCT(IF(Techno_IN!$B119:$AK119=1,1,0),Techno_IN!$B$2:$AK$2)</f>
        <v>-1.8268561224489799</v>
      </c>
      <c r="O118" cm="1">
        <f t="array" ref="O118">Techno_IN!O119*Techno_IN!O$2/SUMPRODUCT(IF(Techno_IN!$B119:$AK119=1,1,0),Techno_IN!$B$2:$AK$2)</f>
        <v>0</v>
      </c>
      <c r="P118" cm="1">
        <f t="array" ref="P118">Techno_IN!P119*Techno_IN!P$2/SUMPRODUCT(IF(Techno_IN!$B119:$AK119=1,1,0),Techno_IN!$B$2:$AK$2)</f>
        <v>0</v>
      </c>
      <c r="Q118" cm="1">
        <f t="array" ref="Q118">Techno_IN!Q119*Techno_IN!Q$2/SUMPRODUCT(IF(Techno_IN!$B119:$AK119=1,1,0),Techno_IN!$B$2:$AK$2)</f>
        <v>0</v>
      </c>
      <c r="R118" cm="1">
        <f t="array" ref="R118">Techno_IN!R119*Techno_IN!R$2/SUMPRODUCT(IF(Techno_IN!$B119:$AK119=1,1,0),Techno_IN!$B$2:$AK$2)</f>
        <v>0</v>
      </c>
      <c r="S118" cm="1">
        <f t="array" ref="S118">Techno_IN!S119*Techno_IN!S$2/SUMPRODUCT(IF(Techno_IN!$B119:$AK119=1,1,0),Techno_IN!$B$2:$AK$2)</f>
        <v>0</v>
      </c>
      <c r="T118" cm="1">
        <f t="array" ref="T118">Techno_IN!T119*Techno_IN!T$2/SUMPRODUCT(IF(Techno_IN!$B119:$AK119=1,1,0),Techno_IN!$B$2:$AK$2)</f>
        <v>0</v>
      </c>
      <c r="U118" cm="1">
        <f t="array" ref="U118">Techno_IN!U119*Techno_IN!U$2/SUMPRODUCT(IF(Techno_IN!$B119:$AK119=1,1,0),Techno_IN!$B$2:$AK$2)</f>
        <v>1</v>
      </c>
      <c r="V118" cm="1">
        <f t="array" ref="V118">Techno_IN!V119*Techno_IN!V$2/SUMPRODUCT(IF(Techno_IN!$B119:$AK119=1,1,0),Techno_IN!$B$2:$AK$2)</f>
        <v>0</v>
      </c>
      <c r="W118" cm="1">
        <f t="array" ref="W118">Techno_IN!W119*Techno_IN!W$2/SUMPRODUCT(IF(Techno_IN!$B119:$AK119=1,1,0),Techno_IN!$B$2:$AK$2)</f>
        <v>0</v>
      </c>
      <c r="X118" cm="1">
        <f t="array" ref="X118">Techno_IN!X119*Techno_IN!X$2/SUMPRODUCT(IF(Techno_IN!$B119:$AK119=1,1,0),Techno_IN!$B$2:$AK$2)</f>
        <v>3.9438652923927842E-2</v>
      </c>
      <c r="Y118" cm="1">
        <f t="array" ref="Y118">Techno_IN!Y119*Techno_IN!Y$2/SUMPRODUCT(IF(Techno_IN!$B119:$AK119=1,1,0),Techno_IN!$B$2:$AK$2)</f>
        <v>0</v>
      </c>
      <c r="Z118" cm="1">
        <f t="array" ref="Z118">Techno_IN!Z119*Techno_IN!Z$2/SUMPRODUCT(IF(Techno_IN!$B119:$AK119=1,1,0),Techno_IN!$B$2:$AK$2)</f>
        <v>0</v>
      </c>
      <c r="AA118" cm="1">
        <f t="array" ref="AA118">Techno_IN!AA119*Techno_IN!AA$2/SUMPRODUCT(IF(Techno_IN!$B119:$AK119=1,1,0),Techno_IN!$B$2:$AK$2)</f>
        <v>0</v>
      </c>
      <c r="AB118" cm="1">
        <f t="array" ref="AB118">Techno_IN!AB119*Techno_IN!AB$2/SUMPRODUCT(IF(Techno_IN!$B119:$AK119=1,1,0),Techno_IN!$B$2:$AK$2)</f>
        <v>0</v>
      </c>
      <c r="AC118" cm="1">
        <f t="array" ref="AC118">Techno_IN!AC119*Techno_IN!AC$2/SUMPRODUCT(IF(Techno_IN!$B119:$AK119=1,1,0),Techno_IN!$B$2:$AK$2)</f>
        <v>0</v>
      </c>
      <c r="AD118" cm="1">
        <f t="array" ref="AD118">Techno_IN!AD119*Techno_IN!AD$2/SUMPRODUCT(IF(Techno_IN!$B119:$AK119=1,1,0),Techno_IN!$B$2:$AK$2)</f>
        <v>0</v>
      </c>
      <c r="AE118" cm="1">
        <f t="array" ref="AE118">Techno_IN!AE119*Techno_IN!AE$2/SUMPRODUCT(IF(Techno_IN!$B119:$AK119=1,1,0),Techno_IN!$B$2:$AK$2)</f>
        <v>0</v>
      </c>
      <c r="AF118" cm="1">
        <f t="array" ref="AF118">Techno_IN!AF119*Techno_IN!AF$2/SUMPRODUCT(IF(Techno_IN!$B119:$AK119=1,1,0),Techno_IN!$B$2:$AK$2)</f>
        <v>0</v>
      </c>
      <c r="AG118" cm="1">
        <f t="array" ref="AG118">Techno_IN!AG119*Techno_IN!AG$2/SUMPRODUCT(IF(Techno_IN!$B119:$AK119=1,1,0),Techno_IN!$B$2:$AK$2)</f>
        <v>0</v>
      </c>
      <c r="AH118" cm="1">
        <f t="array" ref="AH118">Techno_IN!AH119*Techno_IN!AH$2/SUMPRODUCT(IF(Techno_IN!$B119:$AK119=1,1,0),Techno_IN!$B$2:$AK$2)</f>
        <v>0</v>
      </c>
      <c r="AI118" cm="1">
        <f t="array" ref="AI118">Techno_IN!AI119*Techno_IN!AI$2/SUMPRODUCT(IF(Techno_IN!$B119:$AK119=1,1,0),Techno_IN!$B$2:$AK$2)</f>
        <v>0</v>
      </c>
      <c r="AJ118" cm="1">
        <f t="array" ref="AJ118">Techno_IN!AJ119*Techno_IN!AJ$2/SUMPRODUCT(IF(Techno_IN!$B119:$AK119=1,1,0),Techno_IN!$B$2:$AK$2)</f>
        <v>0.39115071938775514</v>
      </c>
      <c r="AK118" cm="1">
        <f t="array" ref="AK118">Techno_IN!AK119*Techno_IN!AK$2/SUMPRODUCT(IF(Techno_IN!$B119:$AK119=1,1,0),Techno_IN!$B$2:$AK$2)</f>
        <v>0</v>
      </c>
    </row>
    <row r="119" spans="1:37">
      <c r="A119" t="str">
        <f>Techno_IN!A120</f>
        <v>HABER_BOSCH</v>
      </c>
      <c r="B119" cm="1">
        <f t="array" ref="B119">Techno_IN!B120*Techno_IN!B$2/SUMPRODUCT(IF(Techno_IN!$B120:$AK120=1,1,0),Techno_IN!$B$2:$AK$2)</f>
        <v>0</v>
      </c>
      <c r="C119" cm="1">
        <f t="array" ref="C119">Techno_IN!C120*Techno_IN!C$2/SUMPRODUCT(IF(Techno_IN!$B120:$AK120=1,1,0),Techno_IN!$B$2:$AK$2)</f>
        <v>0</v>
      </c>
      <c r="D119" cm="1">
        <f t="array" ref="D119">Techno_IN!D120*Techno_IN!D$2/SUMPRODUCT(IF(Techno_IN!$B120:$AK120=1,1,0),Techno_IN!$B$2:$AK$2)</f>
        <v>0</v>
      </c>
      <c r="E119" cm="1">
        <f t="array" ref="E119">Techno_IN!E120*Techno_IN!E$2/SUMPRODUCT(IF(Techno_IN!$B120:$AK120=1,1,0),Techno_IN!$B$2:$AK$2)</f>
        <v>0</v>
      </c>
      <c r="F119" cm="1">
        <f t="array" ref="F119">Techno_IN!F120*Techno_IN!F$2/SUMPRODUCT(IF(Techno_IN!$B120:$AK120=1,1,0),Techno_IN!$B$2:$AK$2)</f>
        <v>0</v>
      </c>
      <c r="G119" cm="1">
        <f t="array" ref="G119">Techno_IN!G120*Techno_IN!G$2/SUMPRODUCT(IF(Techno_IN!$B120:$AK120=1,1,0),Techno_IN!$B$2:$AK$2)</f>
        <v>0</v>
      </c>
      <c r="H119" cm="1">
        <f t="array" ref="H119">Techno_IN!H120*Techno_IN!H$2/SUMPRODUCT(IF(Techno_IN!$B120:$AK120=1,1,0),Techno_IN!$B$2:$AK$2)</f>
        <v>0</v>
      </c>
      <c r="I119" cm="1">
        <f t="array" ref="I119">Techno_IN!I120*Techno_IN!I$2/SUMPRODUCT(IF(Techno_IN!$B120:$AK120=1,1,0),Techno_IN!$B$2:$AK$2)</f>
        <v>-0.10212766000000001</v>
      </c>
      <c r="J119" cm="1">
        <f t="array" ref="J119">Techno_IN!J120*Techno_IN!J$2/SUMPRODUCT(IF(Techno_IN!$B120:$AK120=1,1,0),Techno_IN!$B$2:$AK$2)</f>
        <v>0</v>
      </c>
      <c r="K119" cm="1">
        <f t="array" ref="K119">Techno_IN!K120*Techno_IN!K$2/SUMPRODUCT(IF(Techno_IN!$B120:$AK120=1,1,0),Techno_IN!$B$2:$AK$2)</f>
        <v>0</v>
      </c>
      <c r="L119" cm="1">
        <f t="array" ref="L119">Techno_IN!L120*Techno_IN!L$2/SUMPRODUCT(IF(Techno_IN!$B120:$AK120=1,1,0),Techno_IN!$B$2:$AK$2)</f>
        <v>0</v>
      </c>
      <c r="M119" cm="1">
        <f t="array" ref="M119">Techno_IN!M120*Techno_IN!M$2/SUMPRODUCT(IF(Techno_IN!$B120:$AK120=1,1,0),Techno_IN!$B$2:$AK$2)</f>
        <v>0</v>
      </c>
      <c r="N119" cm="1">
        <f t="array" ref="N119">Techno_IN!N120*Techno_IN!N$2/SUMPRODUCT(IF(Techno_IN!$B120:$AK120=1,1,0),Techno_IN!$B$2:$AK$2)</f>
        <v>0</v>
      </c>
      <c r="O119" cm="1">
        <f t="array" ref="O119">Techno_IN!O120*Techno_IN!O$2/SUMPRODUCT(IF(Techno_IN!$B120:$AK120=1,1,0),Techno_IN!$B$2:$AK$2)</f>
        <v>0</v>
      </c>
      <c r="P119" cm="1">
        <f t="array" ref="P119">Techno_IN!P120*Techno_IN!P$2/SUMPRODUCT(IF(Techno_IN!$B120:$AK120=1,1,0),Techno_IN!$B$2:$AK$2)</f>
        <v>0</v>
      </c>
      <c r="Q119" cm="1">
        <f t="array" ref="Q119">Techno_IN!Q120*Techno_IN!Q$2/SUMPRODUCT(IF(Techno_IN!$B120:$AK120=1,1,0),Techno_IN!$B$2:$AK$2)</f>
        <v>0</v>
      </c>
      <c r="R119" cm="1">
        <f t="array" ref="R119">Techno_IN!R120*Techno_IN!R$2/SUMPRODUCT(IF(Techno_IN!$B120:$AK120=1,1,0),Techno_IN!$B$2:$AK$2)</f>
        <v>0</v>
      </c>
      <c r="S119" cm="1">
        <f t="array" ref="S119">Techno_IN!S120*Techno_IN!S$2/SUMPRODUCT(IF(Techno_IN!$B120:$AK120=1,1,0),Techno_IN!$B$2:$AK$2)</f>
        <v>-0.92283333333333328</v>
      </c>
      <c r="T119" cm="1">
        <f t="array" ref="T119">Techno_IN!T120*Techno_IN!T$2/SUMPRODUCT(IF(Techno_IN!$B120:$AK120=1,1,0),Techno_IN!$B$2:$AK$2)</f>
        <v>1</v>
      </c>
      <c r="U119" cm="1">
        <f t="array" ref="U119">Techno_IN!U120*Techno_IN!U$2/SUMPRODUCT(IF(Techno_IN!$B120:$AK120=1,1,0),Techno_IN!$B$2:$AK$2)</f>
        <v>0</v>
      </c>
      <c r="V119" cm="1">
        <f t="array" ref="V119">Techno_IN!V120*Techno_IN!V$2/SUMPRODUCT(IF(Techno_IN!$B120:$AK120=1,1,0),Techno_IN!$B$2:$AK$2)</f>
        <v>0</v>
      </c>
      <c r="W119" cm="1">
        <f t="array" ref="W119">Techno_IN!W120*Techno_IN!W$2/SUMPRODUCT(IF(Techno_IN!$B120:$AK120=1,1,0),Techno_IN!$B$2:$AK$2)</f>
        <v>0</v>
      </c>
      <c r="X119" cm="1">
        <f t="array" ref="X119">Techno_IN!X120*Techno_IN!X$2/SUMPRODUCT(IF(Techno_IN!$B120:$AK120=1,1,0),Techno_IN!$B$2:$AK$2)</f>
        <v>1.2166791078007362E-2</v>
      </c>
      <c r="Y119" cm="1">
        <f t="array" ref="Y119">Techno_IN!Y120*Techno_IN!Y$2/SUMPRODUCT(IF(Techno_IN!$B120:$AK120=1,1,0),Techno_IN!$B$2:$AK$2)</f>
        <v>0</v>
      </c>
      <c r="Z119" cm="1">
        <f t="array" ref="Z119">Techno_IN!Z120*Techno_IN!Z$2/SUMPRODUCT(IF(Techno_IN!$B120:$AK120=1,1,0),Techno_IN!$B$2:$AK$2)</f>
        <v>0</v>
      </c>
      <c r="AA119" cm="1">
        <f t="array" ref="AA119">Techno_IN!AA120*Techno_IN!AA$2/SUMPRODUCT(IF(Techno_IN!$B120:$AK120=1,1,0),Techno_IN!$B$2:$AK$2)</f>
        <v>0</v>
      </c>
      <c r="AB119" cm="1">
        <f t="array" ref="AB119">Techno_IN!AB120*Techno_IN!AB$2/SUMPRODUCT(IF(Techno_IN!$B120:$AK120=1,1,0),Techno_IN!$B$2:$AK$2)</f>
        <v>0</v>
      </c>
      <c r="AC119" cm="1">
        <f t="array" ref="AC119">Techno_IN!AC120*Techno_IN!AC$2/SUMPRODUCT(IF(Techno_IN!$B120:$AK120=1,1,0),Techno_IN!$B$2:$AK$2)</f>
        <v>0</v>
      </c>
      <c r="AD119" cm="1">
        <f t="array" ref="AD119">Techno_IN!AD120*Techno_IN!AD$2/SUMPRODUCT(IF(Techno_IN!$B120:$AK120=1,1,0),Techno_IN!$B$2:$AK$2)</f>
        <v>0</v>
      </c>
      <c r="AE119" cm="1">
        <f t="array" ref="AE119">Techno_IN!AE120*Techno_IN!AE$2/SUMPRODUCT(IF(Techno_IN!$B120:$AK120=1,1,0),Techno_IN!$B$2:$AK$2)</f>
        <v>0</v>
      </c>
      <c r="AF119" cm="1">
        <f t="array" ref="AF119">Techno_IN!AF120*Techno_IN!AF$2/SUMPRODUCT(IF(Techno_IN!$B120:$AK120=1,1,0),Techno_IN!$B$2:$AK$2)</f>
        <v>0</v>
      </c>
      <c r="AG119" cm="1">
        <f t="array" ref="AG119">Techno_IN!AG120*Techno_IN!AG$2/SUMPRODUCT(IF(Techno_IN!$B120:$AK120=1,1,0),Techno_IN!$B$2:$AK$2)</f>
        <v>0</v>
      </c>
      <c r="AH119" cm="1">
        <f t="array" ref="AH119">Techno_IN!AH120*Techno_IN!AH$2/SUMPRODUCT(IF(Techno_IN!$B120:$AK120=1,1,0),Techno_IN!$B$2:$AK$2)</f>
        <v>0</v>
      </c>
      <c r="AI119" cm="1">
        <f t="array" ref="AI119">Techno_IN!AI120*Techno_IN!AI$2/SUMPRODUCT(IF(Techno_IN!$B120:$AK120=1,1,0),Techno_IN!$B$2:$AK$2)</f>
        <v>0</v>
      </c>
      <c r="AJ119" cm="1">
        <f t="array" ref="AJ119">Techno_IN!AJ120*Techno_IN!AJ$2/SUMPRODUCT(IF(Techno_IN!$B120:$AK120=1,1,0),Techno_IN!$B$2:$AK$2)</f>
        <v>0</v>
      </c>
      <c r="AK119" cm="1">
        <f t="array" ref="AK119">Techno_IN!AK120*Techno_IN!AK$2/SUMPRODUCT(IF(Techno_IN!$B120:$AK120=1,1,0),Techno_IN!$B$2:$AK$2)</f>
        <v>0</v>
      </c>
    </row>
    <row r="120" spans="1:37">
      <c r="A120" t="str">
        <f>Techno_IN!A121</f>
        <v>AMMONIA_TO_H2</v>
      </c>
      <c r="B120" cm="1">
        <f t="array" ref="B120">Techno_IN!B121*Techno_IN!B$2/SUMPRODUCT(IF(Techno_IN!$B121:$AK121=1,1,0),Techno_IN!$B$2:$AK$2)</f>
        <v>0</v>
      </c>
      <c r="C120" cm="1">
        <f t="array" ref="C120">Techno_IN!C121*Techno_IN!C$2/SUMPRODUCT(IF(Techno_IN!$B121:$AK121=1,1,0),Techno_IN!$B$2:$AK$2)</f>
        <v>0</v>
      </c>
      <c r="D120" cm="1">
        <f t="array" ref="D120">Techno_IN!D121*Techno_IN!D$2/SUMPRODUCT(IF(Techno_IN!$B121:$AK121=1,1,0),Techno_IN!$B$2:$AK$2)</f>
        <v>0</v>
      </c>
      <c r="E120" cm="1">
        <f t="array" ref="E120">Techno_IN!E121*Techno_IN!E$2/SUMPRODUCT(IF(Techno_IN!$B121:$AK121=1,1,0),Techno_IN!$B$2:$AK$2)</f>
        <v>0</v>
      </c>
      <c r="F120" cm="1">
        <f t="array" ref="F120">Techno_IN!F121*Techno_IN!F$2/SUMPRODUCT(IF(Techno_IN!$B121:$AK121=1,1,0),Techno_IN!$B$2:$AK$2)</f>
        <v>0</v>
      </c>
      <c r="G120" cm="1">
        <f t="array" ref="G120">Techno_IN!G121*Techno_IN!G$2/SUMPRODUCT(IF(Techno_IN!$B121:$AK121=1,1,0),Techno_IN!$B$2:$AK$2)</f>
        <v>0</v>
      </c>
      <c r="H120" cm="1">
        <f t="array" ref="H120">Techno_IN!H121*Techno_IN!H$2/SUMPRODUCT(IF(Techno_IN!$B121:$AK121=1,1,0),Techno_IN!$B$2:$AK$2)</f>
        <v>0</v>
      </c>
      <c r="I120" cm="1">
        <f t="array" ref="I120">Techno_IN!I121*Techno_IN!I$2/SUMPRODUCT(IF(Techno_IN!$B121:$AK121=1,1,0),Techno_IN!$B$2:$AK$2)</f>
        <v>0</v>
      </c>
      <c r="J120" cm="1">
        <f t="array" ref="J120">Techno_IN!J121*Techno_IN!J$2/SUMPRODUCT(IF(Techno_IN!$B121:$AK121=1,1,0),Techno_IN!$B$2:$AK$2)</f>
        <v>0</v>
      </c>
      <c r="K120" cm="1">
        <f t="array" ref="K120">Techno_IN!K121*Techno_IN!K$2/SUMPRODUCT(IF(Techno_IN!$B121:$AK121=1,1,0),Techno_IN!$B$2:$AK$2)</f>
        <v>0</v>
      </c>
      <c r="L120" cm="1">
        <f t="array" ref="L120">Techno_IN!L121*Techno_IN!L$2/SUMPRODUCT(IF(Techno_IN!$B121:$AK121=1,1,0),Techno_IN!$B$2:$AK$2)</f>
        <v>0</v>
      </c>
      <c r="M120" cm="1">
        <f t="array" ref="M120">Techno_IN!M121*Techno_IN!M$2/SUMPRODUCT(IF(Techno_IN!$B121:$AK121=1,1,0),Techno_IN!$B$2:$AK$2)</f>
        <v>0</v>
      </c>
      <c r="N120" cm="1">
        <f t="array" ref="N120">Techno_IN!N121*Techno_IN!N$2/SUMPRODUCT(IF(Techno_IN!$B121:$AK121=1,1,0),Techno_IN!$B$2:$AK$2)</f>
        <v>0</v>
      </c>
      <c r="O120" cm="1">
        <f t="array" ref="O120">Techno_IN!O121*Techno_IN!O$2/SUMPRODUCT(IF(Techno_IN!$B121:$AK121=1,1,0),Techno_IN!$B$2:$AK$2)</f>
        <v>0</v>
      </c>
      <c r="P120" cm="1">
        <f t="array" ref="P120">Techno_IN!P121*Techno_IN!P$2/SUMPRODUCT(IF(Techno_IN!$B121:$AK121=1,1,0),Techno_IN!$B$2:$AK$2)</f>
        <v>0</v>
      </c>
      <c r="Q120" cm="1">
        <f t="array" ref="Q120">Techno_IN!Q121*Techno_IN!Q$2/SUMPRODUCT(IF(Techno_IN!$B121:$AK121=1,1,0),Techno_IN!$B$2:$AK$2)</f>
        <v>0</v>
      </c>
      <c r="R120" cm="1">
        <f t="array" ref="R120">Techno_IN!R121*Techno_IN!R$2/SUMPRODUCT(IF(Techno_IN!$B121:$AK121=1,1,0),Techno_IN!$B$2:$AK$2)</f>
        <v>0</v>
      </c>
      <c r="S120" cm="1">
        <f t="array" ref="S120">Techno_IN!S121*Techno_IN!S$2/SUMPRODUCT(IF(Techno_IN!$B121:$AK121=1,1,0),Techno_IN!$B$2:$AK$2)</f>
        <v>1</v>
      </c>
      <c r="T120" cm="1">
        <f t="array" ref="T120">Techno_IN!T121*Techno_IN!T$2/SUMPRODUCT(IF(Techno_IN!$B121:$AK121=1,1,0),Techno_IN!$B$2:$AK$2)</f>
        <v>-1.8571428612244898</v>
      </c>
      <c r="U120" cm="1">
        <f t="array" ref="U120">Techno_IN!U121*Techno_IN!U$2/SUMPRODUCT(IF(Techno_IN!$B121:$AK121=1,1,0),Techno_IN!$B$2:$AK$2)</f>
        <v>0</v>
      </c>
      <c r="V120" cm="1">
        <f t="array" ref="V120">Techno_IN!V121*Techno_IN!V$2/SUMPRODUCT(IF(Techno_IN!$B121:$AK121=1,1,0),Techno_IN!$B$2:$AK$2)</f>
        <v>0</v>
      </c>
      <c r="W120" cm="1">
        <f t="array" ref="W120">Techno_IN!W121*Techno_IN!W$2/SUMPRODUCT(IF(Techno_IN!$B121:$AK121=1,1,0),Techno_IN!$B$2:$AK$2)</f>
        <v>-9.601590102509347E-2</v>
      </c>
      <c r="X120" cm="1">
        <f t="array" ref="X120">Techno_IN!X121*Techno_IN!X$2/SUMPRODUCT(IF(Techno_IN!$B121:$AK121=1,1,0),Techno_IN!$B$2:$AK$2)</f>
        <v>1.1114489044055868E-2</v>
      </c>
      <c r="Y120" cm="1">
        <f t="array" ref="Y120">Techno_IN!Y121*Techno_IN!Y$2/SUMPRODUCT(IF(Techno_IN!$B121:$AK121=1,1,0),Techno_IN!$B$2:$AK$2)</f>
        <v>0</v>
      </c>
      <c r="Z120" cm="1">
        <f t="array" ref="Z120">Techno_IN!Z121*Techno_IN!Z$2/SUMPRODUCT(IF(Techno_IN!$B121:$AK121=1,1,0),Techno_IN!$B$2:$AK$2)</f>
        <v>0</v>
      </c>
      <c r="AA120" cm="1">
        <f t="array" ref="AA120">Techno_IN!AA121*Techno_IN!AA$2/SUMPRODUCT(IF(Techno_IN!$B121:$AK121=1,1,0),Techno_IN!$B$2:$AK$2)</f>
        <v>0</v>
      </c>
      <c r="AB120" cm="1">
        <f t="array" ref="AB120">Techno_IN!AB121*Techno_IN!AB$2/SUMPRODUCT(IF(Techno_IN!$B121:$AK121=1,1,0),Techno_IN!$B$2:$AK$2)</f>
        <v>0</v>
      </c>
      <c r="AC120" cm="1">
        <f t="array" ref="AC120">Techno_IN!AC121*Techno_IN!AC$2/SUMPRODUCT(IF(Techno_IN!$B121:$AK121=1,1,0),Techno_IN!$B$2:$AK$2)</f>
        <v>0</v>
      </c>
      <c r="AD120" cm="1">
        <f t="array" ref="AD120">Techno_IN!AD121*Techno_IN!AD$2/SUMPRODUCT(IF(Techno_IN!$B121:$AK121=1,1,0),Techno_IN!$B$2:$AK$2)</f>
        <v>0</v>
      </c>
      <c r="AE120" cm="1">
        <f t="array" ref="AE120">Techno_IN!AE121*Techno_IN!AE$2/SUMPRODUCT(IF(Techno_IN!$B121:$AK121=1,1,0),Techno_IN!$B$2:$AK$2)</f>
        <v>0</v>
      </c>
      <c r="AF120" cm="1">
        <f t="array" ref="AF120">Techno_IN!AF121*Techno_IN!AF$2/SUMPRODUCT(IF(Techno_IN!$B121:$AK121=1,1,0),Techno_IN!$B$2:$AK$2)</f>
        <v>0</v>
      </c>
      <c r="AG120" cm="1">
        <f t="array" ref="AG120">Techno_IN!AG121*Techno_IN!AG$2/SUMPRODUCT(IF(Techno_IN!$B121:$AK121=1,1,0),Techno_IN!$B$2:$AK$2)</f>
        <v>0</v>
      </c>
      <c r="AH120" cm="1">
        <f t="array" ref="AH120">Techno_IN!AH121*Techno_IN!AH$2/SUMPRODUCT(IF(Techno_IN!$B121:$AK121=1,1,0),Techno_IN!$B$2:$AK$2)</f>
        <v>0</v>
      </c>
      <c r="AI120" cm="1">
        <f t="array" ref="AI120">Techno_IN!AI121*Techno_IN!AI$2/SUMPRODUCT(IF(Techno_IN!$B121:$AK121=1,1,0),Techno_IN!$B$2:$AK$2)</f>
        <v>0</v>
      </c>
      <c r="AJ120" cm="1">
        <f t="array" ref="AJ120">Techno_IN!AJ121*Techno_IN!AJ$2/SUMPRODUCT(IF(Techno_IN!$B121:$AK121=1,1,0),Techno_IN!$B$2:$AK$2)</f>
        <v>0</v>
      </c>
      <c r="AK120" cm="1">
        <f t="array" ref="AK120">Techno_IN!AK121*Techno_IN!AK$2/SUMPRODUCT(IF(Techno_IN!$B121:$AK121=1,1,0),Techno_IN!$B$2:$AK$2)</f>
        <v>0</v>
      </c>
    </row>
    <row r="121" spans="1:37">
      <c r="A121" t="str">
        <f>Techno_IN!A122</f>
        <v>OIL_TO_HVC</v>
      </c>
      <c r="B121" cm="1">
        <f t="array" ref="B121">Techno_IN!B122*Techno_IN!B$2/SUMPRODUCT(IF(Techno_IN!$B122:$AK122=1,1,0),Techno_IN!$B$2:$AK$2)</f>
        <v>0</v>
      </c>
      <c r="C121" cm="1">
        <f t="array" ref="C121">Techno_IN!C122*Techno_IN!C$2/SUMPRODUCT(IF(Techno_IN!$B122:$AK122=1,1,0),Techno_IN!$B$2:$AK$2)</f>
        <v>0</v>
      </c>
      <c r="D121" cm="1">
        <f t="array" ref="D121">Techno_IN!D122*Techno_IN!D$2/SUMPRODUCT(IF(Techno_IN!$B122:$AK122=1,1,0),Techno_IN!$B$2:$AK$2)</f>
        <v>0</v>
      </c>
      <c r="E121" cm="1">
        <f t="array" ref="E121">Techno_IN!E122*Techno_IN!E$2/SUMPRODUCT(IF(Techno_IN!$B122:$AK122=1,1,0),Techno_IN!$B$2:$AK$2)</f>
        <v>0</v>
      </c>
      <c r="F121" cm="1">
        <f t="array" ref="F121">Techno_IN!F122*Techno_IN!F$2/SUMPRODUCT(IF(Techno_IN!$B122:$AK122=1,1,0),Techno_IN!$B$2:$AK$2)</f>
        <v>0</v>
      </c>
      <c r="G121" cm="1">
        <f t="array" ref="G121">Techno_IN!G122*Techno_IN!G$2/SUMPRODUCT(IF(Techno_IN!$B122:$AK122=1,1,0),Techno_IN!$B$2:$AK$2)</f>
        <v>0</v>
      </c>
      <c r="H121" cm="1">
        <f t="array" ref="H121">Techno_IN!H122*Techno_IN!H$2/SUMPRODUCT(IF(Techno_IN!$B122:$AK122=1,1,0),Techno_IN!$B$2:$AK$2)</f>
        <v>0</v>
      </c>
      <c r="I121" cm="1">
        <f t="array" ref="I121">Techno_IN!I122*Techno_IN!I$2/SUMPRODUCT(IF(Techno_IN!$B122:$AK122=1,1,0),Techno_IN!$B$2:$AK$2)</f>
        <v>-2.1188700000000001E-2</v>
      </c>
      <c r="J121" cm="1">
        <f t="array" ref="J121">Techno_IN!J122*Techno_IN!J$2/SUMPRODUCT(IF(Techno_IN!$B122:$AK122=1,1,0),Techno_IN!$B$2:$AK$2)</f>
        <v>0</v>
      </c>
      <c r="K121" cm="1">
        <f t="array" ref="K121">Techno_IN!K122*Techno_IN!K$2/SUMPRODUCT(IF(Techno_IN!$B122:$AK122=1,1,0),Techno_IN!$B$2:$AK$2)</f>
        <v>0</v>
      </c>
      <c r="L121" cm="1">
        <f t="array" ref="L121">Techno_IN!L122*Techno_IN!L$2/SUMPRODUCT(IF(Techno_IN!$B122:$AK122=1,1,0),Techno_IN!$B$2:$AK$2)</f>
        <v>-1.9272727270800001</v>
      </c>
      <c r="M121" cm="1">
        <f t="array" ref="M121">Techno_IN!M122*Techno_IN!M$2/SUMPRODUCT(IF(Techno_IN!$B122:$AK122=1,1,0),Techno_IN!$B$2:$AK$2)</f>
        <v>0</v>
      </c>
      <c r="N121" cm="1">
        <f t="array" ref="N121">Techno_IN!N122*Techno_IN!N$2/SUMPRODUCT(IF(Techno_IN!$B122:$AK122=1,1,0),Techno_IN!$B$2:$AK$2)</f>
        <v>0</v>
      </c>
      <c r="O121" cm="1">
        <f t="array" ref="O121">Techno_IN!O122*Techno_IN!O$2/SUMPRODUCT(IF(Techno_IN!$B122:$AK122=1,1,0),Techno_IN!$B$2:$AK$2)</f>
        <v>0</v>
      </c>
      <c r="P121" cm="1">
        <f t="array" ref="P121">Techno_IN!P122*Techno_IN!P$2/SUMPRODUCT(IF(Techno_IN!$B122:$AK122=1,1,0),Techno_IN!$B$2:$AK$2)</f>
        <v>0</v>
      </c>
      <c r="Q121" cm="1">
        <f t="array" ref="Q121">Techno_IN!Q122*Techno_IN!Q$2/SUMPRODUCT(IF(Techno_IN!$B122:$AK122=1,1,0),Techno_IN!$B$2:$AK$2)</f>
        <v>0</v>
      </c>
      <c r="R121" cm="1">
        <f t="array" ref="R121">Techno_IN!R122*Techno_IN!R$2/SUMPRODUCT(IF(Techno_IN!$B122:$AK122=1,1,0),Techno_IN!$B$2:$AK$2)</f>
        <v>0</v>
      </c>
      <c r="S121" cm="1">
        <f t="array" ref="S121">Techno_IN!S122*Techno_IN!S$2/SUMPRODUCT(IF(Techno_IN!$B122:$AK122=1,1,0),Techno_IN!$B$2:$AK$2)</f>
        <v>0</v>
      </c>
      <c r="T121" cm="1">
        <f t="array" ref="T121">Techno_IN!T122*Techno_IN!T$2/SUMPRODUCT(IF(Techno_IN!$B122:$AK122=1,1,0),Techno_IN!$B$2:$AK$2)</f>
        <v>0</v>
      </c>
      <c r="U121" cm="1">
        <f t="array" ref="U121">Techno_IN!U122*Techno_IN!U$2/SUMPRODUCT(IF(Techno_IN!$B122:$AK122=1,1,0),Techno_IN!$B$2:$AK$2)</f>
        <v>0</v>
      </c>
      <c r="V121" cm="1">
        <f t="array" ref="V121">Techno_IN!V122*Techno_IN!V$2/SUMPRODUCT(IF(Techno_IN!$B122:$AK122=1,1,0),Techno_IN!$B$2:$AK$2)</f>
        <v>1</v>
      </c>
      <c r="W121" cm="1">
        <f t="array" ref="W121">Techno_IN!W122*Techno_IN!W$2/SUMPRODUCT(IF(Techno_IN!$B122:$AK122=1,1,0),Techno_IN!$B$2:$AK$2)</f>
        <v>-1.0803566798163355E-2</v>
      </c>
      <c r="X121" cm="1">
        <f t="array" ref="X121">Techno_IN!X122*Techno_IN!X$2/SUMPRODUCT(IF(Techno_IN!$B122:$AK122=1,1,0),Techno_IN!$B$2:$AK$2)</f>
        <v>0</v>
      </c>
      <c r="Y121" cm="1">
        <f t="array" ref="Y121">Techno_IN!Y122*Techno_IN!Y$2/SUMPRODUCT(IF(Techno_IN!$B122:$AK122=1,1,0),Techno_IN!$B$2:$AK$2)</f>
        <v>0</v>
      </c>
      <c r="Z121" cm="1">
        <f t="array" ref="Z121">Techno_IN!Z122*Techno_IN!Z$2/SUMPRODUCT(IF(Techno_IN!$B122:$AK122=1,1,0),Techno_IN!$B$2:$AK$2)</f>
        <v>0</v>
      </c>
      <c r="AA121" cm="1">
        <f t="array" ref="AA121">Techno_IN!AA122*Techno_IN!AA$2/SUMPRODUCT(IF(Techno_IN!$B122:$AK122=1,1,0),Techno_IN!$B$2:$AK$2)</f>
        <v>0</v>
      </c>
      <c r="AB121" cm="1">
        <f t="array" ref="AB121">Techno_IN!AB122*Techno_IN!AB$2/SUMPRODUCT(IF(Techno_IN!$B122:$AK122=1,1,0),Techno_IN!$B$2:$AK$2)</f>
        <v>0</v>
      </c>
      <c r="AC121" cm="1">
        <f t="array" ref="AC121">Techno_IN!AC122*Techno_IN!AC$2/SUMPRODUCT(IF(Techno_IN!$B122:$AK122=1,1,0),Techno_IN!$B$2:$AK$2)</f>
        <v>0</v>
      </c>
      <c r="AD121" cm="1">
        <f t="array" ref="AD121">Techno_IN!AD122*Techno_IN!AD$2/SUMPRODUCT(IF(Techno_IN!$B122:$AK122=1,1,0),Techno_IN!$B$2:$AK$2)</f>
        <v>0</v>
      </c>
      <c r="AE121" cm="1">
        <f t="array" ref="AE121">Techno_IN!AE122*Techno_IN!AE$2/SUMPRODUCT(IF(Techno_IN!$B122:$AK122=1,1,0),Techno_IN!$B$2:$AK$2)</f>
        <v>0</v>
      </c>
      <c r="AF121" cm="1">
        <f t="array" ref="AF121">Techno_IN!AF122*Techno_IN!AF$2/SUMPRODUCT(IF(Techno_IN!$B122:$AK122=1,1,0),Techno_IN!$B$2:$AK$2)</f>
        <v>0</v>
      </c>
      <c r="AG121" cm="1">
        <f t="array" ref="AG121">Techno_IN!AG122*Techno_IN!AG$2/SUMPRODUCT(IF(Techno_IN!$B122:$AK122=1,1,0),Techno_IN!$B$2:$AK$2)</f>
        <v>0</v>
      </c>
      <c r="AH121" cm="1">
        <f t="array" ref="AH121">Techno_IN!AH122*Techno_IN!AH$2/SUMPRODUCT(IF(Techno_IN!$B122:$AK122=1,1,0),Techno_IN!$B$2:$AK$2)</f>
        <v>0</v>
      </c>
      <c r="AI121" cm="1">
        <f t="array" ref="AI121">Techno_IN!AI122*Techno_IN!AI$2/SUMPRODUCT(IF(Techno_IN!$B122:$AK122=1,1,0),Techno_IN!$B$2:$AK$2)</f>
        <v>0</v>
      </c>
      <c r="AJ121" cm="1">
        <f t="array" ref="AJ121">Techno_IN!AJ122*Techno_IN!AJ$2/SUMPRODUCT(IF(Techno_IN!$B122:$AK122=1,1,0),Techno_IN!$B$2:$AK$2)</f>
        <v>0.21272727299999999</v>
      </c>
      <c r="AK121" cm="1">
        <f t="array" ref="AK121">Techno_IN!AK122*Techno_IN!AK$2/SUMPRODUCT(IF(Techno_IN!$B122:$AK122=1,1,0),Techno_IN!$B$2:$AK$2)</f>
        <v>0</v>
      </c>
    </row>
    <row r="122" spans="1:37">
      <c r="A122" t="str">
        <f>Techno_IN!A123</f>
        <v>GAS_TO_HVC</v>
      </c>
      <c r="B122" cm="1">
        <f t="array" ref="B122">Techno_IN!B123*Techno_IN!B$2/SUMPRODUCT(IF(Techno_IN!$B123:$AK123=1,1,0),Techno_IN!$B$2:$AK$2)</f>
        <v>0</v>
      </c>
      <c r="C122" cm="1">
        <f t="array" ref="C122">Techno_IN!C123*Techno_IN!C$2/SUMPRODUCT(IF(Techno_IN!$B123:$AK123=1,1,0),Techno_IN!$B$2:$AK$2)</f>
        <v>0</v>
      </c>
      <c r="D122" cm="1">
        <f t="array" ref="D122">Techno_IN!D123*Techno_IN!D$2/SUMPRODUCT(IF(Techno_IN!$B123:$AK123=1,1,0),Techno_IN!$B$2:$AK$2)</f>
        <v>0</v>
      </c>
      <c r="E122" cm="1">
        <f t="array" ref="E122">Techno_IN!E123*Techno_IN!E$2/SUMPRODUCT(IF(Techno_IN!$B123:$AK123=1,1,0),Techno_IN!$B$2:$AK$2)</f>
        <v>0</v>
      </c>
      <c r="F122" cm="1">
        <f t="array" ref="F122">Techno_IN!F123*Techno_IN!F$2/SUMPRODUCT(IF(Techno_IN!$B123:$AK123=1,1,0),Techno_IN!$B$2:$AK$2)</f>
        <v>0</v>
      </c>
      <c r="G122" cm="1">
        <f t="array" ref="G122">Techno_IN!G123*Techno_IN!G$2/SUMPRODUCT(IF(Techno_IN!$B123:$AK123=1,1,0),Techno_IN!$B$2:$AK$2)</f>
        <v>0</v>
      </c>
      <c r="H122" cm="1">
        <f t="array" ref="H122">Techno_IN!H123*Techno_IN!H$2/SUMPRODUCT(IF(Techno_IN!$B123:$AK123=1,1,0),Techno_IN!$B$2:$AK$2)</f>
        <v>0</v>
      </c>
      <c r="I122" cm="1">
        <f t="array" ref="I122">Techno_IN!I123*Techno_IN!I$2/SUMPRODUCT(IF(Techno_IN!$B123:$AK123=1,1,0),Techno_IN!$B$2:$AK$2)</f>
        <v>-0.47058823500000002</v>
      </c>
      <c r="J122" cm="1">
        <f t="array" ref="J122">Techno_IN!J123*Techno_IN!J$2/SUMPRODUCT(IF(Techno_IN!$B123:$AK123=1,1,0),Techno_IN!$B$2:$AK$2)</f>
        <v>0</v>
      </c>
      <c r="K122" cm="1">
        <f t="array" ref="K122">Techno_IN!K123*Techno_IN!K$2/SUMPRODUCT(IF(Techno_IN!$B123:$AK123=1,1,0),Techno_IN!$B$2:$AK$2)</f>
        <v>0</v>
      </c>
      <c r="L122" cm="1">
        <f t="array" ref="L122">Techno_IN!L123*Techno_IN!L$2/SUMPRODUCT(IF(Techno_IN!$B123:$AK123=1,1,0),Techno_IN!$B$2:$AK$2)</f>
        <v>0</v>
      </c>
      <c r="M122" cm="1">
        <f t="array" ref="M122">Techno_IN!M123*Techno_IN!M$2/SUMPRODUCT(IF(Techno_IN!$B123:$AK123=1,1,0),Techno_IN!$B$2:$AK$2)</f>
        <v>-2.90539682576</v>
      </c>
      <c r="N122" cm="1">
        <f t="array" ref="N122">Techno_IN!N123*Techno_IN!N$2/SUMPRODUCT(IF(Techno_IN!$B123:$AK123=1,1,0),Techno_IN!$B$2:$AK$2)</f>
        <v>0</v>
      </c>
      <c r="O122" cm="1">
        <f t="array" ref="O122">Techno_IN!O123*Techno_IN!O$2/SUMPRODUCT(IF(Techno_IN!$B123:$AK123=1,1,0),Techno_IN!$B$2:$AK$2)</f>
        <v>0</v>
      </c>
      <c r="P122" cm="1">
        <f t="array" ref="P122">Techno_IN!P123*Techno_IN!P$2/SUMPRODUCT(IF(Techno_IN!$B123:$AK123=1,1,0),Techno_IN!$B$2:$AK$2)</f>
        <v>0</v>
      </c>
      <c r="Q122" cm="1">
        <f t="array" ref="Q122">Techno_IN!Q123*Techno_IN!Q$2/SUMPRODUCT(IF(Techno_IN!$B123:$AK123=1,1,0),Techno_IN!$B$2:$AK$2)</f>
        <v>0</v>
      </c>
      <c r="R122" cm="1">
        <f t="array" ref="R122">Techno_IN!R123*Techno_IN!R$2/SUMPRODUCT(IF(Techno_IN!$B123:$AK123=1,1,0),Techno_IN!$B$2:$AK$2)</f>
        <v>0</v>
      </c>
      <c r="S122" cm="1">
        <f t="array" ref="S122">Techno_IN!S123*Techno_IN!S$2/SUMPRODUCT(IF(Techno_IN!$B123:$AK123=1,1,0),Techno_IN!$B$2:$AK$2)</f>
        <v>0</v>
      </c>
      <c r="T122" cm="1">
        <f t="array" ref="T122">Techno_IN!T123*Techno_IN!T$2/SUMPRODUCT(IF(Techno_IN!$B123:$AK123=1,1,0),Techno_IN!$B$2:$AK$2)</f>
        <v>0</v>
      </c>
      <c r="U122" cm="1">
        <f t="array" ref="U122">Techno_IN!U123*Techno_IN!U$2/SUMPRODUCT(IF(Techno_IN!$B123:$AK123=1,1,0),Techno_IN!$B$2:$AK$2)</f>
        <v>0</v>
      </c>
      <c r="V122" cm="1">
        <f t="array" ref="V122">Techno_IN!V123*Techno_IN!V$2/SUMPRODUCT(IF(Techno_IN!$B123:$AK123=1,1,0),Techno_IN!$B$2:$AK$2)</f>
        <v>1</v>
      </c>
      <c r="W122" cm="1">
        <f t="array" ref="W122">Techno_IN!W123*Techno_IN!W$2/SUMPRODUCT(IF(Techno_IN!$B123:$AK123=1,1,0),Techno_IN!$B$2:$AK$2)</f>
        <v>0</v>
      </c>
      <c r="X122" cm="1">
        <f t="array" ref="X122">Techno_IN!X123*Techno_IN!X$2/SUMPRODUCT(IF(Techno_IN!$B123:$AK123=1,1,0),Techno_IN!$B$2:$AK$2)</f>
        <v>0</v>
      </c>
      <c r="Y122" cm="1">
        <f t="array" ref="Y122">Techno_IN!Y123*Techno_IN!Y$2/SUMPRODUCT(IF(Techno_IN!$B123:$AK123=1,1,0),Techno_IN!$B$2:$AK$2)</f>
        <v>0</v>
      </c>
      <c r="Z122" cm="1">
        <f t="array" ref="Z122">Techno_IN!Z123*Techno_IN!Z$2/SUMPRODUCT(IF(Techno_IN!$B123:$AK123=1,1,0),Techno_IN!$B$2:$AK$2)</f>
        <v>0</v>
      </c>
      <c r="AA122" cm="1">
        <f t="array" ref="AA122">Techno_IN!AA123*Techno_IN!AA$2/SUMPRODUCT(IF(Techno_IN!$B123:$AK123=1,1,0),Techno_IN!$B$2:$AK$2)</f>
        <v>0</v>
      </c>
      <c r="AB122" cm="1">
        <f t="array" ref="AB122">Techno_IN!AB123*Techno_IN!AB$2/SUMPRODUCT(IF(Techno_IN!$B123:$AK123=1,1,0),Techno_IN!$B$2:$AK$2)</f>
        <v>0</v>
      </c>
      <c r="AC122" cm="1">
        <f t="array" ref="AC122">Techno_IN!AC123*Techno_IN!AC$2/SUMPRODUCT(IF(Techno_IN!$B123:$AK123=1,1,0),Techno_IN!$B$2:$AK$2)</f>
        <v>0</v>
      </c>
      <c r="AD122" cm="1">
        <f t="array" ref="AD122">Techno_IN!AD123*Techno_IN!AD$2/SUMPRODUCT(IF(Techno_IN!$B123:$AK123=1,1,0),Techno_IN!$B$2:$AK$2)</f>
        <v>0</v>
      </c>
      <c r="AE122" cm="1">
        <f t="array" ref="AE122">Techno_IN!AE123*Techno_IN!AE$2/SUMPRODUCT(IF(Techno_IN!$B123:$AK123=1,1,0),Techno_IN!$B$2:$AK$2)</f>
        <v>0</v>
      </c>
      <c r="AF122" cm="1">
        <f t="array" ref="AF122">Techno_IN!AF123*Techno_IN!AF$2/SUMPRODUCT(IF(Techno_IN!$B123:$AK123=1,1,0),Techno_IN!$B$2:$AK$2)</f>
        <v>0</v>
      </c>
      <c r="AG122" cm="1">
        <f t="array" ref="AG122">Techno_IN!AG123*Techno_IN!AG$2/SUMPRODUCT(IF(Techno_IN!$B123:$AK123=1,1,0),Techno_IN!$B$2:$AK$2)</f>
        <v>0</v>
      </c>
      <c r="AH122" cm="1">
        <f t="array" ref="AH122">Techno_IN!AH123*Techno_IN!AH$2/SUMPRODUCT(IF(Techno_IN!$B123:$AK123=1,1,0),Techno_IN!$B$2:$AK$2)</f>
        <v>0</v>
      </c>
      <c r="AI122" cm="1">
        <f t="array" ref="AI122">Techno_IN!AI123*Techno_IN!AI$2/SUMPRODUCT(IF(Techno_IN!$B123:$AK123=1,1,0),Techno_IN!$B$2:$AK$2)</f>
        <v>0</v>
      </c>
      <c r="AJ122" cm="1">
        <f t="array" ref="AJ122">Techno_IN!AJ123*Techno_IN!AJ$2/SUMPRODUCT(IF(Techno_IN!$B123:$AK123=1,1,0),Techno_IN!$B$2:$AK$2)</f>
        <v>0.298730159</v>
      </c>
      <c r="AK122" cm="1">
        <f t="array" ref="AK122">Techno_IN!AK123*Techno_IN!AK$2/SUMPRODUCT(IF(Techno_IN!$B123:$AK123=1,1,0),Techno_IN!$B$2:$AK$2)</f>
        <v>0</v>
      </c>
    </row>
    <row r="123" spans="1:37">
      <c r="A123" t="str">
        <f>Techno_IN!A124</f>
        <v>BIOMASS_TO_HVC</v>
      </c>
      <c r="B123" cm="1">
        <f t="array" ref="B123">Techno_IN!B124*Techno_IN!B$2/SUMPRODUCT(IF(Techno_IN!$B124:$AK124=1,1,0),Techno_IN!$B$2:$AK$2)</f>
        <v>0</v>
      </c>
      <c r="C123" cm="1">
        <f t="array" ref="C123">Techno_IN!C124*Techno_IN!C$2/SUMPRODUCT(IF(Techno_IN!$B124:$AK124=1,1,0),Techno_IN!$B$2:$AK$2)</f>
        <v>0</v>
      </c>
      <c r="D123" cm="1">
        <f t="array" ref="D123">Techno_IN!D124*Techno_IN!D$2/SUMPRODUCT(IF(Techno_IN!$B124:$AK124=1,1,0),Techno_IN!$B$2:$AK$2)</f>
        <v>0</v>
      </c>
      <c r="E123" cm="1">
        <f t="array" ref="E123">Techno_IN!E124*Techno_IN!E$2/SUMPRODUCT(IF(Techno_IN!$B124:$AK124=1,1,0),Techno_IN!$B$2:$AK$2)</f>
        <v>0</v>
      </c>
      <c r="F123" cm="1">
        <f t="array" ref="F123">Techno_IN!F124*Techno_IN!F$2/SUMPRODUCT(IF(Techno_IN!$B124:$AK124=1,1,0),Techno_IN!$B$2:$AK$2)</f>
        <v>0</v>
      </c>
      <c r="G123" cm="1">
        <f t="array" ref="G123">Techno_IN!G124*Techno_IN!G$2/SUMPRODUCT(IF(Techno_IN!$B124:$AK124=1,1,0),Techno_IN!$B$2:$AK$2)</f>
        <v>0</v>
      </c>
      <c r="H123" cm="1">
        <f t="array" ref="H123">Techno_IN!H124*Techno_IN!H$2/SUMPRODUCT(IF(Techno_IN!$B124:$AK124=1,1,0),Techno_IN!$B$2:$AK$2)</f>
        <v>0</v>
      </c>
      <c r="I123" cm="1">
        <f t="array" ref="I123">Techno_IN!I124*Techno_IN!I$2/SUMPRODUCT(IF(Techno_IN!$B124:$AK124=1,1,0),Techno_IN!$B$2:$AK$2)</f>
        <v>-2.86E-2</v>
      </c>
      <c r="J123" cm="1">
        <f t="array" ref="J123">Techno_IN!J124*Techno_IN!J$2/SUMPRODUCT(IF(Techno_IN!$B124:$AK124=1,1,0),Techno_IN!$B$2:$AK$2)</f>
        <v>0</v>
      </c>
      <c r="K123" cm="1">
        <f t="array" ref="K123">Techno_IN!K124*Techno_IN!K$2/SUMPRODUCT(IF(Techno_IN!$B124:$AK124=1,1,0),Techno_IN!$B$2:$AK$2)</f>
        <v>0</v>
      </c>
      <c r="L123" cm="1">
        <f t="array" ref="L123">Techno_IN!L124*Techno_IN!L$2/SUMPRODUCT(IF(Techno_IN!$B124:$AK124=1,1,0),Techno_IN!$B$2:$AK$2)</f>
        <v>0</v>
      </c>
      <c r="M123" cm="1">
        <f t="array" ref="M123">Techno_IN!M124*Techno_IN!M$2/SUMPRODUCT(IF(Techno_IN!$B124:$AK124=1,1,0),Techno_IN!$B$2:$AK$2)</f>
        <v>0</v>
      </c>
      <c r="N123" cm="1">
        <f t="array" ref="N123">Techno_IN!N124*Techno_IN!N$2/SUMPRODUCT(IF(Techno_IN!$B124:$AK124=1,1,0),Techno_IN!$B$2:$AK$2)</f>
        <v>-2.6429100000000001</v>
      </c>
      <c r="O123" cm="1">
        <f t="array" ref="O123">Techno_IN!O124*Techno_IN!O$2/SUMPRODUCT(IF(Techno_IN!$B124:$AK124=1,1,0),Techno_IN!$B$2:$AK$2)</f>
        <v>0</v>
      </c>
      <c r="P123" cm="1">
        <f t="array" ref="P123">Techno_IN!P124*Techno_IN!P$2/SUMPRODUCT(IF(Techno_IN!$B124:$AK124=1,1,0),Techno_IN!$B$2:$AK$2)</f>
        <v>0</v>
      </c>
      <c r="Q123" cm="1">
        <f t="array" ref="Q123">Techno_IN!Q124*Techno_IN!Q$2/SUMPRODUCT(IF(Techno_IN!$B124:$AK124=1,1,0),Techno_IN!$B$2:$AK$2)</f>
        <v>0</v>
      </c>
      <c r="R123" cm="1">
        <f t="array" ref="R123">Techno_IN!R124*Techno_IN!R$2/SUMPRODUCT(IF(Techno_IN!$B124:$AK124=1,1,0),Techno_IN!$B$2:$AK$2)</f>
        <v>0</v>
      </c>
      <c r="S123" cm="1">
        <f t="array" ref="S123">Techno_IN!S124*Techno_IN!S$2/SUMPRODUCT(IF(Techno_IN!$B124:$AK124=1,1,0),Techno_IN!$B$2:$AK$2)</f>
        <v>0</v>
      </c>
      <c r="T123" cm="1">
        <f t="array" ref="T123">Techno_IN!T124*Techno_IN!T$2/SUMPRODUCT(IF(Techno_IN!$B124:$AK124=1,1,0),Techno_IN!$B$2:$AK$2)</f>
        <v>0</v>
      </c>
      <c r="U123" cm="1">
        <f t="array" ref="U123">Techno_IN!U124*Techno_IN!U$2/SUMPRODUCT(IF(Techno_IN!$B124:$AK124=1,1,0),Techno_IN!$B$2:$AK$2)</f>
        <v>0</v>
      </c>
      <c r="V123" cm="1">
        <f t="array" ref="V123">Techno_IN!V124*Techno_IN!V$2/SUMPRODUCT(IF(Techno_IN!$B124:$AK124=1,1,0),Techno_IN!$B$2:$AK$2)</f>
        <v>1</v>
      </c>
      <c r="W123" cm="1">
        <f t="array" ref="W123">Techno_IN!W124*Techno_IN!W$2/SUMPRODUCT(IF(Techno_IN!$B124:$AK124=1,1,0),Techno_IN!$B$2:$AK$2)</f>
        <v>-3.2619802108258419E-2</v>
      </c>
      <c r="X123" cm="1">
        <f t="array" ref="X123">Techno_IN!X124*Techno_IN!X$2/SUMPRODUCT(IF(Techno_IN!$B124:$AK124=1,1,0),Techno_IN!$B$2:$AK$2)</f>
        <v>0</v>
      </c>
      <c r="Y123" cm="1">
        <f t="array" ref="Y123">Techno_IN!Y124*Techno_IN!Y$2/SUMPRODUCT(IF(Techno_IN!$B124:$AK124=1,1,0),Techno_IN!$B$2:$AK$2)</f>
        <v>0</v>
      </c>
      <c r="Z123" cm="1">
        <f t="array" ref="Z123">Techno_IN!Z124*Techno_IN!Z$2/SUMPRODUCT(IF(Techno_IN!$B124:$AK124=1,1,0),Techno_IN!$B$2:$AK$2)</f>
        <v>0</v>
      </c>
      <c r="AA123" cm="1">
        <f t="array" ref="AA123">Techno_IN!AA124*Techno_IN!AA$2/SUMPRODUCT(IF(Techno_IN!$B124:$AK124=1,1,0),Techno_IN!$B$2:$AK$2)</f>
        <v>0</v>
      </c>
      <c r="AB123" cm="1">
        <f t="array" ref="AB123">Techno_IN!AB124*Techno_IN!AB$2/SUMPRODUCT(IF(Techno_IN!$B124:$AK124=1,1,0),Techno_IN!$B$2:$AK$2)</f>
        <v>0</v>
      </c>
      <c r="AC123" cm="1">
        <f t="array" ref="AC123">Techno_IN!AC124*Techno_IN!AC$2/SUMPRODUCT(IF(Techno_IN!$B124:$AK124=1,1,0),Techno_IN!$B$2:$AK$2)</f>
        <v>0</v>
      </c>
      <c r="AD123" cm="1">
        <f t="array" ref="AD123">Techno_IN!AD124*Techno_IN!AD$2/SUMPRODUCT(IF(Techno_IN!$B124:$AK124=1,1,0),Techno_IN!$B$2:$AK$2)</f>
        <v>0</v>
      </c>
      <c r="AE123" cm="1">
        <f t="array" ref="AE123">Techno_IN!AE124*Techno_IN!AE$2/SUMPRODUCT(IF(Techno_IN!$B124:$AK124=1,1,0),Techno_IN!$B$2:$AK$2)</f>
        <v>0</v>
      </c>
      <c r="AF123" cm="1">
        <f t="array" ref="AF123">Techno_IN!AF124*Techno_IN!AF$2/SUMPRODUCT(IF(Techno_IN!$B124:$AK124=1,1,0),Techno_IN!$B$2:$AK$2)</f>
        <v>0</v>
      </c>
      <c r="AG123" cm="1">
        <f t="array" ref="AG123">Techno_IN!AG124*Techno_IN!AG$2/SUMPRODUCT(IF(Techno_IN!$B124:$AK124=1,1,0),Techno_IN!$B$2:$AK$2)</f>
        <v>0</v>
      </c>
      <c r="AH123" cm="1">
        <f t="array" ref="AH123">Techno_IN!AH124*Techno_IN!AH$2/SUMPRODUCT(IF(Techno_IN!$B124:$AK124=1,1,0),Techno_IN!$B$2:$AK$2)</f>
        <v>0</v>
      </c>
      <c r="AI123" cm="1">
        <f t="array" ref="AI123">Techno_IN!AI124*Techno_IN!AI$2/SUMPRODUCT(IF(Techno_IN!$B124:$AK124=1,1,0),Techno_IN!$B$2:$AK$2)</f>
        <v>0</v>
      </c>
      <c r="AJ123" cm="1">
        <f t="array" ref="AJ123">Techno_IN!AJ124*Techno_IN!AJ$2/SUMPRODUCT(IF(Techno_IN!$B124:$AK124=1,1,0),Techno_IN!$B$2:$AK$2)</f>
        <v>0.66859000000000002</v>
      </c>
      <c r="AK123" cm="1">
        <f t="array" ref="AK123">Techno_IN!AK124*Techno_IN!AK$2/SUMPRODUCT(IF(Techno_IN!$B124:$AK124=1,1,0),Techno_IN!$B$2:$AK$2)</f>
        <v>0</v>
      </c>
    </row>
    <row r="124" spans="1:37">
      <c r="A124" t="str">
        <f>Techno_IN!A125</f>
        <v>METHANOL_TO_HVC</v>
      </c>
      <c r="B124" cm="1">
        <f t="array" ref="B124">Techno_IN!B125*Techno_IN!B$2/SUMPRODUCT(IF(Techno_IN!$B125:$AK125=1,1,0),Techno_IN!$B$2:$AK$2)</f>
        <v>0</v>
      </c>
      <c r="C124" cm="1">
        <f t="array" ref="C124">Techno_IN!C125*Techno_IN!C$2/SUMPRODUCT(IF(Techno_IN!$B125:$AK125=1,1,0),Techno_IN!$B$2:$AK$2)</f>
        <v>0</v>
      </c>
      <c r="D124" cm="1">
        <f t="array" ref="D124">Techno_IN!D125*Techno_IN!D$2/SUMPRODUCT(IF(Techno_IN!$B125:$AK125=1,1,0),Techno_IN!$B$2:$AK$2)</f>
        <v>0</v>
      </c>
      <c r="E124" cm="1">
        <f t="array" ref="E124">Techno_IN!E125*Techno_IN!E$2/SUMPRODUCT(IF(Techno_IN!$B125:$AK125=1,1,0),Techno_IN!$B$2:$AK$2)</f>
        <v>0</v>
      </c>
      <c r="F124" cm="1">
        <f t="array" ref="F124">Techno_IN!F125*Techno_IN!F$2/SUMPRODUCT(IF(Techno_IN!$B125:$AK125=1,1,0),Techno_IN!$B$2:$AK$2)</f>
        <v>0</v>
      </c>
      <c r="G124" cm="1">
        <f t="array" ref="G124">Techno_IN!G125*Techno_IN!G$2/SUMPRODUCT(IF(Techno_IN!$B125:$AK125=1,1,0),Techno_IN!$B$2:$AK$2)</f>
        <v>0</v>
      </c>
      <c r="H124" cm="1">
        <f t="array" ref="H124">Techno_IN!H125*Techno_IN!H$2/SUMPRODUCT(IF(Techno_IN!$B125:$AK125=1,1,0),Techno_IN!$B$2:$AK$2)</f>
        <v>0</v>
      </c>
      <c r="I124" cm="1">
        <f t="array" ref="I124">Techno_IN!I125*Techno_IN!I$2/SUMPRODUCT(IF(Techno_IN!$B125:$AK125=1,1,0),Techno_IN!$B$2:$AK$2)</f>
        <v>0</v>
      </c>
      <c r="J124" cm="1">
        <f t="array" ref="J124">Techno_IN!J125*Techno_IN!J$2/SUMPRODUCT(IF(Techno_IN!$B125:$AK125=1,1,0),Techno_IN!$B$2:$AK$2)</f>
        <v>0</v>
      </c>
      <c r="K124" cm="1">
        <f t="array" ref="K124">Techno_IN!K125*Techno_IN!K$2/SUMPRODUCT(IF(Techno_IN!$B125:$AK125=1,1,0),Techno_IN!$B$2:$AK$2)</f>
        <v>0</v>
      </c>
      <c r="L124" cm="1">
        <f t="array" ref="L124">Techno_IN!L125*Techno_IN!L$2/SUMPRODUCT(IF(Techno_IN!$B125:$AK125=1,1,0),Techno_IN!$B$2:$AK$2)</f>
        <v>0</v>
      </c>
      <c r="M124" cm="1">
        <f t="array" ref="M124">Techno_IN!M125*Techno_IN!M$2/SUMPRODUCT(IF(Techno_IN!$B125:$AK125=1,1,0),Techno_IN!$B$2:$AK$2)</f>
        <v>0</v>
      </c>
      <c r="N124" cm="1">
        <f t="array" ref="N124">Techno_IN!N125*Techno_IN!N$2/SUMPRODUCT(IF(Techno_IN!$B125:$AK125=1,1,0),Techno_IN!$B$2:$AK$2)</f>
        <v>0</v>
      </c>
      <c r="O124" cm="1">
        <f t="array" ref="O124">Techno_IN!O125*Techno_IN!O$2/SUMPRODUCT(IF(Techno_IN!$B125:$AK125=1,1,0),Techno_IN!$B$2:$AK$2)</f>
        <v>0</v>
      </c>
      <c r="P124" cm="1">
        <f t="array" ref="P124">Techno_IN!P125*Techno_IN!P$2/SUMPRODUCT(IF(Techno_IN!$B125:$AK125=1,1,0),Techno_IN!$B$2:$AK$2)</f>
        <v>0</v>
      </c>
      <c r="Q124" cm="1">
        <f t="array" ref="Q124">Techno_IN!Q125*Techno_IN!Q$2/SUMPRODUCT(IF(Techno_IN!$B125:$AK125=1,1,0),Techno_IN!$B$2:$AK$2)</f>
        <v>0</v>
      </c>
      <c r="R124" cm="1">
        <f t="array" ref="R124">Techno_IN!R125*Techno_IN!R$2/SUMPRODUCT(IF(Techno_IN!$B125:$AK125=1,1,0),Techno_IN!$B$2:$AK$2)</f>
        <v>0</v>
      </c>
      <c r="S124" cm="1">
        <f t="array" ref="S124">Techno_IN!S125*Techno_IN!S$2/SUMPRODUCT(IF(Techno_IN!$B125:$AK125=1,1,0),Techno_IN!$B$2:$AK$2)</f>
        <v>0</v>
      </c>
      <c r="T124" cm="1">
        <f t="array" ref="T124">Techno_IN!T125*Techno_IN!T$2/SUMPRODUCT(IF(Techno_IN!$B125:$AK125=1,1,0),Techno_IN!$B$2:$AK$2)</f>
        <v>0</v>
      </c>
      <c r="U124" cm="1">
        <f t="array" ref="U124">Techno_IN!U125*Techno_IN!U$2/SUMPRODUCT(IF(Techno_IN!$B125:$AK125=1,1,0),Techno_IN!$B$2:$AK$2)</f>
        <v>-1.21633223614</v>
      </c>
      <c r="V124" cm="1">
        <f t="array" ref="V124">Techno_IN!V125*Techno_IN!V$2/SUMPRODUCT(IF(Techno_IN!$B125:$AK125=1,1,0),Techno_IN!$B$2:$AK$2)</f>
        <v>1</v>
      </c>
      <c r="W124" cm="1">
        <f t="array" ref="W124">Techno_IN!W125*Techno_IN!W$2/SUMPRODUCT(IF(Techno_IN!$B125:$AK125=1,1,0),Techno_IN!$B$2:$AK$2)</f>
        <v>-0.20701028261010151</v>
      </c>
      <c r="X124" cm="1">
        <f t="array" ref="X124">Techno_IN!X125*Techno_IN!X$2/SUMPRODUCT(IF(Techno_IN!$B125:$AK125=1,1,0),Techno_IN!$B$2:$AK$2)</f>
        <v>0</v>
      </c>
      <c r="Y124" cm="1">
        <f t="array" ref="Y124">Techno_IN!Y125*Techno_IN!Y$2/SUMPRODUCT(IF(Techno_IN!$B125:$AK125=1,1,0),Techno_IN!$B$2:$AK$2)</f>
        <v>0</v>
      </c>
      <c r="Z124" cm="1">
        <f t="array" ref="Z124">Techno_IN!Z125*Techno_IN!Z$2/SUMPRODUCT(IF(Techno_IN!$B125:$AK125=1,1,0),Techno_IN!$B$2:$AK$2)</f>
        <v>0</v>
      </c>
      <c r="AA124" cm="1">
        <f t="array" ref="AA124">Techno_IN!AA125*Techno_IN!AA$2/SUMPRODUCT(IF(Techno_IN!$B125:$AK125=1,1,0),Techno_IN!$B$2:$AK$2)</f>
        <v>0</v>
      </c>
      <c r="AB124" cm="1">
        <f t="array" ref="AB124">Techno_IN!AB125*Techno_IN!AB$2/SUMPRODUCT(IF(Techno_IN!$B125:$AK125=1,1,0),Techno_IN!$B$2:$AK$2)</f>
        <v>0</v>
      </c>
      <c r="AC124" cm="1">
        <f t="array" ref="AC124">Techno_IN!AC125*Techno_IN!AC$2/SUMPRODUCT(IF(Techno_IN!$B125:$AK125=1,1,0),Techno_IN!$B$2:$AK$2)</f>
        <v>0</v>
      </c>
      <c r="AD124" cm="1">
        <f t="array" ref="AD124">Techno_IN!AD125*Techno_IN!AD$2/SUMPRODUCT(IF(Techno_IN!$B125:$AK125=1,1,0),Techno_IN!$B$2:$AK$2)</f>
        <v>0</v>
      </c>
      <c r="AE124" cm="1">
        <f t="array" ref="AE124">Techno_IN!AE125*Techno_IN!AE$2/SUMPRODUCT(IF(Techno_IN!$B125:$AK125=1,1,0),Techno_IN!$B$2:$AK$2)</f>
        <v>0</v>
      </c>
      <c r="AF124" cm="1">
        <f t="array" ref="AF124">Techno_IN!AF125*Techno_IN!AF$2/SUMPRODUCT(IF(Techno_IN!$B125:$AK125=1,1,0),Techno_IN!$B$2:$AK$2)</f>
        <v>0</v>
      </c>
      <c r="AG124" cm="1">
        <f t="array" ref="AG124">Techno_IN!AG125*Techno_IN!AG$2/SUMPRODUCT(IF(Techno_IN!$B125:$AK125=1,1,0),Techno_IN!$B$2:$AK$2)</f>
        <v>0</v>
      </c>
      <c r="AH124" cm="1">
        <f t="array" ref="AH124">Techno_IN!AH125*Techno_IN!AH$2/SUMPRODUCT(IF(Techno_IN!$B125:$AK125=1,1,0),Techno_IN!$B$2:$AK$2)</f>
        <v>0</v>
      </c>
      <c r="AI124" cm="1">
        <f t="array" ref="AI124">Techno_IN!AI125*Techno_IN!AI$2/SUMPRODUCT(IF(Techno_IN!$B125:$AK125=1,1,0),Techno_IN!$B$2:$AK$2)</f>
        <v>0</v>
      </c>
      <c r="AJ124" cm="1">
        <f t="array" ref="AJ124">Techno_IN!AJ125*Techno_IN!AJ$2/SUMPRODUCT(IF(Techno_IN!$B125:$AK125=1,1,0),Techno_IN!$B$2:$AK$2)</f>
        <v>0</v>
      </c>
      <c r="AK124" cm="1">
        <f t="array" ref="AK124">Techno_IN!AK125*Techno_IN!AK$2/SUMPRODUCT(IF(Techno_IN!$B125:$AK125=1,1,0),Techno_IN!$B$2:$AK$2)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DF30-FB77-4861-9984-07DC923554A6}">
  <dimension ref="A1:G18"/>
  <sheetViews>
    <sheetView workbookViewId="0">
      <selection activeCell="D24" sqref="D24"/>
    </sheetView>
  </sheetViews>
  <sheetFormatPr defaultRowHeight="14.25"/>
  <sheetData>
    <row r="1" spans="1:7">
      <c r="C1" t="s">
        <v>186</v>
      </c>
      <c r="D1" t="s">
        <v>179</v>
      </c>
      <c r="E1" t="s">
        <v>187</v>
      </c>
      <c r="F1" t="s">
        <v>188</v>
      </c>
      <c r="G1" t="s">
        <v>189</v>
      </c>
    </row>
    <row r="2" spans="1:7">
      <c r="A2" t="s">
        <v>190</v>
      </c>
      <c r="B2" t="s">
        <v>34</v>
      </c>
      <c r="C2">
        <v>14779.865782722543</v>
      </c>
      <c r="D2">
        <v>21267.611875854342</v>
      </c>
      <c r="E2">
        <v>49844.038765743986</v>
      </c>
      <c r="F2">
        <v>0</v>
      </c>
      <c r="G2" t="s">
        <v>191</v>
      </c>
    </row>
    <row r="3" spans="1:7">
      <c r="B3" t="s">
        <v>192</v>
      </c>
      <c r="C3">
        <v>0</v>
      </c>
      <c r="D3">
        <v>0</v>
      </c>
      <c r="E3">
        <v>0</v>
      </c>
      <c r="F3">
        <v>0</v>
      </c>
      <c r="G3" t="s">
        <v>191</v>
      </c>
    </row>
    <row r="4" spans="1:7">
      <c r="A4" t="s">
        <v>193</v>
      </c>
      <c r="B4" t="s">
        <v>44</v>
      </c>
      <c r="C4">
        <v>0</v>
      </c>
      <c r="D4">
        <v>0</v>
      </c>
      <c r="E4">
        <v>61932.4</v>
      </c>
      <c r="F4">
        <v>0</v>
      </c>
      <c r="G4" t="s">
        <v>191</v>
      </c>
    </row>
    <row r="5" spans="1:7">
      <c r="A5" t="s">
        <v>194</v>
      </c>
      <c r="B5" t="s">
        <v>195</v>
      </c>
      <c r="C5">
        <v>48562.1</v>
      </c>
      <c r="D5">
        <v>31455.200000000001</v>
      </c>
      <c r="E5">
        <v>16110.7</v>
      </c>
      <c r="F5">
        <v>0</v>
      </c>
      <c r="G5" t="s">
        <v>191</v>
      </c>
    </row>
    <row r="6" spans="1:7">
      <c r="A6" t="s">
        <v>196</v>
      </c>
      <c r="B6" t="s">
        <v>197</v>
      </c>
      <c r="C6">
        <v>12413.5</v>
      </c>
      <c r="D6">
        <v>7051.2</v>
      </c>
      <c r="E6">
        <v>4174.2</v>
      </c>
      <c r="F6">
        <v>0</v>
      </c>
      <c r="G6" t="s">
        <v>191</v>
      </c>
    </row>
    <row r="7" spans="1:7">
      <c r="A7" t="s">
        <v>198</v>
      </c>
      <c r="B7" t="s">
        <v>156</v>
      </c>
      <c r="C7">
        <v>0</v>
      </c>
      <c r="D7">
        <v>0</v>
      </c>
      <c r="E7">
        <v>10428.459210000001</v>
      </c>
      <c r="F7">
        <v>0</v>
      </c>
      <c r="G7" t="s">
        <v>199</v>
      </c>
    </row>
    <row r="8" spans="1:7">
      <c r="A8" t="s">
        <v>200</v>
      </c>
      <c r="B8" t="s">
        <v>155</v>
      </c>
      <c r="C8">
        <v>1314.18448631046</v>
      </c>
      <c r="D8">
        <v>3803.35634823182</v>
      </c>
      <c r="E8">
        <v>309.665757634991</v>
      </c>
      <c r="F8">
        <v>0</v>
      </c>
      <c r="G8" t="s">
        <v>199</v>
      </c>
    </row>
    <row r="9" spans="1:7">
      <c r="A9" t="s">
        <v>201</v>
      </c>
      <c r="B9" t="s">
        <v>202</v>
      </c>
      <c r="C9">
        <v>0</v>
      </c>
      <c r="D9">
        <v>0</v>
      </c>
      <c r="E9">
        <v>0</v>
      </c>
      <c r="F9">
        <v>151204.79999999999</v>
      </c>
      <c r="G9" t="s">
        <v>203</v>
      </c>
    </row>
    <row r="10" spans="1:7">
      <c r="A10" t="s">
        <v>204</v>
      </c>
      <c r="B10" t="s">
        <v>205</v>
      </c>
      <c r="C10">
        <v>0</v>
      </c>
      <c r="D10">
        <v>0</v>
      </c>
      <c r="E10">
        <v>0</v>
      </c>
      <c r="F10">
        <v>84701.5</v>
      </c>
      <c r="G10" t="s">
        <v>206</v>
      </c>
    </row>
    <row r="11" spans="1:7">
      <c r="A11" t="s">
        <v>207</v>
      </c>
      <c r="B11" t="s">
        <v>208</v>
      </c>
      <c r="C11">
        <v>0</v>
      </c>
      <c r="D11">
        <v>0</v>
      </c>
      <c r="E11">
        <v>53115.331080000004</v>
      </c>
      <c r="F11">
        <v>0</v>
      </c>
      <c r="G11" t="s">
        <v>199</v>
      </c>
    </row>
    <row r="12" spans="1:7">
      <c r="B12" t="s">
        <v>34</v>
      </c>
      <c r="C12">
        <f>C2+C3</f>
        <v>14779.865782722543</v>
      </c>
      <c r="D12">
        <f t="shared" ref="D12:F12" si="0">D2+D3</f>
        <v>21267.611875854342</v>
      </c>
      <c r="E12">
        <f t="shared" si="0"/>
        <v>49844.038765743986</v>
      </c>
      <c r="F12">
        <f t="shared" si="0"/>
        <v>0</v>
      </c>
    </row>
    <row r="14" spans="1:7">
      <c r="A14" t="s">
        <v>232</v>
      </c>
      <c r="C14" t="s">
        <v>233</v>
      </c>
    </row>
    <row r="15" spans="1:7">
      <c r="B15" t="s">
        <v>17</v>
      </c>
      <c r="C15">
        <v>0.77900000000000003</v>
      </c>
      <c r="D15">
        <f>C18*C15</f>
        <v>41376.842911320004</v>
      </c>
    </row>
    <row r="16" spans="1:7">
      <c r="B16" t="s">
        <v>223</v>
      </c>
      <c r="C16">
        <v>2.9000000000000001E-2</v>
      </c>
      <c r="D16">
        <f>C18*C16*'A1_exergy content'!D16</f>
        <v>1509.5377092936003</v>
      </c>
    </row>
    <row r="17" spans="2:4">
      <c r="B17" t="s">
        <v>224</v>
      </c>
      <c r="C17">
        <v>0.192</v>
      </c>
      <c r="D17">
        <f>C18*C17*'A1_exergy content'!D15</f>
        <v>12237.772280832001</v>
      </c>
    </row>
    <row r="18" spans="2:4">
      <c r="C18">
        <f>E11</f>
        <v>53115.331080000004</v>
      </c>
      <c r="D18">
        <f>SUM(D15:D17)</f>
        <v>55124.15290144561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566C-0747-4173-85F0-D3C1F6B9D37E}">
  <dimension ref="A1:H14"/>
  <sheetViews>
    <sheetView topLeftCell="B1" workbookViewId="0">
      <selection activeCell="G19" sqref="G19"/>
    </sheetView>
  </sheetViews>
  <sheetFormatPr defaultRowHeight="14.25"/>
  <cols>
    <col min="3" max="3" width="21.53125" customWidth="1"/>
  </cols>
  <sheetData>
    <row r="1" spans="1:8">
      <c r="A1" t="s">
        <v>0</v>
      </c>
      <c r="B1" t="s">
        <v>1</v>
      </c>
      <c r="C1" t="s">
        <v>209</v>
      </c>
      <c r="D1" t="s">
        <v>186</v>
      </c>
      <c r="E1" t="s">
        <v>179</v>
      </c>
      <c r="F1" t="s">
        <v>187</v>
      </c>
      <c r="G1" t="s">
        <v>188</v>
      </c>
      <c r="H1" t="s">
        <v>189</v>
      </c>
    </row>
    <row r="2" spans="1:8">
      <c r="A2" t="s">
        <v>12</v>
      </c>
      <c r="C2" t="s">
        <v>12</v>
      </c>
      <c r="D2">
        <f>Demand_IN!C12*A2_Final2UsefulDecom!B6</f>
        <v>855.97678278315891</v>
      </c>
      <c r="E2">
        <f>Demand_IN!D12*A2_Final2UsefulDecom!C14</f>
        <v>3094.2299226634741</v>
      </c>
      <c r="F2">
        <f>Demand_IN!E12*A2_Final2UsefulDecom!C20</f>
        <v>5780.6539146738951</v>
      </c>
      <c r="G2">
        <v>0</v>
      </c>
      <c r="H2" t="s">
        <v>210</v>
      </c>
    </row>
    <row r="3" spans="1:8">
      <c r="A3" t="s">
        <v>211</v>
      </c>
      <c r="C3" t="s">
        <v>154</v>
      </c>
      <c r="D3">
        <f>Demand_IN!C12*A2_Final2UsefulDecom!B2*'A1_exergy content'!G28</f>
        <v>2542.6015504358415</v>
      </c>
      <c r="E3">
        <v>0</v>
      </c>
      <c r="F3">
        <v>0</v>
      </c>
      <c r="G3">
        <v>0</v>
      </c>
      <c r="H3" t="s">
        <v>191</v>
      </c>
    </row>
    <row r="4" spans="1:8">
      <c r="C4" t="s">
        <v>155</v>
      </c>
      <c r="D4">
        <f>Demand_IN!C8</f>
        <v>1314.18448631046</v>
      </c>
      <c r="E4">
        <f>Demand_IN!D8</f>
        <v>3803.35634823182</v>
      </c>
      <c r="F4">
        <f>Demand_IN!E8</f>
        <v>309.665757634991</v>
      </c>
      <c r="G4">
        <f>Demand_IN!F8</f>
        <v>0</v>
      </c>
      <c r="H4" t="s">
        <v>191</v>
      </c>
    </row>
    <row r="5" spans="1:8">
      <c r="C5" t="s">
        <v>156</v>
      </c>
      <c r="D5">
        <f>Demand_IN!C7</f>
        <v>0</v>
      </c>
      <c r="E5">
        <f>Demand_IN!D7</f>
        <v>0</v>
      </c>
      <c r="F5">
        <f>Demand_IN!E7</f>
        <v>10428.459210000001</v>
      </c>
      <c r="G5">
        <f>Demand_IN!F7</f>
        <v>0</v>
      </c>
      <c r="H5" t="s">
        <v>191</v>
      </c>
    </row>
    <row r="6" spans="1:8">
      <c r="A6" t="s">
        <v>212</v>
      </c>
      <c r="C6" t="s">
        <v>10</v>
      </c>
      <c r="D6">
        <f>Demand_IN!C12*A2_Final2UsefulDecom!B4</f>
        <v>3138.581536871583</v>
      </c>
      <c r="E6">
        <f>Demand_IN!D12*A2_Final2UsefulDecom!C13</f>
        <v>10741.356644087586</v>
      </c>
      <c r="F6">
        <f>Demand_IN!E12*A2_Final2UsefulDecom!C19</f>
        <v>16425.727367514486</v>
      </c>
      <c r="G6">
        <v>0</v>
      </c>
      <c r="H6" t="s">
        <v>199</v>
      </c>
    </row>
    <row r="7" spans="1:8">
      <c r="A7" t="s">
        <v>177</v>
      </c>
      <c r="C7" t="s">
        <v>4</v>
      </c>
      <c r="D7">
        <f>Demand_IN!C12*A2_Final2UsefulDecom!B3</f>
        <v>2670.647562283456</v>
      </c>
      <c r="E7">
        <f>Demand_IN!D12*A2_Final2UsefulDecom!C12</f>
        <v>7432.0253091032782</v>
      </c>
      <c r="F7">
        <f>Demand_IN!E12*A2_Final2UsefulDecom!C18</f>
        <v>27637.657483555606</v>
      </c>
      <c r="G7">
        <v>0</v>
      </c>
      <c r="H7" t="s">
        <v>199</v>
      </c>
    </row>
    <row r="8" spans="1:8">
      <c r="A8" t="s">
        <v>13</v>
      </c>
      <c r="B8" t="s">
        <v>213</v>
      </c>
      <c r="C8" t="s">
        <v>44</v>
      </c>
      <c r="D8">
        <f>Demand_IN!C4</f>
        <v>0</v>
      </c>
      <c r="E8">
        <f>Demand_IN!D4</f>
        <v>0</v>
      </c>
      <c r="F8">
        <f>Demand_IN!E4</f>
        <v>61932.4</v>
      </c>
      <c r="G8">
        <f>Demand_IN!F4</f>
        <v>0</v>
      </c>
      <c r="H8" t="s">
        <v>191</v>
      </c>
    </row>
    <row r="9" spans="1:8">
      <c r="A9" t="s">
        <v>13</v>
      </c>
      <c r="B9" t="s">
        <v>214</v>
      </c>
      <c r="C9" t="s">
        <v>195</v>
      </c>
      <c r="D9">
        <f>Demand_IN!C5</f>
        <v>48562.1</v>
      </c>
      <c r="E9">
        <f>Demand_IN!D5</f>
        <v>31455.200000000001</v>
      </c>
      <c r="F9">
        <f>Demand_IN!E5</f>
        <v>16110.7</v>
      </c>
      <c r="G9">
        <f>Demand_IN!F5</f>
        <v>0</v>
      </c>
      <c r="H9" t="s">
        <v>191</v>
      </c>
    </row>
    <row r="10" spans="1:8">
      <c r="A10" t="s">
        <v>13</v>
      </c>
      <c r="B10" t="s">
        <v>215</v>
      </c>
      <c r="C10" t="s">
        <v>197</v>
      </c>
      <c r="D10">
        <f>Demand_IN!C6</f>
        <v>12413.5</v>
      </c>
      <c r="E10">
        <f>Demand_IN!D6</f>
        <v>7051.2</v>
      </c>
      <c r="F10">
        <f>Demand_IN!E6</f>
        <v>4174.2</v>
      </c>
      <c r="G10">
        <f>Demand_IN!F6</f>
        <v>0</v>
      </c>
      <c r="H10" t="s">
        <v>191</v>
      </c>
    </row>
    <row r="11" spans="1:8">
      <c r="B11" t="s">
        <v>216</v>
      </c>
      <c r="C11" t="s">
        <v>158</v>
      </c>
      <c r="D11">
        <f>Demand_IN!C12*A2_Final2UsefulDecom!B5</f>
        <v>4919.0132450605533</v>
      </c>
      <c r="E11">
        <v>0</v>
      </c>
      <c r="F11">
        <v>0</v>
      </c>
      <c r="G11">
        <v>0</v>
      </c>
      <c r="H11" t="s">
        <v>191</v>
      </c>
    </row>
    <row r="12" spans="1:8">
      <c r="A12" t="s">
        <v>217</v>
      </c>
      <c r="B12" t="s">
        <v>218</v>
      </c>
      <c r="C12" t="s">
        <v>202</v>
      </c>
      <c r="D12">
        <f>Demand_IN!C9</f>
        <v>0</v>
      </c>
      <c r="E12">
        <f>Demand_IN!D9</f>
        <v>0</v>
      </c>
      <c r="F12">
        <f>Demand_IN!E9</f>
        <v>0</v>
      </c>
      <c r="G12">
        <f>Demand_IN!F9</f>
        <v>151204.79999999999</v>
      </c>
      <c r="H12" t="s">
        <v>219</v>
      </c>
    </row>
    <row r="13" spans="1:8">
      <c r="A13" t="s">
        <v>217</v>
      </c>
      <c r="B13" t="s">
        <v>220</v>
      </c>
      <c r="C13" t="s">
        <v>205</v>
      </c>
      <c r="D13">
        <f>Demand_IN!C10</f>
        <v>0</v>
      </c>
      <c r="E13">
        <f>Demand_IN!D10</f>
        <v>0</v>
      </c>
      <c r="F13">
        <f>Demand_IN!E10</f>
        <v>0</v>
      </c>
      <c r="G13">
        <f>Demand_IN!F10</f>
        <v>84701.5</v>
      </c>
      <c r="H13" t="s">
        <v>221</v>
      </c>
    </row>
    <row r="14" spans="1:8">
      <c r="A14" t="s">
        <v>222</v>
      </c>
      <c r="B14" t="s">
        <v>222</v>
      </c>
      <c r="C14" t="s">
        <v>208</v>
      </c>
      <c r="D14">
        <f>Demand_IN!C11</f>
        <v>0</v>
      </c>
      <c r="E14">
        <f>Demand_IN!D11</f>
        <v>0</v>
      </c>
      <c r="F14">
        <f>Demand_IN!E11</f>
        <v>53115.331080000004</v>
      </c>
      <c r="G14">
        <f>Demand_IN!F11</f>
        <v>0</v>
      </c>
      <c r="H14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8178-A5C6-4C2E-8B78-275BD7F9B2E0}">
  <dimension ref="A1:H14"/>
  <sheetViews>
    <sheetView zoomScaleNormal="100" workbookViewId="0">
      <selection activeCell="C19" sqref="C19"/>
    </sheetView>
  </sheetViews>
  <sheetFormatPr defaultRowHeight="14.25"/>
  <cols>
    <col min="1" max="1" width="19.33203125" customWidth="1"/>
    <col min="3" max="3" width="19.265625" customWidth="1"/>
  </cols>
  <sheetData>
    <row r="1" spans="1:8">
      <c r="A1" t="str">
        <f>Demand_OUTenergy!A1</f>
        <v>Category</v>
      </c>
      <c r="B1" t="str">
        <f>Demand_OUTenergy!B1</f>
        <v>Subcategory</v>
      </c>
      <c r="C1" t="str">
        <f>Demand_OUTenergy!C1</f>
        <v>parameter name</v>
      </c>
      <c r="D1" t="str">
        <f>Demand_OUTenergy!D1</f>
        <v>HOUSEHOLDS</v>
      </c>
      <c r="E1" t="str">
        <f>Demand_OUTenergy!E1</f>
        <v>SERVICES</v>
      </c>
      <c r="F1" t="str">
        <f>Demand_OUTenergy!F1</f>
        <v>INDUSTRY</v>
      </c>
      <c r="G1" t="str">
        <f>Demand_OUTenergy!G1</f>
        <v xml:space="preserve">TRANSPORTATION </v>
      </c>
      <c r="H1" t="str">
        <f>Demand_OUTenergy!H1</f>
        <v xml:space="preserve">Units </v>
      </c>
    </row>
    <row r="2" spans="1:8">
      <c r="A2" t="str">
        <f>Demand_OUTenergy!A2</f>
        <v>LIGHT</v>
      </c>
      <c r="B2">
        <f>Demand_OUTenergy!B2</f>
        <v>0</v>
      </c>
      <c r="C2" t="str">
        <f>Demand_OUTenergy!C2</f>
        <v>LIGHT</v>
      </c>
      <c r="D2">
        <f>Demand_OUTenergy!D2*A3_efficiencies!$C5</f>
        <v>102.71721393397907</v>
      </c>
      <c r="E2">
        <f>Demand_OUTenergy!E2*A3_efficiencies!$C5</f>
        <v>371.30759071961688</v>
      </c>
      <c r="F2">
        <f>Demand_OUTenergy!F2*A3_efficiencies!$C5</f>
        <v>693.67846976086742</v>
      </c>
      <c r="G2" t="e">
        <f>Demand_OUTenergy!G2*A2_Final2UsefulDecom!#REF!</f>
        <v>#REF!</v>
      </c>
      <c r="H2" t="str">
        <f>Demand_OUTenergy!H2</f>
        <v>[Gwh]</v>
      </c>
    </row>
    <row r="3" spans="1:8">
      <c r="A3" t="str">
        <f>Demand_OUTenergy!A3</f>
        <v>COOLING</v>
      </c>
      <c r="B3">
        <f>Demand_OUTenergy!B3</f>
        <v>0</v>
      </c>
      <c r="C3" t="str">
        <f>Demand_OUTenergy!C3</f>
        <v>FOOD_COOLING</v>
      </c>
      <c r="D3">
        <f>Demand_OUTenergy!D3*'A1_exergy content'!$D28</f>
        <v>241.55439392322239</v>
      </c>
      <c r="E3">
        <f>Demand_OUTenergy!E3*'A1_exergy content'!$D23</f>
        <v>0</v>
      </c>
      <c r="F3">
        <f>Demand_OUTenergy!F3*'A1_exergy content'!$D23</f>
        <v>0</v>
      </c>
      <c r="G3">
        <f>Demand_OUTenergy!G3*'A1_exergy content'!$D23</f>
        <v>0</v>
      </c>
      <c r="H3" t="str">
        <f>Demand_OUTenergy!H3</f>
        <v xml:space="preserve">[GWh] </v>
      </c>
    </row>
    <row r="4" spans="1:8">
      <c r="A4">
        <f>Demand_OUTenergy!A4</f>
        <v>0</v>
      </c>
      <c r="B4">
        <f>Demand_OUTenergy!B4</f>
        <v>0</v>
      </c>
      <c r="C4" t="str">
        <f>Demand_OUTenergy!C4</f>
        <v>SPACE_COOLING</v>
      </c>
      <c r="D4">
        <f>Demand_OUTenergy!D4*'A1_exergy content'!$D29</f>
        <v>22.414881226513042</v>
      </c>
      <c r="E4">
        <f>Demand_OUTenergy!E4*'A1_exergy content'!$D29</f>
        <v>64.870481805079635</v>
      </c>
      <c r="F4">
        <f>Demand_OUTenergy!F4*'A1_exergy content'!$D29</f>
        <v>5.2816946552104884</v>
      </c>
      <c r="G4">
        <f>Demand_OUTenergy!G4*'A1_exergy content'!$D29</f>
        <v>0</v>
      </c>
      <c r="H4" t="str">
        <f>Demand_OUTenergy!H4</f>
        <v xml:space="preserve">[GWh] </v>
      </c>
    </row>
    <row r="5" spans="1:8">
      <c r="A5">
        <f>Demand_OUTenergy!A5</f>
        <v>0</v>
      </c>
      <c r="B5">
        <f>Demand_OUTenergy!B5</f>
        <v>0</v>
      </c>
      <c r="C5" t="str">
        <f>Demand_OUTenergy!C5</f>
        <v>PROCESS_COOLING</v>
      </c>
      <c r="D5">
        <f>Demand_OUTenergy!D5*'A1_exergy content'!$D27</f>
        <v>0</v>
      </c>
      <c r="E5">
        <f>Demand_OUTenergy!E5*'A1_exergy content'!$D27</f>
        <v>0</v>
      </c>
      <c r="F5">
        <f>Demand_OUTenergy!F5*'A1_exergy content'!$D27</f>
        <v>990.73334695040751</v>
      </c>
      <c r="G5">
        <f>Demand_OUTenergy!G5*'A1_exergy content'!$D27</f>
        <v>0</v>
      </c>
      <c r="H5" t="str">
        <f>Demand_OUTenergy!H5</f>
        <v xml:space="preserve">[GWh] </v>
      </c>
    </row>
    <row r="6" spans="1:8">
      <c r="A6" t="str">
        <f>Demand_OUTenergy!A6</f>
        <v>Others Electric Uses</v>
      </c>
      <c r="B6">
        <f>Demand_OUTenergy!B6</f>
        <v>0</v>
      </c>
      <c r="C6" t="str">
        <f>Demand_OUTenergy!C6</f>
        <v>OTHERS_ELEC</v>
      </c>
      <c r="D6">
        <f>Demand_OUTenergy!D6*A3_efficiencies!$C4</f>
        <v>58.377616585811438</v>
      </c>
      <c r="E6">
        <f>Demand_OUTenergy!E6*A3_efficiencies!$C4</f>
        <v>199.78923358002908</v>
      </c>
      <c r="F6">
        <f>Demand_OUTenergy!F6*A3_efficiencies!$C4</f>
        <v>305.5185290357694</v>
      </c>
      <c r="G6">
        <f>Demand_OUTenergy!G6*A3_efficiencies!$C4</f>
        <v>0</v>
      </c>
      <c r="H6" t="str">
        <f>Demand_OUTenergy!H6</f>
        <v>[GWh]</v>
      </c>
    </row>
    <row r="7" spans="1:8">
      <c r="A7" t="str">
        <f>Demand_OUTenergy!A7</f>
        <v>Mechanical Drive</v>
      </c>
      <c r="B7">
        <f>Demand_OUTenergy!B7</f>
        <v>0</v>
      </c>
      <c r="C7" t="str">
        <f>Demand_OUTenergy!C7</f>
        <v>MEC_DRIVE</v>
      </c>
      <c r="D7">
        <f>Demand_OUTenergy!D7*A3_efficiencies!$C3</f>
        <v>2323.4633791866067</v>
      </c>
      <c r="E7">
        <f>Demand_OUTenergy!E7*A3_efficiencies!$C3</f>
        <v>6465.8620189198518</v>
      </c>
      <c r="F7">
        <f>Demand_OUTenergy!F7*A3_efficiencies!$C3</f>
        <v>24044.762010693375</v>
      </c>
      <c r="G7">
        <f>Demand_OUTenergy!G7*A3_efficiencies!$C3</f>
        <v>0</v>
      </c>
      <c r="H7" t="str">
        <f>Demand_OUTenergy!H7</f>
        <v>[GWh]</v>
      </c>
    </row>
    <row r="8" spans="1:8">
      <c r="A8" t="str">
        <f>Demand_OUTenergy!A8</f>
        <v>Heat</v>
      </c>
      <c r="B8" t="str">
        <f>Demand_OUTenergy!B8</f>
        <v>high temperature</v>
      </c>
      <c r="C8" t="str">
        <f>Demand_OUTenergy!C8</f>
        <v>HEAT_HIGH_T</v>
      </c>
      <c r="D8">
        <f>Demand_OUTenergy!D8*'A1_exergy content'!$D20</f>
        <v>0</v>
      </c>
      <c r="E8">
        <f>Demand_OUTenergy!E8*'A1_exergy content'!$D20</f>
        <v>0</v>
      </c>
      <c r="F8">
        <f>Demand_OUTenergy!F8*'A1_exergy content'!$D20</f>
        <v>38850.435232490461</v>
      </c>
      <c r="G8">
        <f>Demand_OUTenergy!G8*'A1_exergy content'!$D20</f>
        <v>0</v>
      </c>
      <c r="H8" t="str">
        <f>Demand_OUTenergy!H8</f>
        <v xml:space="preserve">[GWh] </v>
      </c>
    </row>
    <row r="9" spans="1:8">
      <c r="A9" t="str">
        <f>Demand_OUTenergy!A9</f>
        <v>Heat</v>
      </c>
      <c r="B9" t="str">
        <f>Demand_OUTenergy!B9</f>
        <v>space heating</v>
      </c>
      <c r="C9" t="str">
        <f>Demand_OUTenergy!C9</f>
        <v>HEAT_LOW_T_SH</v>
      </c>
      <c r="D9">
        <f>Demand_OUTenergy!D9*'A1_exergy content'!$D21</f>
        <v>5289.4806983821854</v>
      </c>
      <c r="E9">
        <f>Demand_OUTenergy!E9*'A1_exergy content'!$D21</f>
        <v>3426.1630626301444</v>
      </c>
      <c r="F9">
        <f>Demand_OUTenergy!F9*'A1_exergy content'!$D21</f>
        <v>1754.8095466922946</v>
      </c>
      <c r="G9">
        <f>Demand_OUTenergy!G9*'A1_exergy content'!$D21</f>
        <v>0</v>
      </c>
      <c r="H9" t="str">
        <f>Demand_OUTenergy!H9</f>
        <v xml:space="preserve">[GWh] </v>
      </c>
    </row>
    <row r="10" spans="1:8">
      <c r="A10" t="str">
        <f>Demand_OUTenergy!A10</f>
        <v>Heat</v>
      </c>
      <c r="B10" t="str">
        <f>Demand_OUTenergy!B10</f>
        <v>hot water</v>
      </c>
      <c r="C10" t="str">
        <f>Demand_OUTenergy!C10</f>
        <v>HEAT_LOW_T_HW</v>
      </c>
      <c r="D10">
        <f>Demand_OUTenergy!D10*'A1_exergy content'!$D21</f>
        <v>1352.1031555341976</v>
      </c>
      <c r="E10">
        <f>Demand_OUTenergy!E10*'A1_exergy content'!$D21</f>
        <v>768.03075444497802</v>
      </c>
      <c r="F10">
        <f>Demand_OUTenergy!F10*'A1_exergy content'!$D21</f>
        <v>454.66218164344042</v>
      </c>
      <c r="G10">
        <f>Demand_OUTenergy!G10*'A1_exergy content'!$D21</f>
        <v>0</v>
      </c>
      <c r="H10" t="str">
        <f>Demand_OUTenergy!H10</f>
        <v xml:space="preserve">[GWh] </v>
      </c>
    </row>
    <row r="11" spans="1:8">
      <c r="A11">
        <f>Demand_OUTenergy!A11</f>
        <v>0</v>
      </c>
      <c r="B11" t="str">
        <f>Demand_OUTenergy!B11</f>
        <v>heat residential appliances</v>
      </c>
      <c r="C11" t="str">
        <f>Demand_OUTenergy!C11</f>
        <v>HEAT_RES</v>
      </c>
      <c r="D11">
        <f>Demand_OUTenergy!D11*'A1_exergy content'!$D23</f>
        <v>532.7725934616102</v>
      </c>
      <c r="E11">
        <f>Demand_OUTenergy!E11*'A1_exergy content'!$D23</f>
        <v>0</v>
      </c>
      <c r="F11">
        <f>Demand_OUTenergy!F11*'A1_exergy content'!$D23</f>
        <v>0</v>
      </c>
      <c r="G11">
        <f>Demand_OUTenergy!G11*'A1_exergy content'!$D23</f>
        <v>0</v>
      </c>
      <c r="H11" t="str">
        <f>Demand_OUTenergy!H11</f>
        <v xml:space="preserve">[GWh] </v>
      </c>
    </row>
    <row r="12" spans="1:8">
      <c r="A12" t="str">
        <f>Demand_OUTenergy!A12</f>
        <v>Mobility</v>
      </c>
      <c r="B12" t="str">
        <f>Demand_OUTenergy!B12</f>
        <v>passenger</v>
      </c>
      <c r="C12" t="str">
        <f>Demand_OUTenergy!C12</f>
        <v>MOBILITY_PASSENGER</v>
      </c>
      <c r="D12">
        <f>Demand_OUTenergy!D12</f>
        <v>0</v>
      </c>
      <c r="E12">
        <f>Demand_OUTenergy!E12</f>
        <v>0</v>
      </c>
      <c r="F12">
        <f>Demand_OUTenergy!F12</f>
        <v>0</v>
      </c>
      <c r="G12">
        <f>Demand_OUTenergy!G12</f>
        <v>151204.79999999999</v>
      </c>
      <c r="H12" t="str">
        <f>Demand_OUTenergy!H12</f>
        <v xml:space="preserve">[Mpkm] </v>
      </c>
    </row>
    <row r="13" spans="1:8">
      <c r="A13" t="str">
        <f>Demand_OUTenergy!A13</f>
        <v>Mobility</v>
      </c>
      <c r="B13" t="str">
        <f>Demand_OUTenergy!B13</f>
        <v>freight</v>
      </c>
      <c r="C13" t="str">
        <f>Demand_OUTenergy!C13</f>
        <v>MOBILITY_FREIGHT</v>
      </c>
      <c r="D13">
        <f>Demand_OUTenergy!D13</f>
        <v>0</v>
      </c>
      <c r="E13">
        <f>Demand_OUTenergy!E13</f>
        <v>0</v>
      </c>
      <c r="F13">
        <f>Demand_OUTenergy!F13</f>
        <v>0</v>
      </c>
      <c r="G13">
        <f>Demand_OUTenergy!G13</f>
        <v>84701.5</v>
      </c>
      <c r="H13" t="str">
        <f>Demand_OUTenergy!H13</f>
        <v xml:space="preserve">[Mtkm] </v>
      </c>
    </row>
    <row r="14" spans="1:8">
      <c r="A14" t="str">
        <f>Demand_OUTenergy!A14</f>
        <v>Non energy</v>
      </c>
      <c r="B14" t="str">
        <f>Demand_OUTenergy!B14</f>
        <v>Non energy</v>
      </c>
      <c r="C14" t="str">
        <f>Demand_OUTenergy!C14</f>
        <v>NON_ENERGY</v>
      </c>
      <c r="D14">
        <f>Demand_OUTenergy!D14</f>
        <v>0</v>
      </c>
      <c r="E14">
        <f>Demand_OUTenergy!E14</f>
        <v>0</v>
      </c>
      <c r="F14">
        <f>Demand_IN!D18</f>
        <v>55124.15290144561</v>
      </c>
      <c r="G14">
        <f>Demand_OUTenergy!G14</f>
        <v>0</v>
      </c>
      <c r="H14" t="str">
        <f>Demand_OUTenergy!H14</f>
        <v>[GWh]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59EA-6659-48DF-BAD6-D05306D69F33}">
  <dimension ref="A2:G30"/>
  <sheetViews>
    <sheetView zoomScale="65" zoomScaleNormal="55" workbookViewId="0">
      <selection activeCell="H1" sqref="H1:M5"/>
    </sheetView>
  </sheetViews>
  <sheetFormatPr defaultRowHeight="14.25"/>
  <cols>
    <col min="1" max="1" width="20.9296875" customWidth="1"/>
    <col min="9" max="10" width="21.73046875" customWidth="1"/>
  </cols>
  <sheetData>
    <row r="2" spans="1:5">
      <c r="A2" s="5" t="s">
        <v>229</v>
      </c>
      <c r="B2" s="5"/>
      <c r="C2" s="5"/>
      <c r="D2" s="6" t="s">
        <v>159</v>
      </c>
      <c r="E2" s="7"/>
    </row>
    <row r="3" spans="1:5">
      <c r="A3" t="s">
        <v>160</v>
      </c>
      <c r="D3">
        <v>1.06</v>
      </c>
    </row>
    <row r="4" spans="1:5">
      <c r="A4" t="s">
        <v>161</v>
      </c>
      <c r="D4">
        <v>1.06</v>
      </c>
    </row>
    <row r="5" spans="1:5" ht="20.65" customHeight="1">
      <c r="A5" t="s">
        <v>162</v>
      </c>
      <c r="D5">
        <v>1.04</v>
      </c>
    </row>
    <row r="6" spans="1:5">
      <c r="A6" t="s">
        <v>163</v>
      </c>
      <c r="D6">
        <v>1.1100000000000001</v>
      </c>
    </row>
    <row r="7" spans="1:5">
      <c r="A7" t="s">
        <v>20</v>
      </c>
      <c r="D7">
        <v>1</v>
      </c>
    </row>
    <row r="8" spans="1:5">
      <c r="A8" t="s">
        <v>164</v>
      </c>
      <c r="D8">
        <v>0.6</v>
      </c>
    </row>
    <row r="9" spans="1:5">
      <c r="A9" t="s">
        <v>165</v>
      </c>
      <c r="D9">
        <v>1</v>
      </c>
    </row>
    <row r="10" spans="1:5">
      <c r="A10" t="s">
        <v>170</v>
      </c>
      <c r="D10">
        <v>1</v>
      </c>
    </row>
    <row r="11" spans="1:5">
      <c r="A11" t="s">
        <v>171</v>
      </c>
      <c r="D11">
        <v>1.1100000000000001</v>
      </c>
    </row>
    <row r="12" spans="1:5">
      <c r="A12" t="s">
        <v>20</v>
      </c>
      <c r="D12">
        <v>1</v>
      </c>
    </row>
    <row r="13" spans="1:5">
      <c r="A13" t="s">
        <v>166</v>
      </c>
      <c r="D13" s="1">
        <f>0.98</f>
        <v>0.98</v>
      </c>
    </row>
    <row r="14" spans="1:5">
      <c r="A14" t="s">
        <v>173</v>
      </c>
      <c r="D14">
        <f>1/0.33/-Techno_IN!Q39</f>
        <v>1.1212132424253636</v>
      </c>
    </row>
    <row r="15" spans="1:5">
      <c r="A15" t="s">
        <v>174</v>
      </c>
      <c r="D15">
        <v>1.2</v>
      </c>
    </row>
    <row r="16" spans="1:5">
      <c r="A16" t="s">
        <v>167</v>
      </c>
      <c r="D16">
        <v>0.98</v>
      </c>
    </row>
    <row r="19" spans="1:7">
      <c r="A19" s="5" t="s">
        <v>172</v>
      </c>
      <c r="B19" s="6" t="s">
        <v>60</v>
      </c>
      <c r="C19" s="6" t="s">
        <v>61</v>
      </c>
      <c r="D19" s="6"/>
    </row>
    <row r="20" spans="1:7">
      <c r="A20" t="s">
        <v>59</v>
      </c>
      <c r="B20">
        <f>500+273.15</f>
        <v>773.15</v>
      </c>
      <c r="C20">
        <f>15+273.15</f>
        <v>288.14999999999998</v>
      </c>
      <c r="D20">
        <f>1-C20/B20</f>
        <v>0.62730388669727732</v>
      </c>
    </row>
    <row r="21" spans="1:7">
      <c r="A21" t="s">
        <v>63</v>
      </c>
      <c r="B21">
        <f>39+273.15</f>
        <v>312.14999999999998</v>
      </c>
      <c r="C21">
        <f>5+273.15</f>
        <v>278.14999999999998</v>
      </c>
      <c r="D21">
        <f>1-C21/B21</f>
        <v>0.10892199263174751</v>
      </c>
    </row>
    <row r="22" spans="1:7">
      <c r="A22" t="s">
        <v>64</v>
      </c>
      <c r="B22">
        <f>50+273.15</f>
        <v>323.14999999999998</v>
      </c>
      <c r="C22">
        <f>15+273.15</f>
        <v>288.14999999999998</v>
      </c>
      <c r="D22">
        <f>1-C22/B22</f>
        <v>0.10830883490639021</v>
      </c>
    </row>
    <row r="23" spans="1:7">
      <c r="A23" t="s">
        <v>62</v>
      </c>
      <c r="B23">
        <f>50+273.15</f>
        <v>323.14999999999998</v>
      </c>
      <c r="C23">
        <f>15+273.15</f>
        <v>288.14999999999998</v>
      </c>
      <c r="D23">
        <f>1-C23/B23</f>
        <v>0.10830883490639021</v>
      </c>
    </row>
    <row r="26" spans="1:7">
      <c r="A26" s="5" t="s">
        <v>5</v>
      </c>
      <c r="B26" s="6" t="s">
        <v>24</v>
      </c>
      <c r="C26" s="6" t="s">
        <v>23</v>
      </c>
      <c r="D26" s="6" t="s">
        <v>157</v>
      </c>
      <c r="E26" s="6" t="s">
        <v>20</v>
      </c>
      <c r="F26" s="6" t="s">
        <v>21</v>
      </c>
      <c r="G26" s="6" t="s">
        <v>22</v>
      </c>
    </row>
    <row r="27" spans="1:7">
      <c r="A27" t="s">
        <v>18</v>
      </c>
      <c r="B27">
        <f>-10+273.15</f>
        <v>263.14999999999998</v>
      </c>
      <c r="C27">
        <f>15+273.15</f>
        <v>288.14999999999998</v>
      </c>
      <c r="D27">
        <f>C27/B27-1</f>
        <v>9.5002850085502466E-2</v>
      </c>
      <c r="E27">
        <v>15526</v>
      </c>
      <c r="F27">
        <v>16584</v>
      </c>
      <c r="G27">
        <f>F27/E27</f>
        <v>1.0681437588561122</v>
      </c>
    </row>
    <row r="28" spans="1:7">
      <c r="A28" t="s">
        <v>19</v>
      </c>
      <c r="B28">
        <f>-10+273.15</f>
        <v>263.14999999999998</v>
      </c>
      <c r="C28">
        <f>15+273.15</f>
        <v>288.14999999999998</v>
      </c>
      <c r="D28">
        <f t="shared" ref="D28:D30" si="0">C28/B28-1</f>
        <v>9.5002850085502466E-2</v>
      </c>
      <c r="E28">
        <v>19887</v>
      </c>
      <c r="F28">
        <v>15823</v>
      </c>
      <c r="G28">
        <f>F28/E28</f>
        <v>0.79564539649016941</v>
      </c>
    </row>
    <row r="29" spans="1:7">
      <c r="A29" t="s">
        <v>230</v>
      </c>
      <c r="B29">
        <f>20+273.15</f>
        <v>293.14999999999998</v>
      </c>
      <c r="C29">
        <f>25+273.15</f>
        <v>298.14999999999998</v>
      </c>
      <c r="D29">
        <f>C29/B29-1</f>
        <v>1.7056114617090223E-2</v>
      </c>
      <c r="E29">
        <v>22873</v>
      </c>
      <c r="F29">
        <v>106885</v>
      </c>
      <c r="G29">
        <f>F29/E29</f>
        <v>4.6729768722948455</v>
      </c>
    </row>
    <row r="30" spans="1:7">
      <c r="A30" t="s">
        <v>228</v>
      </c>
      <c r="B30">
        <f>20+273.15</f>
        <v>293.14999999999998</v>
      </c>
      <c r="C30">
        <f>25+273.15</f>
        <v>298.14999999999998</v>
      </c>
      <c r="D30">
        <f t="shared" si="0"/>
        <v>1.7056114617090223E-2</v>
      </c>
      <c r="G30">
        <v>1.46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7FE-2634-413B-8D1B-53449D9F41B8}">
  <dimension ref="A1:I22"/>
  <sheetViews>
    <sheetView zoomScale="85" zoomScaleNormal="130" workbookViewId="0">
      <selection activeCell="G27" sqref="G27"/>
    </sheetView>
  </sheetViews>
  <sheetFormatPr defaultRowHeight="14.25"/>
  <cols>
    <col min="1" max="1" width="24.06640625" customWidth="1"/>
    <col min="2" max="2" width="20.796875" customWidth="1"/>
    <col min="4" max="4" width="19.6640625" customWidth="1"/>
    <col min="5" max="5" width="17.9296875" customWidth="1"/>
  </cols>
  <sheetData>
    <row r="1" spans="1:9">
      <c r="A1" t="s">
        <v>175</v>
      </c>
    </row>
    <row r="2" spans="1:9">
      <c r="A2" t="s">
        <v>176</v>
      </c>
      <c r="B2">
        <v>0.21621621621621623</v>
      </c>
    </row>
    <row r="3" spans="1:9">
      <c r="A3" t="s">
        <v>177</v>
      </c>
      <c r="B3">
        <v>0.18069498069498072</v>
      </c>
    </row>
    <row r="4" spans="1:9">
      <c r="A4" t="s">
        <v>178</v>
      </c>
      <c r="B4">
        <v>0.21235521235521237</v>
      </c>
    </row>
    <row r="5" spans="1:9">
      <c r="A5" t="s">
        <v>13</v>
      </c>
      <c r="B5">
        <v>0.33281853281853285</v>
      </c>
    </row>
    <row r="6" spans="1:9">
      <c r="A6" t="s">
        <v>11</v>
      </c>
      <c r="B6">
        <v>5.7915057915057917E-2</v>
      </c>
    </row>
    <row r="10" spans="1:9">
      <c r="A10" t="s">
        <v>179</v>
      </c>
      <c r="E10" t="s">
        <v>236</v>
      </c>
      <c r="F10">
        <f>Demand_IN!D2</f>
        <v>21267.611875854342</v>
      </c>
      <c r="H10" t="s">
        <v>181</v>
      </c>
      <c r="I10">
        <f>F14/F10</f>
        <v>0.34096402580114582</v>
      </c>
    </row>
    <row r="11" spans="1:9">
      <c r="C11" t="s">
        <v>180</v>
      </c>
      <c r="E11" t="s">
        <v>235</v>
      </c>
      <c r="F11">
        <f>Demand_IN!D7/'A1_exergy content'!G27+Demand_IN!D8/'A1_exergy content'!G29</f>
        <v>813.90438090570626</v>
      </c>
      <c r="H11" t="s">
        <v>183</v>
      </c>
      <c r="I11">
        <f>B13</f>
        <v>0.49278844616527323</v>
      </c>
    </row>
    <row r="12" spans="1:9">
      <c r="A12" t="s">
        <v>181</v>
      </c>
      <c r="B12">
        <v>0.36525548569628302</v>
      </c>
      <c r="C12">
        <f>I10/$I$13</f>
        <v>0.34945274309529056</v>
      </c>
      <c r="E12" t="s">
        <v>237</v>
      </c>
      <c r="F12">
        <f>F11+F10</f>
        <v>22081.516256760049</v>
      </c>
      <c r="H12" t="s">
        <v>11</v>
      </c>
      <c r="I12">
        <f>B14</f>
        <v>0.14195606813844414</v>
      </c>
    </row>
    <row r="13" spans="1:9">
      <c r="A13" t="s">
        <v>183</v>
      </c>
      <c r="B13">
        <v>0.49278844616527323</v>
      </c>
      <c r="C13">
        <f t="shared" ref="C13:C14" si="0">I11/$I$13</f>
        <v>0.50505701847429896</v>
      </c>
      <c r="E13" t="s">
        <v>182</v>
      </c>
      <c r="F13">
        <f>A2_Final2UsefulDecom!B12*A2_Final2UsefulDecom!F12</f>
        <v>8065.3949452732613</v>
      </c>
      <c r="H13" t="s">
        <v>238</v>
      </c>
      <c r="I13">
        <f>SUM(I10:I12)</f>
        <v>0.9757085401048633</v>
      </c>
    </row>
    <row r="14" spans="1:9">
      <c r="A14" t="s">
        <v>11</v>
      </c>
      <c r="B14">
        <v>0.14195606813844414</v>
      </c>
      <c r="C14">
        <f t="shared" si="0"/>
        <v>0.14549023843041031</v>
      </c>
      <c r="E14" t="s">
        <v>184</v>
      </c>
      <c r="F14">
        <f>F13-F11</f>
        <v>7251.4905643675547</v>
      </c>
      <c r="H14" t="s">
        <v>176</v>
      </c>
      <c r="I14">
        <f>1-SUM(I10:I12)</f>
        <v>2.4291459895136702E-2</v>
      </c>
    </row>
    <row r="15" spans="1:9">
      <c r="A15" t="s">
        <v>176</v>
      </c>
    </row>
    <row r="17" spans="1:9">
      <c r="A17" t="s">
        <v>185</v>
      </c>
      <c r="C17" t="s">
        <v>184</v>
      </c>
      <c r="G17" t="s">
        <v>234</v>
      </c>
    </row>
    <row r="18" spans="1:9">
      <c r="A18" t="s">
        <v>181</v>
      </c>
      <c r="B18">
        <v>0.5904636112556666</v>
      </c>
      <c r="C18">
        <f>I18/$I$21</f>
        <v>0.55448270581456116</v>
      </c>
      <c r="E18" t="s">
        <v>236</v>
      </c>
      <c r="F18">
        <f>Demand_IN!E2+Demand_IN!E3</f>
        <v>49844.038765743986</v>
      </c>
      <c r="H18" t="s">
        <v>181</v>
      </c>
      <c r="I18">
        <f>F22/F18</f>
        <v>0.50970152657185874</v>
      </c>
    </row>
    <row r="19" spans="1:9">
      <c r="A19" t="s">
        <v>183</v>
      </c>
      <c r="B19">
        <v>0.302927927927928</v>
      </c>
      <c r="C19">
        <f>I19/$I$21</f>
        <v>0.32954246433985396</v>
      </c>
      <c r="E19" t="s">
        <v>235</v>
      </c>
      <c r="F19">
        <f>Demand_IN!E7/'A1_exergy content'!G27+Demand_IN!E8/'A1_exergy content'!G29</f>
        <v>9829.4280811639383</v>
      </c>
      <c r="H19" t="s">
        <v>183</v>
      </c>
      <c r="I19">
        <f>B19</f>
        <v>0.302927927927928</v>
      </c>
    </row>
    <row r="20" spans="1:9">
      <c r="A20" t="s">
        <v>11</v>
      </c>
      <c r="B20">
        <v>0.10660846081640554</v>
      </c>
      <c r="C20">
        <f>I20/$I$21</f>
        <v>0.11597482984558487</v>
      </c>
      <c r="E20" t="s">
        <v>237</v>
      </c>
      <c r="F20">
        <f>F18+F19</f>
        <v>59673.466846907926</v>
      </c>
      <c r="H20" t="s">
        <v>11</v>
      </c>
      <c r="I20">
        <f>B20</f>
        <v>0.10660846081640554</v>
      </c>
    </row>
    <row r="21" spans="1:9">
      <c r="A21" t="s">
        <v>176</v>
      </c>
      <c r="E21" t="s">
        <v>182</v>
      </c>
      <c r="F21">
        <f>A2_Final2UsefulDecom!B18*A2_Final2UsefulDecom!F20</f>
        <v>35235.010730570553</v>
      </c>
      <c r="H21" t="s">
        <v>238</v>
      </c>
      <c r="I21">
        <f>SUM(I18:I20)</f>
        <v>0.91923791531619226</v>
      </c>
    </row>
    <row r="22" spans="1:9">
      <c r="E22" t="s">
        <v>184</v>
      </c>
      <c r="F22">
        <f>F21-F19</f>
        <v>25405.582649406613</v>
      </c>
      <c r="H22" t="s">
        <v>176</v>
      </c>
      <c r="I22">
        <f>1-SUM(I18:I20)</f>
        <v>8.0762084683807744E-2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1ABA-F8BA-4031-B582-956676E466D8}">
  <dimension ref="A1:H30"/>
  <sheetViews>
    <sheetView zoomScale="70" zoomScaleNormal="70" workbookViewId="0">
      <selection activeCell="D12" sqref="D12"/>
    </sheetView>
  </sheetViews>
  <sheetFormatPr defaultRowHeight="14.25"/>
  <cols>
    <col min="1" max="1" width="33.796875" customWidth="1"/>
    <col min="2" max="2" width="19.46484375" customWidth="1"/>
    <col min="3" max="3" width="18.73046875" customWidth="1"/>
    <col min="4" max="5" width="9.06640625" customWidth="1"/>
  </cols>
  <sheetData>
    <row r="1" spans="1:5">
      <c r="A1" t="s">
        <v>2</v>
      </c>
      <c r="C1" t="s">
        <v>168</v>
      </c>
    </row>
    <row r="2" spans="1:5">
      <c r="A2" t="s">
        <v>3</v>
      </c>
    </row>
    <row r="3" spans="1:5">
      <c r="A3" t="s">
        <v>4</v>
      </c>
      <c r="C3" s="1">
        <v>0.87</v>
      </c>
    </row>
    <row r="4" spans="1:5">
      <c r="A4" t="s">
        <v>10</v>
      </c>
      <c r="C4">
        <f>0.0186</f>
        <v>1.8599999999999998E-2</v>
      </c>
    </row>
    <row r="5" spans="1:5">
      <c r="A5" t="s">
        <v>12</v>
      </c>
      <c r="C5">
        <f>0.12</f>
        <v>0.12</v>
      </c>
    </row>
    <row r="6" spans="1:5">
      <c r="A6" t="s">
        <v>158</v>
      </c>
      <c r="C6">
        <f>'A1_exergy content'!D23</f>
        <v>0.10830883490639021</v>
      </c>
    </row>
    <row r="7" spans="1:5">
      <c r="B7" t="s">
        <v>227</v>
      </c>
      <c r="C7" t="s">
        <v>168</v>
      </c>
      <c r="D7" t="s">
        <v>225</v>
      </c>
      <c r="E7" t="s">
        <v>226</v>
      </c>
    </row>
    <row r="8" spans="1:5">
      <c r="A8" t="s">
        <v>108</v>
      </c>
      <c r="B8" s="4">
        <f>-SUMIF(Techno_OUT!I79:AH79,"&lt;0")</f>
        <v>6.25E-2</v>
      </c>
      <c r="C8" s="1">
        <v>0.81</v>
      </c>
      <c r="D8">
        <f>B8*C8</f>
        <v>5.0625000000000003E-2</v>
      </c>
      <c r="E8" s="1">
        <f>D8*1000</f>
        <v>50.625</v>
      </c>
    </row>
    <row r="9" spans="1:5">
      <c r="A9" t="s">
        <v>109</v>
      </c>
      <c r="B9" s="4">
        <f>-SUMIF(Techno_OUT!I80:AH80,"&lt;0")</f>
        <v>0.28143000000000001</v>
      </c>
      <c r="C9" s="1">
        <v>0.23</v>
      </c>
      <c r="D9">
        <f>B9*C9</f>
        <v>6.4728900000000006E-2</v>
      </c>
      <c r="E9" s="1">
        <f t="shared" ref="E9:E30" si="0">D9*1000</f>
        <v>64.72890000000001</v>
      </c>
    </row>
    <row r="10" spans="1:5">
      <c r="A10" t="s">
        <v>110</v>
      </c>
      <c r="B10" s="4">
        <f>-SUMIF(Techno_OUT!I81:AH81,"&lt;0")</f>
        <v>0.209562</v>
      </c>
      <c r="C10" s="1">
        <f>D10/B10</f>
        <v>0.30887708649468898</v>
      </c>
      <c r="D10">
        <f>$D$9</f>
        <v>6.4728900000000006E-2</v>
      </c>
      <c r="E10" s="1">
        <f t="shared" si="0"/>
        <v>64.72890000000001</v>
      </c>
    </row>
    <row r="11" spans="1:5">
      <c r="A11" t="s">
        <v>111</v>
      </c>
      <c r="B11" s="4">
        <f>-SUMIF(Techno_OUT!I82:AH82,"&lt;0")</f>
        <v>0.27851199999999998</v>
      </c>
      <c r="C11" s="1">
        <f>D11/B11</f>
        <v>0.23240973458953298</v>
      </c>
      <c r="D11">
        <f t="shared" ref="D11:D12" si="1">$D$9</f>
        <v>6.4728900000000006E-2</v>
      </c>
      <c r="E11" s="1">
        <f t="shared" si="0"/>
        <v>64.72890000000001</v>
      </c>
    </row>
    <row r="12" spans="1:5">
      <c r="A12" t="s">
        <v>112</v>
      </c>
      <c r="B12" s="4">
        <f>-SUMIF(Techno_OUT!I83:AH83,"&lt;0")</f>
        <v>0.22098999999999999</v>
      </c>
      <c r="C12" s="1">
        <f>D12/B12</f>
        <v>0.29290420381012722</v>
      </c>
      <c r="D12">
        <f t="shared" si="1"/>
        <v>6.4728900000000006E-2</v>
      </c>
      <c r="E12" s="1">
        <f t="shared" si="0"/>
        <v>64.72890000000001</v>
      </c>
    </row>
    <row r="13" spans="1:5">
      <c r="A13" t="s">
        <v>113</v>
      </c>
      <c r="B13" s="4">
        <f>-SUMIF(Techno_OUT!I84:AH84,"&lt;0")</f>
        <v>6.4799999999999996E-2</v>
      </c>
      <c r="C13" s="1">
        <v>0.81</v>
      </c>
      <c r="D13">
        <f>B13*C13</f>
        <v>5.2488E-2</v>
      </c>
      <c r="E13" s="1">
        <f t="shared" si="0"/>
        <v>52.488</v>
      </c>
    </row>
    <row r="14" spans="1:5">
      <c r="A14" t="s">
        <v>114</v>
      </c>
      <c r="B14" s="4">
        <f>-SUMIF(Techno_OUT!I85:AH85,"&lt;0")</f>
        <v>0.52660800000000008</v>
      </c>
      <c r="C14" s="1">
        <f>D14/B14</f>
        <v>0.20124999999999996</v>
      </c>
      <c r="D14">
        <f>D15</f>
        <v>0.10597986</v>
      </c>
      <c r="E14" s="1">
        <f t="shared" si="0"/>
        <v>105.97986</v>
      </c>
    </row>
    <row r="15" spans="1:5">
      <c r="A15" t="s">
        <v>115</v>
      </c>
      <c r="B15" s="4">
        <f>-SUMIF(Techno_OUT!I86:AH86,"&lt;0")</f>
        <v>0.46078199999999997</v>
      </c>
      <c r="C15" s="1">
        <v>0.23</v>
      </c>
      <c r="D15">
        <f>C15*B15</f>
        <v>0.10597986</v>
      </c>
      <c r="E15" s="1">
        <f t="shared" si="0"/>
        <v>105.97986</v>
      </c>
    </row>
    <row r="16" spans="1:5">
      <c r="A16" t="s">
        <v>116</v>
      </c>
      <c r="B16" s="4">
        <f>-SUMIF(Techno_OUT!I87:AH87,"&lt;0")</f>
        <v>0.35841506792</v>
      </c>
      <c r="C16" s="1">
        <f t="shared" ref="C16:C21" si="2">D16/B16</f>
        <v>0.29569030290784321</v>
      </c>
      <c r="D16">
        <f t="shared" ref="D16:D20" si="3">$D$14</f>
        <v>0.10597986</v>
      </c>
      <c r="E16" s="1">
        <f t="shared" si="0"/>
        <v>105.97986</v>
      </c>
    </row>
    <row r="17" spans="1:8">
      <c r="A17" t="s">
        <v>117</v>
      </c>
      <c r="B17" s="4">
        <f>-SUMIF(Techno_OUT!I88:AH88,"&lt;0")</f>
        <v>0.45034920000000001</v>
      </c>
      <c r="C17" s="1">
        <f t="shared" si="2"/>
        <v>0.23532818532818531</v>
      </c>
      <c r="D17">
        <f t="shared" si="3"/>
        <v>0.10597986</v>
      </c>
      <c r="E17" s="1">
        <f t="shared" si="0"/>
        <v>105.97986</v>
      </c>
    </row>
    <row r="18" spans="1:8">
      <c r="A18" t="s">
        <v>118</v>
      </c>
      <c r="B18" s="4">
        <f>-SUMIF(Techno_OUT!I89:AH89,"&lt;0")</f>
        <v>0.35647800000000002</v>
      </c>
      <c r="C18" s="1">
        <f t="shared" si="2"/>
        <v>0.29729705619982155</v>
      </c>
      <c r="D18">
        <f t="shared" si="3"/>
        <v>0.10597986</v>
      </c>
      <c r="E18" s="1">
        <f t="shared" si="0"/>
        <v>105.97986</v>
      </c>
    </row>
    <row r="19" spans="1:8">
      <c r="A19" t="s">
        <v>119</v>
      </c>
      <c r="B19" s="4">
        <f>-SUMIF(Techno_OUT!I90:AH90,"&lt;0")</f>
        <v>0.25282199999999999</v>
      </c>
      <c r="C19" s="1">
        <f t="shared" si="2"/>
        <v>0.41918764980895651</v>
      </c>
      <c r="D19">
        <f>$D$14</f>
        <v>0.10597986</v>
      </c>
      <c r="E19" s="1">
        <f t="shared" si="0"/>
        <v>105.97986</v>
      </c>
    </row>
    <row r="20" spans="1:8">
      <c r="A20" t="s">
        <v>120</v>
      </c>
      <c r="B20" s="4">
        <f>-SUMIF(Techno_OUT!I91:AH91,"&lt;0")</f>
        <v>0.160997732</v>
      </c>
      <c r="C20" s="1">
        <f t="shared" si="2"/>
        <v>0.65826927301062843</v>
      </c>
      <c r="D20">
        <f t="shared" si="3"/>
        <v>0.10597986</v>
      </c>
      <c r="E20" s="1">
        <f t="shared" si="0"/>
        <v>105.97986</v>
      </c>
    </row>
    <row r="21" spans="1:8">
      <c r="A21" t="s">
        <v>121</v>
      </c>
      <c r="B21" s="4">
        <f>-SUMIF(Techno_OUT!I92:AH92,"&lt;0")</f>
        <v>0.21474320951999998</v>
      </c>
      <c r="C21" s="1">
        <f t="shared" si="2"/>
        <v>0.49351902785140045</v>
      </c>
      <c r="D21">
        <f>$D$14</f>
        <v>0.10597986</v>
      </c>
      <c r="E21" s="1">
        <f t="shared" si="0"/>
        <v>105.97986</v>
      </c>
    </row>
    <row r="22" spans="1:8">
      <c r="A22" t="s">
        <v>122</v>
      </c>
      <c r="B22" s="4">
        <f>-SUMIF(Techno_OUT!I93:AH93,"&lt;0")</f>
        <v>6.83E-2</v>
      </c>
      <c r="C22" s="1">
        <v>0.81</v>
      </c>
      <c r="D22">
        <f>B22*C22</f>
        <v>5.5323000000000004E-2</v>
      </c>
      <c r="E22" s="1">
        <f t="shared" si="0"/>
        <v>55.323000000000008</v>
      </c>
    </row>
    <row r="23" spans="1:8">
      <c r="A23" t="s">
        <v>123</v>
      </c>
      <c r="B23" s="4">
        <f>-SUMIF(Techno_OUT!I94:AH94,"&lt;0")</f>
        <v>0.11342000000000001</v>
      </c>
      <c r="C23" s="1">
        <v>0.26</v>
      </c>
      <c r="D23">
        <f>B23*C23</f>
        <v>2.9489200000000004E-2</v>
      </c>
      <c r="E23" s="1">
        <f t="shared" si="0"/>
        <v>29.489200000000004</v>
      </c>
      <c r="F23" s="3"/>
      <c r="G23" s="3"/>
      <c r="H23" s="3"/>
    </row>
    <row r="24" spans="1:8">
      <c r="A24" t="s">
        <v>124</v>
      </c>
      <c r="B24" s="4">
        <f>-SUMIF(Techno_OUT!I95:AH95,"&lt;0")</f>
        <v>0.12792000000000001</v>
      </c>
      <c r="C24" s="1">
        <f>D24/B24</f>
        <v>0.23052845528455287</v>
      </c>
      <c r="D24">
        <f>$D$23</f>
        <v>2.9489200000000004E-2</v>
      </c>
      <c r="E24" s="1">
        <f t="shared" si="0"/>
        <v>29.489200000000004</v>
      </c>
      <c r="F24" s="3"/>
      <c r="G24" s="3"/>
      <c r="H24" s="3"/>
    </row>
    <row r="25" spans="1:8">
      <c r="A25" t="s">
        <v>125</v>
      </c>
      <c r="B25" s="4">
        <f>-SUMIF(Techno_OUT!I96:AH96,"&lt;0")</f>
        <v>0.12053999999999999</v>
      </c>
      <c r="C25" s="1">
        <f>D25/B25</f>
        <v>0.24464244234279081</v>
      </c>
      <c r="D25">
        <f>$D$23</f>
        <v>2.9489200000000004E-2</v>
      </c>
      <c r="E25" s="1">
        <f t="shared" si="0"/>
        <v>29.489200000000004</v>
      </c>
      <c r="F25" s="3"/>
      <c r="G25" s="3"/>
      <c r="H25" s="3"/>
    </row>
    <row r="26" spans="1:8">
      <c r="A26" t="s">
        <v>126</v>
      </c>
      <c r="B26" s="4">
        <f>-SUMIF(Techno_OUT!I97:AH97,"&lt;0")</f>
        <v>0.54335599999999995</v>
      </c>
      <c r="C26" s="1">
        <v>0.23</v>
      </c>
      <c r="D26">
        <f>B26*C26</f>
        <v>0.12497187999999999</v>
      </c>
      <c r="E26" s="1">
        <f t="shared" si="0"/>
        <v>124.97188</v>
      </c>
      <c r="F26" s="3"/>
      <c r="G26" s="3"/>
      <c r="H26" s="3"/>
    </row>
    <row r="27" spans="1:8">
      <c r="A27" t="s">
        <v>127</v>
      </c>
      <c r="B27" s="4">
        <f>-SUMIF(Techno_OUT!I98:AH98,"&lt;0")</f>
        <v>0.57746545766000001</v>
      </c>
      <c r="C27" s="1">
        <f>D27/B27</f>
        <v>0.21641446833272046</v>
      </c>
      <c r="D27">
        <f>$D$26</f>
        <v>0.12497187999999999</v>
      </c>
      <c r="E27" s="1">
        <f t="shared" si="0"/>
        <v>124.97188</v>
      </c>
      <c r="F27" s="3"/>
      <c r="G27" s="3"/>
      <c r="H27" s="3"/>
    </row>
    <row r="28" spans="1:8">
      <c r="A28" t="s">
        <v>128</v>
      </c>
      <c r="B28" s="4">
        <f>-SUMIF(Techno_OUT!I99:AH99,"&lt;0")</f>
        <v>0.43119999999999997</v>
      </c>
      <c r="C28" s="1">
        <f>D28/B28</f>
        <v>0.28982346938775511</v>
      </c>
      <c r="D28">
        <f t="shared" ref="D28:D30" si="4">$D$26</f>
        <v>0.12497187999999999</v>
      </c>
      <c r="E28" s="1">
        <f t="shared" si="0"/>
        <v>124.97188</v>
      </c>
      <c r="F28" s="3"/>
      <c r="G28" s="3"/>
      <c r="H28" s="3"/>
    </row>
    <row r="29" spans="1:8">
      <c r="A29" t="s">
        <v>129</v>
      </c>
      <c r="B29" s="4">
        <f>-SUMIF(Techno_OUT!I100:AH100,"&lt;0")</f>
        <v>0.249</v>
      </c>
      <c r="C29" s="1">
        <f>D29/B29</f>
        <v>0.50189510040160645</v>
      </c>
      <c r="D29">
        <f t="shared" si="4"/>
        <v>0.12497187999999999</v>
      </c>
      <c r="E29" s="1">
        <f t="shared" si="0"/>
        <v>124.97188</v>
      </c>
      <c r="F29" s="3"/>
      <c r="G29" s="3"/>
      <c r="H29" s="3"/>
    </row>
    <row r="30" spans="1:8">
      <c r="A30" t="s">
        <v>130</v>
      </c>
      <c r="B30" s="4">
        <f>-SUMIF(Techno_OUT!I101:AH101,"&lt;0")</f>
        <v>0.61360000000000003</v>
      </c>
      <c r="C30" s="1">
        <f>D30/B30</f>
        <v>0.20366994784876138</v>
      </c>
      <c r="D30">
        <f t="shared" si="4"/>
        <v>0.12497187999999999</v>
      </c>
      <c r="E30" s="1">
        <f t="shared" si="0"/>
        <v>124.97188</v>
      </c>
      <c r="F30" s="3"/>
      <c r="G30" s="3"/>
      <c r="H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Techno_IN</vt:lpstr>
      <vt:lpstr>Techno_OUT</vt:lpstr>
      <vt:lpstr>Demand_IN</vt:lpstr>
      <vt:lpstr>Demand_OUTenergy</vt:lpstr>
      <vt:lpstr>Demand_OUTexergy</vt:lpstr>
      <vt:lpstr>A1_exergy content</vt:lpstr>
      <vt:lpstr>A2_Final2UsefulDecom</vt:lpstr>
      <vt:lpstr>A3_efficiencies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Eloïse PLAS</dc:creator>
  <cp:lastModifiedBy>Eloïse PLAS</cp:lastModifiedBy>
  <dcterms:created xsi:type="dcterms:W3CDTF">2024-02-07T10:57:14Z</dcterms:created>
  <dcterms:modified xsi:type="dcterms:W3CDTF">2024-05-24T17:02:50Z</dcterms:modified>
</cp:coreProperties>
</file>