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8800" windowHeight="142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AF40" i="3" l="1"/>
  <c r="F4" i="4" s="1"/>
  <c r="T4" i="4"/>
  <c r="U4" i="4"/>
  <c r="V4" i="4" l="1"/>
  <c r="E4" i="4" s="1"/>
  <c r="AC40" i="3"/>
  <c r="T11" i="4"/>
  <c r="U11" i="4"/>
  <c r="S13" i="4" l="1"/>
  <c r="R13" i="4"/>
  <c r="Q13" i="4"/>
  <c r="P13" i="4"/>
  <c r="O13" i="4"/>
  <c r="N13" i="4"/>
  <c r="M13" i="4"/>
  <c r="L13" i="4"/>
  <c r="K13" i="4"/>
  <c r="J13" i="4"/>
  <c r="I13" i="4"/>
  <c r="H13" i="4"/>
  <c r="Z40" i="3"/>
  <c r="F12" i="4" s="1"/>
  <c r="T12" i="4"/>
  <c r="U12" i="4"/>
  <c r="V12" i="4" l="1"/>
  <c r="E12" i="4" s="1"/>
  <c r="F9" i="5" l="1"/>
  <c r="T10" i="4"/>
  <c r="T9" i="4"/>
  <c r="T8" i="4"/>
  <c r="T7" i="4"/>
  <c r="T6" i="4"/>
  <c r="T5" i="4"/>
  <c r="T3" i="4"/>
  <c r="T2" i="4"/>
  <c r="T13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10" i="4" s="1"/>
  <c r="U10" i="4" s="1"/>
  <c r="T9" i="2"/>
  <c r="W40" i="3"/>
  <c r="F10" i="4" s="1"/>
  <c r="V10" i="4" l="1"/>
  <c r="E10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9" i="4" s="1"/>
  <c r="U9" i="4" s="1"/>
  <c r="S7" i="5"/>
  <c r="T7" i="5" s="1"/>
  <c r="E7" i="5" s="1"/>
  <c r="S6" i="5"/>
  <c r="G6" i="2" s="1"/>
  <c r="U6" i="2" s="1"/>
  <c r="G7" i="4" s="1"/>
  <c r="U7" i="4" s="1"/>
  <c r="S5" i="5"/>
  <c r="G5" i="2" s="1"/>
  <c r="U5" i="2" s="1"/>
  <c r="G6" i="4" s="1"/>
  <c r="U6" i="4" s="1"/>
  <c r="S4" i="5"/>
  <c r="G4" i="2" s="1"/>
  <c r="U4" i="2" s="1"/>
  <c r="G5" i="4" s="1"/>
  <c r="U5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8" i="4" s="1"/>
  <c r="U8" i="4" s="1"/>
  <c r="T8" i="5"/>
  <c r="E8" i="5" s="1"/>
  <c r="T4" i="5"/>
  <c r="E4" i="5" s="1"/>
  <c r="S9" i="5"/>
  <c r="G13" i="4" l="1"/>
  <c r="U2" i="4"/>
  <c r="U13" i="4" s="1"/>
  <c r="U10" i="2"/>
  <c r="G10" i="2"/>
  <c r="B40" i="3"/>
  <c r="F2" i="4" s="1"/>
  <c r="E40" i="3"/>
  <c r="F3" i="4" s="1"/>
  <c r="V3" i="4" s="1"/>
  <c r="E3" i="4" s="1"/>
  <c r="H40" i="3"/>
  <c r="F5" i="4" s="1"/>
  <c r="V5" i="4" s="1"/>
  <c r="E5" i="4" s="1"/>
  <c r="K40" i="3"/>
  <c r="F6" i="4" s="1"/>
  <c r="V6" i="4" s="1"/>
  <c r="N40" i="3"/>
  <c r="F7" i="4" s="1"/>
  <c r="V7" i="4" s="1"/>
  <c r="E7" i="4" s="1"/>
  <c r="Q40" i="3"/>
  <c r="F8" i="4" s="1"/>
  <c r="V8" i="4" s="1"/>
  <c r="T40" i="3"/>
  <c r="F9" i="4" s="1"/>
  <c r="V9" i="4" s="1"/>
  <c r="E9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8" i="4"/>
  <c r="E8" i="2"/>
  <c r="V6" i="2"/>
  <c r="V10" i="2" s="1"/>
  <c r="T9" i="5"/>
  <c r="E6" i="2" l="1"/>
  <c r="E2" i="2"/>
  <c r="F11" i="4"/>
  <c r="F13" i="4" s="1"/>
  <c r="V11" i="4" l="1"/>
  <c r="E11" i="4" l="1"/>
  <c r="V13" i="4"/>
</calcChain>
</file>

<file path=xl/sharedStrings.xml><?xml version="1.0" encoding="utf-8"?>
<sst xmlns="http://schemas.openxmlformats.org/spreadsheetml/2006/main" count="140" uniqueCount="57">
  <si>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</si>
  <si>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</si>
  <si>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</si>
  <si>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</si>
  <si>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</si>
  <si>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</si>
  <si>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</si>
  <si>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</si>
  <si>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</si>
  <si>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</si>
  <si>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</si>
  <si>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</si>
  <si>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</si>
  <si>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</si>
  <si>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</si>
  <si>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</si>
  <si>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</si>
  <si>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</si>
  <si>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</si>
  <si>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</si>
  <si>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</si>
  <si>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</si>
  <si>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</si>
  <si>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</si>
  <si>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</si>
  <si>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</si>
  <si>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</si>
  <si>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</si>
  <si>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</si>
  <si>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</si>
  <si>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</si>
  <si>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</si>
  <si>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</si>
  <si>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</si>
  <si>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</si>
  <si>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</si>
  <si>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</si>
  <si>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</si>
  <si>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</si>
  <si>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</si>
  <si>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</si>
  <si>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</si>
  <si>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</si>
  <si>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</si>
  <si>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</si>
  <si>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</si>
  <si>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</si>
  <si>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</si>
  <si>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</si>
  <si>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</si>
  <si>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</si>
  <si>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</si>
  <si>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</si>
  <si>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</si>
  <si>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</si>
  <si>
    <t>GIS</t>
  </si>
  <si>
    <t>General Mills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</si>
</sst>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10" borderId="0" xfId="0" applyFont="1" applyFill="1"/>
    <xf numFmtId="0" fontId="0" fillId="10" borderId="0" xfId="0" applyFill="1"/>
    <xf numFmtId="165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AE4" sqref="AE4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10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E1" s="3" t="s">
        <v>12</v>
      </c>
      <c r="AF1" s="26" t="s">
        <v>55</v>
      </c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E2" s="4">
        <v>42936</v>
      </c>
      <c r="AF2" s="19">
        <v>594.54999999999995</v>
      </c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  <c r="AE3" s="4">
        <v>43028</v>
      </c>
      <c r="AF3">
        <v>575.29999999999995</v>
      </c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32" x14ac:dyDescent="0.25">
      <c r="W33" s="5"/>
    </row>
    <row r="34" spans="2:32" x14ac:dyDescent="0.25">
      <c r="W34" s="5"/>
    </row>
    <row r="35" spans="2:32" x14ac:dyDescent="0.25">
      <c r="W35" s="5"/>
    </row>
    <row r="36" spans="2:32" x14ac:dyDescent="0.25">
      <c r="W36" s="5"/>
    </row>
    <row r="37" spans="2:32" x14ac:dyDescent="0.25">
      <c r="W37" s="5"/>
    </row>
    <row r="38" spans="2:32" x14ac:dyDescent="0.25">
      <c r="W38" s="5"/>
    </row>
    <row r="39" spans="2:32" x14ac:dyDescent="0.25">
      <c r="W39" s="5"/>
    </row>
    <row r="40" spans="2:32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  <c r="AF40" s="19">
        <f>SUM(AF2:AF39)</f>
        <v>1169.8499999999999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3"/>
  <sheetViews>
    <sheetView tabSelected="1" workbookViewId="0">
      <selection activeCell="S24" sqref="S24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28.404</v>
      </c>
      <c r="E2" s="31">
        <f t="shared" ref="E2:E10" si="0">V2/D2</f>
        <v>35.155259822560204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8.9499999999999993</v>
      </c>
      <c r="Q2" s="24">
        <v>0</v>
      </c>
      <c r="R2" s="25">
        <v>0</v>
      </c>
      <c r="S2" s="24">
        <v>9.02</v>
      </c>
      <c r="T2" s="17">
        <f t="shared" ref="T2:T10" si="1">SUM(H2:S2)</f>
        <v>35.67</v>
      </c>
      <c r="U2" s="17">
        <f t="shared" ref="U2:U10" si="2">SUM(G2:S2)</f>
        <v>68.22</v>
      </c>
      <c r="V2" s="15">
        <f t="shared" ref="V2:V10" si="3">SUM(F2, U2)</f>
        <v>998.55000000000007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14.833</v>
      </c>
      <c r="E3" s="32">
        <f t="shared" si="0"/>
        <v>54.49807860850806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7.01</v>
      </c>
      <c r="Q3" s="24">
        <v>0</v>
      </c>
      <c r="R3" s="25">
        <v>0</v>
      </c>
      <c r="S3" s="24">
        <v>7.14</v>
      </c>
      <c r="T3" s="18">
        <f t="shared" si="1"/>
        <v>28</v>
      </c>
      <c r="U3" s="18">
        <f t="shared" si="2"/>
        <v>48.2</v>
      </c>
      <c r="V3" s="16">
        <f t="shared" si="3"/>
        <v>808.37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22.106000000000002</v>
      </c>
      <c r="E4" s="31">
        <f t="shared" ref="E4" si="4">V4/D4</f>
        <v>53.163846919388398</v>
      </c>
      <c r="F4" s="9">
        <f>'Initial Buys'!AF40</f>
        <v>1169.8499999999999</v>
      </c>
      <c r="G4" s="17">
        <v>0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5.39</v>
      </c>
      <c r="S4" s="24">
        <v>0</v>
      </c>
      <c r="T4" s="17">
        <f t="shared" ref="T4" si="5">SUM(H4:S4)</f>
        <v>5.39</v>
      </c>
      <c r="U4" s="17">
        <f t="shared" ref="U4" si="6">SUM(G4:S4)</f>
        <v>5.39</v>
      </c>
      <c r="V4" s="15">
        <f t="shared" ref="V4" si="7">SUM(F4, U4)</f>
        <v>1175.24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10.558999999999999</v>
      </c>
      <c r="E5" s="32">
        <f t="shared" si="0"/>
        <v>102.88190169523629</v>
      </c>
      <c r="F5" s="7">
        <f>'Initial Buys'!H40</f>
        <v>1020.89</v>
      </c>
      <c r="G5" s="18">
        <f>'2016'!U4</f>
        <v>39.58</v>
      </c>
      <c r="H5" s="25">
        <v>0</v>
      </c>
      <c r="I5" s="24">
        <v>0</v>
      </c>
      <c r="J5" s="25">
        <v>8.2899999999999991</v>
      </c>
      <c r="K5" s="24">
        <v>0</v>
      </c>
      <c r="L5" s="25">
        <v>0</v>
      </c>
      <c r="M5" s="24">
        <v>8.76</v>
      </c>
      <c r="N5" s="25">
        <v>0</v>
      </c>
      <c r="O5" s="24">
        <v>0</v>
      </c>
      <c r="P5" s="25">
        <v>8.81</v>
      </c>
      <c r="Q5" s="24">
        <v>0</v>
      </c>
      <c r="R5" s="25">
        <v>0</v>
      </c>
      <c r="S5" s="24">
        <v>0</v>
      </c>
      <c r="T5" s="18">
        <f t="shared" si="1"/>
        <v>25.86</v>
      </c>
      <c r="U5" s="18">
        <f t="shared" si="2"/>
        <v>65.44</v>
      </c>
      <c r="V5" s="16">
        <f t="shared" si="3"/>
        <v>1086.33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41.045999999999999</v>
      </c>
      <c r="E6" s="35">
        <f>V6/D6</f>
        <v>40.246065390050191</v>
      </c>
      <c r="F6" s="36">
        <f>'Initial Buys'!K40</f>
        <v>1562.6100000000001</v>
      </c>
      <c r="G6" s="37">
        <f>'2016'!U5</f>
        <v>44.52</v>
      </c>
      <c r="H6" s="25">
        <v>0</v>
      </c>
      <c r="I6" s="24">
        <v>0</v>
      </c>
      <c r="J6" s="25">
        <v>0</v>
      </c>
      <c r="K6" s="24">
        <v>14.81</v>
      </c>
      <c r="L6" s="25">
        <v>0</v>
      </c>
      <c r="M6" s="24">
        <v>0</v>
      </c>
      <c r="N6" s="25">
        <v>14.94</v>
      </c>
      <c r="O6" s="24">
        <v>0</v>
      </c>
      <c r="P6" s="25">
        <v>0</v>
      </c>
      <c r="Q6" s="24">
        <v>15.06</v>
      </c>
      <c r="R6" s="25">
        <v>0</v>
      </c>
      <c r="S6" s="24">
        <v>0</v>
      </c>
      <c r="T6" s="37">
        <f t="shared" si="1"/>
        <v>44.81</v>
      </c>
      <c r="U6" s="37">
        <f t="shared" si="2"/>
        <v>89.330000000000013</v>
      </c>
      <c r="V6" s="38">
        <f t="shared" si="3"/>
        <v>1651.94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25.56</v>
      </c>
      <c r="E7" s="32">
        <f t="shared" si="0"/>
        <v>32.366979655712058</v>
      </c>
      <c r="F7" s="7">
        <f>'Initial Buys'!N40</f>
        <v>811.94</v>
      </c>
      <c r="G7" s="18">
        <f>'2016'!U6</f>
        <v>2.99</v>
      </c>
      <c r="H7" s="25">
        <v>0</v>
      </c>
      <c r="I7" s="24">
        <v>0</v>
      </c>
      <c r="J7" s="25">
        <v>3.01</v>
      </c>
      <c r="K7" s="24">
        <v>0</v>
      </c>
      <c r="L7" s="25">
        <v>0</v>
      </c>
      <c r="M7" s="24">
        <v>3.02</v>
      </c>
      <c r="N7" s="25">
        <v>0</v>
      </c>
      <c r="O7" s="24">
        <v>0</v>
      </c>
      <c r="P7" s="25">
        <v>3.16</v>
      </c>
      <c r="Q7" s="24">
        <v>0</v>
      </c>
      <c r="R7" s="25">
        <v>0</v>
      </c>
      <c r="S7" s="24">
        <v>3.18</v>
      </c>
      <c r="T7" s="18">
        <f t="shared" si="1"/>
        <v>12.37</v>
      </c>
      <c r="U7" s="18">
        <f t="shared" si="2"/>
        <v>15.36</v>
      </c>
      <c r="V7" s="16">
        <f t="shared" si="3"/>
        <v>827.30000000000007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11.42</v>
      </c>
      <c r="E8" s="35">
        <f t="shared" si="0"/>
        <v>95.094570928196148</v>
      </c>
      <c r="F8" s="36">
        <f>'Initial Buys'!Q40</f>
        <v>1040.19</v>
      </c>
      <c r="G8" s="37">
        <f>'2016'!U7</f>
        <v>5.2</v>
      </c>
      <c r="H8" s="25">
        <v>5.26</v>
      </c>
      <c r="I8" s="24">
        <v>0</v>
      </c>
      <c r="J8" s="25">
        <v>0</v>
      </c>
      <c r="K8" s="24">
        <v>11.56</v>
      </c>
      <c r="L8" s="25">
        <v>0</v>
      </c>
      <c r="M8" s="24">
        <v>0</v>
      </c>
      <c r="N8" s="25">
        <v>11.66</v>
      </c>
      <c r="O8" s="24">
        <v>0</v>
      </c>
      <c r="P8" s="25">
        <v>0</v>
      </c>
      <c r="Q8" s="24">
        <v>12.11</v>
      </c>
      <c r="R8" s="25">
        <v>0</v>
      </c>
      <c r="S8" s="24">
        <v>0</v>
      </c>
      <c r="T8" s="37">
        <f t="shared" si="1"/>
        <v>40.590000000000003</v>
      </c>
      <c r="U8" s="37">
        <f t="shared" si="2"/>
        <v>45.790000000000006</v>
      </c>
      <c r="V8" s="38">
        <f>SUM(F8, U8)</f>
        <v>1085.98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19.704999999999998</v>
      </c>
      <c r="E9" s="32">
        <f t="shared" si="0"/>
        <v>49.596549099213398</v>
      </c>
      <c r="F9" s="7">
        <f>'Initial Buys'!T40</f>
        <v>840.48</v>
      </c>
      <c r="G9" s="18">
        <f>'2016'!U8</f>
        <v>83.11</v>
      </c>
      <c r="H9" s="25">
        <v>0</v>
      </c>
      <c r="I9" s="24">
        <v>0</v>
      </c>
      <c r="J9" s="25">
        <v>17.59</v>
      </c>
      <c r="K9" s="24">
        <v>0</v>
      </c>
      <c r="L9" s="25">
        <v>0</v>
      </c>
      <c r="M9" s="24">
        <v>17.91</v>
      </c>
      <c r="N9" s="25">
        <v>0</v>
      </c>
      <c r="O9" s="24">
        <v>0</v>
      </c>
      <c r="P9" s="25">
        <v>18.21</v>
      </c>
      <c r="Q9" s="24">
        <v>0</v>
      </c>
      <c r="R9" s="25">
        <v>0</v>
      </c>
      <c r="S9" s="24">
        <v>0</v>
      </c>
      <c r="T9" s="18">
        <f t="shared" si="1"/>
        <v>53.71</v>
      </c>
      <c r="U9" s="18">
        <f t="shared" si="2"/>
        <v>136.82</v>
      </c>
      <c r="V9" s="16">
        <f t="shared" si="3"/>
        <v>977.3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47.332999999999998</v>
      </c>
      <c r="E10" s="35">
        <f t="shared" si="0"/>
        <v>38.505271163881439</v>
      </c>
      <c r="F10" s="36">
        <f>'Initial Buys'!W40</f>
        <v>1732.77</v>
      </c>
      <c r="G10" s="37">
        <f>'2016'!U9</f>
        <v>0</v>
      </c>
      <c r="H10" s="25">
        <v>0</v>
      </c>
      <c r="I10" s="24">
        <v>22.05</v>
      </c>
      <c r="J10" s="25">
        <v>0</v>
      </c>
      <c r="K10" s="24">
        <v>0</v>
      </c>
      <c r="L10" s="25">
        <v>22.31</v>
      </c>
      <c r="M10" s="24">
        <v>0</v>
      </c>
      <c r="N10" s="25">
        <v>0</v>
      </c>
      <c r="O10" s="24">
        <v>22.58</v>
      </c>
      <c r="P10" s="25">
        <v>0</v>
      </c>
      <c r="Q10" s="24">
        <v>0</v>
      </c>
      <c r="R10" s="25">
        <v>22.86</v>
      </c>
      <c r="S10" s="24">
        <v>0</v>
      </c>
      <c r="T10" s="37">
        <f t="shared" si="1"/>
        <v>89.8</v>
      </c>
      <c r="U10" s="37">
        <f t="shared" si="2"/>
        <v>89.8</v>
      </c>
      <c r="V10" s="38">
        <f t="shared" si="3"/>
        <v>1822.57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15.481</v>
      </c>
      <c r="E11" s="32">
        <f t="shared" ref="E11" si="8">V11/D11</f>
        <v>53.300820360441833</v>
      </c>
      <c r="F11" s="7">
        <f>'Initial Buys'!AC40</f>
        <v>797.25</v>
      </c>
      <c r="G11" s="18">
        <v>0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9</v>
      </c>
      <c r="N11" s="25">
        <v>0</v>
      </c>
      <c r="O11" s="24">
        <v>0</v>
      </c>
      <c r="P11" s="25">
        <v>9.4</v>
      </c>
      <c r="Q11" s="24">
        <v>0</v>
      </c>
      <c r="R11" s="25">
        <v>0</v>
      </c>
      <c r="S11" s="24">
        <v>9.5</v>
      </c>
      <c r="T11" s="18">
        <f t="shared" ref="T11" si="9">SUM(H11:S11)</f>
        <v>27.9</v>
      </c>
      <c r="U11" s="18">
        <f t="shared" ref="U11" si="10">SUM(G11:S11)</f>
        <v>27.9</v>
      </c>
      <c r="V11" s="16">
        <f t="shared" ref="V11" si="11">SUM(F11, U11)</f>
        <v>825.15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15.31</v>
      </c>
      <c r="E12" s="35">
        <f t="shared" ref="E12" si="12">V12/D12</f>
        <v>41.230568256041799</v>
      </c>
      <c r="F12" s="36">
        <f>'Initial Buys'!Z40</f>
        <v>614.25</v>
      </c>
      <c r="G12" s="37">
        <v>0</v>
      </c>
      <c r="H12" s="25">
        <v>0</v>
      </c>
      <c r="I12" s="24">
        <v>0</v>
      </c>
      <c r="J12" s="25">
        <v>5.08</v>
      </c>
      <c r="K12" s="24">
        <v>0</v>
      </c>
      <c r="L12" s="25">
        <v>0</v>
      </c>
      <c r="M12" s="24">
        <v>5.7</v>
      </c>
      <c r="N12" s="25">
        <v>0</v>
      </c>
      <c r="O12" s="24">
        <v>0</v>
      </c>
      <c r="P12" s="25">
        <v>6.21</v>
      </c>
      <c r="Q12" s="24">
        <v>0</v>
      </c>
      <c r="R12" s="25">
        <v>0</v>
      </c>
      <c r="S12" s="24">
        <v>0</v>
      </c>
      <c r="T12" s="37">
        <f t="shared" ref="T12" si="13">SUM(H12:S12)</f>
        <v>16.990000000000002</v>
      </c>
      <c r="U12" s="37">
        <f t="shared" ref="U12" si="14">SUM(G12:S12)</f>
        <v>16.990000000000002</v>
      </c>
      <c r="V12" s="38">
        <f t="shared" ref="V12" si="15">SUM(F12, U12)</f>
        <v>631.24</v>
      </c>
    </row>
    <row r="13" spans="1:22" x14ac:dyDescent="0.25">
      <c r="A13" s="27"/>
      <c r="B13" s="27"/>
      <c r="C13" s="27"/>
      <c r="D13" s="27"/>
      <c r="E13" s="27"/>
      <c r="F13" s="28">
        <f t="shared" ref="F13:V13" si="16">SUM(F2:F12)</f>
        <v>11280.730000000001</v>
      </c>
      <c r="G13" s="30">
        <f t="shared" si="16"/>
        <v>228.14999999999998</v>
      </c>
      <c r="H13" s="29">
        <f t="shared" si="16"/>
        <v>5.26</v>
      </c>
      <c r="I13" s="30">
        <f t="shared" si="16"/>
        <v>22.05</v>
      </c>
      <c r="J13" s="29">
        <f t="shared" si="16"/>
        <v>49.69</v>
      </c>
      <c r="K13" s="30">
        <f t="shared" si="16"/>
        <v>26.37</v>
      </c>
      <c r="L13" s="29">
        <f t="shared" si="16"/>
        <v>22.31</v>
      </c>
      <c r="M13" s="30">
        <f t="shared" si="16"/>
        <v>60.220000000000006</v>
      </c>
      <c r="N13" s="29">
        <f t="shared" si="16"/>
        <v>26.6</v>
      </c>
      <c r="O13" s="30">
        <f t="shared" si="16"/>
        <v>22.58</v>
      </c>
      <c r="P13" s="29">
        <f t="shared" si="16"/>
        <v>61.75</v>
      </c>
      <c r="Q13" s="30">
        <f t="shared" si="16"/>
        <v>27.17</v>
      </c>
      <c r="R13" s="29">
        <f t="shared" si="16"/>
        <v>28.25</v>
      </c>
      <c r="S13" s="30">
        <f t="shared" si="16"/>
        <v>28.84</v>
      </c>
      <c r="T13" s="30">
        <f t="shared" si="16"/>
        <v>381.09000000000003</v>
      </c>
      <c r="U13" s="30">
        <f t="shared" si="16"/>
        <v>609.24</v>
      </c>
      <c r="V13" s="20">
        <f t="shared" si="16"/>
        <v>11889.97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2017-12-10T02:03:44Z</dcterms:modified>
</cp:coreProperties>
</file>