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wnloads\"/>
    </mc:Choice>
  </mc:AlternateContent>
  <bookViews>
    <workbookView xWindow="0" yWindow="0" windowWidth="38400" windowHeight="1783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4" l="1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F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F3" i="4"/>
  <c r="T2" i="4"/>
  <c r="T23" i="4" s="1"/>
  <c r="T16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2" i="2" s="1"/>
  <c r="S17" i="5"/>
  <c r="G21" i="2" s="1"/>
  <c r="S16" i="5"/>
  <c r="G19" i="2" s="1"/>
  <c r="S15" i="5"/>
  <c r="G18" i="2" s="1"/>
  <c r="S14" i="5"/>
  <c r="G17" i="2" s="1"/>
  <c r="S13" i="5"/>
  <c r="G14" i="2" s="1"/>
  <c r="S12" i="5"/>
  <c r="G13" i="2" s="1"/>
  <c r="S11" i="5"/>
  <c r="G12" i="2" s="1"/>
  <c r="S10" i="5"/>
  <c r="G11" i="2" s="1"/>
  <c r="S9" i="5"/>
  <c r="G10" i="2" s="1"/>
  <c r="S8" i="5"/>
  <c r="G9" i="2" s="1"/>
  <c r="S7" i="5"/>
  <c r="G8" i="2" s="1"/>
  <c r="S6" i="5"/>
  <c r="G7" i="2" s="1"/>
  <c r="S5" i="5"/>
  <c r="G6" i="2" s="1"/>
  <c r="S4" i="5"/>
  <c r="G5" i="2" s="1"/>
  <c r="S3" i="5"/>
  <c r="G4" i="2" s="1"/>
  <c r="I23" i="2"/>
  <c r="J23" i="2"/>
  <c r="K23" i="2"/>
  <c r="L23" i="2"/>
  <c r="M23" i="2"/>
  <c r="N23" i="2"/>
  <c r="O23" i="2"/>
  <c r="P23" i="2"/>
  <c r="Q23" i="2"/>
  <c r="R23" i="2"/>
  <c r="S23" i="2"/>
  <c r="H23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B48" i="3"/>
  <c r="B148" i="3"/>
  <c r="AC98" i="3"/>
  <c r="Z98" i="3"/>
  <c r="W98" i="3"/>
  <c r="T98" i="3"/>
  <c r="Q98" i="3"/>
  <c r="N98" i="3"/>
  <c r="K98" i="3"/>
  <c r="H98" i="3"/>
  <c r="E98" i="3"/>
  <c r="B98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7" i="2"/>
  <c r="T18" i="2"/>
  <c r="T19" i="2"/>
  <c r="T20" i="2"/>
  <c r="T22" i="2"/>
  <c r="T21" i="2"/>
  <c r="U3" i="2"/>
  <c r="G3" i="4" s="1"/>
  <c r="U3" i="4" s="1"/>
  <c r="V3" i="4" s="1"/>
  <c r="E3" i="4" s="1"/>
  <c r="U4" i="2"/>
  <c r="G4" i="4" s="1"/>
  <c r="U4" i="4" s="1"/>
  <c r="U5" i="2"/>
  <c r="G5" i="4" s="1"/>
  <c r="U5" i="4" s="1"/>
  <c r="U6" i="2"/>
  <c r="G6" i="4" s="1"/>
  <c r="U6" i="4" s="1"/>
  <c r="U7" i="2"/>
  <c r="G7" i="4" s="1"/>
  <c r="U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5" i="2"/>
  <c r="G15" i="4" s="1"/>
  <c r="U15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0" i="2"/>
  <c r="G20" i="4" s="1"/>
  <c r="U20" i="4" s="1"/>
  <c r="U21" i="2"/>
  <c r="G21" i="4" s="1"/>
  <c r="U22" i="2"/>
  <c r="G22" i="4" s="1"/>
  <c r="U22" i="4" s="1"/>
  <c r="U21" i="4" l="1"/>
  <c r="F20" i="4"/>
  <c r="V20" i="4" s="1"/>
  <c r="E20" i="4" s="1"/>
  <c r="F20" i="2"/>
  <c r="V20" i="2" s="1"/>
  <c r="E20" i="2" s="1"/>
  <c r="F15" i="4"/>
  <c r="V15" i="4" s="1"/>
  <c r="E15" i="4" s="1"/>
  <c r="F15" i="2"/>
  <c r="V15" i="2"/>
  <c r="E15" i="2" s="1"/>
  <c r="F5" i="4"/>
  <c r="V5" i="4" s="1"/>
  <c r="E5" i="4" s="1"/>
  <c r="F4" i="5"/>
  <c r="T4" i="5" s="1"/>
  <c r="E4" i="5" s="1"/>
  <c r="F5" i="2"/>
  <c r="V5" i="2" s="1"/>
  <c r="F8" i="4"/>
  <c r="V8" i="4" s="1"/>
  <c r="E8" i="4" s="1"/>
  <c r="F8" i="2"/>
  <c r="V8" i="2" s="1"/>
  <c r="F7" i="5"/>
  <c r="T7" i="5" s="1"/>
  <c r="E7" i="5" s="1"/>
  <c r="F21" i="4"/>
  <c r="F21" i="2"/>
  <c r="V21" i="2" s="1"/>
  <c r="E21" i="2" s="1"/>
  <c r="T17" i="5"/>
  <c r="E17" i="5" s="1"/>
  <c r="F7" i="4"/>
  <c r="V7" i="4" s="1"/>
  <c r="E7" i="4" s="1"/>
  <c r="F6" i="5"/>
  <c r="T6" i="5" s="1"/>
  <c r="E6" i="5" s="1"/>
  <c r="F7" i="2"/>
  <c r="V7" i="2"/>
  <c r="E7" i="2" s="1"/>
  <c r="F14" i="4"/>
  <c r="V14" i="4" s="1"/>
  <c r="E14" i="4" s="1"/>
  <c r="F14" i="2"/>
  <c r="V14" i="2" s="1"/>
  <c r="E14" i="2" s="1"/>
  <c r="F13" i="5"/>
  <c r="T13" i="5" s="1"/>
  <c r="E13" i="5" s="1"/>
  <c r="F10" i="4"/>
  <c r="V10" i="4" s="1"/>
  <c r="E10" i="4" s="1"/>
  <c r="F9" i="5"/>
  <c r="T9" i="5" s="1"/>
  <c r="E9" i="5" s="1"/>
  <c r="F10" i="2"/>
  <c r="V10" i="2" s="1"/>
  <c r="E10" i="2" s="1"/>
  <c r="F6" i="4"/>
  <c r="V6" i="4" s="1"/>
  <c r="E6" i="4" s="1"/>
  <c r="F5" i="5"/>
  <c r="T5" i="5" s="1"/>
  <c r="E5" i="5" s="1"/>
  <c r="F6" i="2"/>
  <c r="V6" i="2"/>
  <c r="F2" i="4"/>
  <c r="F2" i="5"/>
  <c r="T2" i="5" s="1"/>
  <c r="E2" i="5" s="1"/>
  <c r="F2" i="2"/>
  <c r="F11" i="4"/>
  <c r="V11" i="4" s="1"/>
  <c r="E11" i="4" s="1"/>
  <c r="F11" i="2"/>
  <c r="V11" i="2" s="1"/>
  <c r="E11" i="2" s="1"/>
  <c r="F10" i="5"/>
  <c r="T10" i="5" s="1"/>
  <c r="E10" i="5" s="1"/>
  <c r="F13" i="4"/>
  <c r="V13" i="4" s="1"/>
  <c r="E13" i="4" s="1"/>
  <c r="F13" i="2"/>
  <c r="F12" i="5"/>
  <c r="T12" i="5" s="1"/>
  <c r="E12" i="5" s="1"/>
  <c r="V13" i="2"/>
  <c r="E13" i="2" s="1"/>
  <c r="F12" i="4"/>
  <c r="V12" i="4" s="1"/>
  <c r="E12" i="4" s="1"/>
  <c r="T11" i="5"/>
  <c r="E11" i="5" s="1"/>
  <c r="F12" i="2"/>
  <c r="V12" i="2"/>
  <c r="E12" i="2" s="1"/>
  <c r="F22" i="4"/>
  <c r="V22" i="4" s="1"/>
  <c r="E22" i="4" s="1"/>
  <c r="F22" i="2"/>
  <c r="V22" i="2" s="1"/>
  <c r="E22" i="2" s="1"/>
  <c r="T18" i="5"/>
  <c r="E18" i="5" s="1"/>
  <c r="F18" i="4"/>
  <c r="V18" i="4" s="1"/>
  <c r="E18" i="4" s="1"/>
  <c r="F18" i="2"/>
  <c r="V18" i="2" s="1"/>
  <c r="E18" i="2" s="1"/>
  <c r="F15" i="5"/>
  <c r="T15" i="5" s="1"/>
  <c r="E15" i="5" s="1"/>
  <c r="F17" i="4"/>
  <c r="V17" i="4" s="1"/>
  <c r="E17" i="4" s="1"/>
  <c r="F14" i="5"/>
  <c r="T14" i="5" s="1"/>
  <c r="E14" i="5" s="1"/>
  <c r="F17" i="2"/>
  <c r="V17" i="2" s="1"/>
  <c r="E17" i="2" s="1"/>
  <c r="F19" i="4"/>
  <c r="V19" i="4" s="1"/>
  <c r="E19" i="4" s="1"/>
  <c r="F19" i="2"/>
  <c r="V19" i="2" s="1"/>
  <c r="E19" i="2" s="1"/>
  <c r="T16" i="5"/>
  <c r="E16" i="5" s="1"/>
  <c r="F9" i="4"/>
  <c r="V9" i="4" s="1"/>
  <c r="E9" i="4" s="1"/>
  <c r="F8" i="5"/>
  <c r="T8" i="5" s="1"/>
  <c r="E8" i="5" s="1"/>
  <c r="F9" i="2"/>
  <c r="V9" i="2"/>
  <c r="F4" i="4"/>
  <c r="V4" i="4" s="1"/>
  <c r="F3" i="5"/>
  <c r="T3" i="5" s="1"/>
  <c r="E3" i="5" s="1"/>
  <c r="F4" i="2"/>
  <c r="V4" i="2" s="1"/>
  <c r="F3" i="2"/>
  <c r="V3" i="2" s="1"/>
  <c r="F16" i="2"/>
  <c r="V16" i="2" s="1"/>
  <c r="E16" i="2" s="1"/>
  <c r="T2" i="2"/>
  <c r="T23" i="2" s="1"/>
  <c r="G23" i="2"/>
  <c r="V21" i="4" l="1"/>
  <c r="E21" i="4" s="1"/>
  <c r="E4" i="4"/>
  <c r="T19" i="5"/>
  <c r="U2" i="2"/>
  <c r="E4" i="2"/>
  <c r="E5" i="2"/>
  <c r="E6" i="2"/>
  <c r="E8" i="2"/>
  <c r="U23" i="2" l="1"/>
  <c r="G2" i="4"/>
  <c r="E3" i="2"/>
  <c r="U2" i="4" l="1"/>
  <c r="G23" i="4"/>
  <c r="V2" i="2"/>
  <c r="V23" i="2" s="1"/>
  <c r="U23" i="4" l="1"/>
  <c r="V2" i="4"/>
  <c r="E9" i="2"/>
  <c r="E2" i="4" l="1"/>
  <c r="V23" i="4"/>
  <c r="E2" i="2"/>
</calcChain>
</file>

<file path=xl/sharedStrings.xml><?xml version="1.0" encoding="utf-8"?>
<sst xmlns="http://schemas.openxmlformats.org/spreadsheetml/2006/main" count="275" uniqueCount="63">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</sst>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148"/>
  <sheetViews>
    <sheetView topLeftCell="A36" workbookViewId="0">
      <selection activeCell="W71" sqref="W71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C1" s="25" t="s">
        <v>62</v>
      </c>
      <c r="D1" s="3" t="s">
        <v>12</v>
      </c>
      <c r="E1" s="28" t="s">
        <v>21</v>
      </c>
      <c r="F1" s="25" t="s">
        <v>62</v>
      </c>
      <c r="G1" s="3" t="s">
        <v>12</v>
      </c>
      <c r="H1" s="28" t="s">
        <v>22</v>
      </c>
      <c r="I1" s="25" t="s">
        <v>62</v>
      </c>
      <c r="J1" s="3" t="s">
        <v>12</v>
      </c>
      <c r="K1" s="28" t="s">
        <v>23</v>
      </c>
      <c r="L1" s="25" t="s">
        <v>62</v>
      </c>
      <c r="M1" s="3" t="s">
        <v>12</v>
      </c>
      <c r="N1" s="28" t="s">
        <v>24</v>
      </c>
      <c r="O1" s="25" t="s">
        <v>62</v>
      </c>
      <c r="P1" s="3" t="s">
        <v>12</v>
      </c>
      <c r="Q1" s="28" t="s">
        <v>25</v>
      </c>
      <c r="R1" s="25" t="s">
        <v>62</v>
      </c>
      <c r="S1" s="3" t="s">
        <v>12</v>
      </c>
      <c r="T1" s="28" t="s">
        <v>26</v>
      </c>
      <c r="U1" s="25" t="s">
        <v>62</v>
      </c>
      <c r="V1" s="3" t="s">
        <v>12</v>
      </c>
      <c r="W1" s="28" t="s">
        <v>7</v>
      </c>
      <c r="X1" s="25" t="s">
        <v>62</v>
      </c>
      <c r="Y1" s="3" t="s">
        <v>12</v>
      </c>
      <c r="Z1" s="28" t="s">
        <v>27</v>
      </c>
      <c r="AA1" s="25" t="s">
        <v>62</v>
      </c>
      <c r="AB1" s="3" t="s">
        <v>12</v>
      </c>
      <c r="AC1" s="28" t="s">
        <v>28</v>
      </c>
      <c r="AD1" s="25" t="s">
        <v>62</v>
      </c>
      <c r="BO1" s="3"/>
      <c r="BP1" s="2"/>
    </row>
    <row r="2" spans="1:68" x14ac:dyDescent="0.25">
      <c r="A2" s="4">
        <v>42272</v>
      </c>
      <c r="B2" s="17">
        <v>1019.28</v>
      </c>
      <c r="D2" s="4">
        <v>42562</v>
      </c>
      <c r="E2" s="17">
        <v>490.55</v>
      </c>
      <c r="G2" s="4">
        <v>42275</v>
      </c>
      <c r="H2" s="17">
        <v>1026.8800000000001</v>
      </c>
      <c r="J2" s="4">
        <v>42278</v>
      </c>
      <c r="K2" s="17">
        <v>1013.44</v>
      </c>
      <c r="M2" s="4">
        <v>42244</v>
      </c>
      <c r="N2" s="17">
        <v>1072.4000000000001</v>
      </c>
      <c r="P2" s="4">
        <v>42278</v>
      </c>
      <c r="Q2" s="17">
        <v>1012.94</v>
      </c>
      <c r="S2" s="4">
        <v>42278</v>
      </c>
      <c r="T2" s="17">
        <v>920.78</v>
      </c>
      <c r="V2" s="4">
        <v>42265</v>
      </c>
      <c r="W2" s="17">
        <v>997.04</v>
      </c>
      <c r="Y2" s="4">
        <v>42275</v>
      </c>
      <c r="Z2" s="17">
        <v>1027.08</v>
      </c>
      <c r="AB2" s="4">
        <v>42272</v>
      </c>
      <c r="AC2" s="17">
        <v>989.4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863.92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2:2" x14ac:dyDescent="0.25">
      <c r="B145" s="29"/>
    </row>
    <row r="146" spans="2:2" x14ac:dyDescent="0.25">
      <c r="B146" s="29"/>
    </row>
    <row r="147" spans="2:2" x14ac:dyDescent="0.25">
      <c r="B147" s="29"/>
    </row>
    <row r="148" spans="2:2" x14ac:dyDescent="0.25">
      <c r="B148" s="17">
        <f>SUM(B101:B147)</f>
        <v>1988.76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G43" sqref="G43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f>'Initial Buys'!B48</f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f>'Initial Buys'!H48</f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f>'Initial Buys'!K48</f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f>'Initial Buys'!N48</f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f>'Initial Buys'!Q48</f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f>'Initial Buys'!T48</f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f>'Initial Buys'!W48</f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f>'Initial Buys'!Z48</f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f>'Initial Buys'!AC48</f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f>'Initial Buys'!E98</f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f>'Initial Buys'!H98</f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f>'Initial Buys'!Q98</f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f>'Initial Buys'!T98</f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3"/>
  <sheetViews>
    <sheetView tabSelected="1" workbookViewId="0">
      <selection activeCell="A20" sqref="A20:XFD20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2" si="1">SUM(H2:S2)</f>
        <v>21.909999999999997</v>
      </c>
      <c r="U2" s="15">
        <f t="shared" ref="U2:U22" si="2">SUM(G2:S2)</f>
        <v>28.619999999999997</v>
      </c>
      <c r="V2" s="13">
        <f t="shared" ref="V2:V22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</v>
      </c>
      <c r="E3" s="19">
        <f t="shared" si="0"/>
        <v>50.05108108108108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x14ac:dyDescent="0.25">
      <c r="A5" s="31" t="s">
        <v>23</v>
      </c>
      <c r="B5" s="23" t="s">
        <v>43</v>
      </c>
      <c r="C5" s="25" t="s">
        <v>6</v>
      </c>
      <c r="D5" s="24">
        <v>16.358000000000001</v>
      </c>
      <c r="E5" s="19">
        <f t="shared" si="0"/>
        <v>63.470473162978358</v>
      </c>
      <c r="F5" s="8">
        <f>'Initial Buys'!K48</f>
        <v>1013.44</v>
      </c>
      <c r="G5" s="14">
        <f>'2015'!S4</f>
        <v>6.08</v>
      </c>
      <c r="H5" s="22">
        <v>0</v>
      </c>
      <c r="I5" s="21">
        <v>6.09</v>
      </c>
      <c r="J5" s="22">
        <v>0</v>
      </c>
      <c r="K5" s="21">
        <v>0</v>
      </c>
      <c r="L5" s="22">
        <v>6.31</v>
      </c>
      <c r="M5" s="21">
        <v>0</v>
      </c>
      <c r="N5" s="22">
        <v>0</v>
      </c>
      <c r="O5" s="21">
        <v>6.33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18.729999999999997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30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77.186852644662352</v>
      </c>
      <c r="F6" s="6">
        <f>'Initial Buys'!N48</f>
        <v>1072.4000000000001</v>
      </c>
      <c r="G6" s="15">
        <f>'2015'!S5</f>
        <v>14.95</v>
      </c>
      <c r="H6" s="22">
        <v>0</v>
      </c>
      <c r="I6" s="21">
        <v>0</v>
      </c>
      <c r="J6" s="22">
        <v>15.13</v>
      </c>
      <c r="K6" s="21">
        <v>0</v>
      </c>
      <c r="L6" s="22">
        <v>0</v>
      </c>
      <c r="M6" s="21">
        <v>15.34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30.47</v>
      </c>
      <c r="U6" s="15">
        <f t="shared" si="2"/>
        <v>45.42</v>
      </c>
      <c r="V6" s="13">
        <f t="shared" si="3"/>
        <v>1117.8200000000002</v>
      </c>
    </row>
    <row r="7" spans="1:22" x14ac:dyDescent="0.25">
      <c r="A7" s="31" t="s">
        <v>25</v>
      </c>
      <c r="B7" s="23" t="s">
        <v>45</v>
      </c>
      <c r="C7" s="25" t="s">
        <v>8</v>
      </c>
      <c r="D7" s="7">
        <v>14.324999999999999</v>
      </c>
      <c r="E7" s="19">
        <f>V7/D7</f>
        <v>72.484467713787097</v>
      </c>
      <c r="F7" s="8">
        <f>'Initial Buys'!Q48</f>
        <v>1012.94</v>
      </c>
      <c r="G7" s="14">
        <f>'2015'!S6</f>
        <v>0</v>
      </c>
      <c r="H7" s="22">
        <v>0</v>
      </c>
      <c r="I7" s="21">
        <v>8.4</v>
      </c>
      <c r="J7" s="22">
        <v>0</v>
      </c>
      <c r="K7" s="21">
        <v>0</v>
      </c>
      <c r="L7" s="22">
        <v>8.4700000000000006</v>
      </c>
      <c r="M7" s="21">
        <v>0</v>
      </c>
      <c r="N7" s="22">
        <v>0</v>
      </c>
      <c r="O7" s="21">
        <v>8.5299999999999994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25.4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30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'2015'!S7</f>
        <v>9.08</v>
      </c>
      <c r="H8" s="22">
        <v>0</v>
      </c>
      <c r="I8" s="21">
        <v>0</v>
      </c>
      <c r="J8" s="22">
        <v>9.5</v>
      </c>
      <c r="K8" s="21">
        <v>0</v>
      </c>
      <c r="L8" s="22">
        <v>0</v>
      </c>
      <c r="M8" s="21">
        <v>9.52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19.02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31" t="s">
        <v>7</v>
      </c>
      <c r="B9" s="23" t="s">
        <v>14</v>
      </c>
      <c r="C9" s="25" t="s">
        <v>8</v>
      </c>
      <c r="D9" s="24">
        <v>22.847000000000001</v>
      </c>
      <c r="E9" s="19">
        <f t="shared" si="0"/>
        <v>45.495688711865888</v>
      </c>
      <c r="F9" s="8">
        <f>'Initial Buys'!W48</f>
        <v>997.04</v>
      </c>
      <c r="G9" s="14">
        <f>'2015'!S8</f>
        <v>10.45</v>
      </c>
      <c r="H9" s="22">
        <v>0</v>
      </c>
      <c r="I9" s="21">
        <v>0</v>
      </c>
      <c r="J9" s="22">
        <v>10.54</v>
      </c>
      <c r="K9" s="21">
        <v>0</v>
      </c>
      <c r="L9" s="22">
        <v>0</v>
      </c>
      <c r="M9" s="21">
        <v>10.66</v>
      </c>
      <c r="N9" s="22">
        <v>0</v>
      </c>
      <c r="O9" s="21">
        <v>0</v>
      </c>
      <c r="P9" s="22">
        <v>10.75</v>
      </c>
      <c r="Q9" s="21">
        <v>0</v>
      </c>
      <c r="R9" s="22">
        <v>0</v>
      </c>
      <c r="S9" s="21">
        <v>0</v>
      </c>
      <c r="T9" s="14">
        <f t="shared" si="1"/>
        <v>31.95</v>
      </c>
      <c r="U9" s="14">
        <f t="shared" si="2"/>
        <v>42.4</v>
      </c>
      <c r="V9" s="12">
        <f t="shared" si="3"/>
        <v>1039.44</v>
      </c>
    </row>
    <row r="10" spans="1:22" x14ac:dyDescent="0.25">
      <c r="A10" s="30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'2015'!S9</f>
        <v>5.7</v>
      </c>
      <c r="H10" s="22">
        <v>0</v>
      </c>
      <c r="I10" s="21">
        <v>7.96</v>
      </c>
      <c r="J10" s="22">
        <v>0</v>
      </c>
      <c r="K10" s="21">
        <v>0</v>
      </c>
      <c r="L10" s="22">
        <v>8.39</v>
      </c>
      <c r="M10" s="21">
        <v>0</v>
      </c>
      <c r="N10" s="22">
        <v>0</v>
      </c>
      <c r="O10" s="21">
        <v>8.81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25.160000000000004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31" t="s">
        <v>28</v>
      </c>
      <c r="B11" s="23" t="s">
        <v>48</v>
      </c>
      <c r="C11" s="25" t="s">
        <v>8</v>
      </c>
      <c r="D11" s="24">
        <v>12.259</v>
      </c>
      <c r="E11" s="19">
        <f t="shared" si="0"/>
        <v>82.726976099192427</v>
      </c>
      <c r="F11" s="8">
        <f>'Initial Buys'!AC48</f>
        <v>989.4</v>
      </c>
      <c r="G11" s="14">
        <f>'2015'!S10</f>
        <v>4.75</v>
      </c>
      <c r="H11" s="22">
        <v>6.63</v>
      </c>
      <c r="I11" s="21">
        <v>0</v>
      </c>
      <c r="J11" s="22">
        <v>0</v>
      </c>
      <c r="K11" s="21">
        <v>6.66</v>
      </c>
      <c r="L11" s="22">
        <v>0</v>
      </c>
      <c r="M11" s="21">
        <v>0</v>
      </c>
      <c r="N11" s="22">
        <v>6.71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20</v>
      </c>
      <c r="U11" s="14">
        <f t="shared" si="2"/>
        <v>24.75</v>
      </c>
      <c r="V11" s="12">
        <f t="shared" si="3"/>
        <v>1014.15</v>
      </c>
    </row>
    <row r="12" spans="1:22" x14ac:dyDescent="0.25">
      <c r="A12" s="30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'2015'!S11</f>
        <v>8.1999999999999993</v>
      </c>
      <c r="H12" s="22">
        <v>0</v>
      </c>
      <c r="I12" s="21">
        <v>0</v>
      </c>
      <c r="J12" s="22">
        <v>8.3000000000000007</v>
      </c>
      <c r="K12" s="21">
        <v>0</v>
      </c>
      <c r="L12" s="22">
        <v>0</v>
      </c>
      <c r="M12" s="21">
        <v>8.91</v>
      </c>
      <c r="N12" s="22">
        <v>0</v>
      </c>
      <c r="O12" s="21">
        <v>0</v>
      </c>
      <c r="P12" s="22">
        <v>8.9700000000000006</v>
      </c>
      <c r="Q12" s="21">
        <v>0</v>
      </c>
      <c r="R12" s="22">
        <v>0</v>
      </c>
      <c r="S12" s="21">
        <v>0</v>
      </c>
      <c r="T12" s="15">
        <f t="shared" si="1"/>
        <v>26.18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31" t="s">
        <v>17</v>
      </c>
      <c r="B13" s="23" t="s">
        <v>49</v>
      </c>
      <c r="C13" s="25" t="s">
        <v>6</v>
      </c>
      <c r="D13" s="24">
        <v>22.504999999999999</v>
      </c>
      <c r="E13" s="19">
        <f t="shared" si="0"/>
        <v>39.402355032215063</v>
      </c>
      <c r="F13" s="8">
        <f>'Initial Buys'!E98</f>
        <v>863.92</v>
      </c>
      <c r="G13" s="14">
        <f>'2015'!S12</f>
        <v>7.26</v>
      </c>
      <c r="H13" s="22">
        <v>0</v>
      </c>
      <c r="I13" s="21">
        <v>0</v>
      </c>
      <c r="J13" s="22">
        <v>0</v>
      </c>
      <c r="K13" s="21">
        <v>7.75</v>
      </c>
      <c r="L13" s="22">
        <v>0</v>
      </c>
      <c r="M13" s="21">
        <v>0</v>
      </c>
      <c r="N13" s="22">
        <v>7.82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15.57</v>
      </c>
      <c r="U13" s="14">
        <f t="shared" si="2"/>
        <v>22.83</v>
      </c>
      <c r="V13" s="12">
        <f t="shared" si="3"/>
        <v>886.75</v>
      </c>
    </row>
    <row r="14" spans="1:22" x14ac:dyDescent="0.25">
      <c r="A14" s="30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140.17499650006999</v>
      </c>
      <c r="F14" s="6">
        <f>'Initial Buys'!H98</f>
        <v>978.46</v>
      </c>
      <c r="G14" s="15">
        <f>'2015'!S13</f>
        <v>7.18</v>
      </c>
      <c r="H14" s="22">
        <v>0</v>
      </c>
      <c r="I14" s="21">
        <v>0</v>
      </c>
      <c r="J14" s="22">
        <v>7.77</v>
      </c>
      <c r="K14" s="21">
        <v>0</v>
      </c>
      <c r="L14" s="22">
        <v>0</v>
      </c>
      <c r="M14" s="21">
        <v>7.86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15.629999999999999</v>
      </c>
      <c r="U14" s="15">
        <f t="shared" si="2"/>
        <v>22.81</v>
      </c>
      <c r="V14" s="13">
        <f t="shared" si="3"/>
        <v>1001.27</v>
      </c>
    </row>
    <row r="15" spans="1:22" x14ac:dyDescent="0.25">
      <c r="A15" s="31" t="s">
        <v>30</v>
      </c>
      <c r="B15" s="23" t="s">
        <v>51</v>
      </c>
      <c r="C15" s="25" t="s">
        <v>6</v>
      </c>
      <c r="D15" s="24">
        <v>29</v>
      </c>
      <c r="E15" s="19">
        <f t="shared" si="0"/>
        <v>66.761379310344822</v>
      </c>
      <c r="F15" s="8">
        <f>'Initial Buys'!K98</f>
        <v>1936.08</v>
      </c>
      <c r="G15" s="14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30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103.39622641509435</v>
      </c>
      <c r="F16" s="6">
        <f>'Initial Buys'!N98</f>
        <v>413.52</v>
      </c>
      <c r="G16" s="15">
        <v>0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2.96</v>
      </c>
      <c r="V16" s="13">
        <f t="shared" si="3"/>
        <v>416.47999999999996</v>
      </c>
    </row>
    <row r="17" spans="1:22" x14ac:dyDescent="0.25">
      <c r="A17" s="31" t="s">
        <v>32</v>
      </c>
      <c r="B17" s="23" t="s">
        <v>53</v>
      </c>
      <c r="C17" s="25" t="s">
        <v>6</v>
      </c>
      <c r="D17" s="24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'2015'!S14</f>
        <v>9.2799999999999994</v>
      </c>
      <c r="H17" s="22">
        <v>0</v>
      </c>
      <c r="I17" s="21">
        <v>9.36</v>
      </c>
      <c r="J17" s="22">
        <v>0</v>
      </c>
      <c r="K17" s="21">
        <v>0</v>
      </c>
      <c r="L17" s="22">
        <v>9.5299999999999994</v>
      </c>
      <c r="M17" s="21">
        <v>0</v>
      </c>
      <c r="N17" s="22">
        <v>0</v>
      </c>
      <c r="O17" s="21">
        <v>9.61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28.5</v>
      </c>
      <c r="U17" s="14">
        <f t="shared" si="2"/>
        <v>37.78</v>
      </c>
      <c r="V17" s="12">
        <f t="shared" si="3"/>
        <v>1983.3</v>
      </c>
    </row>
    <row r="18" spans="1:22" x14ac:dyDescent="0.25">
      <c r="A18" s="30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'2015'!S15</f>
        <v>11.94</v>
      </c>
      <c r="H18" s="22">
        <v>0</v>
      </c>
      <c r="I18" s="21">
        <v>0</v>
      </c>
      <c r="J18" s="22">
        <v>12.08</v>
      </c>
      <c r="K18" s="21">
        <v>0</v>
      </c>
      <c r="L18" s="22">
        <v>0</v>
      </c>
      <c r="M18" s="21">
        <v>12.61</v>
      </c>
      <c r="N18" s="22">
        <v>0</v>
      </c>
      <c r="O18" s="21">
        <v>0</v>
      </c>
      <c r="P18" s="22">
        <v>12.73</v>
      </c>
      <c r="Q18" s="21">
        <v>0</v>
      </c>
      <c r="R18" s="22">
        <v>0</v>
      </c>
      <c r="S18" s="21">
        <v>0</v>
      </c>
      <c r="T18" s="15">
        <f t="shared" si="1"/>
        <v>37.42</v>
      </c>
      <c r="U18" s="15">
        <f t="shared" si="2"/>
        <v>49.36</v>
      </c>
      <c r="V18" s="13">
        <f t="shared" si="3"/>
        <v>1011.86</v>
      </c>
    </row>
    <row r="19" spans="1:22" x14ac:dyDescent="0.25">
      <c r="A19" s="31" t="s">
        <v>34</v>
      </c>
      <c r="B19" s="23" t="s">
        <v>35</v>
      </c>
      <c r="C19" s="25" t="s">
        <v>40</v>
      </c>
      <c r="D19" s="24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'2015'!S16</f>
        <v>10.15</v>
      </c>
      <c r="H19" s="22">
        <v>0</v>
      </c>
      <c r="I19" s="21">
        <v>14.54</v>
      </c>
      <c r="J19" s="22">
        <v>0</v>
      </c>
      <c r="K19" s="21">
        <v>0</v>
      </c>
      <c r="L19" s="22">
        <v>14.73</v>
      </c>
      <c r="M19" s="21">
        <v>0</v>
      </c>
      <c r="N19" s="22">
        <v>0</v>
      </c>
      <c r="O19" s="21">
        <v>14.92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44.19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30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8.4700000000000006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8.4700000000000006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31" t="s">
        <v>37</v>
      </c>
      <c r="B21" s="23" t="s">
        <v>56</v>
      </c>
      <c r="C21" s="25" t="s">
        <v>6</v>
      </c>
      <c r="D21" s="24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'2015'!S17</f>
        <v>0</v>
      </c>
      <c r="H21" s="22">
        <v>14.67</v>
      </c>
      <c r="I21" s="21">
        <v>0</v>
      </c>
      <c r="J21" s="22">
        <v>0</v>
      </c>
      <c r="K21" s="21">
        <v>15.15</v>
      </c>
      <c r="L21" s="22">
        <v>0</v>
      </c>
      <c r="M21" s="21">
        <v>15.23</v>
      </c>
      <c r="N21" s="22">
        <v>0</v>
      </c>
      <c r="O21" s="21">
        <v>0</v>
      </c>
      <c r="P21" s="22">
        <v>7.82</v>
      </c>
      <c r="Q21" s="21">
        <v>0</v>
      </c>
      <c r="R21" s="22">
        <v>0</v>
      </c>
      <c r="S21" s="21">
        <v>0</v>
      </c>
      <c r="T21" s="14">
        <f t="shared" si="1"/>
        <v>52.87</v>
      </c>
      <c r="U21" s="14">
        <f t="shared" si="2"/>
        <v>52.87</v>
      </c>
      <c r="V21" s="12">
        <f t="shared" si="3"/>
        <v>1969.63</v>
      </c>
    </row>
    <row r="22" spans="1:22" x14ac:dyDescent="0.25">
      <c r="A22" s="30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'2015'!S18</f>
        <v>10.18</v>
      </c>
      <c r="H22" s="22">
        <v>0</v>
      </c>
      <c r="I22" s="21">
        <v>0</v>
      </c>
      <c r="J22" s="22">
        <v>10.3</v>
      </c>
      <c r="K22" s="21">
        <v>0</v>
      </c>
      <c r="L22" s="22">
        <v>0</v>
      </c>
      <c r="M22" s="21">
        <v>10.7</v>
      </c>
      <c r="N22" s="22">
        <v>0</v>
      </c>
      <c r="O22" s="21">
        <v>0</v>
      </c>
      <c r="P22" s="22">
        <v>10.78</v>
      </c>
      <c r="Q22" s="21">
        <v>0</v>
      </c>
      <c r="R22" s="22">
        <v>0</v>
      </c>
      <c r="S22" s="21">
        <v>0</v>
      </c>
      <c r="T22" s="15">
        <f t="shared" si="1"/>
        <v>31.78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134.23000000000002</v>
      </c>
      <c r="H23" s="16">
        <f>SUM(H2:H22)</f>
        <v>21.3</v>
      </c>
      <c r="I23" s="27">
        <f t="shared" ref="I23:U23" si="4">SUM(I2:I22)</f>
        <v>58.78</v>
      </c>
      <c r="J23" s="16">
        <f t="shared" si="4"/>
        <v>80.88</v>
      </c>
      <c r="K23" s="27">
        <f t="shared" si="4"/>
        <v>29.560000000000002</v>
      </c>
      <c r="L23" s="16">
        <f t="shared" si="4"/>
        <v>60</v>
      </c>
      <c r="M23" s="27">
        <f t="shared" si="4"/>
        <v>101.09</v>
      </c>
      <c r="N23" s="16">
        <f t="shared" si="4"/>
        <v>14.530000000000001</v>
      </c>
      <c r="O23" s="27">
        <f t="shared" si="4"/>
        <v>69.400000000000006</v>
      </c>
      <c r="P23" s="16">
        <f t="shared" si="4"/>
        <v>58.4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493.94000000000005</v>
      </c>
      <c r="U23" s="27">
        <f t="shared" si="4"/>
        <v>628.17000000000007</v>
      </c>
      <c r="V23" s="18">
        <f>SUM(V2:V22)</f>
        <v>29434.260000000002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50.05108108108108</v>
      </c>
      <c r="F3" s="8">
        <f>'Initial Buys'!E48</f>
        <v>1851.8899999999999</v>
      </c>
      <c r="G3" s="14">
        <f>'2016'!U3</f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'2016'!U5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77.186852644662352</v>
      </c>
      <c r="F6" s="6">
        <f>'Initial Buys'!N48</f>
        <v>1072.4000000000001</v>
      </c>
      <c r="G6" s="15">
        <f>'2016'!U6</f>
        <v>45.42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45.42</v>
      </c>
      <c r="V6" s="13">
        <f t="shared" si="3"/>
        <v>1117.8200000000002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72.484467713787097</v>
      </c>
      <c r="F7" s="8">
        <f>'Initial Buys'!Q48</f>
        <v>1012.94</v>
      </c>
      <c r="G7" s="14">
        <f>'2016'!U7</f>
        <v>25.4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'2016'!U8</f>
        <v>28.099999999999998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'2016'!U9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'2016'!U10</f>
        <v>30.86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82.726976099192427</v>
      </c>
      <c r="F11" s="8">
        <f>'Initial Buys'!AC48</f>
        <v>989.4</v>
      </c>
      <c r="G11" s="14">
        <f>'2016'!U11</f>
        <v>24.75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24.75</v>
      </c>
      <c r="V11" s="12">
        <f t="shared" si="3"/>
        <v>1014.15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'2016'!U12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39.402355032215063</v>
      </c>
      <c r="F13" s="8">
        <f>'Initial Buys'!E98</f>
        <v>863.92</v>
      </c>
      <c r="G13" s="14">
        <f>'2016'!U13</f>
        <v>22.83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22.83</v>
      </c>
      <c r="V13" s="12">
        <f t="shared" si="3"/>
        <v>886.75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140.17499650006999</v>
      </c>
      <c r="F14" s="6">
        <f>'Initial Buys'!H98</f>
        <v>978.46</v>
      </c>
      <c r="G14" s="15">
        <f>'2016'!U14</f>
        <v>22.81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22.81</v>
      </c>
      <c r="V14" s="13">
        <f t="shared" si="3"/>
        <v>1001.27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66.761379310344822</v>
      </c>
      <c r="F15" s="8">
        <f>'Initial Buys'!K98</f>
        <v>1936.08</v>
      </c>
      <c r="G15" s="14">
        <f>'2016'!U15</f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104.13108242303873</v>
      </c>
      <c r="F16" s="6">
        <f>'Initial Buys'!N98</f>
        <v>413.52</v>
      </c>
      <c r="G16" s="15">
        <f>'2016'!U16</f>
        <v>2.96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5.92</v>
      </c>
      <c r="V16" s="13">
        <f t="shared" si="3"/>
        <v>419.44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'2016'!U17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'2016'!U18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'2016'!U19</f>
        <v>54.34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f>'2016'!U20</f>
        <v>8.4700000000000006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'2016'!U21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'2016'!U22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628.17000000000007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653.08000000000015</v>
      </c>
      <c r="V23" s="18">
        <f>SUM(V2:V22)</f>
        <v>29459.17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2016-09-14T19:25:54Z</dcterms:modified>
</cp:coreProperties>
</file>