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38400" windowHeight="17835" activeTab="2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T9" i="2"/>
  <c r="W40" i="3"/>
  <c r="F9" i="2" s="1"/>
  <c r="V9" i="2" l="1"/>
  <c r="E9" i="2" s="1"/>
  <c r="S9" i="4"/>
  <c r="R9" i="4"/>
  <c r="Q9" i="4"/>
  <c r="P9" i="4"/>
  <c r="O9" i="4"/>
  <c r="N9" i="4"/>
  <c r="M9" i="4"/>
  <c r="L9" i="4"/>
  <c r="K9" i="4"/>
  <c r="J9" i="4"/>
  <c r="I9" i="4"/>
  <c r="H9" i="4"/>
  <c r="T8" i="4"/>
  <c r="T7" i="4"/>
  <c r="T6" i="4"/>
  <c r="T5" i="4"/>
  <c r="T4" i="4"/>
  <c r="T3" i="4"/>
  <c r="T2" i="4"/>
  <c r="T8" i="2"/>
  <c r="T7" i="2"/>
  <c r="T6" i="2"/>
  <c r="T5" i="2"/>
  <c r="T4" i="2"/>
  <c r="T3" i="2"/>
  <c r="T2" i="2"/>
  <c r="T9" i="4" l="1"/>
  <c r="T10" i="2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S7" i="5"/>
  <c r="T7" i="5" s="1"/>
  <c r="E7" i="5" s="1"/>
  <c r="S6" i="5"/>
  <c r="G6" i="2" s="1"/>
  <c r="U6" i="2" s="1"/>
  <c r="G6" i="4" s="1"/>
  <c r="U6" i="4" s="1"/>
  <c r="S5" i="5"/>
  <c r="G5" i="2" s="1"/>
  <c r="U5" i="2" s="1"/>
  <c r="G5" i="4" s="1"/>
  <c r="U5" i="4" s="1"/>
  <c r="S4" i="5"/>
  <c r="G4" i="2" s="1"/>
  <c r="U4" i="2" s="1"/>
  <c r="G4" i="4" s="1"/>
  <c r="U4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7" i="4" s="1"/>
  <c r="U7" i="4" s="1"/>
  <c r="G8" i="4"/>
  <c r="U8" i="4" s="1"/>
  <c r="T8" i="5"/>
  <c r="E8" i="5" s="1"/>
  <c r="T4" i="5"/>
  <c r="E4" i="5" s="1"/>
  <c r="S9" i="5"/>
  <c r="G9" i="4" l="1"/>
  <c r="U10" i="2"/>
  <c r="U2" i="4"/>
  <c r="U9" i="4" s="1"/>
  <c r="G10" i="2"/>
  <c r="B40" i="3"/>
  <c r="E40" i="3"/>
  <c r="F3" i="4" s="1"/>
  <c r="V3" i="4" s="1"/>
  <c r="E3" i="4" s="1"/>
  <c r="H40" i="3"/>
  <c r="K40" i="3"/>
  <c r="N40" i="3"/>
  <c r="F6" i="4" s="1"/>
  <c r="V6" i="4" s="1"/>
  <c r="E6" i="4" s="1"/>
  <c r="Q40" i="3"/>
  <c r="T40" i="3"/>
  <c r="F8" i="4" l="1"/>
  <c r="V8" i="4" s="1"/>
  <c r="E8" i="4" s="1"/>
  <c r="F8" i="2"/>
  <c r="V8" i="2" s="1"/>
  <c r="F7" i="4"/>
  <c r="V7" i="4" s="1"/>
  <c r="E7" i="4" s="1"/>
  <c r="F7" i="2"/>
  <c r="V7" i="2" s="1"/>
  <c r="E7" i="2" s="1"/>
  <c r="T2" i="5"/>
  <c r="E2" i="5" s="1"/>
  <c r="F2" i="4"/>
  <c r="V2" i="4" s="1"/>
  <c r="F2" i="2"/>
  <c r="V2" i="2" s="1"/>
  <c r="F4" i="4"/>
  <c r="V4" i="4" s="1"/>
  <c r="E4" i="4" s="1"/>
  <c r="F4" i="2"/>
  <c r="V4" i="2" s="1"/>
  <c r="E4" i="2" s="1"/>
  <c r="T5" i="5"/>
  <c r="E5" i="5" s="1"/>
  <c r="F5" i="4"/>
  <c r="V5" i="4" s="1"/>
  <c r="E5" i="4" s="1"/>
  <c r="F5" i="2"/>
  <c r="V5" i="2" s="1"/>
  <c r="E5" i="2" s="1"/>
  <c r="T6" i="5"/>
  <c r="E6" i="5" s="1"/>
  <c r="F6" i="2"/>
  <c r="T3" i="5"/>
  <c r="E3" i="5" s="1"/>
  <c r="F3" i="2"/>
  <c r="V3" i="2" s="1"/>
  <c r="E3" i="2" s="1"/>
  <c r="E8" i="2" l="1"/>
  <c r="E2" i="4"/>
  <c r="V9" i="4"/>
  <c r="V6" i="2"/>
  <c r="V10" i="2" s="1"/>
  <c r="T9" i="5"/>
  <c r="E6" i="2" l="1"/>
  <c r="E2" i="2"/>
</calcChain>
</file>

<file path=xl/sharedStrings.xml><?xml version="1.0" encoding="utf-8"?>
<sst xmlns="http://schemas.openxmlformats.org/spreadsheetml/2006/main" count="110" uniqueCount="33">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</sst>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0" fillId="6" borderId="0" xfId="0" applyFill="1"/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P12" sqref="P1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9" t="s">
        <v>16</v>
      </c>
      <c r="C1" s="2"/>
      <c r="D1" s="3" t="s">
        <v>12</v>
      </c>
      <c r="E1" s="29" t="s">
        <v>7</v>
      </c>
      <c r="F1" s="2"/>
      <c r="G1" s="3" t="s">
        <v>12</v>
      </c>
      <c r="H1" s="29" t="s">
        <v>9</v>
      </c>
      <c r="I1" s="2"/>
      <c r="J1" s="3" t="s">
        <v>12</v>
      </c>
      <c r="K1" s="29" t="s">
        <v>17</v>
      </c>
      <c r="L1" s="2"/>
      <c r="M1" s="3" t="s">
        <v>12</v>
      </c>
      <c r="N1" s="29" t="s">
        <v>18</v>
      </c>
      <c r="O1" s="2"/>
      <c r="P1" s="3" t="s">
        <v>12</v>
      </c>
      <c r="Q1" s="29" t="s">
        <v>19</v>
      </c>
      <c r="R1" s="2"/>
      <c r="S1" s="3" t="s">
        <v>12</v>
      </c>
      <c r="T1" s="29" t="s">
        <v>20</v>
      </c>
      <c r="U1" s="2"/>
      <c r="V1" s="3" t="s">
        <v>12</v>
      </c>
      <c r="W1" s="29" t="s">
        <v>30</v>
      </c>
      <c r="X1" s="2"/>
      <c r="Y1" s="3"/>
      <c r="Z1" s="2"/>
      <c r="AB1" s="3"/>
      <c r="AC1" s="2"/>
      <c r="AF1" s="2"/>
    </row>
    <row r="2" spans="1:32" x14ac:dyDescent="0.25">
      <c r="A2" s="4">
        <v>42625</v>
      </c>
      <c r="B2" s="21">
        <v>930.33</v>
      </c>
      <c r="D2" s="4">
        <v>42550</v>
      </c>
      <c r="E2" s="21">
        <v>760.17</v>
      </c>
      <c r="G2" s="4">
        <v>42550</v>
      </c>
      <c r="H2" s="21">
        <v>1020.89</v>
      </c>
      <c r="J2" s="4">
        <v>42550</v>
      </c>
      <c r="K2" s="21">
        <v>859.32</v>
      </c>
      <c r="M2" s="4">
        <v>42550</v>
      </c>
      <c r="N2" s="21">
        <v>811.94</v>
      </c>
      <c r="P2" s="4">
        <v>42625</v>
      </c>
      <c r="Q2" s="21">
        <v>494.19</v>
      </c>
      <c r="S2" s="4">
        <v>42580</v>
      </c>
      <c r="T2" s="21">
        <v>840.48</v>
      </c>
      <c r="V2" s="4">
        <v>42629</v>
      </c>
      <c r="W2" s="21">
        <v>1078.1099999999999</v>
      </c>
      <c r="Y2" s="4"/>
      <c r="Z2" s="21"/>
      <c r="AB2" s="4"/>
      <c r="AC2" s="21"/>
      <c r="AF2" s="5"/>
    </row>
    <row r="3" spans="1:32" x14ac:dyDescent="0.25">
      <c r="J3" s="4">
        <v>42696</v>
      </c>
      <c r="K3">
        <v>703.29</v>
      </c>
      <c r="V3" s="4">
        <v>42667</v>
      </c>
      <c r="W3" s="21">
        <v>654.66</v>
      </c>
      <c r="Z3" s="21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21">
        <f>SUM(B2:B39)</f>
        <v>930.33</v>
      </c>
      <c r="E40" s="21">
        <f>SUM(E2:E39)</f>
        <v>760.17</v>
      </c>
      <c r="H40" s="21">
        <f>SUM(H2:H39)</f>
        <v>1020.89</v>
      </c>
      <c r="K40" s="21">
        <f>SUM(K2:K39)</f>
        <v>1562.6100000000001</v>
      </c>
      <c r="N40" s="21">
        <f>SUM(N2:N39)</f>
        <v>811.94</v>
      </c>
      <c r="Q40" s="21">
        <f>SUM(Q2:Q39)</f>
        <v>494.19</v>
      </c>
      <c r="T40" s="21">
        <f>SUM(T2:T39)</f>
        <v>840.48</v>
      </c>
      <c r="W40" s="21">
        <f>SUM(W2:W39)</f>
        <v>1732.77</v>
      </c>
      <c r="Z40" s="21"/>
      <c r="AC4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F8" sqref="F8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4" t="s">
        <v>16</v>
      </c>
      <c r="B2" s="8" t="s">
        <v>28</v>
      </c>
      <c r="C2" s="8" t="s">
        <v>6</v>
      </c>
      <c r="D2" s="8">
        <v>22.375</v>
      </c>
      <c r="E2" s="14">
        <f t="shared" ref="E2:E8" si="0">T2/D2</f>
        <v>41.57899441340782</v>
      </c>
      <c r="F2" s="9">
        <v>930.33</v>
      </c>
      <c r="G2" s="28">
        <v>0</v>
      </c>
      <c r="H2" s="26">
        <v>0</v>
      </c>
      <c r="I2" s="28">
        <v>0</v>
      </c>
      <c r="J2" s="26">
        <v>0</v>
      </c>
      <c r="K2" s="28">
        <v>0</v>
      </c>
      <c r="L2" s="26">
        <v>0</v>
      </c>
      <c r="M2" s="28">
        <v>0</v>
      </c>
      <c r="N2" s="26">
        <v>0</v>
      </c>
      <c r="O2" s="28">
        <v>0</v>
      </c>
      <c r="P2" s="26">
        <v>0</v>
      </c>
      <c r="Q2" s="28">
        <v>0</v>
      </c>
      <c r="R2" s="26">
        <v>0</v>
      </c>
      <c r="S2" s="18">
        <f>SUM(G2:R2)</f>
        <v>0</v>
      </c>
      <c r="T2" s="16">
        <f>SUM(F2, S2)</f>
        <v>930.33</v>
      </c>
    </row>
    <row r="3" spans="1:20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15">
        <f>T3/D3</f>
        <v>53.337777154083632</v>
      </c>
      <c r="F3" s="7">
        <v>760.17</v>
      </c>
      <c r="G3" s="28">
        <v>0</v>
      </c>
      <c r="H3" s="26">
        <v>0</v>
      </c>
      <c r="I3" s="28">
        <v>0</v>
      </c>
      <c r="J3" s="26">
        <v>0</v>
      </c>
      <c r="K3" s="28">
        <v>0</v>
      </c>
      <c r="L3" s="26">
        <v>0</v>
      </c>
      <c r="M3" s="28">
        <v>0</v>
      </c>
      <c r="N3" s="26">
        <v>0</v>
      </c>
      <c r="O3" s="28">
        <v>0</v>
      </c>
      <c r="P3" s="26">
        <v>0</v>
      </c>
      <c r="Q3" s="28">
        <v>0</v>
      </c>
      <c r="R3" s="26">
        <v>0</v>
      </c>
      <c r="S3" s="19">
        <f>SUM(G3:R3)</f>
        <v>0</v>
      </c>
      <c r="T3" s="17">
        <f>SUM(F3, S3)</f>
        <v>760.17</v>
      </c>
    </row>
    <row r="4" spans="1:20" x14ac:dyDescent="0.25">
      <c r="A4" s="14" t="s">
        <v>9</v>
      </c>
      <c r="B4" s="8" t="s">
        <v>15</v>
      </c>
      <c r="C4" s="8" t="s">
        <v>10</v>
      </c>
      <c r="D4" s="8">
        <v>10.285</v>
      </c>
      <c r="E4" s="14">
        <f t="shared" si="0"/>
        <v>99.989304812834206</v>
      </c>
      <c r="F4" s="23">
        <v>1020.89</v>
      </c>
      <c r="G4" s="28">
        <v>0</v>
      </c>
      <c r="H4" s="26">
        <v>0</v>
      </c>
      <c r="I4" s="28">
        <v>0</v>
      </c>
      <c r="J4" s="26">
        <v>0</v>
      </c>
      <c r="K4" s="28">
        <v>0</v>
      </c>
      <c r="L4" s="26">
        <v>0</v>
      </c>
      <c r="M4" s="28">
        <v>0</v>
      </c>
      <c r="N4" s="26">
        <v>0</v>
      </c>
      <c r="O4" s="28">
        <v>0</v>
      </c>
      <c r="P4" s="26">
        <v>0</v>
      </c>
      <c r="Q4" s="28">
        <v>0</v>
      </c>
      <c r="R4" s="26">
        <v>7.5</v>
      </c>
      <c r="S4" s="18">
        <f>SUM(G4:R4)</f>
        <v>7.5</v>
      </c>
      <c r="T4" s="16">
        <f t="shared" ref="T4:T8" si="1">SUM(F4, S4)</f>
        <v>1028.3899999999999</v>
      </c>
    </row>
    <row r="5" spans="1:20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15">
        <f t="shared" si="0"/>
        <v>38.489007328447705</v>
      </c>
      <c r="F5" s="7">
        <v>859.32</v>
      </c>
      <c r="G5" s="28">
        <v>0</v>
      </c>
      <c r="H5" s="26">
        <v>0</v>
      </c>
      <c r="I5" s="28">
        <v>0</v>
      </c>
      <c r="J5" s="26">
        <v>0</v>
      </c>
      <c r="K5" s="28">
        <v>0</v>
      </c>
      <c r="L5" s="26">
        <v>0</v>
      </c>
      <c r="M5" s="28">
        <v>0</v>
      </c>
      <c r="N5" s="26">
        <v>0</v>
      </c>
      <c r="O5" s="28">
        <v>0</v>
      </c>
      <c r="P5" s="26">
        <v>0</v>
      </c>
      <c r="Q5" s="28">
        <v>0</v>
      </c>
      <c r="R5" s="26">
        <v>7.26</v>
      </c>
      <c r="S5" s="19">
        <f>SUM(G5:R5)</f>
        <v>7.26</v>
      </c>
      <c r="T5" s="17">
        <f t="shared" si="1"/>
        <v>866.58</v>
      </c>
    </row>
    <row r="6" spans="1:20" x14ac:dyDescent="0.25">
      <c r="A6" s="14" t="s">
        <v>18</v>
      </c>
      <c r="B6" s="8" t="s">
        <v>25</v>
      </c>
      <c r="C6" s="8" t="s">
        <v>6</v>
      </c>
      <c r="D6" s="8">
        <v>25</v>
      </c>
      <c r="E6" s="14">
        <f t="shared" si="0"/>
        <v>32.477600000000002</v>
      </c>
      <c r="F6" s="9">
        <v>811.94</v>
      </c>
      <c r="G6" s="28">
        <v>0</v>
      </c>
      <c r="H6" s="26">
        <v>0</v>
      </c>
      <c r="I6" s="28">
        <v>0</v>
      </c>
      <c r="J6" s="26">
        <v>0</v>
      </c>
      <c r="K6" s="28">
        <v>0</v>
      </c>
      <c r="L6" s="26">
        <v>0</v>
      </c>
      <c r="M6" s="28">
        <v>0</v>
      </c>
      <c r="N6" s="26">
        <v>0</v>
      </c>
      <c r="O6" s="28">
        <v>0</v>
      </c>
      <c r="P6" s="26">
        <v>0</v>
      </c>
      <c r="Q6" s="28">
        <v>0</v>
      </c>
      <c r="R6" s="26">
        <v>0</v>
      </c>
      <c r="S6" s="18">
        <f>SUM(G6:R6)</f>
        <v>0</v>
      </c>
      <c r="T6" s="16">
        <f t="shared" si="1"/>
        <v>811.94</v>
      </c>
    </row>
    <row r="7" spans="1:20" x14ac:dyDescent="0.25">
      <c r="A7" s="15" t="s">
        <v>19</v>
      </c>
      <c r="B7" s="6" t="s">
        <v>26</v>
      </c>
      <c r="C7" s="6" t="s">
        <v>6</v>
      </c>
      <c r="D7" s="6">
        <v>5</v>
      </c>
      <c r="E7" s="15">
        <f t="shared" si="0"/>
        <v>98.837999999999994</v>
      </c>
      <c r="F7" s="7">
        <v>494.19</v>
      </c>
      <c r="G7" s="28">
        <v>0</v>
      </c>
      <c r="H7" s="26">
        <v>0</v>
      </c>
      <c r="I7" s="28">
        <v>0</v>
      </c>
      <c r="J7" s="26">
        <v>0</v>
      </c>
      <c r="K7" s="28">
        <v>0</v>
      </c>
      <c r="L7" s="26">
        <v>0</v>
      </c>
      <c r="M7" s="28">
        <v>0</v>
      </c>
      <c r="N7" s="26">
        <v>0</v>
      </c>
      <c r="O7" s="28">
        <v>0</v>
      </c>
      <c r="P7" s="26">
        <v>0</v>
      </c>
      <c r="Q7" s="28">
        <v>0</v>
      </c>
      <c r="R7" s="26">
        <v>0</v>
      </c>
      <c r="S7" s="19">
        <f t="shared" ref="S7:S8" si="2">SUM(G7:R7)</f>
        <v>0</v>
      </c>
      <c r="T7" s="17">
        <f t="shared" si="1"/>
        <v>494.19</v>
      </c>
    </row>
    <row r="8" spans="1:20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14">
        <f t="shared" si="0"/>
        <v>47.50721100510318</v>
      </c>
      <c r="F8" s="9">
        <v>840.48</v>
      </c>
      <c r="G8" s="28">
        <v>0</v>
      </c>
      <c r="H8" s="26">
        <v>0</v>
      </c>
      <c r="I8" s="28">
        <v>0</v>
      </c>
      <c r="J8" s="26">
        <v>0</v>
      </c>
      <c r="K8" s="28">
        <v>0</v>
      </c>
      <c r="L8" s="26">
        <v>0</v>
      </c>
      <c r="M8" s="28">
        <v>0</v>
      </c>
      <c r="N8" s="26">
        <v>0</v>
      </c>
      <c r="O8" s="28">
        <v>0</v>
      </c>
      <c r="P8" s="26">
        <v>0</v>
      </c>
      <c r="Q8" s="28">
        <v>0</v>
      </c>
      <c r="R8" s="26">
        <v>15.98</v>
      </c>
      <c r="S8" s="18">
        <f t="shared" si="2"/>
        <v>15.98</v>
      </c>
      <c r="T8" s="16">
        <f t="shared" si="1"/>
        <v>856.46</v>
      </c>
    </row>
    <row r="9" spans="1:20" x14ac:dyDescent="0.25">
      <c r="A9" s="13"/>
      <c r="B9" s="13"/>
      <c r="C9" s="13"/>
      <c r="D9" s="13"/>
      <c r="E9" s="13"/>
      <c r="F9" s="13"/>
      <c r="G9" s="27">
        <f>SUM(G2:G8)</f>
        <v>0</v>
      </c>
      <c r="H9" s="20">
        <f t="shared" ref="H9:S9" si="3">SUM(H2:H8)</f>
        <v>0</v>
      </c>
      <c r="I9" s="27">
        <f t="shared" si="3"/>
        <v>0</v>
      </c>
      <c r="J9" s="20">
        <f t="shared" si="3"/>
        <v>0</v>
      </c>
      <c r="K9" s="27">
        <f t="shared" si="3"/>
        <v>0</v>
      </c>
      <c r="L9" s="20">
        <f t="shared" si="3"/>
        <v>0</v>
      </c>
      <c r="M9" s="27">
        <f t="shared" si="3"/>
        <v>0</v>
      </c>
      <c r="N9" s="20">
        <f t="shared" si="3"/>
        <v>0</v>
      </c>
      <c r="O9" s="27">
        <f t="shared" si="3"/>
        <v>0</v>
      </c>
      <c r="P9" s="20">
        <f t="shared" si="3"/>
        <v>0</v>
      </c>
      <c r="Q9" s="27">
        <f t="shared" si="3"/>
        <v>0</v>
      </c>
      <c r="R9" s="20">
        <f t="shared" si="3"/>
        <v>30.740000000000002</v>
      </c>
      <c r="S9" s="20">
        <f t="shared" si="3"/>
        <v>30.740000000000002</v>
      </c>
      <c r="T9" s="22">
        <f>SUM(T2:T8)</f>
        <v>5748.0599999999995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tabSelected="1" workbookViewId="0">
      <selection activeCell="I14" sqref="I14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4" t="s">
        <v>16</v>
      </c>
      <c r="B2" s="8" t="s">
        <v>28</v>
      </c>
      <c r="C2" s="8" t="s">
        <v>6</v>
      </c>
      <c r="D2" s="8">
        <v>27.56</v>
      </c>
      <c r="E2" s="24">
        <f t="shared" ref="E2:E8" si="0">V2/D2</f>
        <v>34.937590711175616</v>
      </c>
      <c r="F2" s="9">
        <f>'Initial Buys'!B40</f>
        <v>930.33</v>
      </c>
      <c r="G2" s="18">
        <f>'2015'!S2</f>
        <v>0</v>
      </c>
      <c r="H2" s="28">
        <v>0</v>
      </c>
      <c r="I2" s="26">
        <v>0</v>
      </c>
      <c r="J2" s="28">
        <v>8.1</v>
      </c>
      <c r="K2" s="26">
        <v>0</v>
      </c>
      <c r="L2" s="28">
        <v>0</v>
      </c>
      <c r="M2" s="26">
        <v>8.1</v>
      </c>
      <c r="N2" s="28">
        <v>0</v>
      </c>
      <c r="O2" s="26">
        <v>0</v>
      </c>
      <c r="P2" s="28">
        <v>8.16</v>
      </c>
      <c r="Q2" s="26">
        <v>0</v>
      </c>
      <c r="R2" s="28">
        <v>0</v>
      </c>
      <c r="S2" s="26">
        <v>8.19</v>
      </c>
      <c r="T2" s="18">
        <f t="shared" ref="T2:T8" si="1">SUM(H2:S2)</f>
        <v>32.549999999999997</v>
      </c>
      <c r="U2" s="18">
        <f t="shared" ref="U2:U8" si="2">SUM(G2:S2)</f>
        <v>32.549999999999997</v>
      </c>
      <c r="V2" s="16">
        <f t="shared" ref="V2:V8" si="3">SUM(F2, U2)</f>
        <v>962.88</v>
      </c>
    </row>
    <row r="3" spans="1:22" x14ac:dyDescent="0.25">
      <c r="A3" s="15" t="s">
        <v>7</v>
      </c>
      <c r="B3" s="6" t="s">
        <v>14</v>
      </c>
      <c r="C3" s="6" t="s">
        <v>8</v>
      </c>
      <c r="D3" s="6">
        <v>14.372999999999999</v>
      </c>
      <c r="E3" s="25">
        <f t="shared" si="0"/>
        <v>54.294162666110068</v>
      </c>
      <c r="F3" s="7">
        <f>'Initial Buys'!E40</f>
        <v>760.17</v>
      </c>
      <c r="G3" s="19">
        <f>'2015'!S3</f>
        <v>0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6.65</v>
      </c>
      <c r="N3" s="28">
        <v>0</v>
      </c>
      <c r="O3" s="26">
        <v>0</v>
      </c>
      <c r="P3" s="28">
        <v>6.71</v>
      </c>
      <c r="Q3" s="26">
        <v>0</v>
      </c>
      <c r="R3" s="28">
        <v>0</v>
      </c>
      <c r="S3" s="26">
        <v>6.84</v>
      </c>
      <c r="T3" s="19">
        <f t="shared" si="1"/>
        <v>20.2</v>
      </c>
      <c r="U3" s="19">
        <f t="shared" si="2"/>
        <v>20.2</v>
      </c>
      <c r="V3" s="17">
        <f t="shared" si="3"/>
        <v>780.37</v>
      </c>
    </row>
    <row r="4" spans="1:22" x14ac:dyDescent="0.25">
      <c r="A4" s="14" t="s">
        <v>9</v>
      </c>
      <c r="B4" s="8" t="s">
        <v>15</v>
      </c>
      <c r="C4" s="8" t="s">
        <v>10</v>
      </c>
      <c r="D4" s="8">
        <v>10.359</v>
      </c>
      <c r="E4" s="24">
        <f t="shared" si="0"/>
        <v>102.37185056472633</v>
      </c>
      <c r="F4" s="9">
        <f>'Initial Buys'!H40</f>
        <v>1020.89</v>
      </c>
      <c r="G4" s="18">
        <f>'2015'!S4</f>
        <v>7.5</v>
      </c>
      <c r="H4" s="28">
        <v>0</v>
      </c>
      <c r="I4" s="26">
        <v>0</v>
      </c>
      <c r="J4" s="28">
        <v>7.56</v>
      </c>
      <c r="K4" s="26">
        <v>0</v>
      </c>
      <c r="L4" s="28">
        <v>0</v>
      </c>
      <c r="M4" s="26">
        <v>8.1199999999999992</v>
      </c>
      <c r="N4" s="28">
        <v>0</v>
      </c>
      <c r="O4" s="26">
        <v>0</v>
      </c>
      <c r="P4" s="28">
        <v>8.17</v>
      </c>
      <c r="Q4" s="26">
        <v>0</v>
      </c>
      <c r="R4" s="28">
        <v>0</v>
      </c>
      <c r="S4" s="26">
        <v>8.23</v>
      </c>
      <c r="T4" s="18">
        <f t="shared" si="1"/>
        <v>32.08</v>
      </c>
      <c r="U4" s="18">
        <f t="shared" si="2"/>
        <v>39.58</v>
      </c>
      <c r="V4" s="16">
        <f t="shared" si="3"/>
        <v>1060.47</v>
      </c>
    </row>
    <row r="5" spans="1:22" x14ac:dyDescent="0.25">
      <c r="A5" s="15" t="s">
        <v>17</v>
      </c>
      <c r="B5" s="6" t="s">
        <v>24</v>
      </c>
      <c r="C5" s="6" t="s">
        <v>6</v>
      </c>
      <c r="D5" s="6">
        <v>40.033000000000001</v>
      </c>
      <c r="E5" s="25">
        <f t="shared" si="0"/>
        <v>40.145130267529289</v>
      </c>
      <c r="F5" s="7">
        <f>'Initial Buys'!K40</f>
        <v>1562.6100000000001</v>
      </c>
      <c r="G5" s="19">
        <f>'2015'!S5</f>
        <v>7.26</v>
      </c>
      <c r="H5" s="28">
        <v>0</v>
      </c>
      <c r="I5" s="26">
        <v>0</v>
      </c>
      <c r="J5" s="28">
        <v>0</v>
      </c>
      <c r="K5" s="26">
        <v>7.66</v>
      </c>
      <c r="L5" s="28">
        <v>0</v>
      </c>
      <c r="M5" s="26">
        <v>0</v>
      </c>
      <c r="N5" s="28">
        <v>7.82</v>
      </c>
      <c r="O5" s="26">
        <v>0</v>
      </c>
      <c r="P5" s="28">
        <v>0</v>
      </c>
      <c r="Q5" s="26">
        <v>7.88</v>
      </c>
      <c r="R5" s="28">
        <v>0</v>
      </c>
      <c r="S5" s="26">
        <v>13.9</v>
      </c>
      <c r="T5" s="19">
        <f t="shared" si="1"/>
        <v>37.26</v>
      </c>
      <c r="U5" s="19">
        <f t="shared" si="2"/>
        <v>44.52</v>
      </c>
      <c r="V5" s="17">
        <f t="shared" si="3"/>
        <v>1607.13</v>
      </c>
    </row>
    <row r="6" spans="1:22" x14ac:dyDescent="0.25">
      <c r="A6" s="14" t="s">
        <v>18</v>
      </c>
      <c r="B6" s="8" t="s">
        <v>25</v>
      </c>
      <c r="C6" s="8" t="s">
        <v>6</v>
      </c>
      <c r="D6" s="8">
        <v>25.088999999999999</v>
      </c>
      <c r="E6" s="24">
        <f t="shared" si="0"/>
        <v>32.481565626370127</v>
      </c>
      <c r="F6" s="9">
        <f>'Initial Buys'!N40</f>
        <v>811.94</v>
      </c>
      <c r="G6" s="18">
        <f>'2015'!S6</f>
        <v>0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2.99</v>
      </c>
      <c r="T6" s="18">
        <f t="shared" si="1"/>
        <v>2.99</v>
      </c>
      <c r="U6" s="18">
        <f t="shared" si="2"/>
        <v>2.99</v>
      </c>
      <c r="V6" s="16">
        <f t="shared" si="3"/>
        <v>814.93000000000006</v>
      </c>
    </row>
    <row r="7" spans="1:22" x14ac:dyDescent="0.25">
      <c r="A7" s="15" t="s">
        <v>19</v>
      </c>
      <c r="B7" s="6" t="s">
        <v>26</v>
      </c>
      <c r="C7" s="6" t="s">
        <v>6</v>
      </c>
      <c r="D7" s="6">
        <v>5.0540000000000003</v>
      </c>
      <c r="E7" s="25">
        <f t="shared" si="0"/>
        <v>98.810842896715471</v>
      </c>
      <c r="F7" s="7">
        <f>'Initial Buys'!Q40</f>
        <v>494.19</v>
      </c>
      <c r="G7" s="19">
        <f>'2015'!S7</f>
        <v>0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5.2</v>
      </c>
      <c r="R7" s="28">
        <v>0</v>
      </c>
      <c r="S7" s="26">
        <v>0</v>
      </c>
      <c r="T7" s="19">
        <f t="shared" si="1"/>
        <v>5.2</v>
      </c>
      <c r="U7" s="19">
        <f t="shared" si="2"/>
        <v>5.2</v>
      </c>
      <c r="V7" s="17">
        <f t="shared" si="3"/>
        <v>499.39</v>
      </c>
    </row>
    <row r="8" spans="1:22" x14ac:dyDescent="0.25">
      <c r="A8" s="14" t="s">
        <v>21</v>
      </c>
      <c r="B8" s="8" t="s">
        <v>27</v>
      </c>
      <c r="C8" s="8" t="s">
        <v>22</v>
      </c>
      <c r="D8" s="8">
        <v>18.715</v>
      </c>
      <c r="E8" s="24">
        <f t="shared" si="0"/>
        <v>49.350253807106604</v>
      </c>
      <c r="F8" s="9">
        <f>'Initial Buys'!T40</f>
        <v>840.48</v>
      </c>
      <c r="G8" s="18">
        <f>'2015'!S8</f>
        <v>15.98</v>
      </c>
      <c r="H8" s="28">
        <v>0</v>
      </c>
      <c r="I8" s="26">
        <v>0</v>
      </c>
      <c r="J8" s="28">
        <v>16.29</v>
      </c>
      <c r="K8" s="26">
        <v>0</v>
      </c>
      <c r="L8" s="28">
        <v>0</v>
      </c>
      <c r="M8" s="26">
        <v>16.63</v>
      </c>
      <c r="N8" s="28">
        <v>0</v>
      </c>
      <c r="O8" s="26">
        <v>0</v>
      </c>
      <c r="P8" s="28">
        <v>16.95</v>
      </c>
      <c r="Q8" s="26">
        <v>0</v>
      </c>
      <c r="R8" s="28">
        <v>0</v>
      </c>
      <c r="S8" s="26">
        <v>17.260000000000002</v>
      </c>
      <c r="T8" s="18">
        <f t="shared" si="1"/>
        <v>67.13000000000001</v>
      </c>
      <c r="U8" s="18">
        <f t="shared" si="2"/>
        <v>83.11</v>
      </c>
      <c r="V8" s="16">
        <f t="shared" si="3"/>
        <v>923.59</v>
      </c>
    </row>
    <row r="9" spans="1:22" x14ac:dyDescent="0.25">
      <c r="A9" s="15" t="s">
        <v>30</v>
      </c>
      <c r="B9" s="6" t="s">
        <v>31</v>
      </c>
      <c r="C9" s="6" t="s">
        <v>32</v>
      </c>
      <c r="D9" s="6">
        <v>45</v>
      </c>
      <c r="E9" s="25">
        <f t="shared" ref="E9" si="4">V9/D9</f>
        <v>38.506</v>
      </c>
      <c r="F9" s="7">
        <f>'Initial Buys'!W40</f>
        <v>1732.77</v>
      </c>
      <c r="G9" s="19">
        <v>0</v>
      </c>
      <c r="H9" s="28">
        <v>0</v>
      </c>
      <c r="I9" s="26">
        <v>0</v>
      </c>
      <c r="J9" s="28">
        <v>0</v>
      </c>
      <c r="K9" s="26">
        <v>0</v>
      </c>
      <c r="L9" s="28">
        <v>0</v>
      </c>
      <c r="M9" s="26">
        <v>0</v>
      </c>
      <c r="N9" s="28">
        <v>0</v>
      </c>
      <c r="O9" s="26">
        <v>0</v>
      </c>
      <c r="P9" s="28">
        <v>0</v>
      </c>
      <c r="Q9" s="26">
        <v>0</v>
      </c>
      <c r="R9" s="28">
        <v>0</v>
      </c>
      <c r="S9" s="26">
        <v>0</v>
      </c>
      <c r="T9" s="19">
        <f t="shared" ref="T9" si="5">SUM(H9:S9)</f>
        <v>0</v>
      </c>
      <c r="U9" s="19">
        <f t="shared" ref="U9" si="6">SUM(G9:S9)</f>
        <v>0</v>
      </c>
      <c r="V9" s="17">
        <f t="shared" ref="V9" si="7">SUM(F9, U9)</f>
        <v>1732.77</v>
      </c>
    </row>
    <row r="10" spans="1:22" x14ac:dyDescent="0.25">
      <c r="A10" s="13"/>
      <c r="B10" s="13"/>
      <c r="C10" s="13"/>
      <c r="D10" s="13"/>
      <c r="E10" s="13"/>
      <c r="F10" s="13"/>
      <c r="G10" s="20">
        <f t="shared" ref="G10:V10" si="8">SUM(G2:G9)</f>
        <v>30.740000000000002</v>
      </c>
      <c r="H10" s="27">
        <f t="shared" si="8"/>
        <v>0</v>
      </c>
      <c r="I10" s="20">
        <f t="shared" si="8"/>
        <v>0</v>
      </c>
      <c r="J10" s="27">
        <f t="shared" si="8"/>
        <v>31.95</v>
      </c>
      <c r="K10" s="20">
        <f t="shared" si="8"/>
        <v>7.66</v>
      </c>
      <c r="L10" s="27">
        <f t="shared" si="8"/>
        <v>0</v>
      </c>
      <c r="M10" s="20">
        <f t="shared" si="8"/>
        <v>39.5</v>
      </c>
      <c r="N10" s="27">
        <f t="shared" si="8"/>
        <v>7.82</v>
      </c>
      <c r="O10" s="20">
        <f t="shared" si="8"/>
        <v>0</v>
      </c>
      <c r="P10" s="27">
        <f t="shared" si="8"/>
        <v>39.989999999999995</v>
      </c>
      <c r="Q10" s="20">
        <f t="shared" si="8"/>
        <v>13.08</v>
      </c>
      <c r="R10" s="27">
        <f t="shared" si="8"/>
        <v>0</v>
      </c>
      <c r="S10" s="20">
        <f t="shared" si="8"/>
        <v>57.41</v>
      </c>
      <c r="T10" s="20">
        <f t="shared" si="8"/>
        <v>197.41000000000003</v>
      </c>
      <c r="U10" s="20">
        <f t="shared" si="8"/>
        <v>228.14999999999998</v>
      </c>
      <c r="V10" s="22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9"/>
  <sheetViews>
    <sheetView workbookViewId="0">
      <selection activeCell="G22" sqref="G22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4" t="s">
        <v>16</v>
      </c>
      <c r="B2" s="8" t="s">
        <v>28</v>
      </c>
      <c r="C2" s="8" t="s">
        <v>6</v>
      </c>
      <c r="D2" s="8">
        <v>27.375</v>
      </c>
      <c r="E2" s="24">
        <f t="shared" ref="E2:E8" si="0">V2/D2</f>
        <v>35.17369863013699</v>
      </c>
      <c r="F2" s="9">
        <f>'Initial Buys'!B40</f>
        <v>930.33</v>
      </c>
      <c r="G2" s="18">
        <f>'2016'!U2</f>
        <v>32.549999999999997</v>
      </c>
      <c r="H2" s="28">
        <v>0</v>
      </c>
      <c r="I2" s="26">
        <v>0</v>
      </c>
      <c r="J2" s="28">
        <v>0</v>
      </c>
      <c r="K2" s="26">
        <v>0</v>
      </c>
      <c r="L2" s="28">
        <v>0</v>
      </c>
      <c r="M2" s="26">
        <v>0</v>
      </c>
      <c r="N2" s="28">
        <v>0</v>
      </c>
      <c r="O2" s="26">
        <v>0</v>
      </c>
      <c r="P2" s="28">
        <v>0</v>
      </c>
      <c r="Q2" s="26">
        <v>0</v>
      </c>
      <c r="R2" s="28">
        <v>0</v>
      </c>
      <c r="S2" s="26">
        <v>0</v>
      </c>
      <c r="T2" s="18">
        <f t="shared" ref="T2:T8" si="1">SUM(H2:S2)</f>
        <v>0</v>
      </c>
      <c r="U2" s="18">
        <f t="shared" ref="U2:U8" si="2">SUM(G2:S2)</f>
        <v>32.549999999999997</v>
      </c>
      <c r="V2" s="16">
        <f t="shared" ref="V2:V8" si="3">SUM(F2, U2)</f>
        <v>962.88</v>
      </c>
    </row>
    <row r="3" spans="1:22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25">
        <f t="shared" si="0"/>
        <v>54.755122088127983</v>
      </c>
      <c r="F3" s="7">
        <f>'Initial Buys'!E40</f>
        <v>760.17</v>
      </c>
      <c r="G3" s="19">
        <f>'2016'!U3</f>
        <v>20.2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0</v>
      </c>
      <c r="N3" s="28">
        <v>0</v>
      </c>
      <c r="O3" s="26">
        <v>0</v>
      </c>
      <c r="P3" s="28">
        <v>0</v>
      </c>
      <c r="Q3" s="26">
        <v>0</v>
      </c>
      <c r="R3" s="28">
        <v>0</v>
      </c>
      <c r="S3" s="26">
        <v>0</v>
      </c>
      <c r="T3" s="19">
        <f t="shared" si="1"/>
        <v>0</v>
      </c>
      <c r="U3" s="19">
        <f t="shared" si="2"/>
        <v>20.2</v>
      </c>
      <c r="V3" s="17">
        <f t="shared" si="3"/>
        <v>780.37</v>
      </c>
    </row>
    <row r="4" spans="1:22" x14ac:dyDescent="0.25">
      <c r="A4" s="14" t="s">
        <v>9</v>
      </c>
      <c r="B4" s="8" t="s">
        <v>15</v>
      </c>
      <c r="C4" s="8" t="s">
        <v>10</v>
      </c>
      <c r="D4" s="8">
        <v>10.285</v>
      </c>
      <c r="E4" s="24">
        <f t="shared" si="0"/>
        <v>103.10841030627127</v>
      </c>
      <c r="F4" s="9">
        <f>'Initial Buys'!H40</f>
        <v>1020.89</v>
      </c>
      <c r="G4" s="18">
        <f>'2016'!U4</f>
        <v>39.58</v>
      </c>
      <c r="H4" s="28">
        <v>0</v>
      </c>
      <c r="I4" s="26">
        <v>0</v>
      </c>
      <c r="J4" s="28">
        <v>0</v>
      </c>
      <c r="K4" s="26">
        <v>0</v>
      </c>
      <c r="L4" s="28">
        <v>0</v>
      </c>
      <c r="M4" s="26">
        <v>0</v>
      </c>
      <c r="N4" s="28">
        <v>0</v>
      </c>
      <c r="O4" s="26">
        <v>0</v>
      </c>
      <c r="P4" s="28">
        <v>0</v>
      </c>
      <c r="Q4" s="26">
        <v>0</v>
      </c>
      <c r="R4" s="28">
        <v>0</v>
      </c>
      <c r="S4" s="26">
        <v>0</v>
      </c>
      <c r="T4" s="18">
        <f t="shared" si="1"/>
        <v>0</v>
      </c>
      <c r="U4" s="18">
        <f t="shared" si="2"/>
        <v>39.58</v>
      </c>
      <c r="V4" s="16">
        <f t="shared" si="3"/>
        <v>1060.47</v>
      </c>
    </row>
    <row r="5" spans="1:22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25">
        <f t="shared" si="0"/>
        <v>71.380413057961363</v>
      </c>
      <c r="F5" s="7">
        <f>'Initial Buys'!K40</f>
        <v>1562.6100000000001</v>
      </c>
      <c r="G5" s="19">
        <f>'2016'!U5</f>
        <v>44.52</v>
      </c>
      <c r="H5" s="28">
        <v>0</v>
      </c>
      <c r="I5" s="26">
        <v>0</v>
      </c>
      <c r="J5" s="28">
        <v>0</v>
      </c>
      <c r="K5" s="26">
        <v>0</v>
      </c>
      <c r="L5" s="28">
        <v>0</v>
      </c>
      <c r="M5" s="26">
        <v>0</v>
      </c>
      <c r="N5" s="28">
        <v>0</v>
      </c>
      <c r="O5" s="26">
        <v>0</v>
      </c>
      <c r="P5" s="28">
        <v>0</v>
      </c>
      <c r="Q5" s="26">
        <v>0</v>
      </c>
      <c r="R5" s="28">
        <v>0</v>
      </c>
      <c r="S5" s="26">
        <v>0</v>
      </c>
      <c r="T5" s="19">
        <f t="shared" si="1"/>
        <v>0</v>
      </c>
      <c r="U5" s="19">
        <f t="shared" si="2"/>
        <v>44.52</v>
      </c>
      <c r="V5" s="17">
        <f t="shared" si="3"/>
        <v>1607.13</v>
      </c>
    </row>
    <row r="6" spans="1:22" x14ac:dyDescent="0.25">
      <c r="A6" s="14" t="s">
        <v>18</v>
      </c>
      <c r="B6" s="8" t="s">
        <v>25</v>
      </c>
      <c r="C6" s="8" t="s">
        <v>6</v>
      </c>
      <c r="D6" s="8">
        <v>25</v>
      </c>
      <c r="E6" s="24">
        <f t="shared" si="0"/>
        <v>32.597200000000001</v>
      </c>
      <c r="F6" s="9">
        <f>'Initial Buys'!N40</f>
        <v>811.94</v>
      </c>
      <c r="G6" s="18">
        <f>'2016'!U6</f>
        <v>2.99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0</v>
      </c>
      <c r="T6" s="18">
        <f t="shared" si="1"/>
        <v>0</v>
      </c>
      <c r="U6" s="18">
        <f t="shared" si="2"/>
        <v>2.99</v>
      </c>
      <c r="V6" s="16">
        <f t="shared" si="3"/>
        <v>814.93000000000006</v>
      </c>
    </row>
    <row r="7" spans="1:22" x14ac:dyDescent="0.25">
      <c r="A7" s="15" t="s">
        <v>19</v>
      </c>
      <c r="B7" s="6" t="s">
        <v>26</v>
      </c>
      <c r="C7" s="6" t="s">
        <v>6</v>
      </c>
      <c r="D7" s="6">
        <v>5</v>
      </c>
      <c r="E7" s="25">
        <f t="shared" si="0"/>
        <v>99.878</v>
      </c>
      <c r="F7" s="7">
        <f>'Initial Buys'!Q40</f>
        <v>494.19</v>
      </c>
      <c r="G7" s="19">
        <f>'2016'!U7</f>
        <v>5.2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0</v>
      </c>
      <c r="R7" s="28">
        <v>0</v>
      </c>
      <c r="S7" s="26">
        <v>0</v>
      </c>
      <c r="T7" s="19">
        <f t="shared" si="1"/>
        <v>0</v>
      </c>
      <c r="U7" s="19">
        <f t="shared" si="2"/>
        <v>5.2</v>
      </c>
      <c r="V7" s="17">
        <f t="shared" si="3"/>
        <v>499.39</v>
      </c>
    </row>
    <row r="8" spans="1:22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24">
        <f t="shared" si="0"/>
        <v>51.230863101841585</v>
      </c>
      <c r="F8" s="9">
        <f>'Initial Buys'!T40</f>
        <v>840.48</v>
      </c>
      <c r="G8" s="18">
        <f>'2016'!U8</f>
        <v>83.11</v>
      </c>
      <c r="H8" s="28">
        <v>0</v>
      </c>
      <c r="I8" s="26">
        <v>0</v>
      </c>
      <c r="J8" s="28">
        <v>0</v>
      </c>
      <c r="K8" s="26">
        <v>0</v>
      </c>
      <c r="L8" s="28">
        <v>0</v>
      </c>
      <c r="M8" s="26">
        <v>0</v>
      </c>
      <c r="N8" s="28">
        <v>0</v>
      </c>
      <c r="O8" s="26">
        <v>0</v>
      </c>
      <c r="P8" s="28">
        <v>0</v>
      </c>
      <c r="Q8" s="26">
        <v>0</v>
      </c>
      <c r="R8" s="28">
        <v>0</v>
      </c>
      <c r="S8" s="26">
        <v>0</v>
      </c>
      <c r="T8" s="18">
        <f t="shared" si="1"/>
        <v>0</v>
      </c>
      <c r="U8" s="18">
        <f t="shared" si="2"/>
        <v>83.11</v>
      </c>
      <c r="V8" s="16">
        <f t="shared" si="3"/>
        <v>923.59</v>
      </c>
    </row>
    <row r="9" spans="1:22" x14ac:dyDescent="0.25">
      <c r="A9" s="13"/>
      <c r="B9" s="13"/>
      <c r="C9" s="13"/>
      <c r="D9" s="13"/>
      <c r="E9" s="13"/>
      <c r="F9" s="13"/>
      <c r="G9" s="20">
        <f>SUM(G2:G8)</f>
        <v>228.14999999999998</v>
      </c>
      <c r="H9" s="27">
        <f>SUM(H2:H8)</f>
        <v>0</v>
      </c>
      <c r="I9" s="20">
        <f t="shared" ref="I9:S9" si="4">SUM(I2:I8)</f>
        <v>0</v>
      </c>
      <c r="J9" s="27">
        <f t="shared" si="4"/>
        <v>0</v>
      </c>
      <c r="K9" s="20">
        <f t="shared" si="4"/>
        <v>0</v>
      </c>
      <c r="L9" s="27">
        <f t="shared" si="4"/>
        <v>0</v>
      </c>
      <c r="M9" s="20">
        <f t="shared" si="4"/>
        <v>0</v>
      </c>
      <c r="N9" s="27">
        <f t="shared" si="4"/>
        <v>0</v>
      </c>
      <c r="O9" s="20">
        <f t="shared" si="4"/>
        <v>0</v>
      </c>
      <c r="P9" s="27">
        <f t="shared" si="4"/>
        <v>0</v>
      </c>
      <c r="Q9" s="20">
        <f t="shared" si="4"/>
        <v>0</v>
      </c>
      <c r="R9" s="27">
        <f t="shared" si="4"/>
        <v>0</v>
      </c>
      <c r="S9" s="20">
        <f t="shared" si="4"/>
        <v>0</v>
      </c>
      <c r="T9" s="20">
        <f>SUM(T2:T8)</f>
        <v>0</v>
      </c>
      <c r="U9" s="20">
        <f>SUM(U2:U8)</f>
        <v>228.14999999999998</v>
      </c>
      <c r="V9" s="22">
        <f>SUM(V2:V8)</f>
        <v>6648.7600000000011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2016-12-20T17:30:00Z</dcterms:modified>
</cp:coreProperties>
</file>