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8800" windowHeight="142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AF40" i="3" l="1"/>
  <c r="F4" i="4" s="1"/>
  <c r="T4" i="4"/>
  <c r="U4" i="4"/>
  <c r="V4" i="4" l="1"/>
  <c r="E4" i="4" s="1"/>
  <c r="AC40" i="3"/>
  <c r="T11" i="4"/>
  <c r="U11" i="4"/>
  <c r="S13" i="4" l="1"/>
  <c r="R13" i="4"/>
  <c r="Q13" i="4"/>
  <c r="P13" i="4"/>
  <c r="O13" i="4"/>
  <c r="N13" i="4"/>
  <c r="M13" i="4"/>
  <c r="L13" i="4"/>
  <c r="K13" i="4"/>
  <c r="J13" i="4"/>
  <c r="I13" i="4"/>
  <c r="H13" i="4"/>
  <c r="Z40" i="3"/>
  <c r="F12" i="4" s="1"/>
  <c r="T12" i="4"/>
  <c r="U12" i="4"/>
  <c r="V12" i="4" l="1"/>
  <c r="F9" i="5" l="1"/>
  <c r="T10" i="4"/>
  <c r="T9" i="4"/>
  <c r="T8" i="4"/>
  <c r="T7" i="4"/>
  <c r="T6" i="4"/>
  <c r="T5" i="4"/>
  <c r="T3" i="4"/>
  <c r="T2" i="4"/>
  <c r="T13" i="4" l="1"/>
  <c r="F10" i="2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G10" i="4" s="1"/>
  <c r="U10" i="4" s="1"/>
  <c r="T9" i="2"/>
  <c r="W40" i="3"/>
  <c r="F10" i="4" s="1"/>
  <c r="V10" i="4" l="1"/>
  <c r="E10" i="4" s="1"/>
  <c r="V9" i="2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G9" i="4" s="1"/>
  <c r="U9" i="4" s="1"/>
  <c r="S7" i="5"/>
  <c r="T7" i="5" s="1"/>
  <c r="E7" i="5" s="1"/>
  <c r="S6" i="5"/>
  <c r="G6" i="2" s="1"/>
  <c r="U6" i="2" s="1"/>
  <c r="G7" i="4" s="1"/>
  <c r="U7" i="4" s="1"/>
  <c r="S5" i="5"/>
  <c r="G5" i="2" s="1"/>
  <c r="U5" i="2" s="1"/>
  <c r="G6" i="4" s="1"/>
  <c r="U6" i="4" s="1"/>
  <c r="S4" i="5"/>
  <c r="G4" i="2" s="1"/>
  <c r="U4" i="2" s="1"/>
  <c r="G5" i="4" s="1"/>
  <c r="U5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8" i="4" s="1"/>
  <c r="U8" i="4" s="1"/>
  <c r="T8" i="5"/>
  <c r="E8" i="5" s="1"/>
  <c r="T4" i="5"/>
  <c r="E4" i="5" s="1"/>
  <c r="S9" i="5"/>
  <c r="G13" i="4" l="1"/>
  <c r="U2" i="4"/>
  <c r="U13" i="4" s="1"/>
  <c r="U10" i="2"/>
  <c r="G10" i="2"/>
  <c r="B40" i="3"/>
  <c r="F2" i="4" s="1"/>
  <c r="E40" i="3"/>
  <c r="F3" i="4" s="1"/>
  <c r="V3" i="4" s="1"/>
  <c r="E3" i="4" s="1"/>
  <c r="H40" i="3"/>
  <c r="F5" i="4" s="1"/>
  <c r="V5" i="4" s="1"/>
  <c r="E5" i="4" s="1"/>
  <c r="K40" i="3"/>
  <c r="F6" i="4" s="1"/>
  <c r="V6" i="4" s="1"/>
  <c r="E6" i="4" s="1"/>
  <c r="N40" i="3"/>
  <c r="F7" i="4" s="1"/>
  <c r="V7" i="4" s="1"/>
  <c r="E7" i="4" s="1"/>
  <c r="Q40" i="3"/>
  <c r="F8" i="4" s="1"/>
  <c r="V8" i="4" s="1"/>
  <c r="T40" i="3"/>
  <c r="F9" i="4" s="1"/>
  <c r="V9" i="4" s="1"/>
  <c r="E9" i="4" s="1"/>
  <c r="V2" i="4" l="1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2" i="4" l="1"/>
  <c r="E8" i="4"/>
  <c r="E8" i="2"/>
  <c r="V6" i="2"/>
  <c r="V10" i="2" s="1"/>
  <c r="T9" i="5"/>
  <c r="E6" i="2" l="1"/>
  <c r="E2" i="2"/>
  <c r="F11" i="4"/>
  <c r="F13" i="4" s="1"/>
  <c r="V11" i="4" l="1"/>
  <c r="E11" i="4" l="1"/>
  <c r="V13" i="4"/>
</calcChain>
</file>

<file path=xl/sharedStrings.xml><?xml version="1.0" encoding="utf-8"?>
<sst xmlns="http://schemas.openxmlformats.org/spreadsheetml/2006/main" count="140" uniqueCount="57">
  <si>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</si>
  <si>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</si>
  <si>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</si>
  <si>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</si>
  <si>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</si>
  <si>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</si>
  <si>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</si>
  <si>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</si>
  <si>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</si>
  <si>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</si>
  <si>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</si>
  <si>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</si>
  <si>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</si>
  <si>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</si>
  <si>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</si>
  <si>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</si>
  <si>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</si>
  <si>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</si>
  <si>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</si>
  <si>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</si>
  <si>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</si>
  <si>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</si>
  <si>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</si>
  <si>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</si>
  <si>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</si>
  <si>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</si>
  <si>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</si>
  <si>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</si>
  <si>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</si>
  <si>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</si>
  <si>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</si>
  <si>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</si>
  <si>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</si>
  <si>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</si>
  <si>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</si>
  <si>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</si>
  <si>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</si>
  <si>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</si>
  <si>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</si>
  <si>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</si>
  <si>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</si>
  <si>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</si>
  <si>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</si>
  <si>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</si>
  <si>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</si>
  <si>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</si>
  <si>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</si>
  <si>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</si>
  <si>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</si>
  <si>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</si>
  <si>
    <t>TGT</t>
  </si>
  <si>
    <t>Target Corp</t>
  </si>
  <si>
    <t>Consumer Discretionary</t>
  </si>
  <si>
    <t>AT&amp;T Inc</t>
  </si>
  <si>
    <t>Telemunication</t>
  </si>
  <si>
    <t>GIS</t>
  </si>
  <si>
    <t>General Mills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</si>
</sst>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  <xf numFmtId="0" fontId="2" fillId="10" borderId="0" xfId="0" applyFont="1" applyFill="1"/>
    <xf numFmtId="0" fontId="0" fillId="10" borderId="0" xfId="0" applyFill="1"/>
    <xf numFmtId="165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10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 t="s">
        <v>12</v>
      </c>
      <c r="AC1" s="26" t="s">
        <v>50</v>
      </c>
      <c r="AE1" s="3" t="s">
        <v>12</v>
      </c>
      <c r="AF1" s="26" t="s">
        <v>55</v>
      </c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>
        <v>42818</v>
      </c>
      <c r="AC2" s="19">
        <v>797.25</v>
      </c>
      <c r="AE2" s="4">
        <v>42936</v>
      </c>
      <c r="AF2" s="19">
        <v>594.54999999999995</v>
      </c>
    </row>
    <row r="3" spans="1:32" x14ac:dyDescent="0.25">
      <c r="A3" s="4">
        <v>43097</v>
      </c>
      <c r="B3">
        <v>601.95000000000005</v>
      </c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  <c r="AE3" s="4">
        <v>43028</v>
      </c>
      <c r="AF3">
        <v>575.29999999999995</v>
      </c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32" x14ac:dyDescent="0.25">
      <c r="W33" s="5"/>
    </row>
    <row r="34" spans="2:32" x14ac:dyDescent="0.25">
      <c r="W34" s="5"/>
    </row>
    <row r="35" spans="2:32" x14ac:dyDescent="0.25">
      <c r="W35" s="5"/>
    </row>
    <row r="36" spans="2:32" x14ac:dyDescent="0.25">
      <c r="W36" s="5"/>
    </row>
    <row r="37" spans="2:32" x14ac:dyDescent="0.25">
      <c r="W37" s="5"/>
    </row>
    <row r="38" spans="2:32" x14ac:dyDescent="0.25">
      <c r="W38" s="5"/>
    </row>
    <row r="39" spans="2:32" x14ac:dyDescent="0.25">
      <c r="W39" s="5"/>
    </row>
    <row r="40" spans="2:32" x14ac:dyDescent="0.25">
      <c r="B40" s="19">
        <f>SUM(B2:B39)</f>
        <v>1532.2800000000002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>
        <f>SUM(AC2:AC39)</f>
        <v>797.25</v>
      </c>
      <c r="AF40" s="19">
        <f>SUM(AF2:AF39)</f>
        <v>1169.8499999999999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D15" sqref="D15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3"/>
  <sheetViews>
    <sheetView tabSelected="1" workbookViewId="0">
      <selection activeCell="O18" sqref="O18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43.404000000000003</v>
      </c>
      <c r="E2" s="31">
        <f t="shared" ref="E2:E10" si="0">V2/D2</f>
        <v>36.874481614597734</v>
      </c>
      <c r="F2" s="9">
        <f>'Initial Buys'!B40</f>
        <v>1532.2800000000002</v>
      </c>
      <c r="G2" s="17">
        <f>'2016'!U2</f>
        <v>32.549999999999997</v>
      </c>
      <c r="H2" s="25">
        <v>0</v>
      </c>
      <c r="I2" s="24">
        <v>0</v>
      </c>
      <c r="J2" s="25">
        <v>8.82</v>
      </c>
      <c r="K2" s="24">
        <v>0</v>
      </c>
      <c r="L2" s="25">
        <v>0</v>
      </c>
      <c r="M2" s="24">
        <v>8.8800000000000008</v>
      </c>
      <c r="N2" s="25">
        <v>0</v>
      </c>
      <c r="O2" s="24">
        <v>0</v>
      </c>
      <c r="P2" s="25">
        <v>8.9499999999999993</v>
      </c>
      <c r="Q2" s="24">
        <v>0</v>
      </c>
      <c r="R2" s="25">
        <v>0</v>
      </c>
      <c r="S2" s="24">
        <v>9.02</v>
      </c>
      <c r="T2" s="17">
        <f t="shared" ref="T2:T10" si="1">SUM(H2:S2)</f>
        <v>35.67</v>
      </c>
      <c r="U2" s="17">
        <f t="shared" ref="U2:U10" si="2">SUM(G2:S2)</f>
        <v>68.22</v>
      </c>
      <c r="V2" s="15">
        <f t="shared" ref="V2:V10" si="3">SUM(F2, U2)</f>
        <v>1600.5000000000002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14.833</v>
      </c>
      <c r="E3" s="32">
        <f t="shared" si="0"/>
        <v>54.49807860850806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6.9</v>
      </c>
      <c r="K3" s="24">
        <v>0</v>
      </c>
      <c r="L3" s="25">
        <v>0</v>
      </c>
      <c r="M3" s="24">
        <v>6.95</v>
      </c>
      <c r="N3" s="25">
        <v>0</v>
      </c>
      <c r="O3" s="24">
        <v>0</v>
      </c>
      <c r="P3" s="25">
        <v>7.01</v>
      </c>
      <c r="Q3" s="24">
        <v>0</v>
      </c>
      <c r="R3" s="25">
        <v>0</v>
      </c>
      <c r="S3" s="24">
        <v>7.14</v>
      </c>
      <c r="T3" s="18">
        <f t="shared" si="1"/>
        <v>28</v>
      </c>
      <c r="U3" s="18">
        <f t="shared" si="2"/>
        <v>48.2</v>
      </c>
      <c r="V3" s="16">
        <f t="shared" si="3"/>
        <v>808.37</v>
      </c>
    </row>
    <row r="4" spans="1:22" x14ac:dyDescent="0.25">
      <c r="A4" s="13" t="s">
        <v>55</v>
      </c>
      <c r="B4" s="8" t="s">
        <v>56</v>
      </c>
      <c r="C4" s="8" t="s">
        <v>6</v>
      </c>
      <c r="D4" s="8">
        <v>22.106000000000002</v>
      </c>
      <c r="E4" s="31">
        <f t="shared" ref="E4" si="4">V4/D4</f>
        <v>53.163846919388398</v>
      </c>
      <c r="F4" s="9">
        <f>'Initial Buys'!AF40</f>
        <v>1169.8499999999999</v>
      </c>
      <c r="G4" s="17">
        <v>0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5.39</v>
      </c>
      <c r="S4" s="24">
        <v>0</v>
      </c>
      <c r="T4" s="17">
        <f t="shared" ref="T4" si="5">SUM(H4:S4)</f>
        <v>5.39</v>
      </c>
      <c r="U4" s="17">
        <f t="shared" ref="U4" si="6">SUM(G4:S4)</f>
        <v>5.39</v>
      </c>
      <c r="V4" s="15">
        <f t="shared" ref="V4" si="7">SUM(F4, U4)</f>
        <v>1175.24</v>
      </c>
    </row>
    <row r="5" spans="1:22" x14ac:dyDescent="0.25">
      <c r="A5" s="14" t="s">
        <v>9</v>
      </c>
      <c r="B5" s="6" t="s">
        <v>15</v>
      </c>
      <c r="C5" s="6" t="s">
        <v>10</v>
      </c>
      <c r="D5" s="6">
        <v>10.622</v>
      </c>
      <c r="E5" s="32">
        <f t="shared" si="0"/>
        <v>103.10675955563924</v>
      </c>
      <c r="F5" s="7">
        <f>'Initial Buys'!H40</f>
        <v>1020.89</v>
      </c>
      <c r="G5" s="18">
        <f>'2016'!U4</f>
        <v>39.58</v>
      </c>
      <c r="H5" s="25">
        <v>0</v>
      </c>
      <c r="I5" s="24">
        <v>0</v>
      </c>
      <c r="J5" s="25">
        <v>8.2899999999999991</v>
      </c>
      <c r="K5" s="24">
        <v>0</v>
      </c>
      <c r="L5" s="25">
        <v>0</v>
      </c>
      <c r="M5" s="24">
        <v>8.76</v>
      </c>
      <c r="N5" s="25">
        <v>0</v>
      </c>
      <c r="O5" s="24">
        <v>0</v>
      </c>
      <c r="P5" s="25">
        <v>8.81</v>
      </c>
      <c r="Q5" s="24">
        <v>0</v>
      </c>
      <c r="R5" s="25">
        <v>0</v>
      </c>
      <c r="S5" s="24">
        <v>8.8699999999999992</v>
      </c>
      <c r="T5" s="18">
        <f t="shared" si="1"/>
        <v>34.729999999999997</v>
      </c>
      <c r="U5" s="18">
        <f t="shared" si="2"/>
        <v>74.31</v>
      </c>
      <c r="V5" s="16">
        <f t="shared" si="3"/>
        <v>1095.2</v>
      </c>
    </row>
    <row r="6" spans="1:22" x14ac:dyDescent="0.25">
      <c r="A6" s="33" t="s">
        <v>17</v>
      </c>
      <c r="B6" s="34" t="s">
        <v>24</v>
      </c>
      <c r="C6" s="34" t="s">
        <v>6</v>
      </c>
      <c r="D6" s="34">
        <v>41.378</v>
      </c>
      <c r="E6" s="35">
        <f>V6/D6</f>
        <v>40.290250857943839</v>
      </c>
      <c r="F6" s="36">
        <f>'Initial Buys'!K40</f>
        <v>1562.6100000000001</v>
      </c>
      <c r="G6" s="37">
        <f>'2016'!U5</f>
        <v>44.52</v>
      </c>
      <c r="H6" s="25">
        <v>0</v>
      </c>
      <c r="I6" s="24">
        <v>0</v>
      </c>
      <c r="J6" s="25">
        <v>0</v>
      </c>
      <c r="K6" s="24">
        <v>14.81</v>
      </c>
      <c r="L6" s="25">
        <v>0</v>
      </c>
      <c r="M6" s="24">
        <v>0</v>
      </c>
      <c r="N6" s="25">
        <v>14.94</v>
      </c>
      <c r="O6" s="24">
        <v>0</v>
      </c>
      <c r="P6" s="25">
        <v>0</v>
      </c>
      <c r="Q6" s="24">
        <v>15.06</v>
      </c>
      <c r="R6" s="25">
        <v>0</v>
      </c>
      <c r="S6" s="24">
        <v>15.19</v>
      </c>
      <c r="T6" s="37">
        <f t="shared" si="1"/>
        <v>60</v>
      </c>
      <c r="U6" s="37">
        <f t="shared" si="2"/>
        <v>104.52000000000001</v>
      </c>
      <c r="V6" s="38">
        <f t="shared" si="3"/>
        <v>1667.13</v>
      </c>
    </row>
    <row r="7" spans="1:22" x14ac:dyDescent="0.25">
      <c r="A7" s="14" t="s">
        <v>18</v>
      </c>
      <c r="B7" s="6" t="s">
        <v>25</v>
      </c>
      <c r="C7" s="6" t="s">
        <v>6</v>
      </c>
      <c r="D7" s="6">
        <v>25.56</v>
      </c>
      <c r="E7" s="32">
        <f t="shared" si="0"/>
        <v>32.366979655712058</v>
      </c>
      <c r="F7" s="7">
        <f>'Initial Buys'!N40</f>
        <v>811.94</v>
      </c>
      <c r="G7" s="18">
        <f>'2016'!U6</f>
        <v>2.99</v>
      </c>
      <c r="H7" s="25">
        <v>0</v>
      </c>
      <c r="I7" s="24">
        <v>0</v>
      </c>
      <c r="J7" s="25">
        <v>3.01</v>
      </c>
      <c r="K7" s="24">
        <v>0</v>
      </c>
      <c r="L7" s="25">
        <v>0</v>
      </c>
      <c r="M7" s="24">
        <v>3.02</v>
      </c>
      <c r="N7" s="25">
        <v>0</v>
      </c>
      <c r="O7" s="24">
        <v>0</v>
      </c>
      <c r="P7" s="25">
        <v>3.16</v>
      </c>
      <c r="Q7" s="24">
        <v>0</v>
      </c>
      <c r="R7" s="25">
        <v>0</v>
      </c>
      <c r="S7" s="24">
        <v>3.18</v>
      </c>
      <c r="T7" s="18">
        <f t="shared" si="1"/>
        <v>12.37</v>
      </c>
      <c r="U7" s="18">
        <f t="shared" si="2"/>
        <v>15.36</v>
      </c>
      <c r="V7" s="16">
        <f t="shared" si="3"/>
        <v>827.30000000000007</v>
      </c>
    </row>
    <row r="8" spans="1:22" x14ac:dyDescent="0.25">
      <c r="A8" s="33" t="s">
        <v>19</v>
      </c>
      <c r="B8" s="34" t="s">
        <v>26</v>
      </c>
      <c r="C8" s="34" t="s">
        <v>6</v>
      </c>
      <c r="D8" s="34">
        <v>11.42</v>
      </c>
      <c r="E8" s="35">
        <f t="shared" si="0"/>
        <v>95.094570928196148</v>
      </c>
      <c r="F8" s="36">
        <f>'Initial Buys'!Q40</f>
        <v>1040.19</v>
      </c>
      <c r="G8" s="37">
        <f>'2016'!U7</f>
        <v>5.2</v>
      </c>
      <c r="H8" s="25">
        <v>5.26</v>
      </c>
      <c r="I8" s="24">
        <v>0</v>
      </c>
      <c r="J8" s="25">
        <v>0</v>
      </c>
      <c r="K8" s="24">
        <v>11.56</v>
      </c>
      <c r="L8" s="25">
        <v>0</v>
      </c>
      <c r="M8" s="24">
        <v>0</v>
      </c>
      <c r="N8" s="25">
        <v>11.66</v>
      </c>
      <c r="O8" s="24">
        <v>0</v>
      </c>
      <c r="P8" s="25">
        <v>0</v>
      </c>
      <c r="Q8" s="24">
        <v>12.11</v>
      </c>
      <c r="R8" s="25">
        <v>0</v>
      </c>
      <c r="S8" s="24">
        <v>0</v>
      </c>
      <c r="T8" s="37">
        <f t="shared" si="1"/>
        <v>40.590000000000003</v>
      </c>
      <c r="U8" s="37">
        <f t="shared" si="2"/>
        <v>45.790000000000006</v>
      </c>
      <c r="V8" s="38">
        <f>SUM(F8, U8)</f>
        <v>1085.98</v>
      </c>
    </row>
    <row r="9" spans="1:22" x14ac:dyDescent="0.25">
      <c r="A9" s="14" t="s">
        <v>21</v>
      </c>
      <c r="B9" s="6" t="s">
        <v>27</v>
      </c>
      <c r="C9" s="6" t="s">
        <v>22</v>
      </c>
      <c r="D9" s="6">
        <v>19.704999999999998</v>
      </c>
      <c r="E9" s="32">
        <f t="shared" si="0"/>
        <v>49.596549099213398</v>
      </c>
      <c r="F9" s="7">
        <f>'Initial Buys'!T40</f>
        <v>840.48</v>
      </c>
      <c r="G9" s="18">
        <f>'2016'!U8</f>
        <v>83.11</v>
      </c>
      <c r="H9" s="25">
        <v>0</v>
      </c>
      <c r="I9" s="24">
        <v>0</v>
      </c>
      <c r="J9" s="25">
        <v>17.59</v>
      </c>
      <c r="K9" s="24">
        <v>0</v>
      </c>
      <c r="L9" s="25">
        <v>0</v>
      </c>
      <c r="M9" s="24">
        <v>17.91</v>
      </c>
      <c r="N9" s="25">
        <v>0</v>
      </c>
      <c r="O9" s="24">
        <v>0</v>
      </c>
      <c r="P9" s="25">
        <v>18.21</v>
      </c>
      <c r="Q9" s="24">
        <v>0</v>
      </c>
      <c r="R9" s="25">
        <v>0</v>
      </c>
      <c r="S9" s="24">
        <v>0</v>
      </c>
      <c r="T9" s="18">
        <f t="shared" si="1"/>
        <v>53.71</v>
      </c>
      <c r="U9" s="18">
        <f t="shared" si="2"/>
        <v>136.82</v>
      </c>
      <c r="V9" s="16">
        <f t="shared" si="3"/>
        <v>977.3</v>
      </c>
    </row>
    <row r="10" spans="1:22" x14ac:dyDescent="0.25">
      <c r="A10" s="33" t="s">
        <v>30</v>
      </c>
      <c r="B10" s="34" t="s">
        <v>53</v>
      </c>
      <c r="C10" s="34" t="s">
        <v>54</v>
      </c>
      <c r="D10" s="34">
        <v>47.332999999999998</v>
      </c>
      <c r="E10" s="35">
        <f t="shared" si="0"/>
        <v>38.505271163881439</v>
      </c>
      <c r="F10" s="36">
        <f>'Initial Buys'!W40</f>
        <v>1732.77</v>
      </c>
      <c r="G10" s="37">
        <f>'2016'!U9</f>
        <v>0</v>
      </c>
      <c r="H10" s="25">
        <v>0</v>
      </c>
      <c r="I10" s="24">
        <v>22.05</v>
      </c>
      <c r="J10" s="25">
        <v>0</v>
      </c>
      <c r="K10" s="24">
        <v>0</v>
      </c>
      <c r="L10" s="25">
        <v>22.31</v>
      </c>
      <c r="M10" s="24">
        <v>0</v>
      </c>
      <c r="N10" s="25">
        <v>0</v>
      </c>
      <c r="O10" s="24">
        <v>22.58</v>
      </c>
      <c r="P10" s="25">
        <v>0</v>
      </c>
      <c r="Q10" s="24">
        <v>0</v>
      </c>
      <c r="R10" s="25">
        <v>22.86</v>
      </c>
      <c r="S10" s="24">
        <v>0</v>
      </c>
      <c r="T10" s="37">
        <f t="shared" si="1"/>
        <v>89.8</v>
      </c>
      <c r="U10" s="37">
        <f t="shared" si="2"/>
        <v>89.8</v>
      </c>
      <c r="V10" s="38">
        <f t="shared" si="3"/>
        <v>1822.57</v>
      </c>
    </row>
    <row r="11" spans="1:22" x14ac:dyDescent="0.25">
      <c r="A11" s="14" t="s">
        <v>50</v>
      </c>
      <c r="B11" s="6" t="s">
        <v>51</v>
      </c>
      <c r="C11" s="6" t="s">
        <v>52</v>
      </c>
      <c r="D11" s="6">
        <v>15.481</v>
      </c>
      <c r="E11" s="32">
        <f t="shared" ref="E11" si="8">V11/D11</f>
        <v>53.300820360441833</v>
      </c>
      <c r="F11" s="7">
        <f>'Initial Buys'!AC40</f>
        <v>797.25</v>
      </c>
      <c r="G11" s="18">
        <v>0</v>
      </c>
      <c r="H11" s="25">
        <v>0</v>
      </c>
      <c r="I11" s="24">
        <v>0</v>
      </c>
      <c r="J11" s="25">
        <v>0</v>
      </c>
      <c r="K11" s="24">
        <v>0</v>
      </c>
      <c r="L11" s="25">
        <v>0</v>
      </c>
      <c r="M11" s="24">
        <v>9</v>
      </c>
      <c r="N11" s="25">
        <v>0</v>
      </c>
      <c r="O11" s="24">
        <v>0</v>
      </c>
      <c r="P11" s="25">
        <v>9.4</v>
      </c>
      <c r="Q11" s="24">
        <v>0</v>
      </c>
      <c r="R11" s="25">
        <v>0</v>
      </c>
      <c r="S11" s="24">
        <v>9.5</v>
      </c>
      <c r="T11" s="18">
        <f t="shared" ref="T11" si="9">SUM(H11:S11)</f>
        <v>27.9</v>
      </c>
      <c r="U11" s="18">
        <f t="shared" ref="U11" si="10">SUM(G11:S11)</f>
        <v>27.9</v>
      </c>
      <c r="V11" s="16">
        <f t="shared" ref="V11" si="11">SUM(F11, U11)</f>
        <v>825.15</v>
      </c>
    </row>
    <row r="12" spans="1:22" x14ac:dyDescent="0.25">
      <c r="A12" s="33" t="s">
        <v>48</v>
      </c>
      <c r="B12" s="34" t="s">
        <v>49</v>
      </c>
      <c r="C12" s="34" t="s">
        <v>6</v>
      </c>
      <c r="D12" s="34">
        <v>15.423999999999999</v>
      </c>
      <c r="E12" s="35">
        <f>V12/D12</f>
        <v>41.339470954356848</v>
      </c>
      <c r="F12" s="36">
        <f>'Initial Buys'!Z40</f>
        <v>614.25</v>
      </c>
      <c r="G12" s="37">
        <v>0</v>
      </c>
      <c r="H12" s="25">
        <v>0</v>
      </c>
      <c r="I12" s="24">
        <v>0</v>
      </c>
      <c r="J12" s="25">
        <v>5.08</v>
      </c>
      <c r="K12" s="24">
        <v>0</v>
      </c>
      <c r="L12" s="25">
        <v>0</v>
      </c>
      <c r="M12" s="24">
        <v>5.7</v>
      </c>
      <c r="N12" s="25">
        <v>0</v>
      </c>
      <c r="O12" s="24">
        <v>0</v>
      </c>
      <c r="P12" s="25">
        <v>6.21</v>
      </c>
      <c r="Q12" s="24">
        <v>0</v>
      </c>
      <c r="R12" s="25">
        <v>0</v>
      </c>
      <c r="S12" s="24">
        <v>6.38</v>
      </c>
      <c r="T12" s="37">
        <f t="shared" ref="T12" si="12">SUM(H12:S12)</f>
        <v>23.37</v>
      </c>
      <c r="U12" s="37">
        <f t="shared" ref="U12" si="13">SUM(G12:S12)</f>
        <v>23.37</v>
      </c>
      <c r="V12" s="38">
        <f t="shared" ref="V12" si="14">SUM(F12, U12)</f>
        <v>637.62</v>
      </c>
    </row>
    <row r="13" spans="1:22" x14ac:dyDescent="0.25">
      <c r="A13" s="27"/>
      <c r="B13" s="27"/>
      <c r="C13" s="27"/>
      <c r="D13" s="27"/>
      <c r="E13" s="27"/>
      <c r="F13" s="28">
        <f t="shared" ref="F13:V13" si="15">SUM(F2:F12)</f>
        <v>11882.680000000002</v>
      </c>
      <c r="G13" s="30">
        <f t="shared" si="15"/>
        <v>228.14999999999998</v>
      </c>
      <c r="H13" s="29">
        <f t="shared" si="15"/>
        <v>5.26</v>
      </c>
      <c r="I13" s="30">
        <f t="shared" si="15"/>
        <v>22.05</v>
      </c>
      <c r="J13" s="29">
        <f t="shared" si="15"/>
        <v>49.69</v>
      </c>
      <c r="K13" s="30">
        <f t="shared" si="15"/>
        <v>26.37</v>
      </c>
      <c r="L13" s="29">
        <f t="shared" si="15"/>
        <v>22.31</v>
      </c>
      <c r="M13" s="30">
        <f t="shared" si="15"/>
        <v>60.220000000000006</v>
      </c>
      <c r="N13" s="29">
        <f t="shared" si="15"/>
        <v>26.6</v>
      </c>
      <c r="O13" s="30">
        <f t="shared" si="15"/>
        <v>22.58</v>
      </c>
      <c r="P13" s="29">
        <f t="shared" si="15"/>
        <v>61.75</v>
      </c>
      <c r="Q13" s="30">
        <f t="shared" si="15"/>
        <v>27.17</v>
      </c>
      <c r="R13" s="29">
        <f t="shared" si="15"/>
        <v>28.25</v>
      </c>
      <c r="S13" s="30">
        <f t="shared" si="15"/>
        <v>59.28</v>
      </c>
      <c r="T13" s="30">
        <f t="shared" si="15"/>
        <v>411.53</v>
      </c>
      <c r="U13" s="30">
        <f t="shared" si="15"/>
        <v>639.67999999999995</v>
      </c>
      <c r="V13" s="20">
        <f t="shared" si="15"/>
        <v>12522.36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2017-12-28T15:22:43Z</dcterms:modified>
</cp:coreProperties>
</file>