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4" l="1"/>
  <c r="R11" i="4"/>
  <c r="Q11" i="4"/>
  <c r="P11" i="4"/>
  <c r="O11" i="4"/>
  <c r="N11" i="4"/>
  <c r="M11" i="4"/>
  <c r="L11" i="4"/>
  <c r="K11" i="4"/>
  <c r="J11" i="4"/>
  <c r="I11" i="4"/>
  <c r="H11" i="4"/>
  <c r="F10" i="4"/>
  <c r="Z40" i="3"/>
  <c r="T10" i="4"/>
  <c r="U10" i="4"/>
  <c r="V10" i="4" l="1"/>
  <c r="E10" i="4" s="1"/>
  <c r="F9" i="5" l="1"/>
  <c r="T9" i="4"/>
  <c r="T8" i="4"/>
  <c r="T7" i="4"/>
  <c r="T6" i="4"/>
  <c r="T5" i="4"/>
  <c r="T4" i="4"/>
  <c r="T3" i="4"/>
  <c r="T2" i="4"/>
  <c r="T11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9" i="4" s="1"/>
  <c r="U9" i="4" s="1"/>
  <c r="T9" i="2"/>
  <c r="W40" i="3"/>
  <c r="F9" i="4" s="1"/>
  <c r="V9" i="4" s="1"/>
  <c r="E9" i="4" s="1"/>
  <c r="V9" i="2" l="1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8" i="4" s="1"/>
  <c r="U8" i="4" s="1"/>
  <c r="S7" i="5"/>
  <c r="T7" i="5" s="1"/>
  <c r="E7" i="5" s="1"/>
  <c r="S6" i="5"/>
  <c r="G6" i="2" s="1"/>
  <c r="U6" i="2" s="1"/>
  <c r="G6" i="4" s="1"/>
  <c r="U6" i="4" s="1"/>
  <c r="S5" i="5"/>
  <c r="G5" i="2" s="1"/>
  <c r="U5" i="2" s="1"/>
  <c r="G5" i="4" s="1"/>
  <c r="U5" i="4" s="1"/>
  <c r="S4" i="5"/>
  <c r="G4" i="2" s="1"/>
  <c r="U4" i="2" s="1"/>
  <c r="G4" i="4" s="1"/>
  <c r="U4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7" i="4" s="1"/>
  <c r="U7" i="4" s="1"/>
  <c r="T8" i="5"/>
  <c r="E8" i="5" s="1"/>
  <c r="T4" i="5"/>
  <c r="E4" i="5" s="1"/>
  <c r="S9" i="5"/>
  <c r="G11" i="4" l="1"/>
  <c r="U2" i="4"/>
  <c r="U11" i="4" s="1"/>
  <c r="U10" i="2"/>
  <c r="G10" i="2"/>
  <c r="B40" i="3"/>
  <c r="F2" i="4" s="1"/>
  <c r="E40" i="3"/>
  <c r="F3" i="4" s="1"/>
  <c r="V3" i="4" s="1"/>
  <c r="E3" i="4" s="1"/>
  <c r="H40" i="3"/>
  <c r="F4" i="4" s="1"/>
  <c r="V4" i="4" s="1"/>
  <c r="E4" i="4" s="1"/>
  <c r="K40" i="3"/>
  <c r="F5" i="4" s="1"/>
  <c r="V5" i="4" s="1"/>
  <c r="E5" i="4" s="1"/>
  <c r="N40" i="3"/>
  <c r="F6" i="4" s="1"/>
  <c r="V6" i="4" s="1"/>
  <c r="E6" i="4" s="1"/>
  <c r="Q40" i="3"/>
  <c r="F7" i="4" s="1"/>
  <c r="V7" i="4" s="1"/>
  <c r="T40" i="3"/>
  <c r="F8" i="4" s="1"/>
  <c r="V8" i="4" s="1"/>
  <c r="E8" i="4" s="1"/>
  <c r="F11" i="4" l="1"/>
  <c r="V2" i="4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V11" i="4" l="1"/>
  <c r="E2" i="4"/>
  <c r="E7" i="4"/>
  <c r="E8" i="2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<sst xmlns="http://schemas.openxmlformats.org/spreadsheetml/2006/main" count="130" uniqueCount="50">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</sst>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Z2" sqref="Z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/>
      <c r="AC1" s="2"/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/>
      <c r="AC2" s="19"/>
      <c r="AF2" s="5"/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A7" sqref="A7:XFD7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1"/>
  <sheetViews>
    <sheetView tabSelected="1" workbookViewId="0">
      <selection activeCell="M18" sqref="M18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27.759</v>
      </c>
      <c r="E2" s="31">
        <f t="shared" ref="E2:E9" si="0">V2/D2</f>
        <v>35.00486328758241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0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9" si="1">SUM(H2:S2)</f>
        <v>8.82</v>
      </c>
      <c r="U2" s="17">
        <f t="shared" ref="U2:U9" si="2">SUM(G2:S2)</f>
        <v>41.37</v>
      </c>
      <c r="V2" s="15">
        <f t="shared" ref="V2:V9" si="3">SUM(F2, U2)</f>
        <v>971.7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14.448</v>
      </c>
      <c r="E3" s="32">
        <f t="shared" si="0"/>
        <v>54.489894795127348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0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6.9</v>
      </c>
      <c r="U3" s="18">
        <f t="shared" si="2"/>
        <v>27.1</v>
      </c>
      <c r="V3" s="16">
        <f t="shared" si="3"/>
        <v>787.27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10.425000000000001</v>
      </c>
      <c r="E4" s="31">
        <f t="shared" si="0"/>
        <v>102.51894484412469</v>
      </c>
      <c r="F4" s="9">
        <f>'Initial Buys'!H40</f>
        <v>1020.89</v>
      </c>
      <c r="G4" s="17">
        <f>'2016'!U4</f>
        <v>39.58</v>
      </c>
      <c r="H4" s="25">
        <v>0</v>
      </c>
      <c r="I4" s="24">
        <v>0</v>
      </c>
      <c r="J4" s="25">
        <v>8.2899999999999991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si="1"/>
        <v>8.2899999999999991</v>
      </c>
      <c r="U4" s="17">
        <f t="shared" si="2"/>
        <v>47.87</v>
      </c>
      <c r="V4" s="15">
        <f t="shared" si="3"/>
        <v>1068.76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32">
        <f t="shared" si="0"/>
        <v>40.145130267529289</v>
      </c>
      <c r="F5" s="7">
        <f>'Initial Buys'!K40</f>
        <v>1562.6100000000001</v>
      </c>
      <c r="G5" s="18">
        <f>'2016'!U5</f>
        <v>44.52</v>
      </c>
      <c r="H5" s="25">
        <v>0</v>
      </c>
      <c r="I5" s="24">
        <v>0</v>
      </c>
      <c r="J5" s="25">
        <v>0</v>
      </c>
      <c r="K5" s="24">
        <v>0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0</v>
      </c>
      <c r="U5" s="18">
        <f t="shared" si="2"/>
        <v>44.52</v>
      </c>
      <c r="V5" s="16">
        <f t="shared" si="3"/>
        <v>1607.13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25.18</v>
      </c>
      <c r="E6" s="31">
        <f t="shared" si="0"/>
        <v>32.483717235901509</v>
      </c>
      <c r="F6" s="9">
        <f>'Initial Buys'!N40</f>
        <v>811.94</v>
      </c>
      <c r="G6" s="17">
        <f>'2016'!U6</f>
        <v>2.99</v>
      </c>
      <c r="H6" s="25">
        <v>0</v>
      </c>
      <c r="I6" s="24">
        <v>0</v>
      </c>
      <c r="J6" s="25">
        <v>3.01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17">
        <f t="shared" si="1"/>
        <v>3.01</v>
      </c>
      <c r="U6" s="17">
        <f t="shared" si="2"/>
        <v>6</v>
      </c>
      <c r="V6" s="15">
        <f t="shared" si="3"/>
        <v>817.94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11.112</v>
      </c>
      <c r="E7" s="32">
        <f t="shared" si="0"/>
        <v>94.550935925125998</v>
      </c>
      <c r="F7" s="7">
        <f>'Initial Buys'!Q40</f>
        <v>1040.19</v>
      </c>
      <c r="G7" s="18">
        <f>'2016'!U7</f>
        <v>5.2</v>
      </c>
      <c r="H7" s="25">
        <v>5.26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5.26</v>
      </c>
      <c r="U7" s="18">
        <f t="shared" si="2"/>
        <v>10.46</v>
      </c>
      <c r="V7" s="16">
        <f>SUM(F7, U7)</f>
        <v>1050.6500000000001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31">
        <f t="shared" si="0"/>
        <v>49.350253807106604</v>
      </c>
      <c r="F8" s="9">
        <f>'Initial Buys'!T40</f>
        <v>840.48</v>
      </c>
      <c r="G8" s="17">
        <f>'2016'!U8</f>
        <v>83.11</v>
      </c>
      <c r="H8" s="25">
        <v>0</v>
      </c>
      <c r="I8" s="24">
        <v>0</v>
      </c>
      <c r="J8" s="25">
        <v>0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17">
        <f t="shared" si="1"/>
        <v>0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45.524999999999999</v>
      </c>
      <c r="E9" s="32">
        <f t="shared" si="0"/>
        <v>38.546293245469521</v>
      </c>
      <c r="F9" s="7">
        <f>'Initial Buys'!W40</f>
        <v>1732.77</v>
      </c>
      <c r="G9" s="18">
        <f>'2016'!U9</f>
        <v>0</v>
      </c>
      <c r="H9" s="25">
        <v>0</v>
      </c>
      <c r="I9" s="24">
        <v>22.05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22.05</v>
      </c>
      <c r="U9" s="18">
        <f t="shared" si="2"/>
        <v>22.05</v>
      </c>
      <c r="V9" s="16">
        <f t="shared" si="3"/>
        <v>1754.82</v>
      </c>
    </row>
    <row r="10" spans="1:22" x14ac:dyDescent="0.25">
      <c r="A10" s="13" t="s">
        <v>48</v>
      </c>
      <c r="B10" s="8" t="s">
        <v>49</v>
      </c>
      <c r="C10" s="8" t="s">
        <v>6</v>
      </c>
      <c r="D10" s="8">
        <v>15.102</v>
      </c>
      <c r="E10" s="31">
        <f t="shared" ref="E10" si="4">V10/D10</f>
        <v>41.009800026486559</v>
      </c>
      <c r="F10" s="9">
        <f>'Initial Buys'!Z2</f>
        <v>614.25</v>
      </c>
      <c r="G10" s="17">
        <v>0</v>
      </c>
      <c r="H10" s="25">
        <v>0</v>
      </c>
      <c r="I10" s="24">
        <v>0</v>
      </c>
      <c r="J10" s="25">
        <v>5.08</v>
      </c>
      <c r="K10" s="24">
        <v>0</v>
      </c>
      <c r="L10" s="25">
        <v>0</v>
      </c>
      <c r="M10" s="24">
        <v>0</v>
      </c>
      <c r="N10" s="25">
        <v>0</v>
      </c>
      <c r="O10" s="24">
        <v>0</v>
      </c>
      <c r="P10" s="25">
        <v>0</v>
      </c>
      <c r="Q10" s="24">
        <v>0</v>
      </c>
      <c r="R10" s="25">
        <v>0</v>
      </c>
      <c r="S10" s="24">
        <v>0</v>
      </c>
      <c r="T10" s="17">
        <f t="shared" ref="T10" si="5">SUM(H10:S10)</f>
        <v>5.08</v>
      </c>
      <c r="U10" s="17">
        <f t="shared" ref="U10" si="6">SUM(G10:S10)</f>
        <v>5.08</v>
      </c>
      <c r="V10" s="15">
        <f t="shared" ref="V10" si="7">SUM(F10, U10)</f>
        <v>619.33000000000004</v>
      </c>
    </row>
    <row r="11" spans="1:22" x14ac:dyDescent="0.25">
      <c r="A11" s="27"/>
      <c r="B11" s="27"/>
      <c r="C11" s="27"/>
      <c r="D11" s="27"/>
      <c r="E11" s="27"/>
      <c r="F11" s="28">
        <f t="shared" ref="F11:V11" si="8">SUM(F2:F10)</f>
        <v>9313.630000000001</v>
      </c>
      <c r="G11" s="30">
        <f t="shared" si="8"/>
        <v>228.14999999999998</v>
      </c>
      <c r="H11" s="29">
        <f t="shared" si="8"/>
        <v>5.26</v>
      </c>
      <c r="I11" s="30">
        <f t="shared" si="8"/>
        <v>22.05</v>
      </c>
      <c r="J11" s="29">
        <f t="shared" si="8"/>
        <v>32.099999999999994</v>
      </c>
      <c r="K11" s="30">
        <f t="shared" si="8"/>
        <v>0</v>
      </c>
      <c r="L11" s="29">
        <f t="shared" si="8"/>
        <v>0</v>
      </c>
      <c r="M11" s="30">
        <f t="shared" si="8"/>
        <v>0</v>
      </c>
      <c r="N11" s="29">
        <f t="shared" si="8"/>
        <v>0</v>
      </c>
      <c r="O11" s="30">
        <f t="shared" si="8"/>
        <v>0</v>
      </c>
      <c r="P11" s="29">
        <f t="shared" si="8"/>
        <v>0</v>
      </c>
      <c r="Q11" s="30">
        <f t="shared" si="8"/>
        <v>0</v>
      </c>
      <c r="R11" s="29">
        <f t="shared" si="8"/>
        <v>0</v>
      </c>
      <c r="S11" s="30">
        <f t="shared" si="8"/>
        <v>0</v>
      </c>
      <c r="T11" s="30">
        <f t="shared" si="8"/>
        <v>59.41</v>
      </c>
      <c r="U11" s="30">
        <f t="shared" si="8"/>
        <v>287.56</v>
      </c>
      <c r="V11" s="20">
        <f t="shared" si="8"/>
        <v>9601.19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2017-03-21T03:24:49Z</dcterms:modified>
</cp:coreProperties>
</file>