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38400" windowHeight="1783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4" l="1"/>
  <c r="G9" i="4"/>
  <c r="G8" i="4"/>
  <c r="G7" i="4"/>
  <c r="G6" i="4"/>
  <c r="G5" i="4"/>
  <c r="G4" i="4"/>
  <c r="G3" i="4"/>
  <c r="G2" i="4"/>
  <c r="F9" i="5" l="1"/>
  <c r="S10" i="4"/>
  <c r="R10" i="4"/>
  <c r="Q10" i="4"/>
  <c r="P10" i="4"/>
  <c r="O10" i="4"/>
  <c r="N10" i="4"/>
  <c r="M10" i="4"/>
  <c r="L10" i="4"/>
  <c r="K10" i="4"/>
  <c r="J10" i="4"/>
  <c r="I10" i="4"/>
  <c r="H10" i="4"/>
  <c r="U9" i="4"/>
  <c r="T9" i="4"/>
  <c r="F9" i="4"/>
  <c r="V9" i="4" s="1"/>
  <c r="E9" i="4" s="1"/>
  <c r="U8" i="4"/>
  <c r="V8" i="4" s="1"/>
  <c r="E8" i="4" s="1"/>
  <c r="T8" i="4"/>
  <c r="F8" i="4"/>
  <c r="T7" i="4"/>
  <c r="U7" i="4"/>
  <c r="T6" i="4"/>
  <c r="U6" i="4"/>
  <c r="F6" i="4"/>
  <c r="V6" i="4" s="1"/>
  <c r="E6" i="4" s="1"/>
  <c r="U5" i="4"/>
  <c r="T5" i="4"/>
  <c r="F5" i="4"/>
  <c r="U4" i="4"/>
  <c r="V4" i="4" s="1"/>
  <c r="E4" i="4" s="1"/>
  <c r="T4" i="4"/>
  <c r="F4" i="4"/>
  <c r="T3" i="4"/>
  <c r="U3" i="4"/>
  <c r="F3" i="4"/>
  <c r="T2" i="4"/>
  <c r="U2" i="4"/>
  <c r="F2" i="4"/>
  <c r="V5" i="4" l="1"/>
  <c r="E5" i="4" s="1"/>
  <c r="T10" i="4"/>
  <c r="F10" i="2"/>
  <c r="V2" i="4"/>
  <c r="U10" i="4"/>
  <c r="V3" i="4"/>
  <c r="E3" i="4" s="1"/>
  <c r="G10" i="4"/>
  <c r="E2" i="4" l="1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T9" i="2"/>
  <c r="W40" i="3"/>
  <c r="V9" i="2" l="1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S7" i="5"/>
  <c r="T7" i="5" s="1"/>
  <c r="E7" i="5" s="1"/>
  <c r="S6" i="5"/>
  <c r="G6" i="2" s="1"/>
  <c r="U6" i="2" s="1"/>
  <c r="S5" i="5"/>
  <c r="G5" i="2" s="1"/>
  <c r="U5" i="2" s="1"/>
  <c r="S4" i="5"/>
  <c r="G4" i="2" s="1"/>
  <c r="U4" i="2" s="1"/>
  <c r="S3" i="5"/>
  <c r="G3" i="2" s="1"/>
  <c r="U3" i="2" s="1"/>
  <c r="S2" i="5"/>
  <c r="G2" i="2" s="1"/>
  <c r="U2" i="2" l="1"/>
  <c r="G7" i="2"/>
  <c r="U7" i="2" s="1"/>
  <c r="T8" i="5"/>
  <c r="E8" i="5" s="1"/>
  <c r="T4" i="5"/>
  <c r="E4" i="5" s="1"/>
  <c r="S9" i="5"/>
  <c r="U10" i="2" l="1"/>
  <c r="G10" i="2"/>
  <c r="B40" i="3"/>
  <c r="E40" i="3"/>
  <c r="H40" i="3"/>
  <c r="K40" i="3"/>
  <c r="N40" i="3"/>
  <c r="Q40" i="3"/>
  <c r="F7" i="4" s="1"/>
  <c r="T40" i="3"/>
  <c r="F10" i="4" l="1"/>
  <c r="V8" i="2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E7" i="4" l="1"/>
  <c r="V10" i="4"/>
  <c r="E8" i="2"/>
  <c r="V6" i="2"/>
  <c r="V10" i="2" s="1"/>
  <c r="T9" i="5"/>
  <c r="E6" i="2" l="1"/>
  <c r="E2" i="2"/>
</calcChain>
</file>

<file path=xl/sharedStrings.xml><?xml version="1.0" encoding="utf-8"?>
<sst xmlns="http://schemas.openxmlformats.org/spreadsheetml/2006/main" count="125" uniqueCount="48">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</sst>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  <xf numFmtId="2" fontId="2" fillId="5" borderId="0" xfId="0" applyNumberFormat="1" applyFont="1" applyFill="1"/>
    <xf numFmtId="2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Q4" sqref="Q4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/>
      <c r="Z1" s="2"/>
      <c r="AB1" s="3"/>
      <c r="AC1" s="2"/>
      <c r="AF1" s="2"/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/>
      <c r="Z2" s="19"/>
      <c r="AB2" s="4"/>
      <c r="AC2" s="19"/>
      <c r="AF2" s="5"/>
    </row>
    <row r="3" spans="1:32" x14ac:dyDescent="0.25">
      <c r="J3" s="4">
        <v>42696</v>
      </c>
      <c r="K3">
        <v>703.29</v>
      </c>
      <c r="P3" s="4">
        <v>42748</v>
      </c>
      <c r="Q3">
        <v>546</v>
      </c>
      <c r="V3" s="4">
        <v>42667</v>
      </c>
      <c r="W3" s="19">
        <v>654.66</v>
      </c>
      <c r="Z3" s="19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29" x14ac:dyDescent="0.25">
      <c r="W33" s="5"/>
    </row>
    <row r="34" spans="2:29" x14ac:dyDescent="0.25">
      <c r="W34" s="5"/>
    </row>
    <row r="35" spans="2:29" x14ac:dyDescent="0.25">
      <c r="W35" s="5"/>
    </row>
    <row r="36" spans="2:29" x14ac:dyDescent="0.25">
      <c r="W36" s="5"/>
    </row>
    <row r="37" spans="2:29" x14ac:dyDescent="0.25">
      <c r="W37" s="5"/>
    </row>
    <row r="38" spans="2:29" x14ac:dyDescent="0.25">
      <c r="W38" s="5"/>
    </row>
    <row r="39" spans="2:29" x14ac:dyDescent="0.25">
      <c r="W39" s="5"/>
    </row>
    <row r="40" spans="2:29" x14ac:dyDescent="0.25">
      <c r="B40" s="19">
        <f>SUM(B2:B39)</f>
        <v>930.33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1040.19</v>
      </c>
      <c r="T40" s="19">
        <f>SUM(T2:T39)</f>
        <v>840.48</v>
      </c>
      <c r="W40" s="19">
        <f>SUM(W2:W39)</f>
        <v>1732.77</v>
      </c>
      <c r="Z40" s="19"/>
      <c r="AC40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A7" sqref="A7:XFD7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U1" sqref="U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0"/>
  <sheetViews>
    <sheetView tabSelected="1" workbookViewId="0">
      <selection activeCell="V8" sqref="V8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31">
        <f t="shared" ref="E2:E9" si="0">V2/D2</f>
        <v>34.937590711175616</v>
      </c>
      <c r="F2" s="9">
        <f>'Initial Buys'!B40</f>
        <v>930.33</v>
      </c>
      <c r="G2" s="17">
        <f>'2016'!U2</f>
        <v>32.549999999999997</v>
      </c>
      <c r="H2" s="25">
        <v>0</v>
      </c>
      <c r="I2" s="24">
        <v>0</v>
      </c>
      <c r="J2" s="25">
        <v>0</v>
      </c>
      <c r="K2" s="24">
        <v>0</v>
      </c>
      <c r="L2" s="25">
        <v>0</v>
      </c>
      <c r="M2" s="24">
        <v>0</v>
      </c>
      <c r="N2" s="25">
        <v>0</v>
      </c>
      <c r="O2" s="24">
        <v>0</v>
      </c>
      <c r="P2" s="25">
        <v>0</v>
      </c>
      <c r="Q2" s="24">
        <v>0</v>
      </c>
      <c r="R2" s="25">
        <v>0</v>
      </c>
      <c r="S2" s="24">
        <v>0</v>
      </c>
      <c r="T2" s="17">
        <f t="shared" ref="T2:T9" si="1">SUM(H2:S2)</f>
        <v>0</v>
      </c>
      <c r="U2" s="17">
        <f t="shared" ref="U2:U9" si="2">SUM(G2:S2)</f>
        <v>32.549999999999997</v>
      </c>
      <c r="V2" s="15">
        <f t="shared" ref="V2:V9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32">
        <f t="shared" si="0"/>
        <v>54.294162666110068</v>
      </c>
      <c r="F3" s="7">
        <f>'Initial Buys'!E40</f>
        <v>760.17</v>
      </c>
      <c r="G3" s="18">
        <f>'2016'!U3</f>
        <v>20.2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0</v>
      </c>
      <c r="N3" s="25">
        <v>0</v>
      </c>
      <c r="O3" s="24">
        <v>0</v>
      </c>
      <c r="P3" s="25">
        <v>0</v>
      </c>
      <c r="Q3" s="24">
        <v>0</v>
      </c>
      <c r="R3" s="25">
        <v>0</v>
      </c>
      <c r="S3" s="24">
        <v>0</v>
      </c>
      <c r="T3" s="18">
        <f t="shared" si="1"/>
        <v>0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31">
        <f t="shared" si="0"/>
        <v>102.37185056472633</v>
      </c>
      <c r="F4" s="9">
        <f>'Initial Buys'!H40</f>
        <v>1020.89</v>
      </c>
      <c r="G4" s="17">
        <f>'2016'!U4</f>
        <v>39.58</v>
      </c>
      <c r="H4" s="25">
        <v>0</v>
      </c>
      <c r="I4" s="24">
        <v>0</v>
      </c>
      <c r="J4" s="25">
        <v>0</v>
      </c>
      <c r="K4" s="24">
        <v>0</v>
      </c>
      <c r="L4" s="25">
        <v>0</v>
      </c>
      <c r="M4" s="24">
        <v>0</v>
      </c>
      <c r="N4" s="25">
        <v>0</v>
      </c>
      <c r="O4" s="24">
        <v>0</v>
      </c>
      <c r="P4" s="25">
        <v>0</v>
      </c>
      <c r="Q4" s="24">
        <v>0</v>
      </c>
      <c r="R4" s="25">
        <v>0</v>
      </c>
      <c r="S4" s="24">
        <v>0</v>
      </c>
      <c r="T4" s="17">
        <f t="shared" si="1"/>
        <v>0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32">
        <f t="shared" si="0"/>
        <v>40.145130267529289</v>
      </c>
      <c r="F5" s="7">
        <f>'Initial Buys'!K40</f>
        <v>1562.6100000000001</v>
      </c>
      <c r="G5" s="18">
        <f>'2016'!U5</f>
        <v>44.52</v>
      </c>
      <c r="H5" s="25">
        <v>0</v>
      </c>
      <c r="I5" s="24">
        <v>0</v>
      </c>
      <c r="J5" s="25">
        <v>0</v>
      </c>
      <c r="K5" s="24">
        <v>0</v>
      </c>
      <c r="L5" s="25">
        <v>0</v>
      </c>
      <c r="M5" s="24">
        <v>0</v>
      </c>
      <c r="N5" s="25">
        <v>0</v>
      </c>
      <c r="O5" s="24">
        <v>0</v>
      </c>
      <c r="P5" s="25">
        <v>0</v>
      </c>
      <c r="Q5" s="24">
        <v>0</v>
      </c>
      <c r="R5" s="25">
        <v>0</v>
      </c>
      <c r="S5" s="24">
        <v>0</v>
      </c>
      <c r="T5" s="18">
        <f t="shared" si="1"/>
        <v>0</v>
      </c>
      <c r="U5" s="18">
        <f t="shared" si="2"/>
        <v>44.52</v>
      </c>
      <c r="V5" s="16">
        <f t="shared" si="3"/>
        <v>1607.13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31">
        <f t="shared" si="0"/>
        <v>32.481565626370127</v>
      </c>
      <c r="F6" s="9">
        <f>'Initial Buys'!N40</f>
        <v>811.94</v>
      </c>
      <c r="G6" s="17">
        <f>'2016'!U6</f>
        <v>2.99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0</v>
      </c>
      <c r="T6" s="17">
        <f t="shared" si="1"/>
        <v>0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11.112</v>
      </c>
      <c r="E7" s="32">
        <f t="shared" si="0"/>
        <v>94.550935925125998</v>
      </c>
      <c r="F7" s="7">
        <f>'Initial Buys'!Q40</f>
        <v>1040.19</v>
      </c>
      <c r="G7" s="18">
        <f>'2016'!U7</f>
        <v>5.2</v>
      </c>
      <c r="H7" s="25">
        <v>5.26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0</v>
      </c>
      <c r="R7" s="25">
        <v>0</v>
      </c>
      <c r="S7" s="24">
        <v>0</v>
      </c>
      <c r="T7" s="18">
        <f t="shared" si="1"/>
        <v>5.26</v>
      </c>
      <c r="U7" s="18">
        <f t="shared" si="2"/>
        <v>10.46</v>
      </c>
      <c r="V7" s="16">
        <f>SUM(F7, U7)</f>
        <v>1050.6500000000001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31">
        <f t="shared" si="0"/>
        <v>49.350253807106604</v>
      </c>
      <c r="F8" s="9">
        <f>'Initial Buys'!T40</f>
        <v>840.48</v>
      </c>
      <c r="G8" s="17">
        <f>'2016'!U8</f>
        <v>83.11</v>
      </c>
      <c r="H8" s="25">
        <v>0</v>
      </c>
      <c r="I8" s="24">
        <v>0</v>
      </c>
      <c r="J8" s="25">
        <v>0</v>
      </c>
      <c r="K8" s="24">
        <v>0</v>
      </c>
      <c r="L8" s="25">
        <v>0</v>
      </c>
      <c r="M8" s="24">
        <v>0</v>
      </c>
      <c r="N8" s="25">
        <v>0</v>
      </c>
      <c r="O8" s="24">
        <v>0</v>
      </c>
      <c r="P8" s="25">
        <v>0</v>
      </c>
      <c r="Q8" s="24">
        <v>0</v>
      </c>
      <c r="R8" s="25">
        <v>0</v>
      </c>
      <c r="S8" s="24">
        <v>0</v>
      </c>
      <c r="T8" s="17">
        <f t="shared" si="1"/>
        <v>0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32">
        <f t="shared" si="0"/>
        <v>38.506</v>
      </c>
      <c r="F9" s="7">
        <f>'Initial Buys'!W40</f>
        <v>1732.77</v>
      </c>
      <c r="G9" s="18">
        <f>'2016'!U9</f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si="1"/>
        <v>0</v>
      </c>
      <c r="U9" s="18">
        <f t="shared" si="2"/>
        <v>0</v>
      </c>
      <c r="V9" s="16">
        <f t="shared" si="3"/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8699.380000000001</v>
      </c>
      <c r="G10" s="30">
        <f t="shared" ref="G10:V10" si="4">SUM(G2:G9)</f>
        <v>228.14999999999998</v>
      </c>
      <c r="H10" s="29">
        <f t="shared" si="4"/>
        <v>5.26</v>
      </c>
      <c r="I10" s="30">
        <f t="shared" si="4"/>
        <v>0</v>
      </c>
      <c r="J10" s="29">
        <f t="shared" si="4"/>
        <v>0</v>
      </c>
      <c r="K10" s="30">
        <f t="shared" si="4"/>
        <v>0</v>
      </c>
      <c r="L10" s="29">
        <f t="shared" si="4"/>
        <v>0</v>
      </c>
      <c r="M10" s="30">
        <f t="shared" si="4"/>
        <v>0</v>
      </c>
      <c r="N10" s="29">
        <f t="shared" si="4"/>
        <v>0</v>
      </c>
      <c r="O10" s="30">
        <f t="shared" si="4"/>
        <v>0</v>
      </c>
      <c r="P10" s="29">
        <f t="shared" si="4"/>
        <v>0</v>
      </c>
      <c r="Q10" s="30">
        <f t="shared" si="4"/>
        <v>0</v>
      </c>
      <c r="R10" s="29">
        <f t="shared" si="4"/>
        <v>0</v>
      </c>
      <c r="S10" s="30">
        <f t="shared" si="4"/>
        <v>0</v>
      </c>
      <c r="T10" s="30">
        <f t="shared" si="4"/>
        <v>5.26</v>
      </c>
      <c r="U10" s="30">
        <f t="shared" si="4"/>
        <v>233.41000000000003</v>
      </c>
      <c r="V10" s="20">
        <f t="shared" si="4"/>
        <v>8932.7900000000009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2017-01-15T07:20:32Z</dcterms:modified>
</cp:coreProperties>
</file>