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1" i="2"/>
  <c r="F15" i="2"/>
  <c r="F14" i="2"/>
  <c r="U20" i="2"/>
  <c r="V20" i="2" s="1"/>
  <c r="E20" i="2" s="1"/>
  <c r="T20" i="2"/>
  <c r="U15" i="2"/>
  <c r="T15" i="2"/>
  <c r="F5" i="2"/>
  <c r="U5" i="2"/>
  <c r="T5" i="2"/>
  <c r="H200" i="3"/>
  <c r="E200" i="3"/>
  <c r="B200" i="3"/>
  <c r="F4" i="2"/>
  <c r="V15" i="2" l="1"/>
  <c r="E15" i="2" s="1"/>
  <c r="V5" i="2"/>
  <c r="E5" i="2" s="1"/>
  <c r="S23" i="4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Q98" i="3"/>
  <c r="N98" i="3"/>
  <c r="F16" i="4" s="1"/>
  <c r="K98" i="3"/>
  <c r="H98" i="3"/>
  <c r="E98" i="3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V3" i="4" s="1"/>
  <c r="E3" i="4" s="1"/>
  <c r="U4" i="2"/>
  <c r="G4" i="4" s="1"/>
  <c r="U4" i="4" s="1"/>
  <c r="U6" i="2"/>
  <c r="G5" i="4" s="1"/>
  <c r="U5" i="4" s="1"/>
  <c r="U7" i="2"/>
  <c r="G6" i="4" s="1"/>
  <c r="U6" i="4" s="1"/>
  <c r="U8" i="2"/>
  <c r="G7" i="4" s="1"/>
  <c r="U7" i="4" s="1"/>
  <c r="U9" i="2"/>
  <c r="G8" i="4" s="1"/>
  <c r="U8" i="4" s="1"/>
  <c r="U10" i="2"/>
  <c r="G9" i="4" s="1"/>
  <c r="U9" i="4" s="1"/>
  <c r="U11" i="2"/>
  <c r="G10" i="4" s="1"/>
  <c r="U10" i="4" s="1"/>
  <c r="U12" i="2"/>
  <c r="G11" i="4" s="1"/>
  <c r="U11" i="4" s="1"/>
  <c r="U13" i="2"/>
  <c r="G12" i="4" s="1"/>
  <c r="U12" i="4" s="1"/>
  <c r="U14" i="2"/>
  <c r="G13" i="4" s="1"/>
  <c r="U13" i="4" s="1"/>
  <c r="U16" i="2"/>
  <c r="G14" i="4" s="1"/>
  <c r="U14" i="4" s="1"/>
  <c r="U17" i="2"/>
  <c r="G15" i="4" s="1"/>
  <c r="U15" i="4" s="1"/>
  <c r="U18" i="2"/>
  <c r="G16" i="4" s="1"/>
  <c r="U16" i="4" s="1"/>
  <c r="V16" i="4" s="1"/>
  <c r="E16" i="4" s="1"/>
  <c r="U19" i="2"/>
  <c r="G17" i="4" s="1"/>
  <c r="U17" i="4" s="1"/>
  <c r="U21" i="2"/>
  <c r="G18" i="4" s="1"/>
  <c r="U18" i="4" s="1"/>
  <c r="U22" i="2"/>
  <c r="G19" i="4" s="1"/>
  <c r="U19" i="4" s="1"/>
  <c r="U23" i="2"/>
  <c r="G20" i="4" s="1"/>
  <c r="U20" i="4" s="1"/>
  <c r="U24" i="2"/>
  <c r="G21" i="4" s="1"/>
  <c r="U25" i="2"/>
  <c r="G22" i="4" s="1"/>
  <c r="U22" i="4" s="1"/>
  <c r="U21" i="4" l="1"/>
  <c r="F20" i="4"/>
  <c r="V20" i="4" s="1"/>
  <c r="E20" i="4" s="1"/>
  <c r="F23" i="2"/>
  <c r="V23" i="2" s="1"/>
  <c r="E23" i="2" s="1"/>
  <c r="F15" i="4"/>
  <c r="V15" i="4" s="1"/>
  <c r="E15" i="4" s="1"/>
  <c r="F17" i="2"/>
  <c r="V17" i="2"/>
  <c r="E17" i="2" s="1"/>
  <c r="F5" i="4"/>
  <c r="V5" i="4" s="1"/>
  <c r="E5" i="4" s="1"/>
  <c r="T4" i="5"/>
  <c r="E4" i="5" s="1"/>
  <c r="F6" i="2"/>
  <c r="V6" i="2" s="1"/>
  <c r="F8" i="4"/>
  <c r="V8" i="4" s="1"/>
  <c r="E8" i="4" s="1"/>
  <c r="F9" i="2"/>
  <c r="V9" i="2" s="1"/>
  <c r="T7" i="5"/>
  <c r="E7" i="5" s="1"/>
  <c r="F21" i="4"/>
  <c r="F24" i="2"/>
  <c r="V24" i="2" s="1"/>
  <c r="E24" i="2" s="1"/>
  <c r="T17" i="5"/>
  <c r="E17" i="5" s="1"/>
  <c r="F7" i="4"/>
  <c r="V7" i="4" s="1"/>
  <c r="E7" i="4" s="1"/>
  <c r="T6" i="5"/>
  <c r="E6" i="5" s="1"/>
  <c r="F8" i="2"/>
  <c r="V8" i="2" s="1"/>
  <c r="E8" i="2" s="1"/>
  <c r="F14" i="4"/>
  <c r="V14" i="4" s="1"/>
  <c r="E14" i="4" s="1"/>
  <c r="F16" i="2"/>
  <c r="V16" i="2" s="1"/>
  <c r="E16" i="2" s="1"/>
  <c r="T13" i="5"/>
  <c r="E13" i="5" s="1"/>
  <c r="F10" i="4"/>
  <c r="V10" i="4" s="1"/>
  <c r="E10" i="4" s="1"/>
  <c r="T9" i="5"/>
  <c r="E9" i="5" s="1"/>
  <c r="F11" i="2"/>
  <c r="V11" i="2" s="1"/>
  <c r="E11" i="2" s="1"/>
  <c r="F6" i="4"/>
  <c r="V6" i="4" s="1"/>
  <c r="E6" i="4" s="1"/>
  <c r="T5" i="5"/>
  <c r="E5" i="5" s="1"/>
  <c r="F7" i="2"/>
  <c r="V7" i="2" s="1"/>
  <c r="F2" i="4"/>
  <c r="T2" i="5"/>
  <c r="E2" i="5" s="1"/>
  <c r="F2" i="2"/>
  <c r="F11" i="4"/>
  <c r="V11" i="4" s="1"/>
  <c r="E11" i="4" s="1"/>
  <c r="F12" i="2"/>
  <c r="V12" i="2" s="1"/>
  <c r="E12" i="2" s="1"/>
  <c r="T10" i="5"/>
  <c r="E10" i="5" s="1"/>
  <c r="F13" i="4"/>
  <c r="V13" i="4" s="1"/>
  <c r="E13" i="4" s="1"/>
  <c r="V14" i="2"/>
  <c r="E14" i="2" s="1"/>
  <c r="T12" i="5"/>
  <c r="E12" i="5" s="1"/>
  <c r="F12" i="4"/>
  <c r="V12" i="4" s="1"/>
  <c r="E12" i="4" s="1"/>
  <c r="T11" i="5"/>
  <c r="E11" i="5" s="1"/>
  <c r="F13" i="2"/>
  <c r="V13" i="2" s="1"/>
  <c r="E13" i="2" s="1"/>
  <c r="F22" i="4"/>
  <c r="V22" i="4" s="1"/>
  <c r="E22" i="4" s="1"/>
  <c r="F25" i="2"/>
  <c r="V25" i="2" s="1"/>
  <c r="E25" i="2" s="1"/>
  <c r="T18" i="5"/>
  <c r="E18" i="5" s="1"/>
  <c r="F18" i="4"/>
  <c r="V18" i="4" s="1"/>
  <c r="E18" i="4" s="1"/>
  <c r="V21" i="2"/>
  <c r="E21" i="2" s="1"/>
  <c r="T15" i="5"/>
  <c r="E15" i="5" s="1"/>
  <c r="F17" i="4"/>
  <c r="V17" i="4" s="1"/>
  <c r="E17" i="4" s="1"/>
  <c r="T14" i="5"/>
  <c r="E14" i="5" s="1"/>
  <c r="F19" i="2"/>
  <c r="V19" i="2" s="1"/>
  <c r="E19" i="2" s="1"/>
  <c r="F19" i="4"/>
  <c r="V19" i="4" s="1"/>
  <c r="E19" i="4" s="1"/>
  <c r="F22" i="2"/>
  <c r="V22" i="2" s="1"/>
  <c r="E22" i="2" s="1"/>
  <c r="T16" i="5"/>
  <c r="E16" i="5" s="1"/>
  <c r="F9" i="4"/>
  <c r="V9" i="4" s="1"/>
  <c r="E9" i="4" s="1"/>
  <c r="T8" i="5"/>
  <c r="E8" i="5" s="1"/>
  <c r="F10" i="2"/>
  <c r="V10" i="2" s="1"/>
  <c r="F4" i="4"/>
  <c r="V4" i="4" s="1"/>
  <c r="T3" i="5"/>
  <c r="E3" i="5" s="1"/>
  <c r="V4" i="2"/>
  <c r="E4" i="2" s="1"/>
  <c r="F3" i="2"/>
  <c r="V3" i="2" s="1"/>
  <c r="E3" i="2" s="1"/>
  <c r="F18" i="2"/>
  <c r="V18" i="2" s="1"/>
  <c r="E18" i="2" s="1"/>
  <c r="T2" i="2"/>
  <c r="T26" i="2" s="1"/>
  <c r="G26" i="2"/>
  <c r="V21" i="4" l="1"/>
  <c r="E21" i="4" s="1"/>
  <c r="E4" i="4"/>
  <c r="T19" i="5"/>
  <c r="U2" i="2"/>
  <c r="E6" i="2"/>
  <c r="E7" i="2"/>
  <c r="E9" i="2"/>
  <c r="U26" i="2" l="1"/>
  <c r="G2" i="4"/>
  <c r="U2" i="4" l="1"/>
  <c r="G23" i="4"/>
  <c r="V2" i="2"/>
  <c r="V26" i="2" s="1"/>
  <c r="U23" i="4" l="1"/>
  <c r="V2" i="4"/>
  <c r="E10" i="2"/>
  <c r="E2" i="4" l="1"/>
  <c r="V23" i="4"/>
  <c r="E2" i="2"/>
</calcChain>
</file>

<file path=xl/sharedStrings.xml><?xml version="1.0" encoding="utf-8"?>
<sst xmlns="http://schemas.openxmlformats.org/spreadsheetml/2006/main" count="291" uniqueCount="69">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</sst>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61" workbookViewId="0">
      <selection activeCell="V86" sqref="V86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25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1:8" x14ac:dyDescent="0.25">
      <c r="B145" s="29"/>
    </row>
    <row r="146" spans="1:8" x14ac:dyDescent="0.25">
      <c r="B146" s="29"/>
    </row>
    <row r="147" spans="1:8" x14ac:dyDescent="0.25">
      <c r="B147" s="29"/>
    </row>
    <row r="148" spans="1:8" x14ac:dyDescent="0.25">
      <c r="B148" s="17">
        <f>SUM(B101:B147)</f>
        <v>1988.76</v>
      </c>
    </row>
    <row r="150" spans="1:8" x14ac:dyDescent="0.25">
      <c r="A150" s="3" t="s">
        <v>12</v>
      </c>
      <c r="B150" s="28" t="s">
        <v>63</v>
      </c>
      <c r="D150" s="3" t="s">
        <v>12</v>
      </c>
      <c r="E150" s="28" t="s">
        <v>64</v>
      </c>
      <c r="G150" s="3" t="s">
        <v>12</v>
      </c>
      <c r="H150" s="28" t="s">
        <v>65</v>
      </c>
    </row>
    <row r="151" spans="1:8" x14ac:dyDescent="0.25">
      <c r="A151" s="4">
        <v>42667</v>
      </c>
      <c r="B151" s="17">
        <v>2042.5</v>
      </c>
      <c r="D151" s="4">
        <v>42667</v>
      </c>
      <c r="E151" s="17">
        <v>1412.7</v>
      </c>
      <c r="G151" s="4">
        <v>42667</v>
      </c>
      <c r="H151" s="17">
        <v>1303.4000000000001</v>
      </c>
    </row>
    <row r="152" spans="1:8" x14ac:dyDescent="0.25">
      <c r="A152" s="4"/>
      <c r="B152" s="29"/>
      <c r="D152" s="4"/>
      <c r="E152" s="29"/>
      <c r="G152" s="4"/>
      <c r="H152" s="29"/>
    </row>
    <row r="200" spans="2:8" x14ac:dyDescent="0.25">
      <c r="B200" s="29">
        <f>SUM(B151,B199)</f>
        <v>2042.5</v>
      </c>
      <c r="E200" s="29">
        <f>SUM(E151,E199)</f>
        <v>1412.7</v>
      </c>
      <c r="H200" s="29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abSelected="1" workbookViewId="0">
      <selection activeCell="A22" sqref="A22:XFD2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21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5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5" si="1">SUM(H2:S2)</f>
        <v>21.909999999999997</v>
      </c>
      <c r="U2" s="15">
        <f t="shared" ref="U2:U25" si="2">SUM(G2:S2)</f>
        <v>28.619999999999997</v>
      </c>
      <c r="V2" s="13">
        <f t="shared" ref="V2:V25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>V4/D4</f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s="25" customFormat="1" x14ac:dyDescent="0.25">
      <c r="A5" s="33" t="s">
        <v>63</v>
      </c>
      <c r="B5" s="32" t="s">
        <v>67</v>
      </c>
      <c r="C5" s="32" t="s">
        <v>6</v>
      </c>
      <c r="D5" s="32">
        <v>43</v>
      </c>
      <c r="E5" s="34">
        <f>V5/D5</f>
        <v>47.5</v>
      </c>
      <c r="F5" s="35">
        <f>'Initial Buys'!B200</f>
        <v>2042.5</v>
      </c>
      <c r="G5" s="36">
        <v>0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36">
        <f t="shared" si="1"/>
        <v>0</v>
      </c>
      <c r="U5" s="36">
        <f t="shared" si="2"/>
        <v>0</v>
      </c>
      <c r="V5" s="37">
        <f t="shared" si="3"/>
        <v>2042.5</v>
      </c>
    </row>
    <row r="6" spans="1:22" x14ac:dyDescent="0.25">
      <c r="A6" s="30" t="s">
        <v>23</v>
      </c>
      <c r="B6" s="5" t="s">
        <v>43</v>
      </c>
      <c r="C6" s="5" t="s">
        <v>6</v>
      </c>
      <c r="D6" s="5">
        <v>16.358000000000001</v>
      </c>
      <c r="E6" s="20">
        <f t="shared" si="0"/>
        <v>63.470473162978358</v>
      </c>
      <c r="F6" s="6">
        <f>'Initial Buys'!K48</f>
        <v>1013.44</v>
      </c>
      <c r="G6" s="15">
        <f>'2015'!S4</f>
        <v>6.08</v>
      </c>
      <c r="H6" s="22">
        <v>0</v>
      </c>
      <c r="I6" s="21">
        <v>6.09</v>
      </c>
      <c r="J6" s="22">
        <v>0</v>
      </c>
      <c r="K6" s="21">
        <v>0</v>
      </c>
      <c r="L6" s="22">
        <v>6.31</v>
      </c>
      <c r="M6" s="21">
        <v>0</v>
      </c>
      <c r="N6" s="22">
        <v>0</v>
      </c>
      <c r="O6" s="21">
        <v>6.33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18.729999999999997</v>
      </c>
      <c r="U6" s="15">
        <f t="shared" si="2"/>
        <v>24.810000000000002</v>
      </c>
      <c r="V6" s="13">
        <f t="shared" si="3"/>
        <v>1038.25</v>
      </c>
    </row>
    <row r="7" spans="1:22" x14ac:dyDescent="0.25">
      <c r="A7" s="33" t="s">
        <v>24</v>
      </c>
      <c r="B7" s="32" t="s">
        <v>44</v>
      </c>
      <c r="C7" s="32" t="s">
        <v>18</v>
      </c>
      <c r="D7" s="32">
        <v>14.637</v>
      </c>
      <c r="E7" s="34">
        <f t="shared" si="0"/>
        <v>77.426385188221644</v>
      </c>
      <c r="F7" s="35">
        <f>'Initial Buys'!N48</f>
        <v>1072.4000000000001</v>
      </c>
      <c r="G7" s="36">
        <f>'2015'!S5</f>
        <v>14.95</v>
      </c>
      <c r="H7" s="22">
        <v>0</v>
      </c>
      <c r="I7" s="21">
        <v>0</v>
      </c>
      <c r="J7" s="22">
        <v>15.13</v>
      </c>
      <c r="K7" s="21">
        <v>0</v>
      </c>
      <c r="L7" s="22">
        <v>0</v>
      </c>
      <c r="M7" s="21">
        <v>15.34</v>
      </c>
      <c r="N7" s="22">
        <v>0</v>
      </c>
      <c r="O7" s="21">
        <v>0</v>
      </c>
      <c r="P7" s="22">
        <v>15.47</v>
      </c>
      <c r="Q7" s="21">
        <v>0</v>
      </c>
      <c r="R7" s="22">
        <v>0</v>
      </c>
      <c r="S7" s="21">
        <v>0</v>
      </c>
      <c r="T7" s="36">
        <f t="shared" si="1"/>
        <v>45.94</v>
      </c>
      <c r="U7" s="36">
        <f t="shared" si="2"/>
        <v>60.89</v>
      </c>
      <c r="V7" s="37">
        <f t="shared" si="3"/>
        <v>1133.2900000000002</v>
      </c>
    </row>
    <row r="8" spans="1:22" x14ac:dyDescent="0.25">
      <c r="A8" s="30" t="s">
        <v>25</v>
      </c>
      <c r="B8" s="5" t="s">
        <v>45</v>
      </c>
      <c r="C8" s="5" t="s">
        <v>8</v>
      </c>
      <c r="D8" s="5">
        <v>14.422000000000001</v>
      </c>
      <c r="E8" s="20">
        <f>V8/D8</f>
        <v>72.590486756344475</v>
      </c>
      <c r="F8" s="6">
        <f>'Initial Buys'!Q48</f>
        <v>1012.94</v>
      </c>
      <c r="G8" s="15">
        <f>'2015'!S6</f>
        <v>0</v>
      </c>
      <c r="H8" s="22">
        <v>0</v>
      </c>
      <c r="I8" s="21">
        <v>8.4</v>
      </c>
      <c r="J8" s="22">
        <v>0</v>
      </c>
      <c r="K8" s="21">
        <v>0</v>
      </c>
      <c r="L8" s="22">
        <v>8.4700000000000006</v>
      </c>
      <c r="M8" s="21">
        <v>0</v>
      </c>
      <c r="N8" s="22">
        <v>0</v>
      </c>
      <c r="O8" s="21">
        <v>8.5299999999999994</v>
      </c>
      <c r="P8" s="22">
        <v>0</v>
      </c>
      <c r="Q8" s="21">
        <v>0</v>
      </c>
      <c r="R8" s="22">
        <v>8.56</v>
      </c>
      <c r="S8" s="21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3" t="s">
        <v>26</v>
      </c>
      <c r="B9" s="32" t="s">
        <v>46</v>
      </c>
      <c r="C9" s="32" t="s">
        <v>39</v>
      </c>
      <c r="D9" s="32">
        <v>14.522</v>
      </c>
      <c r="E9" s="34">
        <f t="shared" si="0"/>
        <v>66.001928109075891</v>
      </c>
      <c r="F9" s="35">
        <f>'Initial Buys'!T48</f>
        <v>920.78</v>
      </c>
      <c r="G9" s="36">
        <f>'2015'!S7</f>
        <v>9.08</v>
      </c>
      <c r="H9" s="22">
        <v>0</v>
      </c>
      <c r="I9" s="21">
        <v>0</v>
      </c>
      <c r="J9" s="22">
        <v>9.5</v>
      </c>
      <c r="K9" s="21">
        <v>0</v>
      </c>
      <c r="L9" s="22">
        <v>0</v>
      </c>
      <c r="M9" s="21">
        <v>9.52</v>
      </c>
      <c r="N9" s="22">
        <v>0</v>
      </c>
      <c r="O9" s="21">
        <v>0</v>
      </c>
      <c r="P9" s="22">
        <v>9.6</v>
      </c>
      <c r="Q9" s="21">
        <v>0</v>
      </c>
      <c r="R9" s="22">
        <v>0</v>
      </c>
      <c r="S9" s="21">
        <v>0</v>
      </c>
      <c r="T9" s="36">
        <f t="shared" si="1"/>
        <v>28.619999999999997</v>
      </c>
      <c r="U9" s="36">
        <f t="shared" si="2"/>
        <v>37.699999999999996</v>
      </c>
      <c r="V9" s="37">
        <f t="shared" si="3"/>
        <v>958.48</v>
      </c>
    </row>
    <row r="10" spans="1:22" x14ac:dyDescent="0.25">
      <c r="A10" s="30" t="s">
        <v>7</v>
      </c>
      <c r="B10" s="5" t="s">
        <v>14</v>
      </c>
      <c r="C10" s="5" t="s">
        <v>8</v>
      </c>
      <c r="D10" s="5">
        <v>22.847000000000001</v>
      </c>
      <c r="E10" s="20">
        <f t="shared" si="0"/>
        <v>45.495688711865888</v>
      </c>
      <c r="F10" s="6">
        <f>'Initial Buys'!W48</f>
        <v>997.04</v>
      </c>
      <c r="G10" s="15">
        <f>'2015'!S8</f>
        <v>10.45</v>
      </c>
      <c r="H10" s="22">
        <v>0</v>
      </c>
      <c r="I10" s="21">
        <v>0</v>
      </c>
      <c r="J10" s="22">
        <v>10.54</v>
      </c>
      <c r="K10" s="21">
        <v>0</v>
      </c>
      <c r="L10" s="22">
        <v>0</v>
      </c>
      <c r="M10" s="21">
        <v>10.66</v>
      </c>
      <c r="N10" s="22">
        <v>0</v>
      </c>
      <c r="O10" s="21">
        <v>0</v>
      </c>
      <c r="P10" s="22">
        <v>10.75</v>
      </c>
      <c r="Q10" s="21">
        <v>0</v>
      </c>
      <c r="R10" s="22">
        <v>0</v>
      </c>
      <c r="S10" s="21">
        <v>0</v>
      </c>
      <c r="T10" s="15">
        <f t="shared" si="1"/>
        <v>31.95</v>
      </c>
      <c r="U10" s="15">
        <f t="shared" si="2"/>
        <v>42.4</v>
      </c>
      <c r="V10" s="13">
        <f t="shared" si="3"/>
        <v>1039.44</v>
      </c>
    </row>
    <row r="11" spans="1:22" x14ac:dyDescent="0.25">
      <c r="A11" s="33" t="s">
        <v>27</v>
      </c>
      <c r="B11" s="32" t="s">
        <v>47</v>
      </c>
      <c r="C11" s="32" t="s">
        <v>6</v>
      </c>
      <c r="D11" s="32">
        <v>18.646000000000001</v>
      </c>
      <c r="E11" s="34">
        <f t="shared" si="0"/>
        <v>57.213343344417027</v>
      </c>
      <c r="F11" s="35">
        <f>'Initial Buys'!Z48</f>
        <v>1027.08</v>
      </c>
      <c r="G11" s="36">
        <f>'2015'!S9</f>
        <v>5.7</v>
      </c>
      <c r="H11" s="22">
        <v>0</v>
      </c>
      <c r="I11" s="21">
        <v>7.96</v>
      </c>
      <c r="J11" s="22">
        <v>0</v>
      </c>
      <c r="K11" s="21">
        <v>0</v>
      </c>
      <c r="L11" s="22">
        <v>8.39</v>
      </c>
      <c r="M11" s="21">
        <v>0</v>
      </c>
      <c r="N11" s="22">
        <v>0</v>
      </c>
      <c r="O11" s="21">
        <v>8.81</v>
      </c>
      <c r="P11" s="22">
        <v>0</v>
      </c>
      <c r="Q11" s="21">
        <v>0</v>
      </c>
      <c r="R11" s="22">
        <v>8.86</v>
      </c>
      <c r="S11" s="21">
        <v>0</v>
      </c>
      <c r="T11" s="36">
        <f t="shared" si="1"/>
        <v>34.020000000000003</v>
      </c>
      <c r="U11" s="36">
        <f t="shared" si="2"/>
        <v>39.72</v>
      </c>
      <c r="V11" s="37">
        <f t="shared" si="3"/>
        <v>1066.8</v>
      </c>
    </row>
    <row r="12" spans="1:22" x14ac:dyDescent="0.25">
      <c r="A12" s="30" t="s">
        <v>28</v>
      </c>
      <c r="B12" s="5" t="s">
        <v>48</v>
      </c>
      <c r="C12" s="5" t="s">
        <v>8</v>
      </c>
      <c r="D12" s="5">
        <v>12.327</v>
      </c>
      <c r="E12" s="20">
        <f t="shared" si="0"/>
        <v>82.91717368378356</v>
      </c>
      <c r="F12" s="6">
        <f>'Initial Buys'!AC48</f>
        <v>989.4</v>
      </c>
      <c r="G12" s="15">
        <f>'2015'!S10</f>
        <v>4.75</v>
      </c>
      <c r="H12" s="22">
        <v>6.63</v>
      </c>
      <c r="I12" s="21">
        <v>0</v>
      </c>
      <c r="J12" s="22">
        <v>0</v>
      </c>
      <c r="K12" s="21">
        <v>6.66</v>
      </c>
      <c r="L12" s="22">
        <v>0</v>
      </c>
      <c r="M12" s="21">
        <v>0</v>
      </c>
      <c r="N12" s="22">
        <v>6.71</v>
      </c>
      <c r="O12" s="21">
        <v>0</v>
      </c>
      <c r="P12" s="22">
        <v>0</v>
      </c>
      <c r="Q12" s="21">
        <v>7.97</v>
      </c>
      <c r="R12" s="22">
        <v>0</v>
      </c>
      <c r="S12" s="21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3" t="s">
        <v>9</v>
      </c>
      <c r="B13" s="32" t="s">
        <v>15</v>
      </c>
      <c r="C13" s="32" t="s">
        <v>10</v>
      </c>
      <c r="D13" s="32">
        <v>27.31</v>
      </c>
      <c r="E13" s="34">
        <f t="shared" si="0"/>
        <v>109.31819846210182</v>
      </c>
      <c r="F13" s="35">
        <f>'Initial Buys'!B98</f>
        <v>2951.1000000000004</v>
      </c>
      <c r="G13" s="36">
        <f>'2015'!S11</f>
        <v>8.1999999999999993</v>
      </c>
      <c r="H13" s="22">
        <v>0</v>
      </c>
      <c r="I13" s="21">
        <v>0</v>
      </c>
      <c r="J13" s="22">
        <v>8.3000000000000007</v>
      </c>
      <c r="K13" s="21">
        <v>0</v>
      </c>
      <c r="L13" s="22">
        <v>0</v>
      </c>
      <c r="M13" s="21">
        <v>8.91</v>
      </c>
      <c r="N13" s="22">
        <v>0</v>
      </c>
      <c r="O13" s="21">
        <v>0</v>
      </c>
      <c r="P13" s="22">
        <v>8.9700000000000006</v>
      </c>
      <c r="Q13" s="21">
        <v>0</v>
      </c>
      <c r="R13" s="22">
        <v>0</v>
      </c>
      <c r="S13" s="21">
        <v>0</v>
      </c>
      <c r="T13" s="36">
        <f t="shared" si="1"/>
        <v>26.18</v>
      </c>
      <c r="U13" s="36">
        <f t="shared" si="2"/>
        <v>34.380000000000003</v>
      </c>
      <c r="V13" s="37">
        <f t="shared" si="3"/>
        <v>2985.4800000000005</v>
      </c>
    </row>
    <row r="14" spans="1:22" x14ac:dyDescent="0.25">
      <c r="A14" s="30" t="s">
        <v>17</v>
      </c>
      <c r="B14" s="5" t="s">
        <v>49</v>
      </c>
      <c r="C14" s="5" t="s">
        <v>6</v>
      </c>
      <c r="D14" s="5">
        <v>36.692999999999998</v>
      </c>
      <c r="E14" s="20">
        <f t="shared" si="0"/>
        <v>40.452129834028291</v>
      </c>
      <c r="F14" s="6">
        <f>'Initial Buys'!E98</f>
        <v>1453.6</v>
      </c>
      <c r="G14" s="15">
        <f>'2015'!S12</f>
        <v>7.26</v>
      </c>
      <c r="H14" s="22">
        <v>0</v>
      </c>
      <c r="I14" s="21">
        <v>0</v>
      </c>
      <c r="J14" s="22">
        <v>0</v>
      </c>
      <c r="K14" s="21">
        <v>7.75</v>
      </c>
      <c r="L14" s="22">
        <v>0</v>
      </c>
      <c r="M14" s="21">
        <v>0</v>
      </c>
      <c r="N14" s="22">
        <v>7.82</v>
      </c>
      <c r="O14" s="21">
        <v>0</v>
      </c>
      <c r="P14" s="22">
        <v>0</v>
      </c>
      <c r="Q14" s="21">
        <v>7.88</v>
      </c>
      <c r="R14" s="22">
        <v>0</v>
      </c>
      <c r="S14" s="21">
        <v>0</v>
      </c>
      <c r="T14" s="15">
        <f t="shared" si="1"/>
        <v>23.45</v>
      </c>
      <c r="U14" s="15">
        <f t="shared" si="2"/>
        <v>30.709999999999997</v>
      </c>
      <c r="V14" s="13">
        <f t="shared" si="3"/>
        <v>1484.31</v>
      </c>
    </row>
    <row r="15" spans="1:22" s="25" customFormat="1" x14ac:dyDescent="0.25">
      <c r="A15" s="33" t="s">
        <v>64</v>
      </c>
      <c r="B15" s="32" t="s">
        <v>66</v>
      </c>
      <c r="C15" s="32" t="s">
        <v>6</v>
      </c>
      <c r="D15" s="32">
        <v>15</v>
      </c>
      <c r="E15" s="34">
        <f t="shared" si="0"/>
        <v>94.18</v>
      </c>
      <c r="F15" s="35">
        <f>'Initial Buys'!E200</f>
        <v>1412.7</v>
      </c>
      <c r="G15" s="36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36">
        <f t="shared" si="1"/>
        <v>0</v>
      </c>
      <c r="U15" s="36">
        <f t="shared" si="2"/>
        <v>0</v>
      </c>
      <c r="V15" s="37">
        <f t="shared" si="3"/>
        <v>1412.7</v>
      </c>
    </row>
    <row r="16" spans="1:22" x14ac:dyDescent="0.25">
      <c r="A16" s="30" t="s">
        <v>29</v>
      </c>
      <c r="B16" s="5" t="s">
        <v>50</v>
      </c>
      <c r="C16" s="5" t="s">
        <v>8</v>
      </c>
      <c r="D16" s="5">
        <v>7.1879999999999997</v>
      </c>
      <c r="E16" s="20">
        <f t="shared" si="0"/>
        <v>140.40066777963273</v>
      </c>
      <c r="F16" s="6">
        <f>'Initial Buys'!H98</f>
        <v>978.46</v>
      </c>
      <c r="G16" s="15">
        <f>'2015'!S13</f>
        <v>7.18</v>
      </c>
      <c r="H16" s="22">
        <v>0</v>
      </c>
      <c r="I16" s="21">
        <v>0</v>
      </c>
      <c r="J16" s="22">
        <v>7.77</v>
      </c>
      <c r="K16" s="21">
        <v>0</v>
      </c>
      <c r="L16" s="22">
        <v>0</v>
      </c>
      <c r="M16" s="21">
        <v>7.86</v>
      </c>
      <c r="N16" s="22">
        <v>0</v>
      </c>
      <c r="O16" s="21">
        <v>0</v>
      </c>
      <c r="P16" s="22">
        <v>7.93</v>
      </c>
      <c r="Q16" s="21">
        <v>0</v>
      </c>
      <c r="R16" s="22">
        <v>0</v>
      </c>
      <c r="S16" s="21">
        <v>0</v>
      </c>
      <c r="T16" s="15">
        <f t="shared" si="1"/>
        <v>23.56</v>
      </c>
      <c r="U16" s="15">
        <f t="shared" si="2"/>
        <v>30.74</v>
      </c>
      <c r="V16" s="13">
        <f t="shared" si="3"/>
        <v>1009.2</v>
      </c>
    </row>
    <row r="17" spans="1:22" x14ac:dyDescent="0.25">
      <c r="A17" s="33" t="s">
        <v>30</v>
      </c>
      <c r="B17" s="32" t="s">
        <v>51</v>
      </c>
      <c r="C17" s="32" t="s">
        <v>6</v>
      </c>
      <c r="D17" s="32">
        <v>29.283999999999999</v>
      </c>
      <c r="E17" s="34">
        <f t="shared" si="0"/>
        <v>66.718003005053959</v>
      </c>
      <c r="F17" s="35">
        <f>'Initial Buys'!K98</f>
        <v>1936.08</v>
      </c>
      <c r="G17" s="36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17.690000000000001</v>
      </c>
      <c r="R17" s="22">
        <v>0</v>
      </c>
      <c r="S17" s="21">
        <v>0</v>
      </c>
      <c r="T17" s="36">
        <f t="shared" si="1"/>
        <v>17.690000000000001</v>
      </c>
      <c r="U17" s="36">
        <f t="shared" si="2"/>
        <v>17.690000000000001</v>
      </c>
      <c r="V17" s="37">
        <f t="shared" si="3"/>
        <v>1953.77</v>
      </c>
    </row>
    <row r="18" spans="1:22" x14ac:dyDescent="0.25">
      <c r="A18" s="30" t="s">
        <v>31</v>
      </c>
      <c r="B18" s="5" t="s">
        <v>52</v>
      </c>
      <c r="C18" s="5" t="s">
        <v>6</v>
      </c>
      <c r="D18" s="5">
        <v>4.056</v>
      </c>
      <c r="E18" s="20">
        <f t="shared" si="0"/>
        <v>103.42948717948718</v>
      </c>
      <c r="F18" s="6">
        <f>'Initial Buys'!N98</f>
        <v>413.52</v>
      </c>
      <c r="G18" s="15">
        <v>0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2.96</v>
      </c>
      <c r="N18" s="22">
        <v>0</v>
      </c>
      <c r="O18" s="21">
        <v>0</v>
      </c>
      <c r="P18" s="22">
        <v>3.03</v>
      </c>
      <c r="Q18" s="21">
        <v>0</v>
      </c>
      <c r="R18" s="22">
        <v>0</v>
      </c>
      <c r="S18" s="21">
        <v>0</v>
      </c>
      <c r="T18" s="15">
        <f t="shared" si="1"/>
        <v>5.99</v>
      </c>
      <c r="U18" s="15">
        <f t="shared" si="2"/>
        <v>5.99</v>
      </c>
      <c r="V18" s="13">
        <f t="shared" si="3"/>
        <v>419.51</v>
      </c>
    </row>
    <row r="19" spans="1:22" x14ac:dyDescent="0.25">
      <c r="A19" s="33" t="s">
        <v>32</v>
      </c>
      <c r="B19" s="32" t="s">
        <v>53</v>
      </c>
      <c r="C19" s="32" t="s">
        <v>6</v>
      </c>
      <c r="D19" s="32">
        <v>25.466000000000001</v>
      </c>
      <c r="E19" s="34">
        <f t="shared" si="0"/>
        <v>77.880311002905827</v>
      </c>
      <c r="F19" s="35">
        <f>'Initial Buys'!Q98</f>
        <v>1945.52</v>
      </c>
      <c r="G19" s="36">
        <f>'2015'!S14</f>
        <v>9.2799999999999994</v>
      </c>
      <c r="H19" s="22">
        <v>0</v>
      </c>
      <c r="I19" s="21">
        <v>9.36</v>
      </c>
      <c r="J19" s="22">
        <v>0</v>
      </c>
      <c r="K19" s="21">
        <v>0</v>
      </c>
      <c r="L19" s="22">
        <v>9.5299999999999994</v>
      </c>
      <c r="M19" s="21">
        <v>0</v>
      </c>
      <c r="N19" s="22">
        <v>0</v>
      </c>
      <c r="O19" s="21">
        <v>9.61</v>
      </c>
      <c r="P19" s="22">
        <v>0</v>
      </c>
      <c r="Q19" s="21">
        <v>0</v>
      </c>
      <c r="R19" s="22">
        <v>0</v>
      </c>
      <c r="S19" s="21">
        <v>0</v>
      </c>
      <c r="T19" s="36">
        <f t="shared" si="1"/>
        <v>28.5</v>
      </c>
      <c r="U19" s="36">
        <f t="shared" si="2"/>
        <v>37.78</v>
      </c>
      <c r="V19" s="37">
        <f t="shared" si="3"/>
        <v>1983.3</v>
      </c>
    </row>
    <row r="20" spans="1:22" s="25" customFormat="1" x14ac:dyDescent="0.25">
      <c r="A20" s="30" t="s">
        <v>65</v>
      </c>
      <c r="B20" s="5" t="s">
        <v>68</v>
      </c>
      <c r="C20" s="5" t="s">
        <v>6</v>
      </c>
      <c r="D20" s="5">
        <v>10</v>
      </c>
      <c r="E20" s="20">
        <f t="shared" si="0"/>
        <v>130.34</v>
      </c>
      <c r="F20" s="6">
        <f>'Initial Buys'!H200</f>
        <v>1303.4000000000001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0</v>
      </c>
      <c r="V20" s="13">
        <f t="shared" si="3"/>
        <v>1303.4000000000001</v>
      </c>
    </row>
    <row r="21" spans="1:22" x14ac:dyDescent="0.25">
      <c r="A21" s="33" t="s">
        <v>33</v>
      </c>
      <c r="B21" s="32" t="s">
        <v>54</v>
      </c>
      <c r="C21" s="32" t="s">
        <v>39</v>
      </c>
      <c r="D21" s="32">
        <v>23.007000000000001</v>
      </c>
      <c r="E21" s="34">
        <f t="shared" si="0"/>
        <v>43.980527665493106</v>
      </c>
      <c r="F21" s="35">
        <f>'Initial Buys'!T98</f>
        <v>962.5</v>
      </c>
      <c r="G21" s="36">
        <f>'2015'!S15</f>
        <v>11.94</v>
      </c>
      <c r="H21" s="22">
        <v>0</v>
      </c>
      <c r="I21" s="21">
        <v>0</v>
      </c>
      <c r="J21" s="22">
        <v>12.08</v>
      </c>
      <c r="K21" s="21">
        <v>0</v>
      </c>
      <c r="L21" s="22">
        <v>0</v>
      </c>
      <c r="M21" s="21">
        <v>12.61</v>
      </c>
      <c r="N21" s="22">
        <v>0</v>
      </c>
      <c r="O21" s="21">
        <v>0</v>
      </c>
      <c r="P21" s="22">
        <v>12.73</v>
      </c>
      <c r="Q21" s="21">
        <v>0</v>
      </c>
      <c r="R21" s="22">
        <v>0</v>
      </c>
      <c r="S21" s="21">
        <v>0</v>
      </c>
      <c r="T21" s="36">
        <f t="shared" si="1"/>
        <v>37.42</v>
      </c>
      <c r="U21" s="36">
        <f t="shared" si="2"/>
        <v>49.36</v>
      </c>
      <c r="V21" s="37">
        <f t="shared" si="3"/>
        <v>1011.86</v>
      </c>
    </row>
    <row r="22" spans="1:22" x14ac:dyDescent="0.25">
      <c r="A22" s="30" t="s">
        <v>34</v>
      </c>
      <c r="B22" s="5" t="s">
        <v>35</v>
      </c>
      <c r="C22" s="5" t="s">
        <v>40</v>
      </c>
      <c r="D22" s="5">
        <v>61.228999999999999</v>
      </c>
      <c r="E22" s="20">
        <f t="shared" si="0"/>
        <v>36.655179735092851</v>
      </c>
      <c r="F22" s="6">
        <f>'Initial Buys'!W98</f>
        <v>2161.0100000000002</v>
      </c>
      <c r="G22" s="15">
        <f>'2015'!S16</f>
        <v>10.15</v>
      </c>
      <c r="H22" s="22">
        <v>0</v>
      </c>
      <c r="I22" s="21">
        <v>14.54</v>
      </c>
      <c r="J22" s="22">
        <v>0</v>
      </c>
      <c r="K22" s="21">
        <v>0</v>
      </c>
      <c r="L22" s="22">
        <v>14.73</v>
      </c>
      <c r="M22" s="21">
        <v>0</v>
      </c>
      <c r="N22" s="22">
        <v>0</v>
      </c>
      <c r="O22" s="21">
        <v>14.92</v>
      </c>
      <c r="P22" s="22">
        <v>0</v>
      </c>
      <c r="Q22" s="21">
        <v>0</v>
      </c>
      <c r="R22" s="22">
        <v>29.01</v>
      </c>
      <c r="S22" s="21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3" t="s">
        <v>36</v>
      </c>
      <c r="B23" s="32" t="s">
        <v>55</v>
      </c>
      <c r="C23" s="32" t="s">
        <v>40</v>
      </c>
      <c r="D23" s="32">
        <v>34.576000000000001</v>
      </c>
      <c r="E23" s="34">
        <f t="shared" si="0"/>
        <v>51.640444238778343</v>
      </c>
      <c r="F23" s="35">
        <f>'Initial Buys'!Z98</f>
        <v>1757.33</v>
      </c>
      <c r="G23" s="36">
        <v>0</v>
      </c>
      <c r="H23" s="22">
        <v>0</v>
      </c>
      <c r="I23" s="21">
        <v>0</v>
      </c>
      <c r="J23" s="22">
        <v>0</v>
      </c>
      <c r="K23" s="21">
        <v>0</v>
      </c>
      <c r="L23" s="22">
        <v>0</v>
      </c>
      <c r="M23" s="21">
        <v>0</v>
      </c>
      <c r="N23" s="22">
        <v>0</v>
      </c>
      <c r="O23" s="21">
        <v>8.4700000000000006</v>
      </c>
      <c r="P23" s="22">
        <v>0</v>
      </c>
      <c r="Q23" s="21">
        <v>0</v>
      </c>
      <c r="R23" s="22">
        <v>19.72</v>
      </c>
      <c r="S23" s="21">
        <v>0</v>
      </c>
      <c r="T23" s="36">
        <f t="shared" si="1"/>
        <v>28.189999999999998</v>
      </c>
      <c r="U23" s="36">
        <f t="shared" si="2"/>
        <v>28.189999999999998</v>
      </c>
      <c r="V23" s="37">
        <f t="shared" si="3"/>
        <v>1785.52</v>
      </c>
    </row>
    <row r="24" spans="1:22" x14ac:dyDescent="0.25">
      <c r="A24" s="30" t="s">
        <v>37</v>
      </c>
      <c r="B24" s="5" t="s">
        <v>56</v>
      </c>
      <c r="C24" s="5" t="s">
        <v>6</v>
      </c>
      <c r="D24" s="5">
        <v>29.777000000000001</v>
      </c>
      <c r="E24" s="20">
        <f t="shared" si="0"/>
        <v>66.146018739295428</v>
      </c>
      <c r="F24" s="6">
        <f>'Initial Buys'!AC98</f>
        <v>1916.7600000000002</v>
      </c>
      <c r="G24" s="15">
        <f>'2015'!S17</f>
        <v>0</v>
      </c>
      <c r="H24" s="22">
        <v>14.67</v>
      </c>
      <c r="I24" s="21">
        <v>0</v>
      </c>
      <c r="J24" s="22">
        <v>0</v>
      </c>
      <c r="K24" s="21">
        <v>15.15</v>
      </c>
      <c r="L24" s="22">
        <v>0</v>
      </c>
      <c r="M24" s="21">
        <v>15.23</v>
      </c>
      <c r="N24" s="22">
        <v>0</v>
      </c>
      <c r="O24" s="21">
        <v>0</v>
      </c>
      <c r="P24" s="22">
        <v>7.82</v>
      </c>
      <c r="Q24" s="21">
        <v>0</v>
      </c>
      <c r="R24" s="22">
        <v>0</v>
      </c>
      <c r="S24" s="21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1969.63</v>
      </c>
    </row>
    <row r="25" spans="1:22" x14ac:dyDescent="0.25">
      <c r="A25" s="33" t="s">
        <v>38</v>
      </c>
      <c r="B25" s="32" t="s">
        <v>57</v>
      </c>
      <c r="C25" s="32" t="s">
        <v>18</v>
      </c>
      <c r="D25" s="32">
        <v>25.503</v>
      </c>
      <c r="E25" s="34">
        <f t="shared" si="0"/>
        <v>79.626710583068657</v>
      </c>
      <c r="F25" s="35">
        <f>'Initial Buys'!B148</f>
        <v>1988.76</v>
      </c>
      <c r="G25" s="36">
        <f>'2015'!S18</f>
        <v>10.18</v>
      </c>
      <c r="H25" s="22">
        <v>0</v>
      </c>
      <c r="I25" s="21">
        <v>0</v>
      </c>
      <c r="J25" s="22">
        <v>10.3</v>
      </c>
      <c r="K25" s="21">
        <v>0</v>
      </c>
      <c r="L25" s="22">
        <v>0</v>
      </c>
      <c r="M25" s="21">
        <v>10.7</v>
      </c>
      <c r="N25" s="22">
        <v>0</v>
      </c>
      <c r="O25" s="21">
        <v>0</v>
      </c>
      <c r="P25" s="22">
        <v>10.78</v>
      </c>
      <c r="Q25" s="21">
        <v>0</v>
      </c>
      <c r="R25" s="22">
        <v>0</v>
      </c>
      <c r="S25" s="21">
        <v>0</v>
      </c>
      <c r="T25" s="36">
        <f t="shared" si="1"/>
        <v>31.78</v>
      </c>
      <c r="U25" s="36">
        <f t="shared" si="2"/>
        <v>41.96</v>
      </c>
      <c r="V25" s="37">
        <f t="shared" si="3"/>
        <v>2030.72</v>
      </c>
    </row>
    <row r="26" spans="1:22" x14ac:dyDescent="0.25">
      <c r="A26" s="26"/>
      <c r="B26" s="26"/>
      <c r="C26" s="26"/>
      <c r="D26" s="26"/>
      <c r="E26" s="26"/>
      <c r="F26" s="26"/>
      <c r="G26" s="27">
        <f>SUM(G2:G25)</f>
        <v>134.23000000000002</v>
      </c>
      <c r="H26" s="16">
        <f>SUM(H2:H25)</f>
        <v>21.3</v>
      </c>
      <c r="I26" s="27">
        <f t="shared" ref="I26:U26" si="4">SUM(I2:I25)</f>
        <v>58.78</v>
      </c>
      <c r="J26" s="16">
        <f t="shared" si="4"/>
        <v>80.88</v>
      </c>
      <c r="K26" s="27">
        <f t="shared" si="4"/>
        <v>29.560000000000002</v>
      </c>
      <c r="L26" s="16">
        <f t="shared" si="4"/>
        <v>60</v>
      </c>
      <c r="M26" s="27">
        <f t="shared" si="4"/>
        <v>101.09</v>
      </c>
      <c r="N26" s="16">
        <f t="shared" si="4"/>
        <v>14.530000000000001</v>
      </c>
      <c r="O26" s="27">
        <f t="shared" si="4"/>
        <v>69.400000000000006</v>
      </c>
      <c r="P26" s="16">
        <f t="shared" si="4"/>
        <v>94.43</v>
      </c>
      <c r="Q26" s="27">
        <f t="shared" si="4"/>
        <v>35.24</v>
      </c>
      <c r="R26" s="16">
        <f t="shared" si="4"/>
        <v>66.150000000000006</v>
      </c>
      <c r="S26" s="27">
        <f t="shared" si="4"/>
        <v>0</v>
      </c>
      <c r="T26" s="27">
        <f t="shared" si="4"/>
        <v>631.36</v>
      </c>
      <c r="U26" s="27">
        <f t="shared" si="4"/>
        <v>765.59</v>
      </c>
      <c r="V26" s="18">
        <f>SUM(V2:V25)</f>
        <v>34919.960000000006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'2016'!U6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'2016'!U7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73.082024432809789</v>
      </c>
      <c r="F7" s="8">
        <f>'Initial Buys'!Q48</f>
        <v>1012.94</v>
      </c>
      <c r="G7" s="14">
        <f>'2016'!U8</f>
        <v>33.96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33.96</v>
      </c>
      <c r="V7" s="12">
        <f t="shared" si="3"/>
        <v>1046.9000000000001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'2016'!U9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'2016'!U10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57.658631499297371</v>
      </c>
      <c r="F10" s="6">
        <f>'Initial Buys'!Z48</f>
        <v>1027.08</v>
      </c>
      <c r="G10" s="15">
        <f>'2016'!U11</f>
        <v>39.72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39.72</v>
      </c>
      <c r="V10" s="13">
        <f t="shared" si="3"/>
        <v>1066.8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'2016'!U12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'2016'!U13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'2016'!U14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'2016'!U16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67.371379310344821</v>
      </c>
      <c r="F15" s="8">
        <f>'Initial Buys'!K98</f>
        <v>1936.08</v>
      </c>
      <c r="G15" s="14">
        <f>'2016'!U17</f>
        <v>17.690000000000001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17.690000000000001</v>
      </c>
      <c r="V15" s="12">
        <f t="shared" si="3"/>
        <v>1953.77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'2016'!U18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'2016'!U19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'2016'!U21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37.13860206513106</v>
      </c>
      <c r="F19" s="8">
        <f>'Initial Buys'!W98</f>
        <v>2161.0100000000002</v>
      </c>
      <c r="G19" s="14">
        <f>'2016'!U22</f>
        <v>83.350000000000009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83.350000000000009</v>
      </c>
      <c r="V19" s="12">
        <f t="shared" si="3"/>
        <v>2244.36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52.273911643294205</v>
      </c>
      <c r="F20" s="6">
        <f>'Initial Buys'!Z98</f>
        <v>1757.33</v>
      </c>
      <c r="G20" s="15">
        <f>'2016'!U23</f>
        <v>28.189999999999998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28.189999999999998</v>
      </c>
      <c r="V20" s="13">
        <f t="shared" si="3"/>
        <v>1785.52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'2016'!U24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'2016'!U25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765.59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790.50000000000011</v>
      </c>
      <c r="V23" s="18">
        <f>SUM(V2:V22)</f>
        <v>30186.270000000004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2016-11-04T00:05:38Z</dcterms:modified>
</cp:coreProperties>
</file>