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38400" windowHeight="17835" activeTab="2"/>
  </bookViews>
  <sheets>
    <sheet name="Initial Buys" sheetId="3" r:id="rId1"/>
    <sheet name="2015" sheetId="5" r:id="rId2"/>
    <sheet name="2016" sheetId="2" r:id="rId3"/>
    <sheet name="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2" l="1"/>
  <c r="R10" i="2"/>
  <c r="Q10" i="2"/>
  <c r="P10" i="2"/>
  <c r="O10" i="2"/>
  <c r="N10" i="2"/>
  <c r="M10" i="2"/>
  <c r="L10" i="2"/>
  <c r="K10" i="2"/>
  <c r="J10" i="2"/>
  <c r="I10" i="2"/>
  <c r="H10" i="2"/>
  <c r="U9" i="2"/>
  <c r="T9" i="2"/>
  <c r="W40" i="3"/>
  <c r="F9" i="2" s="1"/>
  <c r="V9" i="2" l="1"/>
  <c r="E9" i="2" s="1"/>
  <c r="S9" i="4"/>
  <c r="R9" i="4"/>
  <c r="Q9" i="4"/>
  <c r="P9" i="4"/>
  <c r="O9" i="4"/>
  <c r="N9" i="4"/>
  <c r="M9" i="4"/>
  <c r="L9" i="4"/>
  <c r="K9" i="4"/>
  <c r="J9" i="4"/>
  <c r="I9" i="4"/>
  <c r="H9" i="4"/>
  <c r="T8" i="4"/>
  <c r="T7" i="4"/>
  <c r="T6" i="4"/>
  <c r="T5" i="4"/>
  <c r="T4" i="4"/>
  <c r="T3" i="4"/>
  <c r="T2" i="4"/>
  <c r="T9" i="4" s="1"/>
  <c r="T8" i="2"/>
  <c r="T7" i="2"/>
  <c r="T6" i="2"/>
  <c r="T5" i="2"/>
  <c r="T4" i="2"/>
  <c r="T3" i="2"/>
  <c r="T2" i="2"/>
  <c r="T10" i="2" l="1"/>
  <c r="R9" i="5"/>
  <c r="Q9" i="5"/>
  <c r="P9" i="5"/>
  <c r="O9" i="5"/>
  <c r="N9" i="5"/>
  <c r="M9" i="5"/>
  <c r="L9" i="5"/>
  <c r="K9" i="5"/>
  <c r="J9" i="5"/>
  <c r="I9" i="5"/>
  <c r="H9" i="5"/>
  <c r="G9" i="5"/>
  <c r="S8" i="5"/>
  <c r="G8" i="2" s="1"/>
  <c r="U8" i="2" s="1"/>
  <c r="S7" i="5"/>
  <c r="T7" i="5" s="1"/>
  <c r="E7" i="5" s="1"/>
  <c r="S6" i="5"/>
  <c r="G6" i="2" s="1"/>
  <c r="U6" i="2" s="1"/>
  <c r="G6" i="4" s="1"/>
  <c r="U6" i="4" s="1"/>
  <c r="S5" i="5"/>
  <c r="G5" i="2" s="1"/>
  <c r="U5" i="2" s="1"/>
  <c r="G5" i="4" s="1"/>
  <c r="U5" i="4" s="1"/>
  <c r="S4" i="5"/>
  <c r="G4" i="2" s="1"/>
  <c r="U4" i="2" s="1"/>
  <c r="G4" i="4" s="1"/>
  <c r="U4" i="4" s="1"/>
  <c r="S3" i="5"/>
  <c r="G3" i="2" s="1"/>
  <c r="U3" i="2" s="1"/>
  <c r="G3" i="4" s="1"/>
  <c r="U3" i="4" s="1"/>
  <c r="S2" i="5"/>
  <c r="G2" i="2" s="1"/>
  <c r="U2" i="2" l="1"/>
  <c r="G2" i="4" s="1"/>
  <c r="G7" i="2"/>
  <c r="U7" i="2" s="1"/>
  <c r="G7" i="4" s="1"/>
  <c r="U7" i="4" s="1"/>
  <c r="G8" i="4"/>
  <c r="U8" i="4" s="1"/>
  <c r="T8" i="5"/>
  <c r="E8" i="5" s="1"/>
  <c r="T4" i="5"/>
  <c r="E4" i="5" s="1"/>
  <c r="S9" i="5"/>
  <c r="G9" i="4" l="1"/>
  <c r="U10" i="2"/>
  <c r="U2" i="4"/>
  <c r="U9" i="4" s="1"/>
  <c r="G10" i="2"/>
  <c r="B40" i="3"/>
  <c r="E40" i="3"/>
  <c r="F3" i="4" s="1"/>
  <c r="V3" i="4" s="1"/>
  <c r="E3" i="4" s="1"/>
  <c r="H40" i="3"/>
  <c r="K40" i="3"/>
  <c r="N40" i="3"/>
  <c r="F6" i="4" s="1"/>
  <c r="V6" i="4" s="1"/>
  <c r="E6" i="4" s="1"/>
  <c r="Q40" i="3"/>
  <c r="T40" i="3"/>
  <c r="F8" i="4" l="1"/>
  <c r="V8" i="4" s="1"/>
  <c r="E8" i="4" s="1"/>
  <c r="F8" i="2"/>
  <c r="V8" i="2" s="1"/>
  <c r="F7" i="4"/>
  <c r="V7" i="4" s="1"/>
  <c r="E7" i="4" s="1"/>
  <c r="F7" i="2"/>
  <c r="V7" i="2" s="1"/>
  <c r="T2" i="5"/>
  <c r="E2" i="5" s="1"/>
  <c r="F2" i="4"/>
  <c r="V2" i="4" s="1"/>
  <c r="F2" i="2"/>
  <c r="V2" i="2" s="1"/>
  <c r="F4" i="4"/>
  <c r="V4" i="4" s="1"/>
  <c r="E4" i="4" s="1"/>
  <c r="F4" i="2"/>
  <c r="V4" i="2" s="1"/>
  <c r="T5" i="5"/>
  <c r="E5" i="5" s="1"/>
  <c r="F5" i="4"/>
  <c r="V5" i="4" s="1"/>
  <c r="E5" i="4" s="1"/>
  <c r="F5" i="2"/>
  <c r="V5" i="2" s="1"/>
  <c r="E5" i="2" s="1"/>
  <c r="T6" i="5"/>
  <c r="E6" i="5" s="1"/>
  <c r="F6" i="2"/>
  <c r="T3" i="5"/>
  <c r="E3" i="5" s="1"/>
  <c r="F3" i="2"/>
  <c r="V3" i="2" s="1"/>
  <c r="E4" i="2"/>
  <c r="E7" i="2"/>
  <c r="E3" i="2"/>
  <c r="E8" i="2" l="1"/>
  <c r="E2" i="4"/>
  <c r="V9" i="4"/>
  <c r="V6" i="2"/>
  <c r="V10" i="2" s="1"/>
  <c r="T9" i="5"/>
  <c r="E6" i="2" l="1"/>
  <c r="E2" i="2"/>
</calcChain>
</file>

<file path=xl/sharedStrings.xml><?xml version="1.0" encoding="utf-8"?>
<sst xmlns="http://schemas.openxmlformats.org/spreadsheetml/2006/main" count="110" uniqueCount="33">
  <si>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</si>
  <si>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</si>
  <si>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</si>
  <si>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</si>
  <si>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</si>
  <si>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</si>
  <si>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</si>
  <si>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</si>
  <si>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</si>
  <si>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</si>
  <si>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</si>
  <si>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</si>
  <si>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</si>
  <si>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</si>
  <si>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</si>
  <si>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</si>
  <si>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</si>
  <si>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</si>
  <si>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KR</t>
  </si>
  <si>
    <t>PM</t>
  </si>
  <si>
    <t>RDS.A</t>
  </si>
  <si>
    <t>RSD.A</t>
  </si>
  <si>
    <t>Energy</t>
  </si>
  <si>
    <t>Prev Year Total Dividends</t>
  </si>
  <si>
    <t>Coca Cola</t>
  </si>
  <si>
    <t>Krogers</t>
  </si>
  <si>
    <t>Philip Morris</t>
  </si>
  <si>
    <t>Shell</t>
  </si>
  <si>
    <t>Archer Daniels</t>
  </si>
  <si>
    <t>2016 Dividends</t>
  </si>
  <si>
    <t>T</t>
  </si>
  <si>
    <t>AT&amp;T</t>
  </si>
  <si>
    <t>Telecommunication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</si>
</sst>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0" fillId="6" borderId="0" xfId="0" applyFill="1"/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0" fillId="6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2" fontId="0" fillId="5" borderId="0" xfId="0" quotePrefix="1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0"/>
  <sheetViews>
    <sheetView workbookViewId="0">
      <selection activeCell="M18" sqref="M18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4" width="9.7109375" bestFit="1" customWidth="1"/>
    <col min="5" max="5" width="8" bestFit="1" customWidth="1"/>
    <col min="6" max="6" width="4.85546875" bestFit="1" customWidth="1"/>
    <col min="7" max="7" width="9.7109375" bestFit="1" customWidth="1"/>
    <col min="8" max="8" width="7.5703125" bestFit="1" customWidth="1"/>
    <col min="9" max="9" width="5.140625" bestFit="1" customWidth="1"/>
    <col min="10" max="10" width="9.7109375" bestFit="1" customWidth="1"/>
    <col min="11" max="11" width="7" bestFit="1" customWidth="1"/>
    <col min="12" max="12" width="4.5703125" bestFit="1" customWidth="1"/>
    <col min="13" max="13" width="9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6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10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2" max="32" width="11.85546875" bestFit="1" customWidth="1"/>
    <col min="33" max="33" width="6.42578125" customWidth="1"/>
  </cols>
  <sheetData>
    <row r="1" spans="1:32" x14ac:dyDescent="0.25">
      <c r="A1" s="3" t="s">
        <v>12</v>
      </c>
      <c r="B1" s="29" t="s">
        <v>16</v>
      </c>
      <c r="C1" s="2"/>
      <c r="D1" s="3" t="s">
        <v>12</v>
      </c>
      <c r="E1" s="29" t="s">
        <v>7</v>
      </c>
      <c r="F1" s="2"/>
      <c r="G1" s="3" t="s">
        <v>12</v>
      </c>
      <c r="H1" s="29" t="s">
        <v>9</v>
      </c>
      <c r="I1" s="2"/>
      <c r="J1" s="3" t="s">
        <v>12</v>
      </c>
      <c r="K1" s="29" t="s">
        <v>17</v>
      </c>
      <c r="L1" s="2"/>
      <c r="M1" s="3" t="s">
        <v>12</v>
      </c>
      <c r="N1" s="29" t="s">
        <v>18</v>
      </c>
      <c r="O1" s="2"/>
      <c r="P1" s="3" t="s">
        <v>12</v>
      </c>
      <c r="Q1" s="29" t="s">
        <v>19</v>
      </c>
      <c r="R1" s="2"/>
      <c r="S1" s="3" t="s">
        <v>12</v>
      </c>
      <c r="T1" s="29" t="s">
        <v>20</v>
      </c>
      <c r="U1" s="2"/>
      <c r="V1" s="3" t="s">
        <v>12</v>
      </c>
      <c r="W1" s="29" t="s">
        <v>30</v>
      </c>
      <c r="X1" s="2"/>
      <c r="Y1" s="3"/>
      <c r="Z1" s="2"/>
      <c r="AB1" s="3"/>
      <c r="AC1" s="2"/>
      <c r="AF1" s="2"/>
    </row>
    <row r="2" spans="1:32" x14ac:dyDescent="0.25">
      <c r="A2" s="4">
        <v>42625</v>
      </c>
      <c r="B2" s="21">
        <v>930.33</v>
      </c>
      <c r="D2" s="4">
        <v>42550</v>
      </c>
      <c r="E2" s="21">
        <v>760.17</v>
      </c>
      <c r="G2" s="4">
        <v>42550</v>
      </c>
      <c r="H2" s="21">
        <v>1020.89</v>
      </c>
      <c r="J2" s="4">
        <v>42550</v>
      </c>
      <c r="K2" s="21">
        <v>859.32</v>
      </c>
      <c r="M2" s="4">
        <v>42550</v>
      </c>
      <c r="N2" s="21">
        <v>811.94</v>
      </c>
      <c r="P2" s="4">
        <v>42625</v>
      </c>
      <c r="Q2" s="21">
        <v>494.19</v>
      </c>
      <c r="S2" s="4">
        <v>42580</v>
      </c>
      <c r="T2" s="21">
        <v>840.48</v>
      </c>
      <c r="V2" s="4">
        <v>42629</v>
      </c>
      <c r="W2" s="21">
        <v>1078.1099999999999</v>
      </c>
      <c r="Y2" s="4"/>
      <c r="Z2" s="21"/>
      <c r="AB2" s="4"/>
      <c r="AC2" s="21"/>
      <c r="AF2" s="5"/>
    </row>
    <row r="3" spans="1:32" x14ac:dyDescent="0.25">
      <c r="V3" s="4">
        <v>42667</v>
      </c>
      <c r="W3" s="21">
        <v>654.66</v>
      </c>
      <c r="Z3" s="21"/>
    </row>
    <row r="4" spans="1:32" x14ac:dyDescent="0.25">
      <c r="W4" s="5"/>
    </row>
    <row r="5" spans="1:32" x14ac:dyDescent="0.25">
      <c r="W5" s="5"/>
    </row>
    <row r="6" spans="1:32" x14ac:dyDescent="0.25">
      <c r="W6" s="5"/>
    </row>
    <row r="7" spans="1:32" x14ac:dyDescent="0.25">
      <c r="W7" s="5"/>
    </row>
    <row r="8" spans="1:32" x14ac:dyDescent="0.25">
      <c r="W8" s="5"/>
    </row>
    <row r="9" spans="1:32" x14ac:dyDescent="0.25">
      <c r="W9" s="5"/>
    </row>
    <row r="10" spans="1:32" x14ac:dyDescent="0.25">
      <c r="W10" s="5"/>
    </row>
    <row r="11" spans="1:32" x14ac:dyDescent="0.25">
      <c r="W11" s="5"/>
    </row>
    <row r="12" spans="1:32" x14ac:dyDescent="0.25">
      <c r="W12" s="5"/>
    </row>
    <row r="13" spans="1:32" x14ac:dyDescent="0.25">
      <c r="W13" s="5"/>
    </row>
    <row r="14" spans="1:32" x14ac:dyDescent="0.25">
      <c r="W14" s="5"/>
    </row>
    <row r="15" spans="1:32" x14ac:dyDescent="0.25">
      <c r="A15" s="1"/>
      <c r="W15" s="5"/>
    </row>
    <row r="16" spans="1:32" x14ac:dyDescent="0.25">
      <c r="W16" s="5"/>
    </row>
    <row r="17" spans="23:23" x14ac:dyDescent="0.25">
      <c r="W17" s="5"/>
    </row>
    <row r="18" spans="23:23" x14ac:dyDescent="0.25">
      <c r="W18" s="5"/>
    </row>
    <row r="19" spans="23:23" x14ac:dyDescent="0.25">
      <c r="W19" s="5"/>
    </row>
    <row r="20" spans="23:23" x14ac:dyDescent="0.25">
      <c r="W20" s="5"/>
    </row>
    <row r="21" spans="23:23" x14ac:dyDescent="0.25">
      <c r="W21" s="5"/>
    </row>
    <row r="22" spans="23:23" x14ac:dyDescent="0.25">
      <c r="W22" s="5"/>
    </row>
    <row r="23" spans="23:23" x14ac:dyDescent="0.25">
      <c r="W23" s="5"/>
    </row>
    <row r="24" spans="23:23" x14ac:dyDescent="0.25">
      <c r="W24" s="5"/>
    </row>
    <row r="25" spans="23:23" x14ac:dyDescent="0.25">
      <c r="W25" s="5"/>
    </row>
    <row r="26" spans="23:23" x14ac:dyDescent="0.25">
      <c r="W26" s="5"/>
    </row>
    <row r="27" spans="23:23" x14ac:dyDescent="0.25">
      <c r="W27" s="5"/>
    </row>
    <row r="28" spans="23:23" x14ac:dyDescent="0.25">
      <c r="W28" s="5"/>
    </row>
    <row r="29" spans="23:23" x14ac:dyDescent="0.25">
      <c r="W29" s="5"/>
    </row>
    <row r="30" spans="23:23" x14ac:dyDescent="0.25">
      <c r="W30" s="5"/>
    </row>
    <row r="31" spans="23:23" x14ac:dyDescent="0.25">
      <c r="W31" s="5"/>
    </row>
    <row r="32" spans="23:23" x14ac:dyDescent="0.25">
      <c r="W32" s="5"/>
    </row>
    <row r="33" spans="2:29" x14ac:dyDescent="0.25">
      <c r="W33" s="5"/>
    </row>
    <row r="34" spans="2:29" x14ac:dyDescent="0.25">
      <c r="W34" s="5"/>
    </row>
    <row r="35" spans="2:29" x14ac:dyDescent="0.25">
      <c r="W35" s="5"/>
    </row>
    <row r="36" spans="2:29" x14ac:dyDescent="0.25">
      <c r="W36" s="5"/>
    </row>
    <row r="37" spans="2:29" x14ac:dyDescent="0.25">
      <c r="W37" s="5"/>
    </row>
    <row r="38" spans="2:29" x14ac:dyDescent="0.25">
      <c r="W38" s="5"/>
    </row>
    <row r="39" spans="2:29" x14ac:dyDescent="0.25">
      <c r="W39" s="5"/>
    </row>
    <row r="40" spans="2:29" x14ac:dyDescent="0.25">
      <c r="B40" s="21">
        <f>SUM(B2:B39)</f>
        <v>930.33</v>
      </c>
      <c r="E40" s="21">
        <f>SUM(E2:E39)</f>
        <v>760.17</v>
      </c>
      <c r="H40" s="21">
        <f>SUM(H2:H39)</f>
        <v>1020.89</v>
      </c>
      <c r="K40" s="21">
        <f>SUM(K2:K39)</f>
        <v>859.32</v>
      </c>
      <c r="N40" s="21">
        <f>SUM(N2:N39)</f>
        <v>811.94</v>
      </c>
      <c r="Q40" s="21">
        <f>SUM(Q2:Q39)</f>
        <v>494.19</v>
      </c>
      <c r="T40" s="21">
        <f>SUM(T2:T39)</f>
        <v>840.48</v>
      </c>
      <c r="W40" s="21">
        <f>SUM(W2:W39)</f>
        <v>1732.77</v>
      </c>
      <c r="Z40" s="21"/>
      <c r="AC4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9"/>
  <sheetViews>
    <sheetView workbookViewId="0">
      <selection activeCell="F8" sqref="F8"/>
    </sheetView>
  </sheetViews>
  <sheetFormatPr defaultRowHeight="15" x14ac:dyDescent="0.25"/>
  <cols>
    <col min="2" max="2" width="18.140625" bestFit="1" customWidth="1"/>
    <col min="3" max="3" width="17" bestFit="1" customWidth="1"/>
    <col min="6" max="6" width="10.42578125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>
        <v>42005</v>
      </c>
      <c r="H1" s="12">
        <v>42036</v>
      </c>
      <c r="I1" s="12">
        <v>42064</v>
      </c>
      <c r="J1" s="12">
        <v>42095</v>
      </c>
      <c r="K1" s="12">
        <v>42125</v>
      </c>
      <c r="L1" s="12">
        <v>42156</v>
      </c>
      <c r="M1" s="12">
        <v>42186</v>
      </c>
      <c r="N1" s="12">
        <v>42217</v>
      </c>
      <c r="O1" s="12">
        <v>42248</v>
      </c>
      <c r="P1" s="12">
        <v>42278</v>
      </c>
      <c r="Q1" s="12">
        <v>42309</v>
      </c>
      <c r="R1" s="12">
        <v>42339</v>
      </c>
      <c r="S1" s="11" t="s">
        <v>13</v>
      </c>
      <c r="T1" s="10" t="s">
        <v>5</v>
      </c>
    </row>
    <row r="2" spans="1:20" x14ac:dyDescent="0.25">
      <c r="A2" s="14" t="s">
        <v>16</v>
      </c>
      <c r="B2" s="8" t="s">
        <v>28</v>
      </c>
      <c r="C2" s="8" t="s">
        <v>6</v>
      </c>
      <c r="D2" s="8">
        <v>22.375</v>
      </c>
      <c r="E2" s="14">
        <f t="shared" ref="E2:E8" si="0">T2/D2</f>
        <v>41.57899441340782</v>
      </c>
      <c r="F2" s="9">
        <v>930.33</v>
      </c>
      <c r="G2" s="28">
        <v>0</v>
      </c>
      <c r="H2" s="26">
        <v>0</v>
      </c>
      <c r="I2" s="28">
        <v>0</v>
      </c>
      <c r="J2" s="26">
        <v>0</v>
      </c>
      <c r="K2" s="28">
        <v>0</v>
      </c>
      <c r="L2" s="26">
        <v>0</v>
      </c>
      <c r="M2" s="28">
        <v>0</v>
      </c>
      <c r="N2" s="26">
        <v>0</v>
      </c>
      <c r="O2" s="28">
        <v>0</v>
      </c>
      <c r="P2" s="26">
        <v>0</v>
      </c>
      <c r="Q2" s="28">
        <v>0</v>
      </c>
      <c r="R2" s="26">
        <v>0</v>
      </c>
      <c r="S2" s="18">
        <f>SUM(G2:R2)</f>
        <v>0</v>
      </c>
      <c r="T2" s="16">
        <f>SUM(F2, S2)</f>
        <v>930.33</v>
      </c>
    </row>
    <row r="3" spans="1:20" x14ac:dyDescent="0.25">
      <c r="A3" s="15" t="s">
        <v>7</v>
      </c>
      <c r="B3" s="6" t="s">
        <v>14</v>
      </c>
      <c r="C3" s="6" t="s">
        <v>8</v>
      </c>
      <c r="D3" s="6">
        <v>14.252000000000001</v>
      </c>
      <c r="E3" s="15">
        <f>T3/D3</f>
        <v>53.337777154083632</v>
      </c>
      <c r="F3" s="7">
        <v>760.17</v>
      </c>
      <c r="G3" s="28">
        <v>0</v>
      </c>
      <c r="H3" s="26">
        <v>0</v>
      </c>
      <c r="I3" s="28">
        <v>0</v>
      </c>
      <c r="J3" s="26">
        <v>0</v>
      </c>
      <c r="K3" s="28">
        <v>0</v>
      </c>
      <c r="L3" s="26">
        <v>0</v>
      </c>
      <c r="M3" s="28">
        <v>0</v>
      </c>
      <c r="N3" s="26">
        <v>0</v>
      </c>
      <c r="O3" s="28">
        <v>0</v>
      </c>
      <c r="P3" s="26">
        <v>0</v>
      </c>
      <c r="Q3" s="28">
        <v>0</v>
      </c>
      <c r="R3" s="26">
        <v>0</v>
      </c>
      <c r="S3" s="19">
        <f>SUM(G3:R3)</f>
        <v>0</v>
      </c>
      <c r="T3" s="17">
        <f>SUM(F3, S3)</f>
        <v>760.17</v>
      </c>
    </row>
    <row r="4" spans="1:20" x14ac:dyDescent="0.25">
      <c r="A4" s="14" t="s">
        <v>9</v>
      </c>
      <c r="B4" s="8" t="s">
        <v>15</v>
      </c>
      <c r="C4" s="8" t="s">
        <v>10</v>
      </c>
      <c r="D4" s="8">
        <v>10.285</v>
      </c>
      <c r="E4" s="14">
        <f t="shared" si="0"/>
        <v>99.989304812834206</v>
      </c>
      <c r="F4" s="23">
        <v>1020.89</v>
      </c>
      <c r="G4" s="28">
        <v>0</v>
      </c>
      <c r="H4" s="26">
        <v>0</v>
      </c>
      <c r="I4" s="28">
        <v>0</v>
      </c>
      <c r="J4" s="26">
        <v>0</v>
      </c>
      <c r="K4" s="28">
        <v>0</v>
      </c>
      <c r="L4" s="26">
        <v>0</v>
      </c>
      <c r="M4" s="28">
        <v>0</v>
      </c>
      <c r="N4" s="26">
        <v>0</v>
      </c>
      <c r="O4" s="28">
        <v>0</v>
      </c>
      <c r="P4" s="26">
        <v>0</v>
      </c>
      <c r="Q4" s="28">
        <v>0</v>
      </c>
      <c r="R4" s="26">
        <v>7.5</v>
      </c>
      <c r="S4" s="18">
        <f>SUM(G4:R4)</f>
        <v>7.5</v>
      </c>
      <c r="T4" s="16">
        <f t="shared" ref="T4:T8" si="1">SUM(F4, S4)</f>
        <v>1028.3899999999999</v>
      </c>
    </row>
    <row r="5" spans="1:20" x14ac:dyDescent="0.25">
      <c r="A5" s="15" t="s">
        <v>17</v>
      </c>
      <c r="B5" s="6" t="s">
        <v>24</v>
      </c>
      <c r="C5" s="6" t="s">
        <v>6</v>
      </c>
      <c r="D5" s="6">
        <v>22.515000000000001</v>
      </c>
      <c r="E5" s="15">
        <f t="shared" si="0"/>
        <v>38.489007328447705</v>
      </c>
      <c r="F5" s="7">
        <v>859.32</v>
      </c>
      <c r="G5" s="28">
        <v>0</v>
      </c>
      <c r="H5" s="26">
        <v>0</v>
      </c>
      <c r="I5" s="28">
        <v>0</v>
      </c>
      <c r="J5" s="26">
        <v>0</v>
      </c>
      <c r="K5" s="28">
        <v>0</v>
      </c>
      <c r="L5" s="26">
        <v>0</v>
      </c>
      <c r="M5" s="28">
        <v>0</v>
      </c>
      <c r="N5" s="26">
        <v>0</v>
      </c>
      <c r="O5" s="28">
        <v>0</v>
      </c>
      <c r="P5" s="26">
        <v>0</v>
      </c>
      <c r="Q5" s="28">
        <v>0</v>
      </c>
      <c r="R5" s="26">
        <v>7.26</v>
      </c>
      <c r="S5" s="19">
        <f>SUM(G5:R5)</f>
        <v>7.26</v>
      </c>
      <c r="T5" s="17">
        <f t="shared" si="1"/>
        <v>866.58</v>
      </c>
    </row>
    <row r="6" spans="1:20" x14ac:dyDescent="0.25">
      <c r="A6" s="14" t="s">
        <v>18</v>
      </c>
      <c r="B6" s="8" t="s">
        <v>25</v>
      </c>
      <c r="C6" s="8" t="s">
        <v>6</v>
      </c>
      <c r="D6" s="8">
        <v>25</v>
      </c>
      <c r="E6" s="14">
        <f t="shared" si="0"/>
        <v>32.477600000000002</v>
      </c>
      <c r="F6" s="9">
        <v>811.94</v>
      </c>
      <c r="G6" s="28">
        <v>0</v>
      </c>
      <c r="H6" s="26">
        <v>0</v>
      </c>
      <c r="I6" s="28">
        <v>0</v>
      </c>
      <c r="J6" s="26">
        <v>0</v>
      </c>
      <c r="K6" s="28">
        <v>0</v>
      </c>
      <c r="L6" s="26">
        <v>0</v>
      </c>
      <c r="M6" s="28">
        <v>0</v>
      </c>
      <c r="N6" s="26">
        <v>0</v>
      </c>
      <c r="O6" s="28">
        <v>0</v>
      </c>
      <c r="P6" s="26">
        <v>0</v>
      </c>
      <c r="Q6" s="28">
        <v>0</v>
      </c>
      <c r="R6" s="26">
        <v>0</v>
      </c>
      <c r="S6" s="18">
        <f>SUM(G6:R6)</f>
        <v>0</v>
      </c>
      <c r="T6" s="16">
        <f t="shared" si="1"/>
        <v>811.94</v>
      </c>
    </row>
    <row r="7" spans="1:20" x14ac:dyDescent="0.25">
      <c r="A7" s="15" t="s">
        <v>19</v>
      </c>
      <c r="B7" s="6" t="s">
        <v>26</v>
      </c>
      <c r="C7" s="6" t="s">
        <v>6</v>
      </c>
      <c r="D7" s="6">
        <v>5</v>
      </c>
      <c r="E7" s="15">
        <f t="shared" si="0"/>
        <v>98.837999999999994</v>
      </c>
      <c r="F7" s="7">
        <v>494.19</v>
      </c>
      <c r="G7" s="28">
        <v>0</v>
      </c>
      <c r="H7" s="26">
        <v>0</v>
      </c>
      <c r="I7" s="28">
        <v>0</v>
      </c>
      <c r="J7" s="26">
        <v>0</v>
      </c>
      <c r="K7" s="28">
        <v>0</v>
      </c>
      <c r="L7" s="26">
        <v>0</v>
      </c>
      <c r="M7" s="28">
        <v>0</v>
      </c>
      <c r="N7" s="26">
        <v>0</v>
      </c>
      <c r="O7" s="28">
        <v>0</v>
      </c>
      <c r="P7" s="26">
        <v>0</v>
      </c>
      <c r="Q7" s="28">
        <v>0</v>
      </c>
      <c r="R7" s="26">
        <v>0</v>
      </c>
      <c r="S7" s="19">
        <f t="shared" ref="S7:S8" si="2">SUM(G7:R7)</f>
        <v>0</v>
      </c>
      <c r="T7" s="17">
        <f t="shared" si="1"/>
        <v>494.19</v>
      </c>
    </row>
    <row r="8" spans="1:20" x14ac:dyDescent="0.25">
      <c r="A8" s="14" t="s">
        <v>21</v>
      </c>
      <c r="B8" s="8" t="s">
        <v>27</v>
      </c>
      <c r="C8" s="8" t="s">
        <v>22</v>
      </c>
      <c r="D8" s="8">
        <v>18.027999999999999</v>
      </c>
      <c r="E8" s="14">
        <f t="shared" si="0"/>
        <v>47.50721100510318</v>
      </c>
      <c r="F8" s="9">
        <v>840.48</v>
      </c>
      <c r="G8" s="28">
        <v>0</v>
      </c>
      <c r="H8" s="26">
        <v>0</v>
      </c>
      <c r="I8" s="28">
        <v>0</v>
      </c>
      <c r="J8" s="26">
        <v>0</v>
      </c>
      <c r="K8" s="28">
        <v>0</v>
      </c>
      <c r="L8" s="26">
        <v>0</v>
      </c>
      <c r="M8" s="28">
        <v>0</v>
      </c>
      <c r="N8" s="26">
        <v>0</v>
      </c>
      <c r="O8" s="28">
        <v>0</v>
      </c>
      <c r="P8" s="26">
        <v>0</v>
      </c>
      <c r="Q8" s="28">
        <v>0</v>
      </c>
      <c r="R8" s="26">
        <v>15.98</v>
      </c>
      <c r="S8" s="18">
        <f t="shared" si="2"/>
        <v>15.98</v>
      </c>
      <c r="T8" s="16">
        <f t="shared" si="1"/>
        <v>856.46</v>
      </c>
    </row>
    <row r="9" spans="1:20" x14ac:dyDescent="0.25">
      <c r="A9" s="13"/>
      <c r="B9" s="13"/>
      <c r="C9" s="13"/>
      <c r="D9" s="13"/>
      <c r="E9" s="13"/>
      <c r="F9" s="13"/>
      <c r="G9" s="27">
        <f>SUM(G2:G8)</f>
        <v>0</v>
      </c>
      <c r="H9" s="20">
        <f t="shared" ref="H9:S9" si="3">SUM(H2:H8)</f>
        <v>0</v>
      </c>
      <c r="I9" s="27">
        <f t="shared" si="3"/>
        <v>0</v>
      </c>
      <c r="J9" s="20">
        <f t="shared" si="3"/>
        <v>0</v>
      </c>
      <c r="K9" s="27">
        <f t="shared" si="3"/>
        <v>0</v>
      </c>
      <c r="L9" s="20">
        <f t="shared" si="3"/>
        <v>0</v>
      </c>
      <c r="M9" s="27">
        <f t="shared" si="3"/>
        <v>0</v>
      </c>
      <c r="N9" s="20">
        <f t="shared" si="3"/>
        <v>0</v>
      </c>
      <c r="O9" s="27">
        <f t="shared" si="3"/>
        <v>0</v>
      </c>
      <c r="P9" s="20">
        <f t="shared" si="3"/>
        <v>0</v>
      </c>
      <c r="Q9" s="27">
        <f t="shared" si="3"/>
        <v>0</v>
      </c>
      <c r="R9" s="20">
        <f t="shared" si="3"/>
        <v>30.740000000000002</v>
      </c>
      <c r="S9" s="20">
        <f t="shared" si="3"/>
        <v>30.740000000000002</v>
      </c>
      <c r="T9" s="22">
        <f>SUM(T2:T8)</f>
        <v>5748.0599999999995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0"/>
  <sheetViews>
    <sheetView tabSelected="1" workbookViewId="0">
      <selection activeCell="N16" sqref="N16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8.85546875" bestFit="1" customWidth="1"/>
    <col min="4" max="4" width="7.28515625" bestFit="1" customWidth="1"/>
    <col min="5" max="5" width="12" bestFit="1" customWidth="1"/>
    <col min="6" max="6" width="10.42578125" bestFit="1" customWidth="1"/>
    <col min="7" max="7" width="24" bestFit="1" customWidth="1"/>
    <col min="8" max="8" width="6.5703125" bestFit="1" customWidth="1"/>
    <col min="9" max="10" width="7.28515625" bestFit="1" customWidth="1"/>
    <col min="11" max="12" width="7.5703125" bestFit="1" customWidth="1"/>
    <col min="13" max="13" width="6.7109375" bestFit="1" customWidth="1"/>
    <col min="14" max="14" width="7.140625" bestFit="1" customWidth="1"/>
    <col min="15" max="15" width="7" bestFit="1" customWidth="1"/>
    <col min="16" max="16" width="6.7109375" bestFit="1" customWidth="1"/>
    <col min="17" max="17" width="7.28515625" bestFit="1" customWidth="1"/>
    <col min="18" max="19" width="7" bestFit="1" customWidth="1"/>
    <col min="20" max="21" width="14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23</v>
      </c>
      <c r="H1" s="12">
        <v>42370</v>
      </c>
      <c r="I1" s="12">
        <v>42401</v>
      </c>
      <c r="J1" s="12">
        <v>42430</v>
      </c>
      <c r="K1" s="12">
        <v>42461</v>
      </c>
      <c r="L1" s="12">
        <v>42491</v>
      </c>
      <c r="M1" s="12">
        <v>42522</v>
      </c>
      <c r="N1" s="12">
        <v>42552</v>
      </c>
      <c r="O1" s="12">
        <v>42583</v>
      </c>
      <c r="P1" s="12">
        <v>42614</v>
      </c>
      <c r="Q1" s="12">
        <v>42644</v>
      </c>
      <c r="R1" s="12">
        <v>42675</v>
      </c>
      <c r="S1" s="12">
        <v>42705</v>
      </c>
      <c r="T1" s="11" t="s">
        <v>29</v>
      </c>
      <c r="U1" s="11" t="s">
        <v>13</v>
      </c>
      <c r="V1" s="10" t="s">
        <v>5</v>
      </c>
    </row>
    <row r="2" spans="1:22" x14ac:dyDescent="0.25">
      <c r="A2" s="14" t="s">
        <v>16</v>
      </c>
      <c r="B2" s="8" t="s">
        <v>28</v>
      </c>
      <c r="C2" s="8" t="s">
        <v>6</v>
      </c>
      <c r="D2" s="8">
        <v>27.375</v>
      </c>
      <c r="E2" s="24">
        <f t="shared" ref="E2:E8" si="0">V2/D2</f>
        <v>34.87452054794521</v>
      </c>
      <c r="F2" s="9">
        <f>'Initial Buys'!B40</f>
        <v>930.33</v>
      </c>
      <c r="G2" s="18">
        <f>'2015'!S2</f>
        <v>0</v>
      </c>
      <c r="H2" s="28">
        <v>0</v>
      </c>
      <c r="I2" s="26">
        <v>0</v>
      </c>
      <c r="J2" s="28">
        <v>8.1</v>
      </c>
      <c r="K2" s="26">
        <v>0</v>
      </c>
      <c r="L2" s="28">
        <v>0</v>
      </c>
      <c r="M2" s="26">
        <v>8.1</v>
      </c>
      <c r="N2" s="28">
        <v>0</v>
      </c>
      <c r="O2" s="26">
        <v>0</v>
      </c>
      <c r="P2" s="28">
        <v>8.16</v>
      </c>
      <c r="Q2" s="26">
        <v>0</v>
      </c>
      <c r="R2" s="28">
        <v>0</v>
      </c>
      <c r="S2" s="26">
        <v>0</v>
      </c>
      <c r="T2" s="18">
        <f t="shared" ref="T2:T8" si="1">SUM(H2:S2)</f>
        <v>24.36</v>
      </c>
      <c r="U2" s="18">
        <f t="shared" ref="U2:U8" si="2">SUM(G2:S2)</f>
        <v>24.36</v>
      </c>
      <c r="V2" s="16">
        <f t="shared" ref="V2:V8" si="3">SUM(F2, U2)</f>
        <v>954.69</v>
      </c>
    </row>
    <row r="3" spans="1:22" x14ac:dyDescent="0.25">
      <c r="A3" s="15" t="s">
        <v>7</v>
      </c>
      <c r="B3" s="6" t="s">
        <v>14</v>
      </c>
      <c r="C3" s="6" t="s">
        <v>8</v>
      </c>
      <c r="D3" s="6">
        <v>14.252000000000001</v>
      </c>
      <c r="E3" s="25">
        <f t="shared" si="0"/>
        <v>54.275189447095137</v>
      </c>
      <c r="F3" s="7">
        <f>'Initial Buys'!E40</f>
        <v>760.17</v>
      </c>
      <c r="G3" s="19">
        <f>'2015'!S3</f>
        <v>0</v>
      </c>
      <c r="H3" s="28">
        <v>0</v>
      </c>
      <c r="I3" s="26">
        <v>0</v>
      </c>
      <c r="J3" s="28">
        <v>0</v>
      </c>
      <c r="K3" s="26">
        <v>0</v>
      </c>
      <c r="L3" s="28">
        <v>0</v>
      </c>
      <c r="M3" s="26">
        <v>6.65</v>
      </c>
      <c r="N3" s="28">
        <v>0</v>
      </c>
      <c r="O3" s="26">
        <v>0</v>
      </c>
      <c r="P3" s="28">
        <v>6.71</v>
      </c>
      <c r="Q3" s="26">
        <v>0</v>
      </c>
      <c r="R3" s="28">
        <v>0</v>
      </c>
      <c r="S3" s="26">
        <v>0</v>
      </c>
      <c r="T3" s="19">
        <f t="shared" si="1"/>
        <v>13.36</v>
      </c>
      <c r="U3" s="19">
        <f t="shared" si="2"/>
        <v>13.36</v>
      </c>
      <c r="V3" s="17">
        <f t="shared" si="3"/>
        <v>773.53</v>
      </c>
    </row>
    <row r="4" spans="1:22" x14ac:dyDescent="0.25">
      <c r="A4" s="14" t="s">
        <v>9</v>
      </c>
      <c r="B4" s="8" t="s">
        <v>15</v>
      </c>
      <c r="C4" s="8" t="s">
        <v>10</v>
      </c>
      <c r="D4" s="8">
        <v>10.285</v>
      </c>
      <c r="E4" s="24">
        <f t="shared" si="0"/>
        <v>102.3082158483228</v>
      </c>
      <c r="F4" s="9">
        <f>'Initial Buys'!H40</f>
        <v>1020.89</v>
      </c>
      <c r="G4" s="18">
        <f>'2015'!S4</f>
        <v>7.5</v>
      </c>
      <c r="H4" s="28">
        <v>0</v>
      </c>
      <c r="I4" s="26">
        <v>0</v>
      </c>
      <c r="J4" s="28">
        <v>7.56</v>
      </c>
      <c r="K4" s="26">
        <v>0</v>
      </c>
      <c r="L4" s="28">
        <v>0</v>
      </c>
      <c r="M4" s="26">
        <v>8.1199999999999992</v>
      </c>
      <c r="N4" s="28">
        <v>0</v>
      </c>
      <c r="O4" s="26">
        <v>0</v>
      </c>
      <c r="P4" s="28">
        <v>8.17</v>
      </c>
      <c r="Q4" s="26">
        <v>0</v>
      </c>
      <c r="R4" s="28">
        <v>0</v>
      </c>
      <c r="S4" s="26">
        <v>0</v>
      </c>
      <c r="T4" s="18">
        <f t="shared" si="1"/>
        <v>23.85</v>
      </c>
      <c r="U4" s="18">
        <f t="shared" si="2"/>
        <v>31.35</v>
      </c>
      <c r="V4" s="16">
        <f t="shared" si="3"/>
        <v>1052.24</v>
      </c>
    </row>
    <row r="5" spans="1:22" x14ac:dyDescent="0.25">
      <c r="A5" s="15" t="s">
        <v>17</v>
      </c>
      <c r="B5" s="6" t="s">
        <v>24</v>
      </c>
      <c r="C5" s="6" t="s">
        <v>6</v>
      </c>
      <c r="D5" s="6">
        <v>22.701000000000001</v>
      </c>
      <c r="E5" s="25">
        <f t="shared" si="0"/>
        <v>39.202678296110307</v>
      </c>
      <c r="F5" s="7">
        <f>'Initial Buys'!K40</f>
        <v>859.32</v>
      </c>
      <c r="G5" s="19">
        <f>'2015'!S5</f>
        <v>7.26</v>
      </c>
      <c r="H5" s="28">
        <v>0</v>
      </c>
      <c r="I5" s="26">
        <v>0</v>
      </c>
      <c r="J5" s="28">
        <v>0</v>
      </c>
      <c r="K5" s="26">
        <v>7.66</v>
      </c>
      <c r="L5" s="28">
        <v>0</v>
      </c>
      <c r="M5" s="26">
        <v>0</v>
      </c>
      <c r="N5" s="28">
        <v>7.82</v>
      </c>
      <c r="O5" s="26">
        <v>0</v>
      </c>
      <c r="P5" s="28">
        <v>0</v>
      </c>
      <c r="Q5" s="26">
        <v>7.88</v>
      </c>
      <c r="R5" s="28">
        <v>0</v>
      </c>
      <c r="S5" s="26">
        <v>0</v>
      </c>
      <c r="T5" s="19">
        <f t="shared" si="1"/>
        <v>23.36</v>
      </c>
      <c r="U5" s="19">
        <f t="shared" si="2"/>
        <v>30.62</v>
      </c>
      <c r="V5" s="17">
        <f t="shared" si="3"/>
        <v>889.94</v>
      </c>
    </row>
    <row r="6" spans="1:22" x14ac:dyDescent="0.25">
      <c r="A6" s="14" t="s">
        <v>18</v>
      </c>
      <c r="B6" s="8" t="s">
        <v>25</v>
      </c>
      <c r="C6" s="8" t="s">
        <v>6</v>
      </c>
      <c r="D6" s="8">
        <v>25</v>
      </c>
      <c r="E6" s="24">
        <f t="shared" si="0"/>
        <v>32.477600000000002</v>
      </c>
      <c r="F6" s="9">
        <f>'Initial Buys'!N40</f>
        <v>811.94</v>
      </c>
      <c r="G6" s="18">
        <f>'2015'!S6</f>
        <v>0</v>
      </c>
      <c r="H6" s="28">
        <v>0</v>
      </c>
      <c r="I6" s="26">
        <v>0</v>
      </c>
      <c r="J6" s="28">
        <v>0</v>
      </c>
      <c r="K6" s="26">
        <v>0</v>
      </c>
      <c r="L6" s="28">
        <v>0</v>
      </c>
      <c r="M6" s="26">
        <v>0</v>
      </c>
      <c r="N6" s="28">
        <v>0</v>
      </c>
      <c r="O6" s="26">
        <v>0</v>
      </c>
      <c r="P6" s="28">
        <v>0</v>
      </c>
      <c r="Q6" s="26">
        <v>0</v>
      </c>
      <c r="R6" s="28">
        <v>0</v>
      </c>
      <c r="S6" s="26">
        <v>0</v>
      </c>
      <c r="T6" s="18">
        <f t="shared" si="1"/>
        <v>0</v>
      </c>
      <c r="U6" s="18">
        <f t="shared" si="2"/>
        <v>0</v>
      </c>
      <c r="V6" s="16">
        <f t="shared" si="3"/>
        <v>811.94</v>
      </c>
    </row>
    <row r="7" spans="1:22" x14ac:dyDescent="0.25">
      <c r="A7" s="15" t="s">
        <v>19</v>
      </c>
      <c r="B7" s="6" t="s">
        <v>26</v>
      </c>
      <c r="C7" s="6" t="s">
        <v>6</v>
      </c>
      <c r="D7" s="6">
        <v>5.0540000000000003</v>
      </c>
      <c r="E7" s="25">
        <f t="shared" si="0"/>
        <v>98.810842896715471</v>
      </c>
      <c r="F7" s="7">
        <f>'Initial Buys'!Q40</f>
        <v>494.19</v>
      </c>
      <c r="G7" s="19">
        <f>'2015'!S7</f>
        <v>0</v>
      </c>
      <c r="H7" s="28">
        <v>0</v>
      </c>
      <c r="I7" s="26">
        <v>0</v>
      </c>
      <c r="J7" s="28">
        <v>0</v>
      </c>
      <c r="K7" s="26">
        <v>0</v>
      </c>
      <c r="L7" s="28">
        <v>0</v>
      </c>
      <c r="M7" s="26">
        <v>0</v>
      </c>
      <c r="N7" s="28">
        <v>0</v>
      </c>
      <c r="O7" s="26">
        <v>0</v>
      </c>
      <c r="P7" s="28">
        <v>0</v>
      </c>
      <c r="Q7" s="26">
        <v>5.2</v>
      </c>
      <c r="R7" s="28">
        <v>0</v>
      </c>
      <c r="S7" s="26">
        <v>0</v>
      </c>
      <c r="T7" s="19">
        <f t="shared" si="1"/>
        <v>5.2</v>
      </c>
      <c r="U7" s="19">
        <f t="shared" si="2"/>
        <v>5.2</v>
      </c>
      <c r="V7" s="17">
        <f t="shared" si="3"/>
        <v>499.39</v>
      </c>
    </row>
    <row r="8" spans="1:22" x14ac:dyDescent="0.25">
      <c r="A8" s="14" t="s">
        <v>21</v>
      </c>
      <c r="B8" s="8" t="s">
        <v>27</v>
      </c>
      <c r="C8" s="8" t="s">
        <v>22</v>
      </c>
      <c r="D8" s="8">
        <v>18.366</v>
      </c>
      <c r="E8" s="24">
        <f t="shared" si="0"/>
        <v>49.348252205161714</v>
      </c>
      <c r="F8" s="9">
        <f>'Initial Buys'!T40</f>
        <v>840.48</v>
      </c>
      <c r="G8" s="18">
        <f>'2015'!S8</f>
        <v>15.98</v>
      </c>
      <c r="H8" s="28">
        <v>0</v>
      </c>
      <c r="I8" s="26">
        <v>0</v>
      </c>
      <c r="J8" s="28">
        <v>16.29</v>
      </c>
      <c r="K8" s="26">
        <v>0</v>
      </c>
      <c r="L8" s="28">
        <v>0</v>
      </c>
      <c r="M8" s="26">
        <v>16.63</v>
      </c>
      <c r="N8" s="28">
        <v>0</v>
      </c>
      <c r="O8" s="26">
        <v>0</v>
      </c>
      <c r="P8" s="28">
        <v>16.95</v>
      </c>
      <c r="Q8" s="26">
        <v>0</v>
      </c>
      <c r="R8" s="28">
        <v>0</v>
      </c>
      <c r="S8" s="26">
        <v>0</v>
      </c>
      <c r="T8" s="18">
        <f t="shared" si="1"/>
        <v>49.870000000000005</v>
      </c>
      <c r="U8" s="18">
        <f t="shared" si="2"/>
        <v>65.849999999999994</v>
      </c>
      <c r="V8" s="16">
        <f t="shared" si="3"/>
        <v>906.33</v>
      </c>
    </row>
    <row r="9" spans="1:22" x14ac:dyDescent="0.25">
      <c r="A9" s="15" t="s">
        <v>30</v>
      </c>
      <c r="B9" s="6" t="s">
        <v>31</v>
      </c>
      <c r="C9" s="6" t="s">
        <v>32</v>
      </c>
      <c r="D9" s="6">
        <v>45</v>
      </c>
      <c r="E9" s="25">
        <f t="shared" ref="E9" si="4">V9/D9</f>
        <v>38.506</v>
      </c>
      <c r="F9" s="7">
        <f>'Initial Buys'!W40</f>
        <v>1732.77</v>
      </c>
      <c r="G9" s="19">
        <v>0</v>
      </c>
      <c r="H9" s="28">
        <v>0</v>
      </c>
      <c r="I9" s="26">
        <v>0</v>
      </c>
      <c r="J9" s="28">
        <v>0</v>
      </c>
      <c r="K9" s="26">
        <v>0</v>
      </c>
      <c r="L9" s="28">
        <v>0</v>
      </c>
      <c r="M9" s="26">
        <v>0</v>
      </c>
      <c r="N9" s="28">
        <v>0</v>
      </c>
      <c r="O9" s="26">
        <v>0</v>
      </c>
      <c r="P9" s="28">
        <v>0</v>
      </c>
      <c r="Q9" s="26">
        <v>0</v>
      </c>
      <c r="R9" s="28">
        <v>0</v>
      </c>
      <c r="S9" s="26">
        <v>0</v>
      </c>
      <c r="T9" s="19">
        <f t="shared" ref="T9" si="5">SUM(H9:S9)</f>
        <v>0</v>
      </c>
      <c r="U9" s="19">
        <f t="shared" ref="U9" si="6">SUM(G9:S9)</f>
        <v>0</v>
      </c>
      <c r="V9" s="17">
        <f t="shared" ref="V9" si="7">SUM(F9, U9)</f>
        <v>1732.77</v>
      </c>
    </row>
    <row r="10" spans="1:22" x14ac:dyDescent="0.25">
      <c r="A10" s="13"/>
      <c r="B10" s="13"/>
      <c r="C10" s="13"/>
      <c r="D10" s="13"/>
      <c r="E10" s="13"/>
      <c r="F10" s="13"/>
      <c r="G10" s="20">
        <f t="shared" ref="G10:V10" si="8">SUM(G2:G9)</f>
        <v>30.740000000000002</v>
      </c>
      <c r="H10" s="27">
        <f t="shared" si="8"/>
        <v>0</v>
      </c>
      <c r="I10" s="20">
        <f t="shared" si="8"/>
        <v>0</v>
      </c>
      <c r="J10" s="27">
        <f t="shared" si="8"/>
        <v>31.95</v>
      </c>
      <c r="K10" s="20">
        <f t="shared" si="8"/>
        <v>7.66</v>
      </c>
      <c r="L10" s="27">
        <f t="shared" si="8"/>
        <v>0</v>
      </c>
      <c r="M10" s="20">
        <f t="shared" si="8"/>
        <v>39.5</v>
      </c>
      <c r="N10" s="27">
        <f t="shared" si="8"/>
        <v>7.82</v>
      </c>
      <c r="O10" s="20">
        <f t="shared" si="8"/>
        <v>0</v>
      </c>
      <c r="P10" s="27">
        <f t="shared" si="8"/>
        <v>39.989999999999995</v>
      </c>
      <c r="Q10" s="20">
        <f t="shared" si="8"/>
        <v>13.08</v>
      </c>
      <c r="R10" s="27">
        <f t="shared" si="8"/>
        <v>0</v>
      </c>
      <c r="S10" s="20">
        <f t="shared" si="8"/>
        <v>0</v>
      </c>
      <c r="T10" s="20">
        <f t="shared" si="8"/>
        <v>140</v>
      </c>
      <c r="U10" s="20">
        <f t="shared" si="8"/>
        <v>170.74</v>
      </c>
      <c r="V10" s="22">
        <f t="shared" si="8"/>
        <v>7620.83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9"/>
  <sheetViews>
    <sheetView workbookViewId="0">
      <selection activeCell="G22" sqref="G22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1" width="14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23</v>
      </c>
      <c r="H1" s="12">
        <v>42370</v>
      </c>
      <c r="I1" s="12">
        <v>42401</v>
      </c>
      <c r="J1" s="12">
        <v>42430</v>
      </c>
      <c r="K1" s="12">
        <v>42461</v>
      </c>
      <c r="L1" s="12">
        <v>42491</v>
      </c>
      <c r="M1" s="12">
        <v>42522</v>
      </c>
      <c r="N1" s="12">
        <v>42552</v>
      </c>
      <c r="O1" s="12">
        <v>42583</v>
      </c>
      <c r="P1" s="12">
        <v>42614</v>
      </c>
      <c r="Q1" s="12">
        <v>42644</v>
      </c>
      <c r="R1" s="12">
        <v>42675</v>
      </c>
      <c r="S1" s="12">
        <v>42705</v>
      </c>
      <c r="T1" s="11" t="s">
        <v>29</v>
      </c>
      <c r="U1" s="11" t="s">
        <v>13</v>
      </c>
      <c r="V1" s="10" t="s">
        <v>5</v>
      </c>
    </row>
    <row r="2" spans="1:22" x14ac:dyDescent="0.25">
      <c r="A2" s="14" t="s">
        <v>16</v>
      </c>
      <c r="B2" s="8" t="s">
        <v>28</v>
      </c>
      <c r="C2" s="8" t="s">
        <v>6</v>
      </c>
      <c r="D2" s="8">
        <v>27.375</v>
      </c>
      <c r="E2" s="24">
        <f t="shared" ref="E2:E8" si="0">V2/D2</f>
        <v>34.87452054794521</v>
      </c>
      <c r="F2" s="9">
        <f>'Initial Buys'!B40</f>
        <v>930.33</v>
      </c>
      <c r="G2" s="18">
        <f>'2016'!U2</f>
        <v>24.36</v>
      </c>
      <c r="H2" s="28">
        <v>0</v>
      </c>
      <c r="I2" s="26">
        <v>0</v>
      </c>
      <c r="J2" s="28">
        <v>0</v>
      </c>
      <c r="K2" s="26">
        <v>0</v>
      </c>
      <c r="L2" s="28">
        <v>0</v>
      </c>
      <c r="M2" s="26">
        <v>0</v>
      </c>
      <c r="N2" s="28">
        <v>0</v>
      </c>
      <c r="O2" s="26">
        <v>0</v>
      </c>
      <c r="P2" s="28">
        <v>0</v>
      </c>
      <c r="Q2" s="26">
        <v>0</v>
      </c>
      <c r="R2" s="28">
        <v>0</v>
      </c>
      <c r="S2" s="26">
        <v>0</v>
      </c>
      <c r="T2" s="18">
        <f t="shared" ref="T2:T8" si="1">SUM(H2:S2)</f>
        <v>0</v>
      </c>
      <c r="U2" s="18">
        <f t="shared" ref="U2:U8" si="2">SUM(G2:S2)</f>
        <v>24.36</v>
      </c>
      <c r="V2" s="16">
        <f t="shared" ref="V2:V8" si="3">SUM(F2, U2)</f>
        <v>954.69</v>
      </c>
    </row>
    <row r="3" spans="1:22" x14ac:dyDescent="0.25">
      <c r="A3" s="15" t="s">
        <v>7</v>
      </c>
      <c r="B3" s="6" t="s">
        <v>14</v>
      </c>
      <c r="C3" s="6" t="s">
        <v>8</v>
      </c>
      <c r="D3" s="6">
        <v>14.252000000000001</v>
      </c>
      <c r="E3" s="25">
        <f t="shared" si="0"/>
        <v>54.275189447095137</v>
      </c>
      <c r="F3" s="7">
        <f>'Initial Buys'!E40</f>
        <v>760.17</v>
      </c>
      <c r="G3" s="19">
        <f>'2016'!U3</f>
        <v>13.36</v>
      </c>
      <c r="H3" s="28">
        <v>0</v>
      </c>
      <c r="I3" s="26">
        <v>0</v>
      </c>
      <c r="J3" s="28">
        <v>0</v>
      </c>
      <c r="K3" s="26">
        <v>0</v>
      </c>
      <c r="L3" s="28">
        <v>0</v>
      </c>
      <c r="M3" s="26">
        <v>0</v>
      </c>
      <c r="N3" s="28">
        <v>0</v>
      </c>
      <c r="O3" s="26">
        <v>0</v>
      </c>
      <c r="P3" s="28">
        <v>0</v>
      </c>
      <c r="Q3" s="26">
        <v>0</v>
      </c>
      <c r="R3" s="28">
        <v>0</v>
      </c>
      <c r="S3" s="26">
        <v>0</v>
      </c>
      <c r="T3" s="19">
        <f t="shared" si="1"/>
        <v>0</v>
      </c>
      <c r="U3" s="19">
        <f t="shared" si="2"/>
        <v>13.36</v>
      </c>
      <c r="V3" s="17">
        <f t="shared" si="3"/>
        <v>773.53</v>
      </c>
    </row>
    <row r="4" spans="1:22" x14ac:dyDescent="0.25">
      <c r="A4" s="14" t="s">
        <v>9</v>
      </c>
      <c r="B4" s="8" t="s">
        <v>15</v>
      </c>
      <c r="C4" s="8" t="s">
        <v>10</v>
      </c>
      <c r="D4" s="8">
        <v>10.285</v>
      </c>
      <c r="E4" s="24">
        <f t="shared" si="0"/>
        <v>102.3082158483228</v>
      </c>
      <c r="F4" s="9">
        <f>'Initial Buys'!H40</f>
        <v>1020.89</v>
      </c>
      <c r="G4" s="18">
        <f>'2016'!U4</f>
        <v>31.35</v>
      </c>
      <c r="H4" s="28">
        <v>0</v>
      </c>
      <c r="I4" s="26">
        <v>0</v>
      </c>
      <c r="J4" s="28">
        <v>0</v>
      </c>
      <c r="K4" s="26">
        <v>0</v>
      </c>
      <c r="L4" s="28">
        <v>0</v>
      </c>
      <c r="M4" s="26">
        <v>0</v>
      </c>
      <c r="N4" s="28">
        <v>0</v>
      </c>
      <c r="O4" s="26">
        <v>0</v>
      </c>
      <c r="P4" s="28">
        <v>0</v>
      </c>
      <c r="Q4" s="26">
        <v>0</v>
      </c>
      <c r="R4" s="28">
        <v>0</v>
      </c>
      <c r="S4" s="26">
        <v>0</v>
      </c>
      <c r="T4" s="18">
        <f t="shared" si="1"/>
        <v>0</v>
      </c>
      <c r="U4" s="18">
        <f t="shared" si="2"/>
        <v>31.35</v>
      </c>
      <c r="V4" s="16">
        <f t="shared" si="3"/>
        <v>1052.24</v>
      </c>
    </row>
    <row r="5" spans="1:22" x14ac:dyDescent="0.25">
      <c r="A5" s="15" t="s">
        <v>17</v>
      </c>
      <c r="B5" s="6" t="s">
        <v>24</v>
      </c>
      <c r="C5" s="6" t="s">
        <v>6</v>
      </c>
      <c r="D5" s="6">
        <v>22.515000000000001</v>
      </c>
      <c r="E5" s="25">
        <f t="shared" si="0"/>
        <v>39.52653786364646</v>
      </c>
      <c r="F5" s="7">
        <f>'Initial Buys'!K40</f>
        <v>859.32</v>
      </c>
      <c r="G5" s="19">
        <f>'2016'!U5</f>
        <v>30.62</v>
      </c>
      <c r="H5" s="28">
        <v>0</v>
      </c>
      <c r="I5" s="26">
        <v>0</v>
      </c>
      <c r="J5" s="28">
        <v>0</v>
      </c>
      <c r="K5" s="26">
        <v>0</v>
      </c>
      <c r="L5" s="28">
        <v>0</v>
      </c>
      <c r="M5" s="26">
        <v>0</v>
      </c>
      <c r="N5" s="28">
        <v>0</v>
      </c>
      <c r="O5" s="26">
        <v>0</v>
      </c>
      <c r="P5" s="28">
        <v>0</v>
      </c>
      <c r="Q5" s="26">
        <v>0</v>
      </c>
      <c r="R5" s="28">
        <v>0</v>
      </c>
      <c r="S5" s="26">
        <v>0</v>
      </c>
      <c r="T5" s="19">
        <f t="shared" si="1"/>
        <v>0</v>
      </c>
      <c r="U5" s="19">
        <f t="shared" si="2"/>
        <v>30.62</v>
      </c>
      <c r="V5" s="17">
        <f t="shared" si="3"/>
        <v>889.94</v>
      </c>
    </row>
    <row r="6" spans="1:22" x14ac:dyDescent="0.25">
      <c r="A6" s="14" t="s">
        <v>18</v>
      </c>
      <c r="B6" s="8" t="s">
        <v>25</v>
      </c>
      <c r="C6" s="8" t="s">
        <v>6</v>
      </c>
      <c r="D6" s="8">
        <v>25</v>
      </c>
      <c r="E6" s="24">
        <f t="shared" si="0"/>
        <v>32.477600000000002</v>
      </c>
      <c r="F6" s="9">
        <f>'Initial Buys'!N40</f>
        <v>811.94</v>
      </c>
      <c r="G6" s="18">
        <f>'2016'!U6</f>
        <v>0</v>
      </c>
      <c r="H6" s="28">
        <v>0</v>
      </c>
      <c r="I6" s="26">
        <v>0</v>
      </c>
      <c r="J6" s="28">
        <v>0</v>
      </c>
      <c r="K6" s="26">
        <v>0</v>
      </c>
      <c r="L6" s="28">
        <v>0</v>
      </c>
      <c r="M6" s="26">
        <v>0</v>
      </c>
      <c r="N6" s="28">
        <v>0</v>
      </c>
      <c r="O6" s="26">
        <v>0</v>
      </c>
      <c r="P6" s="28">
        <v>0</v>
      </c>
      <c r="Q6" s="26">
        <v>0</v>
      </c>
      <c r="R6" s="28">
        <v>0</v>
      </c>
      <c r="S6" s="26">
        <v>0</v>
      </c>
      <c r="T6" s="18">
        <f t="shared" si="1"/>
        <v>0</v>
      </c>
      <c r="U6" s="18">
        <f t="shared" si="2"/>
        <v>0</v>
      </c>
      <c r="V6" s="16">
        <f t="shared" si="3"/>
        <v>811.94</v>
      </c>
    </row>
    <row r="7" spans="1:22" x14ac:dyDescent="0.25">
      <c r="A7" s="15" t="s">
        <v>19</v>
      </c>
      <c r="B7" s="6" t="s">
        <v>26</v>
      </c>
      <c r="C7" s="6" t="s">
        <v>6</v>
      </c>
      <c r="D7" s="6">
        <v>5</v>
      </c>
      <c r="E7" s="25">
        <f t="shared" si="0"/>
        <v>99.878</v>
      </c>
      <c r="F7" s="7">
        <f>'Initial Buys'!Q40</f>
        <v>494.19</v>
      </c>
      <c r="G7" s="19">
        <f>'2016'!U7</f>
        <v>5.2</v>
      </c>
      <c r="H7" s="28">
        <v>0</v>
      </c>
      <c r="I7" s="26">
        <v>0</v>
      </c>
      <c r="J7" s="28">
        <v>0</v>
      </c>
      <c r="K7" s="26">
        <v>0</v>
      </c>
      <c r="L7" s="28">
        <v>0</v>
      </c>
      <c r="M7" s="26">
        <v>0</v>
      </c>
      <c r="N7" s="28">
        <v>0</v>
      </c>
      <c r="O7" s="26">
        <v>0</v>
      </c>
      <c r="P7" s="28">
        <v>0</v>
      </c>
      <c r="Q7" s="26">
        <v>0</v>
      </c>
      <c r="R7" s="28">
        <v>0</v>
      </c>
      <c r="S7" s="26">
        <v>0</v>
      </c>
      <c r="T7" s="19">
        <f t="shared" si="1"/>
        <v>0</v>
      </c>
      <c r="U7" s="19">
        <f t="shared" si="2"/>
        <v>5.2</v>
      </c>
      <c r="V7" s="17">
        <f t="shared" si="3"/>
        <v>499.39</v>
      </c>
    </row>
    <row r="8" spans="1:22" x14ac:dyDescent="0.25">
      <c r="A8" s="14" t="s">
        <v>21</v>
      </c>
      <c r="B8" s="8" t="s">
        <v>27</v>
      </c>
      <c r="C8" s="8" t="s">
        <v>22</v>
      </c>
      <c r="D8" s="8">
        <v>18.027999999999999</v>
      </c>
      <c r="E8" s="24">
        <f t="shared" si="0"/>
        <v>50.273463501220327</v>
      </c>
      <c r="F8" s="9">
        <f>'Initial Buys'!T40</f>
        <v>840.48</v>
      </c>
      <c r="G8" s="18">
        <f>'2016'!U8</f>
        <v>65.849999999999994</v>
      </c>
      <c r="H8" s="28">
        <v>0</v>
      </c>
      <c r="I8" s="26">
        <v>0</v>
      </c>
      <c r="J8" s="28">
        <v>0</v>
      </c>
      <c r="K8" s="26">
        <v>0</v>
      </c>
      <c r="L8" s="28">
        <v>0</v>
      </c>
      <c r="M8" s="26">
        <v>0</v>
      </c>
      <c r="N8" s="28">
        <v>0</v>
      </c>
      <c r="O8" s="26">
        <v>0</v>
      </c>
      <c r="P8" s="28">
        <v>0</v>
      </c>
      <c r="Q8" s="26">
        <v>0</v>
      </c>
      <c r="R8" s="28">
        <v>0</v>
      </c>
      <c r="S8" s="26">
        <v>0</v>
      </c>
      <c r="T8" s="18">
        <f t="shared" si="1"/>
        <v>0</v>
      </c>
      <c r="U8" s="18">
        <f t="shared" si="2"/>
        <v>65.849999999999994</v>
      </c>
      <c r="V8" s="16">
        <f t="shared" si="3"/>
        <v>906.33</v>
      </c>
    </row>
    <row r="9" spans="1:22" x14ac:dyDescent="0.25">
      <c r="A9" s="13"/>
      <c r="B9" s="13"/>
      <c r="C9" s="13"/>
      <c r="D9" s="13"/>
      <c r="E9" s="13"/>
      <c r="F9" s="13"/>
      <c r="G9" s="20">
        <f>SUM(G2:G8)</f>
        <v>170.74</v>
      </c>
      <c r="H9" s="27">
        <f>SUM(H2:H8)</f>
        <v>0</v>
      </c>
      <c r="I9" s="20">
        <f t="shared" ref="I9:S9" si="4">SUM(I2:I8)</f>
        <v>0</v>
      </c>
      <c r="J9" s="27">
        <f t="shared" si="4"/>
        <v>0</v>
      </c>
      <c r="K9" s="20">
        <f t="shared" si="4"/>
        <v>0</v>
      </c>
      <c r="L9" s="27">
        <f t="shared" si="4"/>
        <v>0</v>
      </c>
      <c r="M9" s="20">
        <f t="shared" si="4"/>
        <v>0</v>
      </c>
      <c r="N9" s="27">
        <f t="shared" si="4"/>
        <v>0</v>
      </c>
      <c r="O9" s="20">
        <f t="shared" si="4"/>
        <v>0</v>
      </c>
      <c r="P9" s="27">
        <f t="shared" si="4"/>
        <v>0</v>
      </c>
      <c r="Q9" s="20">
        <f t="shared" si="4"/>
        <v>0</v>
      </c>
      <c r="R9" s="27">
        <f t="shared" si="4"/>
        <v>0</v>
      </c>
      <c r="S9" s="20">
        <f t="shared" si="4"/>
        <v>0</v>
      </c>
      <c r="T9" s="20">
        <f>SUM(T2:T8)</f>
        <v>0</v>
      </c>
      <c r="U9" s="20">
        <f>SUM(U2:U8)</f>
        <v>170.74</v>
      </c>
      <c r="V9" s="22">
        <f>SUM(V2:V8)</f>
        <v>5888.06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2016-09-13T02:59:30Z</dcterms:created>
  <dcterms:modified xsi:type="dcterms:W3CDTF">2016-10-25T01:49:01Z</dcterms:modified>
</cp:coreProperties>
</file>