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2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4" l="1"/>
  <c r="R23" i="4"/>
  <c r="Q23" i="4"/>
  <c r="P23" i="4"/>
  <c r="O23" i="4"/>
  <c r="N23" i="4"/>
  <c r="M23" i="4"/>
  <c r="L23" i="4"/>
  <c r="K23" i="4"/>
  <c r="J23" i="4"/>
  <c r="I23" i="4"/>
  <c r="H23" i="4"/>
  <c r="T22" i="4"/>
  <c r="T21" i="4"/>
  <c r="T20" i="4"/>
  <c r="T19" i="4"/>
  <c r="T18" i="4"/>
  <c r="T17" i="4"/>
  <c r="T16" i="4"/>
  <c r="F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F3" i="4"/>
  <c r="T2" i="4"/>
  <c r="T23" i="4" s="1"/>
  <c r="T16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2" i="2" s="1"/>
  <c r="S17" i="5"/>
  <c r="G21" i="2" s="1"/>
  <c r="S16" i="5"/>
  <c r="G19" i="2" s="1"/>
  <c r="S15" i="5"/>
  <c r="G18" i="2" s="1"/>
  <c r="S14" i="5"/>
  <c r="G17" i="2" s="1"/>
  <c r="S13" i="5"/>
  <c r="G14" i="2" s="1"/>
  <c r="S12" i="5"/>
  <c r="G13" i="2" s="1"/>
  <c r="S11" i="5"/>
  <c r="G12" i="2" s="1"/>
  <c r="S10" i="5"/>
  <c r="G11" i="2" s="1"/>
  <c r="S9" i="5"/>
  <c r="G10" i="2" s="1"/>
  <c r="S8" i="5"/>
  <c r="G9" i="2" s="1"/>
  <c r="S7" i="5"/>
  <c r="G8" i="2" s="1"/>
  <c r="S6" i="5"/>
  <c r="G7" i="2" s="1"/>
  <c r="S5" i="5"/>
  <c r="G6" i="2" s="1"/>
  <c r="S4" i="5"/>
  <c r="G5" i="2" s="1"/>
  <c r="S3" i="5"/>
  <c r="G4" i="2" s="1"/>
  <c r="I23" i="2"/>
  <c r="J23" i="2"/>
  <c r="K23" i="2"/>
  <c r="L23" i="2"/>
  <c r="M23" i="2"/>
  <c r="N23" i="2"/>
  <c r="O23" i="2"/>
  <c r="P23" i="2"/>
  <c r="Q23" i="2"/>
  <c r="R23" i="2"/>
  <c r="S23" i="2"/>
  <c r="H23" i="2"/>
  <c r="S2" i="5" l="1"/>
  <c r="S19" i="5" l="1"/>
  <c r="G2" i="2"/>
  <c r="H48" i="3"/>
  <c r="AC48" i="3"/>
  <c r="Z48" i="3"/>
  <c r="W48" i="3"/>
  <c r="T48" i="3"/>
  <c r="Q48" i="3"/>
  <c r="N48" i="3"/>
  <c r="K48" i="3"/>
  <c r="E48" i="3"/>
  <c r="B48" i="3"/>
  <c r="B148" i="3"/>
  <c r="AC98" i="3"/>
  <c r="Z98" i="3"/>
  <c r="W98" i="3"/>
  <c r="T98" i="3"/>
  <c r="Q98" i="3"/>
  <c r="N98" i="3"/>
  <c r="K98" i="3"/>
  <c r="H98" i="3"/>
  <c r="E98" i="3"/>
  <c r="B98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7" i="2"/>
  <c r="T18" i="2"/>
  <c r="T19" i="2"/>
  <c r="T20" i="2"/>
  <c r="T22" i="2"/>
  <c r="T21" i="2"/>
  <c r="U3" i="2"/>
  <c r="G3" i="4" s="1"/>
  <c r="U3" i="4" s="1"/>
  <c r="V3" i="4" s="1"/>
  <c r="E3" i="4" s="1"/>
  <c r="U4" i="2"/>
  <c r="G4" i="4" s="1"/>
  <c r="U4" i="4" s="1"/>
  <c r="U5" i="2"/>
  <c r="G5" i="4" s="1"/>
  <c r="U5" i="4" s="1"/>
  <c r="U6" i="2"/>
  <c r="G6" i="4" s="1"/>
  <c r="U6" i="4" s="1"/>
  <c r="U7" i="2"/>
  <c r="G7" i="4" s="1"/>
  <c r="U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5" i="2"/>
  <c r="G15" i="4" s="1"/>
  <c r="U15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U19" i="2"/>
  <c r="G19" i="4" s="1"/>
  <c r="U19" i="4" s="1"/>
  <c r="U20" i="2"/>
  <c r="G20" i="4" s="1"/>
  <c r="U20" i="4" s="1"/>
  <c r="U21" i="2"/>
  <c r="G21" i="4" s="1"/>
  <c r="U22" i="2"/>
  <c r="G22" i="4" s="1"/>
  <c r="U22" i="4" s="1"/>
  <c r="U21" i="4" l="1"/>
  <c r="F20" i="4"/>
  <c r="V20" i="4" s="1"/>
  <c r="E20" i="4" s="1"/>
  <c r="F20" i="2"/>
  <c r="V20" i="2" s="1"/>
  <c r="E20" i="2" s="1"/>
  <c r="F15" i="4"/>
  <c r="V15" i="4" s="1"/>
  <c r="E15" i="4" s="1"/>
  <c r="F15" i="2"/>
  <c r="V15" i="2"/>
  <c r="E15" i="2" s="1"/>
  <c r="F5" i="4"/>
  <c r="V5" i="4" s="1"/>
  <c r="E5" i="4" s="1"/>
  <c r="T4" i="5"/>
  <c r="E4" i="5" s="1"/>
  <c r="F5" i="2"/>
  <c r="V5" i="2" s="1"/>
  <c r="F8" i="4"/>
  <c r="V8" i="4" s="1"/>
  <c r="E8" i="4" s="1"/>
  <c r="F8" i="2"/>
  <c r="V8" i="2" s="1"/>
  <c r="T7" i="5"/>
  <c r="E7" i="5" s="1"/>
  <c r="F21" i="4"/>
  <c r="F21" i="2"/>
  <c r="V21" i="2" s="1"/>
  <c r="E21" i="2" s="1"/>
  <c r="T17" i="5"/>
  <c r="E17" i="5" s="1"/>
  <c r="F7" i="4"/>
  <c r="V7" i="4" s="1"/>
  <c r="E7" i="4" s="1"/>
  <c r="T6" i="5"/>
  <c r="E6" i="5" s="1"/>
  <c r="F7" i="2"/>
  <c r="V7" i="2"/>
  <c r="E7" i="2" s="1"/>
  <c r="F14" i="4"/>
  <c r="V14" i="4" s="1"/>
  <c r="E14" i="4" s="1"/>
  <c r="F14" i="2"/>
  <c r="V14" i="2" s="1"/>
  <c r="E14" i="2" s="1"/>
  <c r="T13" i="5"/>
  <c r="E13" i="5" s="1"/>
  <c r="F10" i="4"/>
  <c r="V10" i="4" s="1"/>
  <c r="E10" i="4" s="1"/>
  <c r="T9" i="5"/>
  <c r="E9" i="5" s="1"/>
  <c r="F10" i="2"/>
  <c r="V10" i="2" s="1"/>
  <c r="E10" i="2" s="1"/>
  <c r="F6" i="4"/>
  <c r="V6" i="4" s="1"/>
  <c r="E6" i="4" s="1"/>
  <c r="T5" i="5"/>
  <c r="E5" i="5" s="1"/>
  <c r="F6" i="2"/>
  <c r="V6" i="2"/>
  <c r="F2" i="4"/>
  <c r="T2" i="5"/>
  <c r="E2" i="5" s="1"/>
  <c r="F2" i="2"/>
  <c r="F11" i="4"/>
  <c r="V11" i="4" s="1"/>
  <c r="E11" i="4" s="1"/>
  <c r="F11" i="2"/>
  <c r="V11" i="2" s="1"/>
  <c r="E11" i="2" s="1"/>
  <c r="T10" i="5"/>
  <c r="E10" i="5" s="1"/>
  <c r="F13" i="4"/>
  <c r="V13" i="4" s="1"/>
  <c r="E13" i="4" s="1"/>
  <c r="F13" i="2"/>
  <c r="T12" i="5"/>
  <c r="E12" i="5" s="1"/>
  <c r="V13" i="2"/>
  <c r="E13" i="2" s="1"/>
  <c r="F12" i="4"/>
  <c r="V12" i="4" s="1"/>
  <c r="E12" i="4" s="1"/>
  <c r="T11" i="5"/>
  <c r="E11" i="5" s="1"/>
  <c r="F12" i="2"/>
  <c r="V12" i="2"/>
  <c r="E12" i="2" s="1"/>
  <c r="F22" i="4"/>
  <c r="V22" i="4" s="1"/>
  <c r="E22" i="4" s="1"/>
  <c r="F22" i="2"/>
  <c r="V22" i="2" s="1"/>
  <c r="E22" i="2" s="1"/>
  <c r="T18" i="5"/>
  <c r="E18" i="5" s="1"/>
  <c r="F18" i="4"/>
  <c r="V18" i="4" s="1"/>
  <c r="E18" i="4" s="1"/>
  <c r="F18" i="2"/>
  <c r="V18" i="2" s="1"/>
  <c r="E18" i="2" s="1"/>
  <c r="T15" i="5"/>
  <c r="E15" i="5" s="1"/>
  <c r="F17" i="4"/>
  <c r="V17" i="4" s="1"/>
  <c r="E17" i="4" s="1"/>
  <c r="T14" i="5"/>
  <c r="E14" i="5" s="1"/>
  <c r="F17" i="2"/>
  <c r="V17" i="2" s="1"/>
  <c r="E17" i="2" s="1"/>
  <c r="F19" i="4"/>
  <c r="V19" i="4" s="1"/>
  <c r="E19" i="4" s="1"/>
  <c r="F19" i="2"/>
  <c r="V19" i="2" s="1"/>
  <c r="E19" i="2" s="1"/>
  <c r="T16" i="5"/>
  <c r="E16" i="5" s="1"/>
  <c r="F9" i="4"/>
  <c r="V9" i="4" s="1"/>
  <c r="E9" i="4" s="1"/>
  <c r="T8" i="5"/>
  <c r="E8" i="5" s="1"/>
  <c r="F9" i="2"/>
  <c r="V9" i="2"/>
  <c r="F4" i="4"/>
  <c r="V4" i="4" s="1"/>
  <c r="T3" i="5"/>
  <c r="E3" i="5" s="1"/>
  <c r="F4" i="2"/>
  <c r="V4" i="2" s="1"/>
  <c r="F3" i="2"/>
  <c r="V3" i="2" s="1"/>
  <c r="F16" i="2"/>
  <c r="V16" i="2" s="1"/>
  <c r="E16" i="2" s="1"/>
  <c r="T2" i="2"/>
  <c r="T23" i="2" s="1"/>
  <c r="G23" i="2"/>
  <c r="V21" i="4" l="1"/>
  <c r="E21" i="4" s="1"/>
  <c r="E4" i="4"/>
  <c r="T19" i="5"/>
  <c r="U2" i="2"/>
  <c r="E4" i="2"/>
  <c r="E5" i="2"/>
  <c r="E6" i="2"/>
  <c r="E8" i="2"/>
  <c r="U23" i="2" l="1"/>
  <c r="G2" i="4"/>
  <c r="E3" i="2"/>
  <c r="U2" i="4" l="1"/>
  <c r="G23" i="4"/>
  <c r="V2" i="2"/>
  <c r="V23" i="2" s="1"/>
  <c r="U23" i="4" l="1"/>
  <c r="V2" i="4"/>
  <c r="E9" i="2"/>
  <c r="E2" i="4" l="1"/>
  <c r="V23" i="4"/>
  <c r="E2" i="2"/>
</calcChain>
</file>

<file path=xl/sharedStrings.xml><?xml version="1.0" encoding="utf-8"?>
<sst xmlns="http://schemas.openxmlformats.org/spreadsheetml/2006/main" count="275" uniqueCount="63">
  <si>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</si>
  <si>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</si>
  <si>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</si>
  <si>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</si>
  <si>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</si>
  <si>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</si>
  <si>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</si>
  <si>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</si>
  <si>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</si>
  <si>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</si>
  <si>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</si>
  <si>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</si>
  <si>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</si>
  <si>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</si>
  <si>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</si>
  <si>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</si>
  <si>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</si>
  <si>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</si>
  <si>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</si>
  <si>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</si>
  <si>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</si>
  <si>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</si>
  <si>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</si>
  <si>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</si>
  <si>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</si>
  <si>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</si>
  <si>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</si>
  <si>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</si>
  <si>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</si>
  <si>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</si>
  <si>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</si>
  <si>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</si>
  <si>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</si>
  <si>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</si>
  <si>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</si>
  <si>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</si>
  <si>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</si>
  <si>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</si>
  <si>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</si>
  <si>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</si>
  <si>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</si>
  <si>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</si>
  <si>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</si>
  <si>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</si>
  <si>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</si>
  <si>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</si>
  <si>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</si>
  <si>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</si>
  <si>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</si>
  <si>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</si>
  <si>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</si>
  <si>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</si>
  <si>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Pepsico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</si>
  <si>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</si>
  <si>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</si>
  <si>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</si>
  <si>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</si>
  <si>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</si>
  <si>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</si>
  <si>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</si>
  <si>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2017 Dividends</t>
  </si>
  <si>
    <t>sold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</si>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</sst>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2" fontId="0" fillId="9" borderId="0" xfId="0" applyNumberFormat="1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148"/>
  <sheetViews>
    <sheetView topLeftCell="A22" workbookViewId="0">
      <selection activeCell="E53" sqref="E5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8" t="s">
        <v>16</v>
      </c>
      <c r="C1" s="25" t="s">
        <v>62</v>
      </c>
      <c r="D1" s="3" t="s">
        <v>12</v>
      </c>
      <c r="E1" s="28" t="s">
        <v>21</v>
      </c>
      <c r="F1" s="25" t="s">
        <v>62</v>
      </c>
      <c r="G1" s="3" t="s">
        <v>12</v>
      </c>
      <c r="H1" s="28" t="s">
        <v>22</v>
      </c>
      <c r="I1" s="25" t="s">
        <v>62</v>
      </c>
      <c r="J1" s="3" t="s">
        <v>12</v>
      </c>
      <c r="K1" s="28" t="s">
        <v>23</v>
      </c>
      <c r="L1" s="25" t="s">
        <v>62</v>
      </c>
      <c r="M1" s="3" t="s">
        <v>12</v>
      </c>
      <c r="N1" s="28" t="s">
        <v>24</v>
      </c>
      <c r="O1" s="25" t="s">
        <v>62</v>
      </c>
      <c r="P1" s="3" t="s">
        <v>12</v>
      </c>
      <c r="Q1" s="28" t="s">
        <v>25</v>
      </c>
      <c r="R1" s="25" t="s">
        <v>62</v>
      </c>
      <c r="S1" s="3" t="s">
        <v>12</v>
      </c>
      <c r="T1" s="28" t="s">
        <v>26</v>
      </c>
      <c r="U1" s="25" t="s">
        <v>62</v>
      </c>
      <c r="V1" s="3" t="s">
        <v>12</v>
      </c>
      <c r="W1" s="28" t="s">
        <v>7</v>
      </c>
      <c r="X1" s="25" t="s">
        <v>62</v>
      </c>
      <c r="Y1" s="3" t="s">
        <v>12</v>
      </c>
      <c r="Z1" s="28" t="s">
        <v>27</v>
      </c>
      <c r="AA1" s="25" t="s">
        <v>62</v>
      </c>
      <c r="AB1" s="3" t="s">
        <v>12</v>
      </c>
      <c r="AC1" s="28" t="s">
        <v>28</v>
      </c>
      <c r="AD1" s="25" t="s">
        <v>62</v>
      </c>
      <c r="BO1" s="3"/>
      <c r="BP1" s="2"/>
    </row>
    <row r="2" spans="1:68" x14ac:dyDescent="0.25">
      <c r="A2" s="4">
        <v>42272</v>
      </c>
      <c r="B2" s="17">
        <v>1019.28</v>
      </c>
      <c r="D2" s="4">
        <v>42562</v>
      </c>
      <c r="E2" s="17">
        <v>490.55</v>
      </c>
      <c r="G2" s="4">
        <v>42275</v>
      </c>
      <c r="H2" s="17">
        <v>1026.8800000000001</v>
      </c>
      <c r="J2" s="4">
        <v>42278</v>
      </c>
      <c r="K2" s="17">
        <v>1013.44</v>
      </c>
      <c r="M2" s="4">
        <v>42244</v>
      </c>
      <c r="N2" s="17">
        <v>1072.4000000000001</v>
      </c>
      <c r="P2" s="4">
        <v>42278</v>
      </c>
      <c r="Q2" s="17">
        <v>1012.94</v>
      </c>
      <c r="S2" s="4">
        <v>42278</v>
      </c>
      <c r="T2" s="17">
        <v>920.78</v>
      </c>
      <c r="V2" s="4">
        <v>42265</v>
      </c>
      <c r="W2" s="17">
        <v>997.04</v>
      </c>
      <c r="Y2" s="4">
        <v>42275</v>
      </c>
      <c r="Z2" s="17">
        <v>1027.08</v>
      </c>
      <c r="AB2" s="4">
        <v>42272</v>
      </c>
      <c r="AC2" s="17">
        <v>989.4</v>
      </c>
      <c r="BO2" s="4"/>
      <c r="BP2" s="17"/>
    </row>
    <row r="3" spans="1:68" x14ac:dyDescent="0.25">
      <c r="D3" s="4">
        <v>42612</v>
      </c>
      <c r="E3" s="2">
        <v>1361.34</v>
      </c>
      <c r="Z3" s="17"/>
    </row>
    <row r="15" spans="1:68" x14ac:dyDescent="0.25">
      <c r="A15" s="1"/>
    </row>
    <row r="18" spans="2:2" x14ac:dyDescent="0.25">
      <c r="B18" s="25"/>
    </row>
    <row r="19" spans="2:2" x14ac:dyDescent="0.25">
      <c r="B19" s="25"/>
    </row>
    <row r="20" spans="2:2" x14ac:dyDescent="0.25">
      <c r="B20" s="25"/>
    </row>
    <row r="21" spans="2:2" x14ac:dyDescent="0.25">
      <c r="B21" s="25"/>
    </row>
    <row r="22" spans="2:2" x14ac:dyDescent="0.25">
      <c r="B22" s="25"/>
    </row>
    <row r="23" spans="2:2" x14ac:dyDescent="0.25">
      <c r="B23" s="25"/>
    </row>
    <row r="24" spans="2:2" x14ac:dyDescent="0.25">
      <c r="B24" s="25"/>
    </row>
    <row r="25" spans="2:2" x14ac:dyDescent="0.25">
      <c r="B25" s="25"/>
    </row>
    <row r="26" spans="2:2" x14ac:dyDescent="0.25">
      <c r="B26" s="25"/>
    </row>
    <row r="27" spans="2:2" x14ac:dyDescent="0.25">
      <c r="B27" s="25"/>
    </row>
    <row r="28" spans="2:2" x14ac:dyDescent="0.25">
      <c r="B28" s="25"/>
    </row>
    <row r="29" spans="2:2" x14ac:dyDescent="0.25">
      <c r="B29" s="25"/>
    </row>
    <row r="30" spans="2:2" x14ac:dyDescent="0.25">
      <c r="B30" s="25"/>
    </row>
    <row r="31" spans="2:2" x14ac:dyDescent="0.25">
      <c r="B31" s="25"/>
    </row>
    <row r="32" spans="2:2" x14ac:dyDescent="0.25">
      <c r="B32" s="25"/>
    </row>
    <row r="33" spans="1:29" x14ac:dyDescent="0.25">
      <c r="B33" s="25"/>
    </row>
    <row r="34" spans="1:29" x14ac:dyDescent="0.25">
      <c r="B34" s="25"/>
    </row>
    <row r="35" spans="1:29" x14ac:dyDescent="0.25">
      <c r="B35" s="25"/>
    </row>
    <row r="36" spans="1:29" x14ac:dyDescent="0.25">
      <c r="B36" s="25"/>
    </row>
    <row r="37" spans="1:29" x14ac:dyDescent="0.25">
      <c r="B37" s="25"/>
    </row>
    <row r="38" spans="1:29" x14ac:dyDescent="0.25">
      <c r="B38" s="25"/>
    </row>
    <row r="40" spans="1:29" x14ac:dyDescent="0.25">
      <c r="B40" s="17"/>
      <c r="E40" s="17"/>
      <c r="H40" s="17"/>
      <c r="K40" s="17"/>
      <c r="N40" s="17"/>
      <c r="Q40" s="17"/>
      <c r="T40" s="17"/>
      <c r="W40" s="17"/>
      <c r="Z40" s="17"/>
      <c r="AC40" s="17"/>
    </row>
    <row r="48" spans="1:29" x14ac:dyDescent="0.25">
      <c r="A48" s="2" t="s">
        <v>58</v>
      </c>
      <c r="B48" s="17">
        <f>SUM(B2:B47)</f>
        <v>1019.28</v>
      </c>
      <c r="E48" s="17">
        <f>SUM(E2:E47)</f>
        <v>1851.8899999999999</v>
      </c>
      <c r="H48" s="17">
        <f>SUM(H2:H47)</f>
        <v>1026.8800000000001</v>
      </c>
      <c r="K48" s="17">
        <f>SUM(K2:K47)</f>
        <v>1013.44</v>
      </c>
      <c r="N48" s="17">
        <f>SUM(N2:N47)</f>
        <v>1072.4000000000001</v>
      </c>
      <c r="Q48" s="17">
        <f>SUM(Q2:Q47)</f>
        <v>1012.94</v>
      </c>
      <c r="T48" s="17">
        <f>SUM(T2:T47)</f>
        <v>920.78</v>
      </c>
      <c r="W48" s="17">
        <f>SUM(W2:W47)</f>
        <v>997.04</v>
      </c>
      <c r="Z48" s="17">
        <f>SUM(Z2:Z47)</f>
        <v>1027.08</v>
      </c>
      <c r="AC48" s="17">
        <f>SUM(AC2:AC47)</f>
        <v>989.4</v>
      </c>
    </row>
    <row r="50" spans="1:30" x14ac:dyDescent="0.25">
      <c r="A50" s="3" t="s">
        <v>12</v>
      </c>
      <c r="B50" s="28" t="s">
        <v>9</v>
      </c>
      <c r="D50" s="3" t="s">
        <v>12</v>
      </c>
      <c r="E50" s="28" t="s">
        <v>17</v>
      </c>
      <c r="G50" s="3" t="s">
        <v>12</v>
      </c>
      <c r="H50" s="28" t="s">
        <v>29</v>
      </c>
      <c r="J50" s="3" t="s">
        <v>12</v>
      </c>
      <c r="K50" s="28" t="s">
        <v>30</v>
      </c>
      <c r="M50" s="3" t="s">
        <v>12</v>
      </c>
      <c r="N50" s="28" t="s">
        <v>31</v>
      </c>
      <c r="P50" s="3" t="s">
        <v>12</v>
      </c>
      <c r="Q50" s="28" t="s">
        <v>32</v>
      </c>
      <c r="S50" s="3" t="s">
        <v>12</v>
      </c>
      <c r="T50" s="28" t="s">
        <v>33</v>
      </c>
      <c r="V50" s="3" t="s">
        <v>12</v>
      </c>
      <c r="W50" s="28" t="s">
        <v>34</v>
      </c>
      <c r="Y50" s="3" t="s">
        <v>12</v>
      </c>
      <c r="Z50" s="28" t="s">
        <v>36</v>
      </c>
      <c r="AB50" s="3" t="s">
        <v>12</v>
      </c>
      <c r="AC50" s="28" t="s">
        <v>37</v>
      </c>
    </row>
    <row r="51" spans="1:30" x14ac:dyDescent="0.25">
      <c r="A51" s="4">
        <v>42268</v>
      </c>
      <c r="B51" s="17">
        <v>1040.3800000000001</v>
      </c>
      <c r="C51" s="25" t="s">
        <v>62</v>
      </c>
      <c r="D51" s="4">
        <v>42268</v>
      </c>
      <c r="E51" s="17">
        <v>863.92</v>
      </c>
      <c r="F51" s="25" t="s">
        <v>62</v>
      </c>
      <c r="G51" s="4">
        <v>42278</v>
      </c>
      <c r="H51" s="17">
        <v>978.46</v>
      </c>
      <c r="I51" s="25" t="s">
        <v>62</v>
      </c>
      <c r="J51" s="4">
        <v>42545</v>
      </c>
      <c r="K51" s="17">
        <v>944.58</v>
      </c>
      <c r="L51" s="25" t="s">
        <v>62</v>
      </c>
      <c r="M51" s="4">
        <v>42492</v>
      </c>
      <c r="N51" s="17">
        <v>413.52</v>
      </c>
      <c r="O51" s="25" t="s">
        <v>62</v>
      </c>
      <c r="P51" s="4">
        <v>42265</v>
      </c>
      <c r="Q51" s="17">
        <v>979.72</v>
      </c>
      <c r="R51" s="25" t="s">
        <v>62</v>
      </c>
      <c r="S51" s="4">
        <v>42320</v>
      </c>
      <c r="T51" s="17">
        <v>962.5</v>
      </c>
      <c r="U51" s="25" t="s">
        <v>62</v>
      </c>
      <c r="V51" s="4">
        <v>42265</v>
      </c>
      <c r="W51" s="17">
        <v>976.2</v>
      </c>
      <c r="X51" s="25" t="s">
        <v>62</v>
      </c>
      <c r="Y51" s="4">
        <v>42492</v>
      </c>
      <c r="Z51" s="17">
        <v>767.43</v>
      </c>
      <c r="AA51" s="25" t="s">
        <v>62</v>
      </c>
      <c r="AB51" s="4">
        <v>42278</v>
      </c>
      <c r="AC51" s="17">
        <v>1023.2</v>
      </c>
      <c r="AD51" t="s">
        <v>62</v>
      </c>
    </row>
    <row r="52" spans="1:30" x14ac:dyDescent="0.25">
      <c r="A52" s="4">
        <v>42612</v>
      </c>
      <c r="B52" s="29">
        <v>1910.72</v>
      </c>
      <c r="C52" t="s">
        <v>62</v>
      </c>
      <c r="E52">
        <v>589.67999999999995</v>
      </c>
      <c r="J52" s="4">
        <v>42612</v>
      </c>
      <c r="K52" s="29">
        <v>991.5</v>
      </c>
      <c r="L52" t="s">
        <v>62</v>
      </c>
      <c r="P52" s="4">
        <v>42612</v>
      </c>
      <c r="Q52" s="29">
        <v>965.8</v>
      </c>
      <c r="V52" s="4">
        <v>42612</v>
      </c>
      <c r="W52" s="29">
        <v>1184.81</v>
      </c>
      <c r="Y52" s="4">
        <v>42612</v>
      </c>
      <c r="Z52" s="29">
        <v>989.9</v>
      </c>
      <c r="AB52" s="4">
        <v>42291</v>
      </c>
      <c r="AC52">
        <v>864.39</v>
      </c>
      <c r="AD52" t="s">
        <v>62</v>
      </c>
    </row>
    <row r="53" spans="1:30" x14ac:dyDescent="0.25">
      <c r="B53" s="29"/>
      <c r="K53" s="29"/>
      <c r="Q53" s="29"/>
      <c r="W53" s="29"/>
      <c r="Z53" s="29"/>
      <c r="AB53" s="4">
        <v>42503</v>
      </c>
      <c r="AC53">
        <v>-969.03</v>
      </c>
      <c r="AD53" t="s">
        <v>61</v>
      </c>
    </row>
    <row r="54" spans="1:30" x14ac:dyDescent="0.25">
      <c r="B54" s="29"/>
      <c r="K54" s="29"/>
      <c r="Q54" s="29"/>
      <c r="W54" s="29"/>
      <c r="Z54" s="29"/>
      <c r="AB54" s="4">
        <v>42612</v>
      </c>
      <c r="AC54">
        <v>998.2</v>
      </c>
      <c r="AD54" t="s">
        <v>62</v>
      </c>
    </row>
    <row r="55" spans="1:30" x14ac:dyDescent="0.25">
      <c r="B55" s="29"/>
      <c r="K55" s="29"/>
      <c r="Q55" s="29"/>
      <c r="W55" s="29"/>
      <c r="Z55" s="29"/>
    </row>
    <row r="56" spans="1:30" x14ac:dyDescent="0.25">
      <c r="B56" s="29"/>
      <c r="K56" s="29"/>
      <c r="Q56" s="29"/>
      <c r="W56" s="29"/>
      <c r="Z56" s="29"/>
    </row>
    <row r="57" spans="1:30" x14ac:dyDescent="0.25">
      <c r="B57" s="29"/>
      <c r="K57" s="29"/>
      <c r="Q57" s="29"/>
      <c r="W57" s="29"/>
      <c r="Z57" s="29"/>
    </row>
    <row r="58" spans="1:30" x14ac:dyDescent="0.25">
      <c r="B58" s="29"/>
      <c r="K58" s="29"/>
      <c r="Q58" s="29"/>
      <c r="W58" s="29"/>
      <c r="Z58" s="29"/>
    </row>
    <row r="59" spans="1:30" x14ac:dyDescent="0.25">
      <c r="B59" s="29"/>
      <c r="K59" s="29"/>
      <c r="Q59" s="29"/>
      <c r="W59" s="29"/>
      <c r="Z59" s="29"/>
    </row>
    <row r="60" spans="1:30" x14ac:dyDescent="0.25">
      <c r="B60" s="29"/>
      <c r="K60" s="29"/>
      <c r="Q60" s="29"/>
      <c r="W60" s="29"/>
      <c r="Z60" s="29"/>
    </row>
    <row r="61" spans="1:30" x14ac:dyDescent="0.25">
      <c r="B61" s="29"/>
      <c r="K61" s="29"/>
      <c r="Q61" s="29"/>
      <c r="W61" s="29"/>
      <c r="Z61" s="29"/>
    </row>
    <row r="62" spans="1:30" x14ac:dyDescent="0.25">
      <c r="B62" s="29"/>
      <c r="K62" s="29"/>
      <c r="Q62" s="29"/>
      <c r="W62" s="29"/>
      <c r="Z62" s="29"/>
    </row>
    <row r="63" spans="1:30" x14ac:dyDescent="0.25">
      <c r="B63" s="29"/>
      <c r="K63" s="29"/>
      <c r="Q63" s="29"/>
      <c r="W63" s="29"/>
      <c r="Z63" s="29"/>
    </row>
    <row r="64" spans="1:30" x14ac:dyDescent="0.25">
      <c r="B64" s="29"/>
      <c r="K64" s="29"/>
      <c r="Q64" s="29"/>
      <c r="W64" s="29"/>
      <c r="Z64" s="29"/>
    </row>
    <row r="65" spans="2:26" x14ac:dyDescent="0.25">
      <c r="B65" s="29"/>
      <c r="K65" s="29"/>
      <c r="Q65" s="29"/>
      <c r="W65" s="29"/>
      <c r="Z65" s="29"/>
    </row>
    <row r="66" spans="2:26" x14ac:dyDescent="0.25">
      <c r="B66" s="29"/>
      <c r="K66" s="29"/>
      <c r="Q66" s="29"/>
      <c r="W66" s="29"/>
      <c r="Z66" s="29"/>
    </row>
    <row r="67" spans="2:26" x14ac:dyDescent="0.25">
      <c r="B67" s="29"/>
      <c r="K67" s="29"/>
      <c r="Q67" s="29"/>
      <c r="W67" s="29"/>
      <c r="Z67" s="29"/>
    </row>
    <row r="68" spans="2:26" x14ac:dyDescent="0.25">
      <c r="B68" s="29"/>
      <c r="K68" s="29"/>
      <c r="Q68" s="29"/>
      <c r="W68" s="29"/>
      <c r="Z68" s="29"/>
    </row>
    <row r="69" spans="2:26" x14ac:dyDescent="0.25">
      <c r="B69" s="29"/>
      <c r="K69" s="29"/>
      <c r="Q69" s="29"/>
      <c r="W69" s="29"/>
      <c r="Z69" s="29"/>
    </row>
    <row r="70" spans="2:26" x14ac:dyDescent="0.25">
      <c r="B70" s="29"/>
      <c r="K70" s="29"/>
      <c r="Q70" s="29"/>
      <c r="W70" s="29"/>
      <c r="Z70" s="29"/>
    </row>
    <row r="71" spans="2:26" x14ac:dyDescent="0.25">
      <c r="B71" s="29"/>
      <c r="K71" s="29"/>
      <c r="Q71" s="29"/>
      <c r="W71" s="29"/>
      <c r="Z71" s="29"/>
    </row>
    <row r="72" spans="2:26" x14ac:dyDescent="0.25">
      <c r="B72" s="29"/>
      <c r="K72" s="29"/>
      <c r="Q72" s="29"/>
      <c r="W72" s="29"/>
      <c r="Z72" s="29"/>
    </row>
    <row r="73" spans="2:26" x14ac:dyDescent="0.25">
      <c r="B73" s="29"/>
      <c r="K73" s="29"/>
      <c r="Q73" s="29"/>
      <c r="W73" s="29"/>
      <c r="Z73" s="29"/>
    </row>
    <row r="74" spans="2:26" x14ac:dyDescent="0.25">
      <c r="B74" s="29"/>
      <c r="K74" s="29"/>
      <c r="Q74" s="29"/>
      <c r="W74" s="29"/>
      <c r="Z74" s="29"/>
    </row>
    <row r="75" spans="2:26" x14ac:dyDescent="0.25">
      <c r="B75" s="29"/>
      <c r="K75" s="29"/>
      <c r="Q75" s="29"/>
      <c r="W75" s="29"/>
      <c r="Z75" s="29"/>
    </row>
    <row r="76" spans="2:26" x14ac:dyDescent="0.25">
      <c r="B76" s="29"/>
      <c r="K76" s="29"/>
      <c r="Q76" s="29"/>
      <c r="W76" s="29"/>
      <c r="Z76" s="29"/>
    </row>
    <row r="77" spans="2:26" x14ac:dyDescent="0.25">
      <c r="B77" s="29"/>
      <c r="K77" s="29"/>
      <c r="Q77" s="29"/>
      <c r="W77" s="29"/>
      <c r="Z77" s="29"/>
    </row>
    <row r="78" spans="2:26" x14ac:dyDescent="0.25">
      <c r="B78" s="29"/>
      <c r="K78" s="29"/>
      <c r="Q78" s="29"/>
      <c r="W78" s="29"/>
      <c r="Z78" s="29"/>
    </row>
    <row r="79" spans="2:26" x14ac:dyDescent="0.25">
      <c r="B79" s="29"/>
      <c r="K79" s="29"/>
      <c r="Q79" s="29"/>
      <c r="W79" s="29"/>
      <c r="Z79" s="29"/>
    </row>
    <row r="80" spans="2:26" x14ac:dyDescent="0.25">
      <c r="B80" s="29"/>
      <c r="K80" s="29"/>
      <c r="Q80" s="29"/>
      <c r="W80" s="29"/>
      <c r="Z80" s="29"/>
    </row>
    <row r="81" spans="2:26" x14ac:dyDescent="0.25">
      <c r="B81" s="29"/>
      <c r="K81" s="29"/>
      <c r="Q81" s="29"/>
      <c r="W81" s="29"/>
      <c r="Z81" s="29"/>
    </row>
    <row r="82" spans="2:26" x14ac:dyDescent="0.25">
      <c r="B82" s="29"/>
      <c r="K82" s="29"/>
      <c r="Q82" s="29"/>
      <c r="W82" s="29"/>
      <c r="Z82" s="29"/>
    </row>
    <row r="83" spans="2:26" x14ac:dyDescent="0.25">
      <c r="B83" s="29"/>
      <c r="K83" s="29"/>
      <c r="Q83" s="29"/>
      <c r="W83" s="29"/>
      <c r="Z83" s="29"/>
    </row>
    <row r="84" spans="2:26" x14ac:dyDescent="0.25">
      <c r="B84" s="29"/>
      <c r="K84" s="29"/>
      <c r="Q84" s="29"/>
      <c r="W84" s="29"/>
      <c r="Z84" s="29"/>
    </row>
    <row r="85" spans="2:26" x14ac:dyDescent="0.25">
      <c r="B85" s="29"/>
      <c r="K85" s="29"/>
      <c r="Q85" s="29"/>
      <c r="W85" s="29"/>
      <c r="Z85" s="29"/>
    </row>
    <row r="86" spans="2:26" x14ac:dyDescent="0.25">
      <c r="B86" s="29"/>
      <c r="K86" s="29"/>
      <c r="Q86" s="29"/>
      <c r="W86" s="29"/>
      <c r="Z86" s="29"/>
    </row>
    <row r="87" spans="2:26" x14ac:dyDescent="0.25">
      <c r="B87" s="29"/>
      <c r="K87" s="29"/>
      <c r="Q87" s="29"/>
      <c r="W87" s="29"/>
      <c r="Z87" s="29"/>
    </row>
    <row r="88" spans="2:26" x14ac:dyDescent="0.25">
      <c r="B88" s="29"/>
      <c r="K88" s="29"/>
      <c r="Q88" s="29"/>
      <c r="W88" s="29"/>
      <c r="Z88" s="29"/>
    </row>
    <row r="89" spans="2:26" x14ac:dyDescent="0.25">
      <c r="B89" s="29"/>
      <c r="K89" s="29"/>
      <c r="Q89" s="29"/>
      <c r="W89" s="29"/>
      <c r="Z89" s="29"/>
    </row>
    <row r="90" spans="2:26" x14ac:dyDescent="0.25">
      <c r="B90" s="29"/>
      <c r="K90" s="29"/>
      <c r="Q90" s="29"/>
      <c r="W90" s="29"/>
      <c r="Z90" s="29"/>
    </row>
    <row r="91" spans="2:26" x14ac:dyDescent="0.25">
      <c r="B91" s="29"/>
      <c r="K91" s="29"/>
      <c r="Q91" s="29"/>
      <c r="W91" s="29"/>
      <c r="Z91" s="29"/>
    </row>
    <row r="92" spans="2:26" x14ac:dyDescent="0.25">
      <c r="B92" s="29"/>
      <c r="K92" s="29"/>
      <c r="Q92" s="29"/>
      <c r="W92" s="29"/>
      <c r="Z92" s="29"/>
    </row>
    <row r="93" spans="2:26" x14ac:dyDescent="0.25">
      <c r="B93" s="29"/>
      <c r="K93" s="29"/>
      <c r="Q93" s="29"/>
      <c r="W93" s="29"/>
      <c r="Z93" s="29"/>
    </row>
    <row r="94" spans="2:26" x14ac:dyDescent="0.25">
      <c r="B94" s="29"/>
      <c r="K94" s="29"/>
      <c r="Q94" s="29"/>
      <c r="W94" s="29"/>
      <c r="Z94" s="29"/>
    </row>
    <row r="95" spans="2:26" x14ac:dyDescent="0.25">
      <c r="B95" s="29"/>
      <c r="K95" s="29"/>
      <c r="Q95" s="29"/>
      <c r="W95" s="29"/>
      <c r="Z95" s="29"/>
    </row>
    <row r="96" spans="2:26" x14ac:dyDescent="0.25">
      <c r="B96" s="29"/>
      <c r="K96" s="29"/>
      <c r="Q96" s="29"/>
      <c r="W96" s="29"/>
      <c r="Z96" s="29"/>
    </row>
    <row r="97" spans="1:29" x14ac:dyDescent="0.25">
      <c r="B97" s="29"/>
      <c r="K97" s="29"/>
      <c r="Q97" s="29"/>
      <c r="W97" s="29"/>
      <c r="Z97" s="29"/>
    </row>
    <row r="98" spans="1:29" x14ac:dyDescent="0.25">
      <c r="B98" s="17">
        <f>SUM(B51:B97)</f>
        <v>2951.1000000000004</v>
      </c>
      <c r="E98" s="17">
        <f>SUM(E51:E97)</f>
        <v>1453.6</v>
      </c>
      <c r="H98" s="17">
        <f>SUM(H51:H97)</f>
        <v>978.46</v>
      </c>
      <c r="K98" s="17">
        <f>SUM(K51:K97)</f>
        <v>1936.08</v>
      </c>
      <c r="N98" s="17">
        <f>SUM(N51:N97)</f>
        <v>413.52</v>
      </c>
      <c r="Q98" s="17">
        <f>SUM(Q51:Q97)</f>
        <v>1945.52</v>
      </c>
      <c r="T98" s="17">
        <f>SUM(T51:T97)</f>
        <v>962.5</v>
      </c>
      <c r="W98" s="17">
        <f>SUM(W51:W97)</f>
        <v>2161.0100000000002</v>
      </c>
      <c r="Z98" s="17">
        <f>SUM(Z51:Z97)</f>
        <v>1757.33</v>
      </c>
      <c r="AC98" s="17">
        <f>SUM(AC51:AC97)</f>
        <v>1916.7600000000002</v>
      </c>
    </row>
    <row r="100" spans="1:29" x14ac:dyDescent="0.25">
      <c r="A100" s="3" t="s">
        <v>12</v>
      </c>
      <c r="B100" s="28" t="s">
        <v>38</v>
      </c>
    </row>
    <row r="101" spans="1:29" x14ac:dyDescent="0.25">
      <c r="A101" s="4">
        <v>42268</v>
      </c>
      <c r="B101" s="17">
        <v>1023.68</v>
      </c>
      <c r="C101" s="25" t="s">
        <v>62</v>
      </c>
    </row>
    <row r="102" spans="1:29" x14ac:dyDescent="0.25">
      <c r="A102" s="4">
        <v>42612</v>
      </c>
      <c r="B102" s="29">
        <v>965.08</v>
      </c>
      <c r="C102" t="s">
        <v>62</v>
      </c>
    </row>
    <row r="103" spans="1:29" x14ac:dyDescent="0.25">
      <c r="B103" s="29"/>
    </row>
    <row r="104" spans="1:29" x14ac:dyDescent="0.25">
      <c r="B104" s="29"/>
    </row>
    <row r="105" spans="1:29" x14ac:dyDescent="0.25">
      <c r="B105" s="29"/>
    </row>
    <row r="106" spans="1:29" x14ac:dyDescent="0.25">
      <c r="B106" s="29"/>
    </row>
    <row r="107" spans="1:29" x14ac:dyDescent="0.25">
      <c r="B107" s="29"/>
    </row>
    <row r="108" spans="1:29" x14ac:dyDescent="0.25">
      <c r="B108" s="29"/>
    </row>
    <row r="109" spans="1:29" x14ac:dyDescent="0.25">
      <c r="B109" s="29"/>
    </row>
    <row r="110" spans="1:29" x14ac:dyDescent="0.25">
      <c r="B110" s="29"/>
    </row>
    <row r="111" spans="1:29" x14ac:dyDescent="0.25">
      <c r="B111" s="29"/>
    </row>
    <row r="112" spans="1:29" x14ac:dyDescent="0.25">
      <c r="B112" s="29"/>
    </row>
    <row r="113" spans="2:2" x14ac:dyDescent="0.25">
      <c r="B113" s="29"/>
    </row>
    <row r="114" spans="2:2" x14ac:dyDescent="0.25">
      <c r="B114" s="29"/>
    </row>
    <row r="115" spans="2:2" x14ac:dyDescent="0.25">
      <c r="B115" s="29"/>
    </row>
    <row r="116" spans="2:2" x14ac:dyDescent="0.25">
      <c r="B116" s="29"/>
    </row>
    <row r="117" spans="2:2" x14ac:dyDescent="0.25">
      <c r="B117" s="29"/>
    </row>
    <row r="118" spans="2:2" x14ac:dyDescent="0.25">
      <c r="B118" s="29"/>
    </row>
    <row r="119" spans="2:2" x14ac:dyDescent="0.25">
      <c r="B119" s="29"/>
    </row>
    <row r="120" spans="2:2" x14ac:dyDescent="0.25">
      <c r="B120" s="29"/>
    </row>
    <row r="121" spans="2:2" x14ac:dyDescent="0.25">
      <c r="B121" s="29"/>
    </row>
    <row r="122" spans="2:2" x14ac:dyDescent="0.25">
      <c r="B122" s="29"/>
    </row>
    <row r="123" spans="2:2" x14ac:dyDescent="0.25">
      <c r="B123" s="29"/>
    </row>
    <row r="124" spans="2:2" x14ac:dyDescent="0.25">
      <c r="B124" s="29"/>
    </row>
    <row r="125" spans="2:2" x14ac:dyDescent="0.25">
      <c r="B125" s="29"/>
    </row>
    <row r="126" spans="2:2" x14ac:dyDescent="0.25">
      <c r="B126" s="29"/>
    </row>
    <row r="127" spans="2:2" x14ac:dyDescent="0.25">
      <c r="B127" s="29"/>
    </row>
    <row r="128" spans="2:2" x14ac:dyDescent="0.25">
      <c r="B128" s="29"/>
    </row>
    <row r="129" spans="2:2" x14ac:dyDescent="0.25">
      <c r="B129" s="29"/>
    </row>
    <row r="130" spans="2:2" x14ac:dyDescent="0.25">
      <c r="B130" s="29"/>
    </row>
    <row r="131" spans="2:2" x14ac:dyDescent="0.25">
      <c r="B131" s="29"/>
    </row>
    <row r="132" spans="2:2" x14ac:dyDescent="0.25">
      <c r="B132" s="29"/>
    </row>
    <row r="133" spans="2:2" x14ac:dyDescent="0.25">
      <c r="B133" s="29"/>
    </row>
    <row r="134" spans="2:2" x14ac:dyDescent="0.25">
      <c r="B134" s="29"/>
    </row>
    <row r="135" spans="2:2" x14ac:dyDescent="0.25">
      <c r="B135" s="29"/>
    </row>
    <row r="136" spans="2:2" x14ac:dyDescent="0.25">
      <c r="B136" s="29"/>
    </row>
    <row r="137" spans="2:2" x14ac:dyDescent="0.25">
      <c r="B137" s="29"/>
    </row>
    <row r="138" spans="2:2" x14ac:dyDescent="0.25">
      <c r="B138" s="29"/>
    </row>
    <row r="139" spans="2:2" x14ac:dyDescent="0.25">
      <c r="B139" s="29"/>
    </row>
    <row r="140" spans="2:2" x14ac:dyDescent="0.25">
      <c r="B140" s="29"/>
    </row>
    <row r="141" spans="2:2" x14ac:dyDescent="0.25">
      <c r="B141" s="29"/>
    </row>
    <row r="142" spans="2:2" x14ac:dyDescent="0.25">
      <c r="B142" s="29"/>
    </row>
    <row r="143" spans="2:2" x14ac:dyDescent="0.25">
      <c r="B143" s="29"/>
    </row>
    <row r="144" spans="2:2" x14ac:dyDescent="0.25">
      <c r="B144" s="29"/>
    </row>
    <row r="145" spans="2:2" x14ac:dyDescent="0.25">
      <c r="B145" s="29"/>
    </row>
    <row r="146" spans="2:2" x14ac:dyDescent="0.25">
      <c r="B146" s="29"/>
    </row>
    <row r="147" spans="2:2" x14ac:dyDescent="0.25">
      <c r="B147" s="29"/>
    </row>
    <row r="148" spans="2:2" x14ac:dyDescent="0.25">
      <c r="B148" s="17">
        <f>SUM(B101:B147)</f>
        <v>1988.76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F27" sqref="F27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18" si="0">T2/D2</f>
        <v>41.491022322872851</v>
      </c>
      <c r="F2" s="6">
        <v>1019.28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59</v>
      </c>
      <c r="C3" s="5" t="s">
        <v>8</v>
      </c>
      <c r="D3" s="5">
        <v>16.690000000000001</v>
      </c>
      <c r="E3" s="20">
        <f t="shared" si="0"/>
        <v>62.264829239065307</v>
      </c>
      <c r="F3" s="6">
        <v>1026.8800000000001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12.32</v>
      </c>
      <c r="R3" s="21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5" t="s">
        <v>23</v>
      </c>
      <c r="B4" s="25" t="s">
        <v>43</v>
      </c>
      <c r="C4" s="25" t="s">
        <v>6</v>
      </c>
      <c r="D4" s="25">
        <v>16.358000000000001</v>
      </c>
      <c r="E4" s="19">
        <f t="shared" si="0"/>
        <v>62.325467661083266</v>
      </c>
      <c r="F4" s="8">
        <v>1013.44</v>
      </c>
      <c r="G4" s="22">
        <v>0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6.08</v>
      </c>
      <c r="R4" s="21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20">
        <f t="shared" si="0"/>
        <v>75.082861483220569</v>
      </c>
      <c r="F5" s="6">
        <v>1072.4000000000001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5" t="s">
        <v>25</v>
      </c>
      <c r="B6" s="25" t="s">
        <v>45</v>
      </c>
      <c r="C6" s="25" t="s">
        <v>8</v>
      </c>
      <c r="D6" s="7">
        <v>14.324999999999999</v>
      </c>
      <c r="E6" s="19">
        <f t="shared" si="0"/>
        <v>70.711343804537535</v>
      </c>
      <c r="F6" s="8">
        <v>1012.94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20">
        <f t="shared" si="0"/>
        <v>64.600527997776851</v>
      </c>
      <c r="F7" s="6">
        <v>920.78</v>
      </c>
      <c r="G7" s="22">
        <v>0</v>
      </c>
      <c r="H7" s="21">
        <v>0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0</v>
      </c>
      <c r="Q7" s="22">
        <v>0</v>
      </c>
      <c r="R7" s="21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5" t="s">
        <v>7</v>
      </c>
      <c r="B8" s="25" t="s">
        <v>14</v>
      </c>
      <c r="C8" s="25" t="s">
        <v>8</v>
      </c>
      <c r="D8" s="25">
        <v>22.847000000000001</v>
      </c>
      <c r="E8" s="19">
        <f t="shared" si="0"/>
        <v>44.097255657197877</v>
      </c>
      <c r="F8" s="8">
        <v>997.04</v>
      </c>
      <c r="G8" s="22">
        <v>0</v>
      </c>
      <c r="H8" s="21">
        <v>0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20">
        <f t="shared" si="0"/>
        <v>55.819911360933958</v>
      </c>
      <c r="F9" s="6">
        <v>1027.08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0</v>
      </c>
      <c r="O9" s="22">
        <v>0</v>
      </c>
      <c r="P9" s="21">
        <v>0</v>
      </c>
      <c r="Q9" s="22">
        <v>5.7</v>
      </c>
      <c r="R9" s="21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5" t="s">
        <v>28</v>
      </c>
      <c r="B10" s="25" t="s">
        <v>48</v>
      </c>
      <c r="C10" s="25" t="s">
        <v>8</v>
      </c>
      <c r="D10" s="25">
        <v>12.259</v>
      </c>
      <c r="E10" s="19">
        <f t="shared" si="0"/>
        <v>81.095521657557711</v>
      </c>
      <c r="F10" s="8">
        <v>989.4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4.75</v>
      </c>
      <c r="Q10" s="22">
        <v>0</v>
      </c>
      <c r="R10" s="21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20">
        <f t="shared" si="0"/>
        <v>38.395459538630547</v>
      </c>
      <c r="F11" s="6">
        <v>1040.3800000000001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0</v>
      </c>
      <c r="M11" s="22">
        <v>0</v>
      </c>
      <c r="N11" s="21">
        <v>0</v>
      </c>
      <c r="O11" s="22">
        <v>0</v>
      </c>
      <c r="P11" s="21">
        <v>0</v>
      </c>
      <c r="Q11" s="22">
        <v>0</v>
      </c>
      <c r="R11" s="21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5" t="s">
        <v>17</v>
      </c>
      <c r="B12" s="25" t="s">
        <v>49</v>
      </c>
      <c r="C12" s="25" t="s">
        <v>6</v>
      </c>
      <c r="D12" s="25">
        <v>22.504999999999999</v>
      </c>
      <c r="E12" s="19">
        <f t="shared" si="0"/>
        <v>38.710508775827591</v>
      </c>
      <c r="F12" s="8">
        <v>863.92</v>
      </c>
      <c r="G12" s="22">
        <v>0</v>
      </c>
      <c r="H12" s="21">
        <v>0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21">
        <v>0</v>
      </c>
      <c r="Q12" s="22">
        <v>0</v>
      </c>
      <c r="R12" s="21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20">
        <f t="shared" si="0"/>
        <v>137.98684026319475</v>
      </c>
      <c r="F13" s="6">
        <v>978.46</v>
      </c>
      <c r="G13" s="22">
        <v>0</v>
      </c>
      <c r="H13" s="21">
        <v>0</v>
      </c>
      <c r="I13" s="22">
        <v>0</v>
      </c>
      <c r="J13" s="21">
        <v>0</v>
      </c>
      <c r="K13" s="22">
        <v>0</v>
      </c>
      <c r="L13" s="21">
        <v>0</v>
      </c>
      <c r="M13" s="22">
        <v>0</v>
      </c>
      <c r="N13" s="21">
        <v>0</v>
      </c>
      <c r="O13" s="22">
        <v>0</v>
      </c>
      <c r="P13" s="21">
        <v>0</v>
      </c>
      <c r="Q13" s="22">
        <v>0</v>
      </c>
      <c r="R13" s="21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5" t="s">
        <v>32</v>
      </c>
      <c r="B14" s="25" t="s">
        <v>53</v>
      </c>
      <c r="C14" s="25" t="s">
        <v>6</v>
      </c>
      <c r="D14" s="25">
        <v>25.466000000000001</v>
      </c>
      <c r="E14" s="19">
        <f t="shared" si="0"/>
        <v>76.761171758422989</v>
      </c>
      <c r="F14" s="8">
        <v>1945.52</v>
      </c>
      <c r="G14" s="22">
        <v>0</v>
      </c>
      <c r="H14" s="21">
        <v>0</v>
      </c>
      <c r="I14" s="22">
        <v>0</v>
      </c>
      <c r="J14" s="21">
        <v>0</v>
      </c>
      <c r="K14" s="22">
        <v>0</v>
      </c>
      <c r="L14" s="21">
        <v>0</v>
      </c>
      <c r="M14" s="22">
        <v>0</v>
      </c>
      <c r="N14" s="21">
        <v>0</v>
      </c>
      <c r="O14" s="22">
        <v>0</v>
      </c>
      <c r="P14" s="21">
        <v>0</v>
      </c>
      <c r="Q14" s="22">
        <v>9.2799999999999994</v>
      </c>
      <c r="R14" s="21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54</v>
      </c>
      <c r="C15" s="5" t="s">
        <v>39</v>
      </c>
      <c r="D15" s="5">
        <v>23.007000000000001</v>
      </c>
      <c r="E15" s="20">
        <f t="shared" si="0"/>
        <v>42.354066153779286</v>
      </c>
      <c r="F15" s="6">
        <v>962.5</v>
      </c>
      <c r="G15" s="22">
        <v>0</v>
      </c>
      <c r="H15" s="21">
        <v>0</v>
      </c>
      <c r="I15" s="22">
        <v>0</v>
      </c>
      <c r="J15" s="21">
        <v>0</v>
      </c>
      <c r="K15" s="22">
        <v>0</v>
      </c>
      <c r="L15" s="21">
        <v>0</v>
      </c>
      <c r="M15" s="22">
        <v>0</v>
      </c>
      <c r="N15" s="21">
        <v>0</v>
      </c>
      <c r="O15" s="22">
        <v>0</v>
      </c>
      <c r="P15" s="21">
        <v>0</v>
      </c>
      <c r="Q15" s="22">
        <v>0</v>
      </c>
      <c r="R15" s="21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5" t="s">
        <v>34</v>
      </c>
      <c r="B16" s="25" t="s">
        <v>35</v>
      </c>
      <c r="C16" s="25" t="s">
        <v>40</v>
      </c>
      <c r="D16" s="25">
        <v>60.432000000000002</v>
      </c>
      <c r="E16" s="19">
        <f t="shared" si="0"/>
        <v>16.321650781043157</v>
      </c>
      <c r="F16" s="8">
        <v>976.2</v>
      </c>
      <c r="G16" s="22">
        <v>0</v>
      </c>
      <c r="H16" s="21">
        <v>0</v>
      </c>
      <c r="I16" s="22">
        <v>0</v>
      </c>
      <c r="J16" s="21">
        <v>0</v>
      </c>
      <c r="K16" s="22">
        <v>0</v>
      </c>
      <c r="L16" s="21">
        <v>0</v>
      </c>
      <c r="M16" s="22">
        <v>0</v>
      </c>
      <c r="N16" s="21">
        <v>0</v>
      </c>
      <c r="O16" s="22">
        <v>0</v>
      </c>
      <c r="P16" s="21">
        <v>0</v>
      </c>
      <c r="Q16" s="22">
        <v>10.15</v>
      </c>
      <c r="R16" s="21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5" t="s">
        <v>37</v>
      </c>
      <c r="B17" s="25" t="s">
        <v>56</v>
      </c>
      <c r="C17" s="25" t="s">
        <v>6</v>
      </c>
      <c r="D17" s="25">
        <v>29.777000000000001</v>
      </c>
      <c r="E17" s="19">
        <f t="shared" si="0"/>
        <v>34.362091547167275</v>
      </c>
      <c r="F17" s="8">
        <v>1023.2</v>
      </c>
      <c r="G17" s="22">
        <v>0</v>
      </c>
      <c r="H17" s="21">
        <v>0</v>
      </c>
      <c r="I17" s="22">
        <v>0</v>
      </c>
      <c r="J17" s="21">
        <v>0</v>
      </c>
      <c r="K17" s="22">
        <v>0</v>
      </c>
      <c r="L17" s="21">
        <v>0</v>
      </c>
      <c r="M17" s="22">
        <v>0</v>
      </c>
      <c r="N17" s="21">
        <v>0</v>
      </c>
      <c r="O17" s="22">
        <v>0</v>
      </c>
      <c r="P17" s="21">
        <v>0</v>
      </c>
      <c r="Q17" s="22">
        <v>0</v>
      </c>
      <c r="R17" s="21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57</v>
      </c>
      <c r="C18" s="5" t="s">
        <v>18</v>
      </c>
      <c r="D18" s="5">
        <v>25.503</v>
      </c>
      <c r="E18" s="20">
        <f t="shared" si="0"/>
        <v>40.53876014586519</v>
      </c>
      <c r="F18" s="6">
        <v>1023.68</v>
      </c>
      <c r="G18" s="22">
        <v>0</v>
      </c>
      <c r="H18" s="21">
        <v>0</v>
      </c>
      <c r="I18" s="22">
        <v>0</v>
      </c>
      <c r="J18" s="21">
        <v>0</v>
      </c>
      <c r="K18" s="22">
        <v>0</v>
      </c>
      <c r="L18" s="21">
        <v>0</v>
      </c>
      <c r="M18" s="22">
        <v>0</v>
      </c>
      <c r="N18" s="21">
        <v>0</v>
      </c>
      <c r="O18" s="22">
        <v>0</v>
      </c>
      <c r="P18" s="21">
        <v>0</v>
      </c>
      <c r="Q18" s="22">
        <v>0</v>
      </c>
      <c r="R18" s="21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6"/>
      <c r="B19" s="26"/>
      <c r="C19" s="26"/>
      <c r="D19" s="26"/>
      <c r="E19" s="26"/>
      <c r="F19" s="26"/>
      <c r="G19" s="16">
        <f>SUM(G2:G18)</f>
        <v>0</v>
      </c>
      <c r="H19" s="27">
        <f t="shared" ref="H19:S19" si="3">SUM(H2:H18)</f>
        <v>0</v>
      </c>
      <c r="I19" s="16">
        <f t="shared" si="3"/>
        <v>0</v>
      </c>
      <c r="J19" s="27">
        <f t="shared" si="3"/>
        <v>0</v>
      </c>
      <c r="K19" s="16">
        <f t="shared" si="3"/>
        <v>0</v>
      </c>
      <c r="L19" s="27">
        <f t="shared" si="3"/>
        <v>0</v>
      </c>
      <c r="M19" s="16">
        <f t="shared" si="3"/>
        <v>0</v>
      </c>
      <c r="N19" s="27">
        <f t="shared" si="3"/>
        <v>0</v>
      </c>
      <c r="O19" s="16">
        <f t="shared" si="3"/>
        <v>0</v>
      </c>
      <c r="P19" s="27">
        <f t="shared" si="3"/>
        <v>4.75</v>
      </c>
      <c r="Q19" s="16">
        <f t="shared" si="3"/>
        <v>43.529999999999994</v>
      </c>
      <c r="R19" s="27">
        <f t="shared" si="3"/>
        <v>85.949999999999989</v>
      </c>
      <c r="S19" s="27">
        <f t="shared" si="3"/>
        <v>134.23000000000002</v>
      </c>
      <c r="T19" s="18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3"/>
  <sheetViews>
    <sheetView tabSelected="1" workbookViewId="0">
      <selection activeCell="D8" sqref="D8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13</v>
      </c>
      <c r="V1" s="9" t="s">
        <v>5</v>
      </c>
    </row>
    <row r="2" spans="1:22" x14ac:dyDescent="0.25">
      <c r="A2" s="30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42.377062439340008</v>
      </c>
      <c r="F2" s="6">
        <f>'Initial Buys'!B48</f>
        <v>1019.28</v>
      </c>
      <c r="G2" s="15">
        <f>'2015'!S2</f>
        <v>6.71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</v>
      </c>
      <c r="N2" s="22">
        <v>0</v>
      </c>
      <c r="O2" s="21">
        <v>0</v>
      </c>
      <c r="P2" s="22">
        <v>7.35</v>
      </c>
      <c r="Q2" s="21">
        <v>0</v>
      </c>
      <c r="R2" s="22">
        <v>0</v>
      </c>
      <c r="S2" s="21">
        <v>0</v>
      </c>
      <c r="T2" s="15">
        <f t="shared" ref="T2:T22" si="1">SUM(H2:S2)</f>
        <v>21.909999999999997</v>
      </c>
      <c r="U2" s="15">
        <f t="shared" ref="U2:U22" si="2">SUM(G2:S2)</f>
        <v>28.619999999999997</v>
      </c>
      <c r="V2" s="13">
        <f t="shared" ref="V2:V22" si="3">SUM(F2, U2)</f>
        <v>1047.8999999999999</v>
      </c>
    </row>
    <row r="3" spans="1:22" x14ac:dyDescent="0.25">
      <c r="A3" s="31" t="s">
        <v>21</v>
      </c>
      <c r="B3" s="23" t="s">
        <v>42</v>
      </c>
      <c r="C3" s="25" t="s">
        <v>6</v>
      </c>
      <c r="D3" s="24">
        <v>37</v>
      </c>
      <c r="E3" s="19">
        <f t="shared" si="0"/>
        <v>50.05108108108108</v>
      </c>
      <c r="F3" s="8">
        <f>'Initial Buys'!E48</f>
        <v>1851.8899999999999</v>
      </c>
      <c r="G3" s="14"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0</v>
      </c>
      <c r="V3" s="12">
        <f t="shared" si="3"/>
        <v>1851.8899999999999</v>
      </c>
    </row>
    <row r="4" spans="1:22" x14ac:dyDescent="0.25">
      <c r="A4" s="30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'2015'!S3</f>
        <v>12.32</v>
      </c>
      <c r="H4" s="22">
        <v>0</v>
      </c>
      <c r="I4" s="21">
        <v>12.43</v>
      </c>
      <c r="J4" s="22">
        <v>0</v>
      </c>
      <c r="K4" s="21">
        <v>0</v>
      </c>
      <c r="L4" s="22">
        <v>12.57</v>
      </c>
      <c r="M4" s="21">
        <v>0</v>
      </c>
      <c r="N4" s="22">
        <v>0</v>
      </c>
      <c r="O4" s="21">
        <v>12.73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37.730000000000004</v>
      </c>
      <c r="U4" s="15">
        <f t="shared" si="2"/>
        <v>50.05</v>
      </c>
      <c r="V4" s="13">
        <f t="shared" si="3"/>
        <v>1076.93</v>
      </c>
    </row>
    <row r="5" spans="1:22" x14ac:dyDescent="0.25">
      <c r="A5" s="31" t="s">
        <v>23</v>
      </c>
      <c r="B5" s="23" t="s">
        <v>43</v>
      </c>
      <c r="C5" s="25" t="s">
        <v>6</v>
      </c>
      <c r="D5" s="24">
        <v>16.358000000000001</v>
      </c>
      <c r="E5" s="19">
        <f t="shared" si="0"/>
        <v>63.470473162978358</v>
      </c>
      <c r="F5" s="8">
        <f>'Initial Buys'!K48</f>
        <v>1013.44</v>
      </c>
      <c r="G5" s="14">
        <f>'2015'!S4</f>
        <v>6.08</v>
      </c>
      <c r="H5" s="22">
        <v>0</v>
      </c>
      <c r="I5" s="21">
        <v>6.09</v>
      </c>
      <c r="J5" s="22">
        <v>0</v>
      </c>
      <c r="K5" s="21">
        <v>0</v>
      </c>
      <c r="L5" s="22">
        <v>6.31</v>
      </c>
      <c r="M5" s="21">
        <v>0</v>
      </c>
      <c r="N5" s="22">
        <v>0</v>
      </c>
      <c r="O5" s="21">
        <v>6.33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18.729999999999997</v>
      </c>
      <c r="U5" s="14">
        <f t="shared" si="2"/>
        <v>24.810000000000002</v>
      </c>
      <c r="V5" s="12">
        <f t="shared" si="3"/>
        <v>1038.25</v>
      </c>
    </row>
    <row r="6" spans="1:22" x14ac:dyDescent="0.25">
      <c r="A6" s="30" t="s">
        <v>24</v>
      </c>
      <c r="B6" s="5" t="s">
        <v>44</v>
      </c>
      <c r="C6" s="5" t="s">
        <v>18</v>
      </c>
      <c r="D6" s="5">
        <v>14.637</v>
      </c>
      <c r="E6" s="20">
        <f t="shared" si="0"/>
        <v>77.426385188221644</v>
      </c>
      <c r="F6" s="6">
        <f>'Initial Buys'!N48</f>
        <v>1072.4000000000001</v>
      </c>
      <c r="G6" s="15">
        <f>'2015'!S5</f>
        <v>14.95</v>
      </c>
      <c r="H6" s="22">
        <v>0</v>
      </c>
      <c r="I6" s="21">
        <v>0</v>
      </c>
      <c r="J6" s="22">
        <v>15.13</v>
      </c>
      <c r="K6" s="21">
        <v>0</v>
      </c>
      <c r="L6" s="22">
        <v>0</v>
      </c>
      <c r="M6" s="21">
        <v>15.34</v>
      </c>
      <c r="N6" s="22">
        <v>0</v>
      </c>
      <c r="O6" s="21">
        <v>0</v>
      </c>
      <c r="P6" s="22">
        <v>15.47</v>
      </c>
      <c r="Q6" s="21">
        <v>0</v>
      </c>
      <c r="R6" s="22">
        <v>0</v>
      </c>
      <c r="S6" s="21">
        <v>0</v>
      </c>
      <c r="T6" s="15">
        <f t="shared" si="1"/>
        <v>45.94</v>
      </c>
      <c r="U6" s="15">
        <f t="shared" si="2"/>
        <v>60.89</v>
      </c>
      <c r="V6" s="13">
        <f t="shared" si="3"/>
        <v>1133.2900000000002</v>
      </c>
    </row>
    <row r="7" spans="1:22" x14ac:dyDescent="0.25">
      <c r="A7" s="31" t="s">
        <v>25</v>
      </c>
      <c r="B7" s="23" t="s">
        <v>45</v>
      </c>
      <c r="C7" s="25" t="s">
        <v>8</v>
      </c>
      <c r="D7" s="7">
        <v>14.324999999999999</v>
      </c>
      <c r="E7" s="19">
        <f>V7/D7</f>
        <v>72.484467713787097</v>
      </c>
      <c r="F7" s="8">
        <f>'Initial Buys'!Q48</f>
        <v>1012.94</v>
      </c>
      <c r="G7" s="14">
        <f>'2015'!S6</f>
        <v>0</v>
      </c>
      <c r="H7" s="22">
        <v>0</v>
      </c>
      <c r="I7" s="21">
        <v>8.4</v>
      </c>
      <c r="J7" s="22">
        <v>0</v>
      </c>
      <c r="K7" s="21">
        <v>0</v>
      </c>
      <c r="L7" s="22">
        <v>8.4700000000000006</v>
      </c>
      <c r="M7" s="21">
        <v>0</v>
      </c>
      <c r="N7" s="22">
        <v>0</v>
      </c>
      <c r="O7" s="21">
        <v>8.5299999999999994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25.4</v>
      </c>
      <c r="U7" s="14">
        <f t="shared" si="2"/>
        <v>25.4</v>
      </c>
      <c r="V7" s="12">
        <f t="shared" si="3"/>
        <v>1038.3400000000001</v>
      </c>
    </row>
    <row r="8" spans="1:22" x14ac:dyDescent="0.25">
      <c r="A8" s="30" t="s">
        <v>26</v>
      </c>
      <c r="B8" s="5" t="s">
        <v>46</v>
      </c>
      <c r="C8" s="5" t="s">
        <v>39</v>
      </c>
      <c r="D8" s="5">
        <v>14.522</v>
      </c>
      <c r="E8" s="20">
        <f t="shared" si="0"/>
        <v>66.001928109075891</v>
      </c>
      <c r="F8" s="6">
        <f>'Initial Buys'!T48</f>
        <v>920.78</v>
      </c>
      <c r="G8" s="15">
        <f>'2015'!S7</f>
        <v>9.08</v>
      </c>
      <c r="H8" s="22">
        <v>0</v>
      </c>
      <c r="I8" s="21">
        <v>0</v>
      </c>
      <c r="J8" s="22">
        <v>9.5</v>
      </c>
      <c r="K8" s="21">
        <v>0</v>
      </c>
      <c r="L8" s="22">
        <v>0</v>
      </c>
      <c r="M8" s="21">
        <v>9.52</v>
      </c>
      <c r="N8" s="22">
        <v>0</v>
      </c>
      <c r="O8" s="21">
        <v>0</v>
      </c>
      <c r="P8" s="22">
        <v>9.6</v>
      </c>
      <c r="Q8" s="21">
        <v>0</v>
      </c>
      <c r="R8" s="22">
        <v>0</v>
      </c>
      <c r="S8" s="21">
        <v>0</v>
      </c>
      <c r="T8" s="15">
        <f t="shared" si="1"/>
        <v>28.619999999999997</v>
      </c>
      <c r="U8" s="15">
        <f t="shared" si="2"/>
        <v>37.699999999999996</v>
      </c>
      <c r="V8" s="13">
        <f t="shared" si="3"/>
        <v>958.48</v>
      </c>
    </row>
    <row r="9" spans="1:22" x14ac:dyDescent="0.25">
      <c r="A9" s="31" t="s">
        <v>7</v>
      </c>
      <c r="B9" s="23" t="s">
        <v>14</v>
      </c>
      <c r="C9" s="25" t="s">
        <v>8</v>
      </c>
      <c r="D9" s="24">
        <v>22.847000000000001</v>
      </c>
      <c r="E9" s="19">
        <f t="shared" si="0"/>
        <v>45.495688711865888</v>
      </c>
      <c r="F9" s="8">
        <f>'Initial Buys'!W48</f>
        <v>997.04</v>
      </c>
      <c r="G9" s="14">
        <f>'2015'!S8</f>
        <v>10.45</v>
      </c>
      <c r="H9" s="22">
        <v>0</v>
      </c>
      <c r="I9" s="21">
        <v>0</v>
      </c>
      <c r="J9" s="22">
        <v>10.54</v>
      </c>
      <c r="K9" s="21">
        <v>0</v>
      </c>
      <c r="L9" s="22">
        <v>0</v>
      </c>
      <c r="M9" s="21">
        <v>10.66</v>
      </c>
      <c r="N9" s="22">
        <v>0</v>
      </c>
      <c r="O9" s="21">
        <v>0</v>
      </c>
      <c r="P9" s="22">
        <v>10.75</v>
      </c>
      <c r="Q9" s="21">
        <v>0</v>
      </c>
      <c r="R9" s="22">
        <v>0</v>
      </c>
      <c r="S9" s="21">
        <v>0</v>
      </c>
      <c r="T9" s="14">
        <f t="shared" si="1"/>
        <v>31.95</v>
      </c>
      <c r="U9" s="14">
        <f t="shared" si="2"/>
        <v>42.4</v>
      </c>
      <c r="V9" s="12">
        <f t="shared" si="3"/>
        <v>1039.44</v>
      </c>
    </row>
    <row r="10" spans="1:22" x14ac:dyDescent="0.25">
      <c r="A10" s="30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'2015'!S9</f>
        <v>5.7</v>
      </c>
      <c r="H10" s="22">
        <v>0</v>
      </c>
      <c r="I10" s="21">
        <v>7.96</v>
      </c>
      <c r="J10" s="22">
        <v>0</v>
      </c>
      <c r="K10" s="21">
        <v>0</v>
      </c>
      <c r="L10" s="22">
        <v>8.39</v>
      </c>
      <c r="M10" s="21">
        <v>0</v>
      </c>
      <c r="N10" s="22">
        <v>0</v>
      </c>
      <c r="O10" s="21">
        <v>8.81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25.160000000000004</v>
      </c>
      <c r="U10" s="15">
        <f t="shared" si="2"/>
        <v>30.86</v>
      </c>
      <c r="V10" s="13">
        <f t="shared" si="3"/>
        <v>1057.9399999999998</v>
      </c>
    </row>
    <row r="11" spans="1:22" x14ac:dyDescent="0.25">
      <c r="A11" s="31" t="s">
        <v>28</v>
      </c>
      <c r="B11" s="23" t="s">
        <v>48</v>
      </c>
      <c r="C11" s="25" t="s">
        <v>8</v>
      </c>
      <c r="D11" s="24">
        <v>12.259</v>
      </c>
      <c r="E11" s="19">
        <f t="shared" si="0"/>
        <v>82.726976099192427</v>
      </c>
      <c r="F11" s="8">
        <f>'Initial Buys'!AC48</f>
        <v>989.4</v>
      </c>
      <c r="G11" s="14">
        <f>'2015'!S10</f>
        <v>4.75</v>
      </c>
      <c r="H11" s="22">
        <v>6.63</v>
      </c>
      <c r="I11" s="21">
        <v>0</v>
      </c>
      <c r="J11" s="22">
        <v>0</v>
      </c>
      <c r="K11" s="21">
        <v>6.66</v>
      </c>
      <c r="L11" s="22">
        <v>0</v>
      </c>
      <c r="M11" s="21">
        <v>0</v>
      </c>
      <c r="N11" s="22">
        <v>6.71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20</v>
      </c>
      <c r="U11" s="14">
        <f t="shared" si="2"/>
        <v>24.75</v>
      </c>
      <c r="V11" s="12">
        <f t="shared" si="3"/>
        <v>1014.15</v>
      </c>
    </row>
    <row r="12" spans="1:22" x14ac:dyDescent="0.25">
      <c r="A12" s="30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'2015'!S11</f>
        <v>8.1999999999999993</v>
      </c>
      <c r="H12" s="22">
        <v>0</v>
      </c>
      <c r="I12" s="21">
        <v>0</v>
      </c>
      <c r="J12" s="22">
        <v>8.3000000000000007</v>
      </c>
      <c r="K12" s="21">
        <v>0</v>
      </c>
      <c r="L12" s="22">
        <v>0</v>
      </c>
      <c r="M12" s="21">
        <v>8.91</v>
      </c>
      <c r="N12" s="22">
        <v>0</v>
      </c>
      <c r="O12" s="21">
        <v>0</v>
      </c>
      <c r="P12" s="22">
        <v>8.9700000000000006</v>
      </c>
      <c r="Q12" s="21">
        <v>0</v>
      </c>
      <c r="R12" s="22">
        <v>0</v>
      </c>
      <c r="S12" s="21">
        <v>0</v>
      </c>
      <c r="T12" s="15">
        <f t="shared" si="1"/>
        <v>26.18</v>
      </c>
      <c r="U12" s="15">
        <f t="shared" si="2"/>
        <v>34.380000000000003</v>
      </c>
      <c r="V12" s="13">
        <f t="shared" si="3"/>
        <v>2985.4800000000005</v>
      </c>
    </row>
    <row r="13" spans="1:22" x14ac:dyDescent="0.25">
      <c r="A13" s="31" t="s">
        <v>17</v>
      </c>
      <c r="B13" s="23" t="s">
        <v>49</v>
      </c>
      <c r="C13" s="25" t="s">
        <v>6</v>
      </c>
      <c r="D13" s="24">
        <v>22.504999999999999</v>
      </c>
      <c r="E13" s="19">
        <f t="shared" si="0"/>
        <v>65.604532326149737</v>
      </c>
      <c r="F13" s="8">
        <f>'Initial Buys'!E98</f>
        <v>1453.6</v>
      </c>
      <c r="G13" s="14">
        <f>'2015'!S12</f>
        <v>7.26</v>
      </c>
      <c r="H13" s="22">
        <v>0</v>
      </c>
      <c r="I13" s="21">
        <v>0</v>
      </c>
      <c r="J13" s="22">
        <v>0</v>
      </c>
      <c r="K13" s="21">
        <v>7.75</v>
      </c>
      <c r="L13" s="22">
        <v>0</v>
      </c>
      <c r="M13" s="21">
        <v>0</v>
      </c>
      <c r="N13" s="22">
        <v>7.82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15.57</v>
      </c>
      <c r="U13" s="14">
        <f t="shared" si="2"/>
        <v>22.83</v>
      </c>
      <c r="V13" s="12">
        <f t="shared" si="3"/>
        <v>1476.4299999999998</v>
      </c>
    </row>
    <row r="14" spans="1:22" x14ac:dyDescent="0.25">
      <c r="A14" s="30" t="s">
        <v>29</v>
      </c>
      <c r="B14" s="5" t="s">
        <v>50</v>
      </c>
      <c r="C14" s="5" t="s">
        <v>8</v>
      </c>
      <c r="D14" s="5">
        <v>7.1879999999999997</v>
      </c>
      <c r="E14" s="20">
        <f t="shared" si="0"/>
        <v>140.40066777963273</v>
      </c>
      <c r="F14" s="6">
        <f>'Initial Buys'!H98</f>
        <v>978.46</v>
      </c>
      <c r="G14" s="15">
        <f>'2015'!S13</f>
        <v>7.18</v>
      </c>
      <c r="H14" s="22">
        <v>0</v>
      </c>
      <c r="I14" s="21">
        <v>0</v>
      </c>
      <c r="J14" s="22">
        <v>7.77</v>
      </c>
      <c r="K14" s="21">
        <v>0</v>
      </c>
      <c r="L14" s="22">
        <v>0</v>
      </c>
      <c r="M14" s="21">
        <v>7.86</v>
      </c>
      <c r="N14" s="22">
        <v>0</v>
      </c>
      <c r="O14" s="21">
        <v>0</v>
      </c>
      <c r="P14" s="22">
        <v>7.93</v>
      </c>
      <c r="Q14" s="21">
        <v>0</v>
      </c>
      <c r="R14" s="22">
        <v>0</v>
      </c>
      <c r="S14" s="21">
        <v>0</v>
      </c>
      <c r="T14" s="15">
        <f t="shared" si="1"/>
        <v>23.56</v>
      </c>
      <c r="U14" s="15">
        <f t="shared" si="2"/>
        <v>30.74</v>
      </c>
      <c r="V14" s="13">
        <f t="shared" si="3"/>
        <v>1009.2</v>
      </c>
    </row>
    <row r="15" spans="1:22" x14ac:dyDescent="0.25">
      <c r="A15" s="31" t="s">
        <v>30</v>
      </c>
      <c r="B15" s="23" t="s">
        <v>51</v>
      </c>
      <c r="C15" s="25" t="s">
        <v>6</v>
      </c>
      <c r="D15" s="24">
        <v>29</v>
      </c>
      <c r="E15" s="19">
        <f t="shared" si="0"/>
        <v>66.761379310344822</v>
      </c>
      <c r="F15" s="8">
        <f>'Initial Buys'!K98</f>
        <v>1936.08</v>
      </c>
      <c r="G15" s="14"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0</v>
      </c>
      <c r="V15" s="12">
        <f t="shared" si="3"/>
        <v>1936.08</v>
      </c>
    </row>
    <row r="16" spans="1:22" x14ac:dyDescent="0.25">
      <c r="A16" s="30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103.39622641509435</v>
      </c>
      <c r="F16" s="6">
        <f>'Initial Buys'!N98</f>
        <v>413.52</v>
      </c>
      <c r="G16" s="15">
        <v>0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2.96</v>
      </c>
      <c r="V16" s="13">
        <f t="shared" si="3"/>
        <v>416.47999999999996</v>
      </c>
    </row>
    <row r="17" spans="1:22" x14ac:dyDescent="0.25">
      <c r="A17" s="31" t="s">
        <v>32</v>
      </c>
      <c r="B17" s="23" t="s">
        <v>53</v>
      </c>
      <c r="C17" s="25" t="s">
        <v>6</v>
      </c>
      <c r="D17" s="24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'2015'!S14</f>
        <v>9.2799999999999994</v>
      </c>
      <c r="H17" s="22">
        <v>0</v>
      </c>
      <c r="I17" s="21">
        <v>9.36</v>
      </c>
      <c r="J17" s="22">
        <v>0</v>
      </c>
      <c r="K17" s="21">
        <v>0</v>
      </c>
      <c r="L17" s="22">
        <v>9.5299999999999994</v>
      </c>
      <c r="M17" s="21">
        <v>0</v>
      </c>
      <c r="N17" s="22">
        <v>0</v>
      </c>
      <c r="O17" s="21">
        <v>9.61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28.5</v>
      </c>
      <c r="U17" s="14">
        <f t="shared" si="2"/>
        <v>37.78</v>
      </c>
      <c r="V17" s="12">
        <f t="shared" si="3"/>
        <v>1983.3</v>
      </c>
    </row>
    <row r="18" spans="1:22" x14ac:dyDescent="0.25">
      <c r="A18" s="30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'2015'!S15</f>
        <v>11.94</v>
      </c>
      <c r="H18" s="22">
        <v>0</v>
      </c>
      <c r="I18" s="21">
        <v>0</v>
      </c>
      <c r="J18" s="22">
        <v>12.08</v>
      </c>
      <c r="K18" s="21">
        <v>0</v>
      </c>
      <c r="L18" s="22">
        <v>0</v>
      </c>
      <c r="M18" s="21">
        <v>12.61</v>
      </c>
      <c r="N18" s="22">
        <v>0</v>
      </c>
      <c r="O18" s="21">
        <v>0</v>
      </c>
      <c r="P18" s="22">
        <v>12.73</v>
      </c>
      <c r="Q18" s="21">
        <v>0</v>
      </c>
      <c r="R18" s="22">
        <v>0</v>
      </c>
      <c r="S18" s="21">
        <v>0</v>
      </c>
      <c r="T18" s="15">
        <f t="shared" si="1"/>
        <v>37.42</v>
      </c>
      <c r="U18" s="15">
        <f t="shared" si="2"/>
        <v>49.36</v>
      </c>
      <c r="V18" s="13">
        <f t="shared" si="3"/>
        <v>1011.86</v>
      </c>
    </row>
    <row r="19" spans="1:22" x14ac:dyDescent="0.25">
      <c r="A19" s="31" t="s">
        <v>34</v>
      </c>
      <c r="B19" s="23" t="s">
        <v>35</v>
      </c>
      <c r="C19" s="25" t="s">
        <v>40</v>
      </c>
      <c r="D19" s="24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'2015'!S16</f>
        <v>10.15</v>
      </c>
      <c r="H19" s="22">
        <v>0</v>
      </c>
      <c r="I19" s="21">
        <v>14.54</v>
      </c>
      <c r="J19" s="22">
        <v>0</v>
      </c>
      <c r="K19" s="21">
        <v>0</v>
      </c>
      <c r="L19" s="22">
        <v>14.73</v>
      </c>
      <c r="M19" s="21">
        <v>0</v>
      </c>
      <c r="N19" s="22">
        <v>0</v>
      </c>
      <c r="O19" s="21">
        <v>14.92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44.19</v>
      </c>
      <c r="U19" s="14">
        <f t="shared" si="2"/>
        <v>54.34</v>
      </c>
      <c r="V19" s="12">
        <f t="shared" si="3"/>
        <v>2215.3500000000004</v>
      </c>
    </row>
    <row r="20" spans="1:22" x14ac:dyDescent="0.25">
      <c r="A20" s="30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v>0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8.4700000000000006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8.4700000000000006</v>
      </c>
      <c r="U20" s="15">
        <f t="shared" si="2"/>
        <v>8.4700000000000006</v>
      </c>
      <c r="V20" s="13">
        <f t="shared" si="3"/>
        <v>1765.8</v>
      </c>
    </row>
    <row r="21" spans="1:22" x14ac:dyDescent="0.25">
      <c r="A21" s="31" t="s">
        <v>37</v>
      </c>
      <c r="B21" s="23" t="s">
        <v>56</v>
      </c>
      <c r="C21" s="25" t="s">
        <v>6</v>
      </c>
      <c r="D21" s="24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'2015'!S17</f>
        <v>0</v>
      </c>
      <c r="H21" s="22">
        <v>14.67</v>
      </c>
      <c r="I21" s="21">
        <v>0</v>
      </c>
      <c r="J21" s="22">
        <v>0</v>
      </c>
      <c r="K21" s="21">
        <v>15.15</v>
      </c>
      <c r="L21" s="22">
        <v>0</v>
      </c>
      <c r="M21" s="21">
        <v>15.23</v>
      </c>
      <c r="N21" s="22">
        <v>0</v>
      </c>
      <c r="O21" s="21">
        <v>0</v>
      </c>
      <c r="P21" s="22">
        <v>7.82</v>
      </c>
      <c r="Q21" s="21">
        <v>0</v>
      </c>
      <c r="R21" s="22">
        <v>0</v>
      </c>
      <c r="S21" s="21">
        <v>0</v>
      </c>
      <c r="T21" s="14">
        <f t="shared" si="1"/>
        <v>52.87</v>
      </c>
      <c r="U21" s="14">
        <f t="shared" si="2"/>
        <v>52.87</v>
      </c>
      <c r="V21" s="12">
        <f t="shared" si="3"/>
        <v>1969.63</v>
      </c>
    </row>
    <row r="22" spans="1:22" x14ac:dyDescent="0.25">
      <c r="A22" s="30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'2015'!S18</f>
        <v>10.18</v>
      </c>
      <c r="H22" s="22">
        <v>0</v>
      </c>
      <c r="I22" s="21">
        <v>0</v>
      </c>
      <c r="J22" s="22">
        <v>10.3</v>
      </c>
      <c r="K22" s="21">
        <v>0</v>
      </c>
      <c r="L22" s="22">
        <v>0</v>
      </c>
      <c r="M22" s="21">
        <v>10.7</v>
      </c>
      <c r="N22" s="22">
        <v>0</v>
      </c>
      <c r="O22" s="21">
        <v>0</v>
      </c>
      <c r="P22" s="22">
        <v>10.78</v>
      </c>
      <c r="Q22" s="21">
        <v>0</v>
      </c>
      <c r="R22" s="22">
        <v>0</v>
      </c>
      <c r="S22" s="21">
        <v>0</v>
      </c>
      <c r="T22" s="15">
        <f t="shared" si="1"/>
        <v>31.78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134.23000000000002</v>
      </c>
      <c r="H23" s="16">
        <f>SUM(H2:H22)</f>
        <v>21.3</v>
      </c>
      <c r="I23" s="27">
        <f t="shared" ref="I23:U23" si="4">SUM(I2:I22)</f>
        <v>58.78</v>
      </c>
      <c r="J23" s="16">
        <f t="shared" si="4"/>
        <v>80.88</v>
      </c>
      <c r="K23" s="27">
        <f t="shared" si="4"/>
        <v>29.560000000000002</v>
      </c>
      <c r="L23" s="16">
        <f t="shared" si="4"/>
        <v>60</v>
      </c>
      <c r="M23" s="27">
        <f t="shared" si="4"/>
        <v>101.09</v>
      </c>
      <c r="N23" s="16">
        <f t="shared" si="4"/>
        <v>14.530000000000001</v>
      </c>
      <c r="O23" s="27">
        <f t="shared" si="4"/>
        <v>69.400000000000006</v>
      </c>
      <c r="P23" s="16">
        <f t="shared" si="4"/>
        <v>91.4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526.94000000000005</v>
      </c>
      <c r="U23" s="27">
        <f t="shared" si="4"/>
        <v>661.17000000000007</v>
      </c>
      <c r="V23" s="18">
        <f>SUM(V2:V22)</f>
        <v>30056.940000000002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3"/>
  <sheetViews>
    <sheetView workbookViewId="0">
      <selection activeCell="O30" sqref="O3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42736</v>
      </c>
      <c r="I1" s="11">
        <v>42767</v>
      </c>
      <c r="J1" s="11">
        <v>42795</v>
      </c>
      <c r="K1" s="11">
        <v>42826</v>
      </c>
      <c r="L1" s="11">
        <v>42856</v>
      </c>
      <c r="M1" s="11">
        <v>42887</v>
      </c>
      <c r="N1" s="11">
        <v>42917</v>
      </c>
      <c r="O1" s="11">
        <v>42948</v>
      </c>
      <c r="P1" s="11">
        <v>42979</v>
      </c>
      <c r="Q1" s="11">
        <v>43009</v>
      </c>
      <c r="R1" s="11">
        <v>43040</v>
      </c>
      <c r="S1" s="11">
        <v>43070</v>
      </c>
      <c r="T1" s="10" t="s">
        <v>60</v>
      </c>
      <c r="U1" s="10" t="s">
        <v>13</v>
      </c>
      <c r="V1" s="9" t="s">
        <v>5</v>
      </c>
    </row>
    <row r="2" spans="1:22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43.264720155289545</v>
      </c>
      <c r="F2" s="6">
        <f>'Initial Buys'!B48</f>
        <v>1019.28</v>
      </c>
      <c r="G2" s="15">
        <f>'2016'!U2</f>
        <v>28.619999999999997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7.32</v>
      </c>
      <c r="N2" s="22">
        <v>0</v>
      </c>
      <c r="O2" s="21">
        <v>0</v>
      </c>
      <c r="P2" s="22">
        <v>7.37</v>
      </c>
      <c r="Q2" s="21">
        <v>0</v>
      </c>
      <c r="R2" s="22">
        <v>0</v>
      </c>
      <c r="S2" s="21">
        <v>0</v>
      </c>
      <c r="T2" s="15">
        <f t="shared" ref="T2:T22" si="1">SUM(H2:S2)</f>
        <v>21.95</v>
      </c>
      <c r="U2" s="15">
        <f t="shared" ref="U2:U22" si="2">SUM(G2:S2)</f>
        <v>50.569999999999993</v>
      </c>
      <c r="V2" s="13">
        <f t="shared" ref="V2:V22" si="3">SUM(F2, U2)</f>
        <v>1069.8499999999999</v>
      </c>
    </row>
    <row r="3" spans="1:22" x14ac:dyDescent="0.25">
      <c r="A3" s="25" t="s">
        <v>21</v>
      </c>
      <c r="B3" s="25" t="s">
        <v>42</v>
      </c>
      <c r="C3" s="25" t="s">
        <v>6</v>
      </c>
      <c r="D3" s="25">
        <v>37</v>
      </c>
      <c r="E3" s="19">
        <f t="shared" si="0"/>
        <v>50.05108108108108</v>
      </c>
      <c r="F3" s="8">
        <f>'Initial Buys'!E48</f>
        <v>1851.8899999999999</v>
      </c>
      <c r="G3" s="14">
        <f>'2016'!U3</f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0</v>
      </c>
      <c r="V3" s="12">
        <f t="shared" si="3"/>
        <v>1851.8899999999999</v>
      </c>
    </row>
    <row r="4" spans="1:22" x14ac:dyDescent="0.25">
      <c r="A4" s="5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'2016'!U4</f>
        <v>50.05</v>
      </c>
      <c r="H4" s="22">
        <v>0</v>
      </c>
      <c r="I4" s="21">
        <v>0</v>
      </c>
      <c r="J4" s="22">
        <v>0</v>
      </c>
      <c r="K4" s="21">
        <v>0</v>
      </c>
      <c r="L4" s="22">
        <v>0</v>
      </c>
      <c r="M4" s="21">
        <v>0</v>
      </c>
      <c r="N4" s="22">
        <v>0</v>
      </c>
      <c r="O4" s="21">
        <v>0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0</v>
      </c>
      <c r="U4" s="15">
        <f t="shared" si="2"/>
        <v>50.05</v>
      </c>
      <c r="V4" s="13">
        <f t="shared" si="3"/>
        <v>1076.93</v>
      </c>
    </row>
    <row r="5" spans="1:22" x14ac:dyDescent="0.25">
      <c r="A5" s="25" t="s">
        <v>23</v>
      </c>
      <c r="B5" s="25" t="s">
        <v>43</v>
      </c>
      <c r="C5" s="25" t="s">
        <v>6</v>
      </c>
      <c r="D5" s="25">
        <v>16.358000000000001</v>
      </c>
      <c r="E5" s="19">
        <f t="shared" si="0"/>
        <v>63.470473162978358</v>
      </c>
      <c r="F5" s="8">
        <f>'Initial Buys'!K48</f>
        <v>1013.44</v>
      </c>
      <c r="G5" s="14">
        <f>'2016'!U5</f>
        <v>24.810000000000002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0</v>
      </c>
      <c r="U5" s="14">
        <f t="shared" si="2"/>
        <v>24.810000000000002</v>
      </c>
      <c r="V5" s="12">
        <f t="shared" si="3"/>
        <v>1038.25</v>
      </c>
    </row>
    <row r="6" spans="1:22" x14ac:dyDescent="0.25">
      <c r="A6" s="5" t="s">
        <v>24</v>
      </c>
      <c r="B6" s="5" t="s">
        <v>44</v>
      </c>
      <c r="C6" s="5" t="s">
        <v>18</v>
      </c>
      <c r="D6" s="5">
        <v>14.481999999999999</v>
      </c>
      <c r="E6" s="20">
        <f t="shared" si="0"/>
        <v>78.255075265847282</v>
      </c>
      <c r="F6" s="6">
        <f>'Initial Buys'!N48</f>
        <v>1072.4000000000001</v>
      </c>
      <c r="G6" s="15">
        <f>'2016'!U6</f>
        <v>60.89</v>
      </c>
      <c r="H6" s="22">
        <v>0</v>
      </c>
      <c r="I6" s="21">
        <v>0</v>
      </c>
      <c r="J6" s="22">
        <v>0</v>
      </c>
      <c r="K6" s="21">
        <v>0</v>
      </c>
      <c r="L6" s="22">
        <v>0</v>
      </c>
      <c r="M6" s="21">
        <v>0</v>
      </c>
      <c r="N6" s="22">
        <v>0</v>
      </c>
      <c r="O6" s="21">
        <v>0</v>
      </c>
      <c r="P6" s="22">
        <v>0</v>
      </c>
      <c r="Q6" s="21">
        <v>0</v>
      </c>
      <c r="R6" s="22">
        <v>0</v>
      </c>
      <c r="S6" s="21">
        <v>0</v>
      </c>
      <c r="T6" s="15">
        <f t="shared" si="1"/>
        <v>0</v>
      </c>
      <c r="U6" s="15">
        <f t="shared" si="2"/>
        <v>60.89</v>
      </c>
      <c r="V6" s="13">
        <f t="shared" si="3"/>
        <v>1133.2900000000002</v>
      </c>
    </row>
    <row r="7" spans="1:22" x14ac:dyDescent="0.25">
      <c r="A7" s="25" t="s">
        <v>25</v>
      </c>
      <c r="B7" s="25" t="s">
        <v>45</v>
      </c>
      <c r="C7" s="25" t="s">
        <v>8</v>
      </c>
      <c r="D7" s="7">
        <v>14.324999999999999</v>
      </c>
      <c r="E7" s="19">
        <f t="shared" si="0"/>
        <v>72.484467713787097</v>
      </c>
      <c r="F7" s="8">
        <f>'Initial Buys'!Q48</f>
        <v>1012.94</v>
      </c>
      <c r="G7" s="14">
        <f>'2016'!U7</f>
        <v>25.4</v>
      </c>
      <c r="H7" s="22">
        <v>0</v>
      </c>
      <c r="I7" s="21">
        <v>0</v>
      </c>
      <c r="J7" s="22">
        <v>0</v>
      </c>
      <c r="K7" s="21">
        <v>0</v>
      </c>
      <c r="L7" s="22">
        <v>0</v>
      </c>
      <c r="M7" s="21">
        <v>0</v>
      </c>
      <c r="N7" s="22">
        <v>0</v>
      </c>
      <c r="O7" s="21">
        <v>0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0</v>
      </c>
      <c r="U7" s="14">
        <f t="shared" si="2"/>
        <v>25.4</v>
      </c>
      <c r="V7" s="12">
        <f t="shared" si="3"/>
        <v>1038.3400000000001</v>
      </c>
    </row>
    <row r="8" spans="1:22" x14ac:dyDescent="0.25">
      <c r="A8" s="5" t="s">
        <v>26</v>
      </c>
      <c r="B8" s="5" t="s">
        <v>46</v>
      </c>
      <c r="C8" s="5" t="s">
        <v>39</v>
      </c>
      <c r="D8" s="5">
        <v>14.394</v>
      </c>
      <c r="E8" s="20">
        <f t="shared" si="0"/>
        <v>66.588856467972761</v>
      </c>
      <c r="F8" s="6">
        <f>'Initial Buys'!T48</f>
        <v>920.78</v>
      </c>
      <c r="G8" s="15">
        <f>'2016'!U8</f>
        <v>37.699999999999996</v>
      </c>
      <c r="H8" s="22">
        <v>0</v>
      </c>
      <c r="I8" s="21">
        <v>0</v>
      </c>
      <c r="J8" s="22">
        <v>0</v>
      </c>
      <c r="K8" s="21">
        <v>0</v>
      </c>
      <c r="L8" s="22">
        <v>0</v>
      </c>
      <c r="M8" s="21">
        <v>0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0</v>
      </c>
      <c r="U8" s="15">
        <f t="shared" si="2"/>
        <v>37.699999999999996</v>
      </c>
      <c r="V8" s="13">
        <f t="shared" si="3"/>
        <v>958.48</v>
      </c>
    </row>
    <row r="9" spans="1:22" x14ac:dyDescent="0.25">
      <c r="A9" s="25" t="s">
        <v>7</v>
      </c>
      <c r="B9" s="25" t="s">
        <v>14</v>
      </c>
      <c r="C9" s="25" t="s">
        <v>8</v>
      </c>
      <c r="D9" s="25">
        <v>22.847000000000001</v>
      </c>
      <c r="E9" s="19">
        <f t="shared" si="0"/>
        <v>45.495688711865888</v>
      </c>
      <c r="F9" s="8">
        <f>'Initial Buys'!W48</f>
        <v>997.04</v>
      </c>
      <c r="G9" s="14">
        <f>'2016'!U9</f>
        <v>42.4</v>
      </c>
      <c r="H9" s="22">
        <v>0</v>
      </c>
      <c r="I9" s="21">
        <v>0</v>
      </c>
      <c r="J9" s="22">
        <v>0</v>
      </c>
      <c r="K9" s="21">
        <v>0</v>
      </c>
      <c r="L9" s="22">
        <v>0</v>
      </c>
      <c r="M9" s="21">
        <v>0</v>
      </c>
      <c r="N9" s="22">
        <v>0</v>
      </c>
      <c r="O9" s="21">
        <v>0</v>
      </c>
      <c r="P9" s="22">
        <v>0</v>
      </c>
      <c r="Q9" s="21">
        <v>0</v>
      </c>
      <c r="R9" s="22">
        <v>0</v>
      </c>
      <c r="S9" s="21">
        <v>0</v>
      </c>
      <c r="T9" s="14">
        <f t="shared" si="1"/>
        <v>0</v>
      </c>
      <c r="U9" s="14">
        <f t="shared" si="2"/>
        <v>42.4</v>
      </c>
      <c r="V9" s="12">
        <f t="shared" si="3"/>
        <v>1039.44</v>
      </c>
    </row>
    <row r="10" spans="1:22" x14ac:dyDescent="0.25">
      <c r="A10" s="5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'2016'!U10</f>
        <v>30.86</v>
      </c>
      <c r="H10" s="22">
        <v>0</v>
      </c>
      <c r="I10" s="21">
        <v>0</v>
      </c>
      <c r="J10" s="22">
        <v>0</v>
      </c>
      <c r="K10" s="21">
        <v>0</v>
      </c>
      <c r="L10" s="22">
        <v>0</v>
      </c>
      <c r="M10" s="21">
        <v>0</v>
      </c>
      <c r="N10" s="22">
        <v>0</v>
      </c>
      <c r="O10" s="21">
        <v>0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0</v>
      </c>
      <c r="U10" s="15">
        <f t="shared" si="2"/>
        <v>30.86</v>
      </c>
      <c r="V10" s="13">
        <f t="shared" si="3"/>
        <v>1057.9399999999998</v>
      </c>
    </row>
    <row r="11" spans="1:22" x14ac:dyDescent="0.25">
      <c r="A11" s="25" t="s">
        <v>28</v>
      </c>
      <c r="B11" s="25" t="s">
        <v>48</v>
      </c>
      <c r="C11" s="25" t="s">
        <v>8</v>
      </c>
      <c r="D11" s="25">
        <v>12.259</v>
      </c>
      <c r="E11" s="19">
        <f t="shared" si="0"/>
        <v>82.726976099192427</v>
      </c>
      <c r="F11" s="8">
        <f>'Initial Buys'!AC48</f>
        <v>989.4</v>
      </c>
      <c r="G11" s="14">
        <f>'2016'!U11</f>
        <v>24.75</v>
      </c>
      <c r="H11" s="22">
        <v>0</v>
      </c>
      <c r="I11" s="21">
        <v>0</v>
      </c>
      <c r="J11" s="22">
        <v>0</v>
      </c>
      <c r="K11" s="21">
        <v>0</v>
      </c>
      <c r="L11" s="22">
        <v>0</v>
      </c>
      <c r="M11" s="21">
        <v>0</v>
      </c>
      <c r="N11" s="22">
        <v>0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0</v>
      </c>
      <c r="U11" s="14">
        <f t="shared" si="2"/>
        <v>24.75</v>
      </c>
      <c r="V11" s="12">
        <f t="shared" si="3"/>
        <v>1014.15</v>
      </c>
    </row>
    <row r="12" spans="1:22" x14ac:dyDescent="0.25">
      <c r="A12" s="5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'2016'!U12</f>
        <v>34.380000000000003</v>
      </c>
      <c r="H12" s="22">
        <v>0</v>
      </c>
      <c r="I12" s="21">
        <v>0</v>
      </c>
      <c r="J12" s="22">
        <v>0</v>
      </c>
      <c r="K12" s="21">
        <v>0</v>
      </c>
      <c r="L12" s="22">
        <v>0</v>
      </c>
      <c r="M12" s="21">
        <v>0</v>
      </c>
      <c r="N12" s="22">
        <v>0</v>
      </c>
      <c r="O12" s="21">
        <v>0</v>
      </c>
      <c r="P12" s="22">
        <v>0</v>
      </c>
      <c r="Q12" s="21">
        <v>0</v>
      </c>
      <c r="R12" s="22">
        <v>0</v>
      </c>
      <c r="S12" s="21">
        <v>0</v>
      </c>
      <c r="T12" s="15">
        <f t="shared" si="1"/>
        <v>0</v>
      </c>
      <c r="U12" s="15">
        <f t="shared" si="2"/>
        <v>34.380000000000003</v>
      </c>
      <c r="V12" s="13">
        <f t="shared" si="3"/>
        <v>2985.4800000000005</v>
      </c>
    </row>
    <row r="13" spans="1:22" x14ac:dyDescent="0.25">
      <c r="A13" s="25" t="s">
        <v>17</v>
      </c>
      <c r="B13" s="25" t="s">
        <v>49</v>
      </c>
      <c r="C13" s="25" t="s">
        <v>6</v>
      </c>
      <c r="D13" s="25">
        <v>22.504999999999999</v>
      </c>
      <c r="E13" s="19">
        <f t="shared" si="0"/>
        <v>65.604532326149737</v>
      </c>
      <c r="F13" s="8">
        <f>'Initial Buys'!E98</f>
        <v>1453.6</v>
      </c>
      <c r="G13" s="14">
        <f>'2016'!U13</f>
        <v>22.83</v>
      </c>
      <c r="H13" s="22">
        <v>0</v>
      </c>
      <c r="I13" s="21">
        <v>0</v>
      </c>
      <c r="J13" s="22">
        <v>0</v>
      </c>
      <c r="K13" s="21">
        <v>0</v>
      </c>
      <c r="L13" s="22">
        <v>0</v>
      </c>
      <c r="M13" s="21">
        <v>0</v>
      </c>
      <c r="N13" s="22">
        <v>0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0</v>
      </c>
      <c r="U13" s="14">
        <f t="shared" si="2"/>
        <v>22.83</v>
      </c>
      <c r="V13" s="12">
        <f t="shared" si="3"/>
        <v>1476.4299999999998</v>
      </c>
    </row>
    <row r="14" spans="1:22" x14ac:dyDescent="0.25">
      <c r="A14" s="5" t="s">
        <v>29</v>
      </c>
      <c r="B14" s="5" t="s">
        <v>50</v>
      </c>
      <c r="C14" s="5" t="s">
        <v>8</v>
      </c>
      <c r="D14" s="5">
        <v>7.1429999999999998</v>
      </c>
      <c r="E14" s="20">
        <f t="shared" si="0"/>
        <v>141.28517429651407</v>
      </c>
      <c r="F14" s="6">
        <f>'Initial Buys'!H98</f>
        <v>978.46</v>
      </c>
      <c r="G14" s="15">
        <f>'2016'!U14</f>
        <v>30.74</v>
      </c>
      <c r="H14" s="22">
        <v>0</v>
      </c>
      <c r="I14" s="21">
        <v>0</v>
      </c>
      <c r="J14" s="22">
        <v>0</v>
      </c>
      <c r="K14" s="21">
        <v>0</v>
      </c>
      <c r="L14" s="22">
        <v>0</v>
      </c>
      <c r="M14" s="21">
        <v>0</v>
      </c>
      <c r="N14" s="22">
        <v>0</v>
      </c>
      <c r="O14" s="21">
        <v>0</v>
      </c>
      <c r="P14" s="22">
        <v>0</v>
      </c>
      <c r="Q14" s="21">
        <v>0</v>
      </c>
      <c r="R14" s="22">
        <v>0</v>
      </c>
      <c r="S14" s="21">
        <v>0</v>
      </c>
      <c r="T14" s="15">
        <f t="shared" si="1"/>
        <v>0</v>
      </c>
      <c r="U14" s="15">
        <f t="shared" si="2"/>
        <v>30.74</v>
      </c>
      <c r="V14" s="13">
        <f t="shared" si="3"/>
        <v>1009.2</v>
      </c>
    </row>
    <row r="15" spans="1:22" x14ac:dyDescent="0.25">
      <c r="A15" s="25" t="s">
        <v>30</v>
      </c>
      <c r="B15" s="25" t="s">
        <v>51</v>
      </c>
      <c r="C15" s="25" t="s">
        <v>6</v>
      </c>
      <c r="D15" s="25">
        <v>29</v>
      </c>
      <c r="E15" s="19">
        <f t="shared" si="0"/>
        <v>66.761379310344822</v>
      </c>
      <c r="F15" s="8">
        <f>'Initial Buys'!K98</f>
        <v>1936.08</v>
      </c>
      <c r="G15" s="14">
        <f>'2016'!U15</f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0</v>
      </c>
      <c r="V15" s="12">
        <f t="shared" si="3"/>
        <v>1936.08</v>
      </c>
    </row>
    <row r="16" spans="1:22" x14ac:dyDescent="0.25">
      <c r="A16" s="5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104.13108242303873</v>
      </c>
      <c r="F16" s="6">
        <f>'Initial Buys'!N98</f>
        <v>413.52</v>
      </c>
      <c r="G16" s="15">
        <f>'2016'!U16</f>
        <v>2.96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5.92</v>
      </c>
      <c r="V16" s="13">
        <f t="shared" si="3"/>
        <v>419.44</v>
      </c>
    </row>
    <row r="17" spans="1:22" x14ac:dyDescent="0.25">
      <c r="A17" s="25" t="s">
        <v>32</v>
      </c>
      <c r="B17" s="25" t="s">
        <v>53</v>
      </c>
      <c r="C17" s="25" t="s">
        <v>6</v>
      </c>
      <c r="D17" s="25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'2016'!U17</f>
        <v>37.78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0</v>
      </c>
      <c r="U17" s="14">
        <f t="shared" si="2"/>
        <v>37.78</v>
      </c>
      <c r="V17" s="12">
        <f t="shared" si="3"/>
        <v>1983.3</v>
      </c>
    </row>
    <row r="18" spans="1:22" x14ac:dyDescent="0.25">
      <c r="A18" s="5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'2016'!U18</f>
        <v>49.36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0</v>
      </c>
      <c r="N18" s="22">
        <v>0</v>
      </c>
      <c r="O18" s="21">
        <v>0</v>
      </c>
      <c r="P18" s="22">
        <v>0</v>
      </c>
      <c r="Q18" s="21">
        <v>0</v>
      </c>
      <c r="R18" s="22">
        <v>0</v>
      </c>
      <c r="S18" s="21">
        <v>0</v>
      </c>
      <c r="T18" s="15">
        <f t="shared" si="1"/>
        <v>0</v>
      </c>
      <c r="U18" s="15">
        <f t="shared" si="2"/>
        <v>49.36</v>
      </c>
      <c r="V18" s="13">
        <f t="shared" si="3"/>
        <v>1011.86</v>
      </c>
    </row>
    <row r="19" spans="1:22" x14ac:dyDescent="0.25">
      <c r="A19" s="25" t="s">
        <v>34</v>
      </c>
      <c r="B19" s="25" t="s">
        <v>35</v>
      </c>
      <c r="C19" s="25" t="s">
        <v>40</v>
      </c>
      <c r="D19" s="25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'2016'!U19</f>
        <v>54.34</v>
      </c>
      <c r="H19" s="22">
        <v>0</v>
      </c>
      <c r="I19" s="21">
        <v>0</v>
      </c>
      <c r="J19" s="22">
        <v>0</v>
      </c>
      <c r="K19" s="21">
        <v>0</v>
      </c>
      <c r="L19" s="22">
        <v>0</v>
      </c>
      <c r="M19" s="21">
        <v>0</v>
      </c>
      <c r="N19" s="22">
        <v>0</v>
      </c>
      <c r="O19" s="21">
        <v>0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0</v>
      </c>
      <c r="U19" s="14">
        <f t="shared" si="2"/>
        <v>54.34</v>
      </c>
      <c r="V19" s="12">
        <f t="shared" si="3"/>
        <v>2215.3500000000004</v>
      </c>
    </row>
    <row r="20" spans="1:22" x14ac:dyDescent="0.25">
      <c r="A20" s="5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f>'2016'!U20</f>
        <v>8.4700000000000006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8.4700000000000006</v>
      </c>
      <c r="V20" s="13">
        <f t="shared" si="3"/>
        <v>1765.8</v>
      </c>
    </row>
    <row r="21" spans="1:22" x14ac:dyDescent="0.25">
      <c r="A21" s="25" t="s">
        <v>37</v>
      </c>
      <c r="B21" s="25" t="s">
        <v>56</v>
      </c>
      <c r="C21" s="25" t="s">
        <v>6</v>
      </c>
      <c r="D21" s="25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'2016'!U21</f>
        <v>52.87</v>
      </c>
      <c r="H21" s="22">
        <v>0</v>
      </c>
      <c r="I21" s="21">
        <v>0</v>
      </c>
      <c r="J21" s="22">
        <v>0</v>
      </c>
      <c r="K21" s="21">
        <v>0</v>
      </c>
      <c r="L21" s="22">
        <v>0</v>
      </c>
      <c r="M21" s="21">
        <v>0</v>
      </c>
      <c r="N21" s="22">
        <v>0</v>
      </c>
      <c r="O21" s="21">
        <v>0</v>
      </c>
      <c r="P21" s="22">
        <v>0</v>
      </c>
      <c r="Q21" s="21">
        <v>0</v>
      </c>
      <c r="R21" s="22">
        <v>0</v>
      </c>
      <c r="S21" s="21">
        <v>0</v>
      </c>
      <c r="T21" s="14">
        <f t="shared" si="1"/>
        <v>0</v>
      </c>
      <c r="U21" s="14">
        <f t="shared" si="2"/>
        <v>52.87</v>
      </c>
      <c r="V21" s="12">
        <f t="shared" si="3"/>
        <v>1969.63</v>
      </c>
    </row>
    <row r="22" spans="1:22" x14ac:dyDescent="0.25">
      <c r="A22" s="5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'2016'!U22</f>
        <v>41.96</v>
      </c>
      <c r="H22" s="22">
        <v>0</v>
      </c>
      <c r="I22" s="21">
        <v>0</v>
      </c>
      <c r="J22" s="22">
        <v>0</v>
      </c>
      <c r="K22" s="21">
        <v>0</v>
      </c>
      <c r="L22" s="22">
        <v>0</v>
      </c>
      <c r="M22" s="21">
        <v>0</v>
      </c>
      <c r="N22" s="22">
        <v>0</v>
      </c>
      <c r="O22" s="21">
        <v>0</v>
      </c>
      <c r="P22" s="22">
        <v>0</v>
      </c>
      <c r="Q22" s="21">
        <v>0</v>
      </c>
      <c r="R22" s="22">
        <v>0</v>
      </c>
      <c r="S22" s="21">
        <v>0</v>
      </c>
      <c r="T22" s="15">
        <f t="shared" si="1"/>
        <v>0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661.17000000000007</v>
      </c>
      <c r="H23" s="16">
        <f>SUM(H2:H22)</f>
        <v>0</v>
      </c>
      <c r="I23" s="27">
        <f t="shared" ref="I23:U23" si="4">SUM(I2:I22)</f>
        <v>0</v>
      </c>
      <c r="J23" s="16">
        <f t="shared" si="4"/>
        <v>7.26</v>
      </c>
      <c r="K23" s="27">
        <f t="shared" si="4"/>
        <v>0</v>
      </c>
      <c r="L23" s="16">
        <f t="shared" si="4"/>
        <v>0</v>
      </c>
      <c r="M23" s="27">
        <f t="shared" si="4"/>
        <v>10.280000000000001</v>
      </c>
      <c r="N23" s="16">
        <f t="shared" si="4"/>
        <v>0</v>
      </c>
      <c r="O23" s="27">
        <f t="shared" si="4"/>
        <v>0</v>
      </c>
      <c r="P23" s="16">
        <f t="shared" si="4"/>
        <v>7.37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24.91</v>
      </c>
      <c r="U23" s="27">
        <f t="shared" si="4"/>
        <v>686.08000000000015</v>
      </c>
      <c r="V23" s="18">
        <f>SUM(V2:V22)</f>
        <v>30081.85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2016-09-13T02:59:30Z</dcterms:created>
  <dcterms:modified xsi:type="dcterms:W3CDTF">2016-09-20T03:03:48Z</dcterms:modified>
</cp:coreProperties>
</file>