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 Yi\Documents\GitHub\DividendLibertyCommercial\DividendLiberty\bin\Debug\"/>
    </mc:Choice>
  </mc:AlternateContent>
  <bookViews>
    <workbookView xWindow="0" yWindow="0" windowWidth="25200" windowHeight="11985" activeTab="3"/>
  </bookViews>
  <sheets>
    <sheet name="Initial Buys" sheetId="3" r:id="rId1"/>
    <sheet name="2016" sheetId="2" r:id="rId2"/>
    <sheet name="2017" sheetId="4" r:id="rId3"/>
    <sheet name="2018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5" l="1"/>
  <c r="G17" i="5"/>
  <c r="U17" i="5" s="1"/>
  <c r="V17" i="5" s="1"/>
  <c r="E17" i="5" s="1"/>
  <c r="G16" i="5"/>
  <c r="G15" i="5"/>
  <c r="G14" i="5"/>
  <c r="G13" i="5"/>
  <c r="G12" i="5"/>
  <c r="U12" i="5" s="1"/>
  <c r="G11" i="5"/>
  <c r="G10" i="5"/>
  <c r="U10" i="5" s="1"/>
  <c r="V10" i="5" s="1"/>
  <c r="E10" i="5" s="1"/>
  <c r="G9" i="5"/>
  <c r="U9" i="5" s="1"/>
  <c r="G8" i="5"/>
  <c r="G7" i="5"/>
  <c r="U7" i="5" s="1"/>
  <c r="V7" i="5" s="1"/>
  <c r="E7" i="5" s="1"/>
  <c r="G6" i="5"/>
  <c r="G5" i="5"/>
  <c r="G4" i="5"/>
  <c r="U4" i="5" s="1"/>
  <c r="V4" i="5" s="1"/>
  <c r="E4" i="5" s="1"/>
  <c r="G3" i="5"/>
  <c r="U8" i="5"/>
  <c r="U15" i="5"/>
  <c r="U16" i="5"/>
  <c r="U18" i="5"/>
  <c r="G2" i="5"/>
  <c r="U2" i="5" s="1"/>
  <c r="U11" i="5"/>
  <c r="V11" i="5" s="1"/>
  <c r="E11" i="5" s="1"/>
  <c r="U6" i="5"/>
  <c r="U5" i="5"/>
  <c r="S19" i="5"/>
  <c r="R19" i="5"/>
  <c r="Q19" i="5"/>
  <c r="P19" i="5"/>
  <c r="O19" i="5"/>
  <c r="N19" i="5"/>
  <c r="M19" i="5"/>
  <c r="L19" i="5"/>
  <c r="K19" i="5"/>
  <c r="J19" i="5"/>
  <c r="I19" i="5"/>
  <c r="H19" i="5"/>
  <c r="T18" i="5"/>
  <c r="F18" i="5"/>
  <c r="T17" i="5"/>
  <c r="F17" i="5"/>
  <c r="T16" i="5"/>
  <c r="F16" i="5"/>
  <c r="T15" i="5"/>
  <c r="F15" i="5"/>
  <c r="U14" i="5"/>
  <c r="V14" i="5" s="1"/>
  <c r="E14" i="5" s="1"/>
  <c r="T14" i="5"/>
  <c r="F14" i="5"/>
  <c r="U13" i="5"/>
  <c r="T13" i="5"/>
  <c r="F13" i="5"/>
  <c r="V13" i="5" s="1"/>
  <c r="E13" i="5" s="1"/>
  <c r="T12" i="5"/>
  <c r="F12" i="5"/>
  <c r="T11" i="5"/>
  <c r="F11" i="5"/>
  <c r="T10" i="5"/>
  <c r="F10" i="5"/>
  <c r="T9" i="5"/>
  <c r="F9" i="5"/>
  <c r="T8" i="5"/>
  <c r="F8" i="5"/>
  <c r="T7" i="5"/>
  <c r="F7" i="5"/>
  <c r="T6" i="5"/>
  <c r="F6" i="5"/>
  <c r="T5" i="5"/>
  <c r="F5" i="5"/>
  <c r="T4" i="5"/>
  <c r="F4" i="5"/>
  <c r="T3" i="5"/>
  <c r="U3" i="5"/>
  <c r="V3" i="5" s="1"/>
  <c r="E3" i="5" s="1"/>
  <c r="F3" i="5"/>
  <c r="T2" i="5"/>
  <c r="F2" i="5"/>
  <c r="F19" i="5" s="1"/>
  <c r="V12" i="5" l="1"/>
  <c r="E12" i="5" s="1"/>
  <c r="V16" i="5"/>
  <c r="E16" i="5" s="1"/>
  <c r="V8" i="5"/>
  <c r="E8" i="5" s="1"/>
  <c r="V6" i="5"/>
  <c r="E6" i="5" s="1"/>
  <c r="V18" i="5"/>
  <c r="E18" i="5" s="1"/>
  <c r="V15" i="5"/>
  <c r="E15" i="5" s="1"/>
  <c r="V9" i="5"/>
  <c r="E9" i="5" s="1"/>
  <c r="T19" i="5"/>
  <c r="U19" i="5"/>
  <c r="V5" i="5"/>
  <c r="E5" i="5" s="1"/>
  <c r="V2" i="5"/>
  <c r="G19" i="5"/>
  <c r="R83" i="3"/>
  <c r="U7" i="4"/>
  <c r="V7" i="4" s="1"/>
  <c r="E7" i="4" s="1"/>
  <c r="T7" i="4"/>
  <c r="G6" i="4"/>
  <c r="U6" i="4" s="1"/>
  <c r="T6" i="4"/>
  <c r="V19" i="5" l="1"/>
  <c r="E2" i="5"/>
  <c r="U15" i="4"/>
  <c r="U12" i="4"/>
  <c r="U13" i="4"/>
  <c r="U4" i="4"/>
  <c r="T4" i="4"/>
  <c r="T15" i="4"/>
  <c r="T12" i="4"/>
  <c r="T13" i="4"/>
  <c r="V13" i="4"/>
  <c r="E13" i="4" s="1"/>
  <c r="V4" i="4"/>
  <c r="E4" i="4" s="1"/>
  <c r="O83" i="3"/>
  <c r="L83" i="3"/>
  <c r="I83" i="3"/>
  <c r="F83" i="3"/>
  <c r="G3" i="4"/>
  <c r="U3" i="4" s="1"/>
  <c r="T3" i="4"/>
  <c r="V12" i="4" l="1"/>
  <c r="E12" i="4" s="1"/>
  <c r="V3" i="4"/>
  <c r="E3" i="4" s="1"/>
  <c r="V15" i="4"/>
  <c r="E15" i="4" s="1"/>
  <c r="AF40" i="3"/>
  <c r="B83" i="3"/>
  <c r="B40" i="3"/>
  <c r="S19" i="4"/>
  <c r="R19" i="4"/>
  <c r="Q19" i="4"/>
  <c r="P19" i="4"/>
  <c r="O19" i="4"/>
  <c r="N19" i="4"/>
  <c r="M19" i="4"/>
  <c r="L19" i="4"/>
  <c r="K19" i="4"/>
  <c r="J19" i="4"/>
  <c r="I19" i="4"/>
  <c r="H19" i="4"/>
  <c r="T18" i="4"/>
  <c r="U18" i="4"/>
  <c r="T16" i="4"/>
  <c r="U16" i="4"/>
  <c r="T17" i="4"/>
  <c r="V18" i="4" l="1"/>
  <c r="E18" i="4" s="1"/>
  <c r="V16" i="4"/>
  <c r="E16" i="4" s="1"/>
  <c r="F12" i="2"/>
  <c r="T14" i="4" l="1"/>
  <c r="T11" i="4"/>
  <c r="T10" i="4"/>
  <c r="T9" i="4"/>
  <c r="T8" i="4"/>
  <c r="T5" i="4"/>
  <c r="T2" i="4"/>
  <c r="T19" i="4" l="1"/>
  <c r="R12" i="2" l="1"/>
  <c r="Q12" i="2"/>
  <c r="P12" i="2"/>
  <c r="M12" i="2"/>
  <c r="L12" i="2"/>
  <c r="K12" i="2"/>
  <c r="J12" i="2"/>
  <c r="I12" i="2"/>
  <c r="H12" i="2"/>
  <c r="G12" i="2"/>
  <c r="N12" i="2"/>
  <c r="O12" i="2"/>
  <c r="S2" i="2" l="1"/>
  <c r="G2" i="4" s="1"/>
  <c r="S3" i="2"/>
  <c r="S4" i="2"/>
  <c r="G5" i="4" s="1"/>
  <c r="U5" i="4" s="1"/>
  <c r="S5" i="2"/>
  <c r="S6" i="2"/>
  <c r="G8" i="4" s="1"/>
  <c r="U8" i="4" s="1"/>
  <c r="S7" i="2"/>
  <c r="G9" i="4" s="1"/>
  <c r="U9" i="4" s="1"/>
  <c r="S8" i="2"/>
  <c r="G10" i="4" s="1"/>
  <c r="U10" i="4" s="1"/>
  <c r="S9" i="2"/>
  <c r="G11" i="4" s="1"/>
  <c r="U11" i="4" s="1"/>
  <c r="S10" i="2"/>
  <c r="G14" i="4" s="1"/>
  <c r="U14" i="4" s="1"/>
  <c r="S11" i="2"/>
  <c r="G17" i="4" s="1"/>
  <c r="U17" i="4" s="1"/>
  <c r="G19" i="4" l="1"/>
  <c r="U2" i="4"/>
  <c r="S12" i="2"/>
  <c r="U19" i="4" l="1"/>
  <c r="V2" i="4"/>
  <c r="E40" i="3"/>
  <c r="H40" i="3"/>
  <c r="V5" i="4" s="1"/>
  <c r="E5" i="4" s="1"/>
  <c r="K40" i="3"/>
  <c r="V6" i="4" s="1"/>
  <c r="E6" i="4" s="1"/>
  <c r="N40" i="3"/>
  <c r="V8" i="4" s="1"/>
  <c r="E8" i="4" s="1"/>
  <c r="Q40" i="3"/>
  <c r="V9" i="4" s="1"/>
  <c r="E9" i="4" s="1"/>
  <c r="AC40" i="3"/>
  <c r="V17" i="4" s="1"/>
  <c r="E17" i="4" s="1"/>
  <c r="T40" i="3"/>
  <c r="V10" i="4" s="1"/>
  <c r="E10" i="4" s="1"/>
  <c r="W40" i="3"/>
  <c r="V11" i="4" s="1"/>
  <c r="E11" i="4" s="1"/>
  <c r="Z40" i="3"/>
  <c r="V14" i="4" l="1"/>
  <c r="E14" i="4" s="1"/>
  <c r="F19" i="4"/>
  <c r="E2" i="4"/>
  <c r="T9" i="2"/>
  <c r="E9" i="2" s="1"/>
  <c r="T8" i="2"/>
  <c r="E8" i="2" s="1"/>
  <c r="T10" i="2"/>
  <c r="E10" i="2" s="1"/>
  <c r="T11" i="2"/>
  <c r="E11" i="2" s="1"/>
  <c r="T7" i="2"/>
  <c r="E7" i="2" s="1"/>
  <c r="T6" i="2"/>
  <c r="E6" i="2" s="1"/>
  <c r="T5" i="2"/>
  <c r="E5" i="2" s="1"/>
  <c r="T4" i="2"/>
  <c r="E4" i="2" s="1"/>
  <c r="T3" i="2"/>
  <c r="E3" i="2" s="1"/>
  <c r="T2" i="2"/>
  <c r="V19" i="4" l="1"/>
  <c r="T12" i="2"/>
  <c r="E2" i="2"/>
</calcChain>
</file>

<file path=xl/sharedStrings.xml><?xml version="1.0" encoding="utf-8"?>
<sst xmlns="http://schemas.openxmlformats.org/spreadsheetml/2006/main" count="218" uniqueCount="66">
  <si>
    <t>Symbols</t>
  </si>
  <si>
    <t>Company Name</t>
  </si>
  <si>
    <t>Industry</t>
  </si>
  <si>
    <t>Shares</t>
  </si>
  <si>
    <t>Price</t>
  </si>
  <si>
    <t>Cost Basis</t>
  </si>
  <si>
    <t>CHD</t>
  </si>
  <si>
    <t>Consumer Staples</t>
  </si>
  <si>
    <t>CLX</t>
  </si>
  <si>
    <t>EMR</t>
  </si>
  <si>
    <t>Industrials</t>
  </si>
  <si>
    <t>HRL</t>
  </si>
  <si>
    <t>JNJ</t>
  </si>
  <si>
    <t>Health Care</t>
  </si>
  <si>
    <t>KHC</t>
  </si>
  <si>
    <t>MCD</t>
  </si>
  <si>
    <t>MKC</t>
  </si>
  <si>
    <t>SJM</t>
  </si>
  <si>
    <t>WMT</t>
  </si>
  <si>
    <t>Initial Cost</t>
  </si>
  <si>
    <t>Date</t>
  </si>
  <si>
    <t>Total Dividends</t>
  </si>
  <si>
    <t>Church &amp; Dwight</t>
  </si>
  <si>
    <t>Clorox</t>
  </si>
  <si>
    <t>Emerson</t>
  </si>
  <si>
    <t>Hormel</t>
  </si>
  <si>
    <t>Johnson &amp; Johnson</t>
  </si>
  <si>
    <t>Kraft Heinz</t>
  </si>
  <si>
    <t>McDonald's</t>
  </si>
  <si>
    <t>McCormick</t>
  </si>
  <si>
    <t xml:space="preserve">J.M. Smucker </t>
  </si>
  <si>
    <t>Energy</t>
  </si>
  <si>
    <t>Walmart</t>
  </si>
  <si>
    <t>T</t>
  </si>
  <si>
    <t>Telecommunications</t>
  </si>
  <si>
    <t>AT&amp;T Inc.</t>
  </si>
  <si>
    <t>Exxon Mobil</t>
  </si>
  <si>
    <t>XOM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</si>
  <si>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</si>
  <si>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</si>
  <si>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</si>
  <si>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</si>
  <si>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</si>
  <si>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</si>
  <si>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</si>
  <si>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</si>
  <si>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</si>
  <si>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</si>
  <si>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</si>
  <si>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</si>
  <si>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Dividends</t>
  </si>
  <si>
    <t>All Time Dividends</t>
  </si>
  <si>
    <t>Prev All Time Dividends</t>
  </si>
  <si>
    <t>DIS</t>
  </si>
  <si>
    <t>Disney Walt Co</t>
  </si>
  <si>
    <t>Consumer Discretionary</t>
  </si>
  <si>
    <t>SO</t>
  </si>
  <si>
    <t>MMM</t>
  </si>
  <si>
    <t>PEP</t>
  </si>
  <si>
    <t>Southern Co</t>
  </si>
  <si>
    <t>Pepsico Inc</t>
  </si>
  <si>
    <t>3M Company</t>
  </si>
  <si>
    <t>Utilities</t>
  </si>
  <si>
    <t>INTC</t>
  </si>
  <si>
    <t>Technology</t>
  </si>
  <si>
    <t>Intel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</si>
</sst>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000"/>
    <numFmt numFmtId="166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sz val="11"/>
      <color rgb="FF333A4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7" fontId="0" fillId="0" borderId="0" xfId="0" applyNumberFormat="1"/>
    <xf numFmtId="0" fontId="2" fillId="0" borderId="0" xfId="0" applyFont="1"/>
    <xf numFmtId="0" fontId="3" fillId="0" borderId="0" xfId="0" applyFont="1"/>
    <xf numFmtId="14" fontId="0" fillId="0" borderId="0" xfId="0" applyNumberFormat="1"/>
    <xf numFmtId="2" fontId="0" fillId="0" borderId="0" xfId="0" applyNumberFormat="1"/>
    <xf numFmtId="0" fontId="0" fillId="4" borderId="0" xfId="0" applyFill="1"/>
    <xf numFmtId="4" fontId="0" fillId="4" borderId="0" xfId="0" applyNumberFormat="1" applyFill="1"/>
    <xf numFmtId="0" fontId="0" fillId="5" borderId="0" xfId="0" applyFill="1"/>
    <xf numFmtId="4" fontId="0" fillId="5" borderId="0" xfId="0" applyNumberFormat="1" applyFill="1"/>
    <xf numFmtId="0" fontId="4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7" fontId="1" fillId="3" borderId="0" xfId="0" applyNumberFormat="1" applyFont="1" applyFill="1" applyAlignment="1">
      <alignment horizontal="center"/>
    </xf>
    <xf numFmtId="0" fontId="2" fillId="5" borderId="0" xfId="0" applyFont="1" applyFill="1"/>
    <xf numFmtId="0" fontId="2" fillId="4" borderId="0" xfId="0" applyFont="1" applyFill="1"/>
    <xf numFmtId="4" fontId="2" fillId="5" borderId="0" xfId="0" applyNumberFormat="1" applyFont="1" applyFill="1"/>
    <xf numFmtId="4" fontId="2" fillId="4" borderId="0" xfId="0" applyNumberFormat="1" applyFont="1" applyFill="1"/>
    <xf numFmtId="2" fontId="0" fillId="5" borderId="0" xfId="0" applyNumberFormat="1" applyFill="1"/>
    <xf numFmtId="2" fontId="0" fillId="4" borderId="0" xfId="0" applyNumberFormat="1" applyFill="1"/>
    <xf numFmtId="2" fontId="2" fillId="0" borderId="0" xfId="0" applyNumberFormat="1" applyFont="1"/>
    <xf numFmtId="164" fontId="2" fillId="5" borderId="0" xfId="0" applyNumberFormat="1" applyFont="1" applyFill="1"/>
    <xf numFmtId="2" fontId="0" fillId="6" borderId="0" xfId="0" applyNumberFormat="1" applyFill="1"/>
    <xf numFmtId="164" fontId="2" fillId="4" borderId="0" xfId="0" applyNumberFormat="1" applyFont="1" applyFill="1"/>
    <xf numFmtId="4" fontId="2" fillId="2" borderId="0" xfId="0" applyNumberFormat="1" applyFont="1" applyFill="1"/>
    <xf numFmtId="2" fontId="0" fillId="7" borderId="0" xfId="0" applyNumberFormat="1" applyFill="1"/>
    <xf numFmtId="0" fontId="2" fillId="2" borderId="0" xfId="0" applyFont="1" applyFill="1"/>
    <xf numFmtId="2" fontId="0" fillId="0" borderId="0" xfId="0" quotePrefix="1" applyNumberFormat="1"/>
    <xf numFmtId="2" fontId="0" fillId="4" borderId="0" xfId="0" quotePrefix="1" applyNumberFormat="1" applyFill="1"/>
    <xf numFmtId="0" fontId="0" fillId="9" borderId="0" xfId="0" applyFill="1"/>
    <xf numFmtId="4" fontId="2" fillId="9" borderId="0" xfId="0" applyNumberFormat="1" applyFont="1" applyFill="1"/>
    <xf numFmtId="2" fontId="2" fillId="9" borderId="0" xfId="0" applyNumberFormat="1" applyFont="1" applyFill="1"/>
    <xf numFmtId="2" fontId="2" fillId="8" borderId="0" xfId="0" applyNumberFormat="1" applyFont="1" applyFill="1"/>
    <xf numFmtId="2" fontId="0" fillId="5" borderId="0" xfId="0" quotePrefix="1" applyNumberFormat="1" applyFill="1"/>
    <xf numFmtId="165" fontId="2" fillId="5" borderId="0" xfId="0" applyNumberFormat="1" applyFont="1" applyFill="1"/>
    <xf numFmtId="165" fontId="2" fillId="4" borderId="0" xfId="0" applyNumberFormat="1" applyFont="1" applyFill="1"/>
    <xf numFmtId="166" fontId="0" fillId="0" borderId="0" xfId="0" applyNumberFormat="1"/>
    <xf numFmtId="0" fontId="5" fillId="4" borderId="0" xfId="0" applyFont="1" applyFill="1"/>
    <xf numFmtId="2" fontId="0" fillId="1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3"/>
  <sheetViews>
    <sheetView workbookViewId="0">
      <selection activeCell="K40" sqref="K40"/>
    </sheetView>
  </sheetViews>
  <sheetFormatPr defaultRowHeight="15" x14ac:dyDescent="0.25"/>
  <cols>
    <col min="1" max="1" width="10.7109375" bestFit="1" customWidth="1"/>
    <col min="2" max="2" width="7.5703125" bestFit="1" customWidth="1"/>
    <col min="3" max="3" width="5.140625" bestFit="1" customWidth="1"/>
    <col min="4" max="5" width="9.7109375" bestFit="1" customWidth="1"/>
    <col min="6" max="6" width="7.5703125" bestFit="1" customWidth="1"/>
    <col min="7" max="8" width="9.7109375" bestFit="1" customWidth="1"/>
    <col min="9" max="9" width="7.5703125" bestFit="1" customWidth="1"/>
    <col min="10" max="10" width="10.7109375" bestFit="1" customWidth="1"/>
    <col min="11" max="11" width="11" customWidth="1"/>
    <col min="12" max="12" width="7.5703125" bestFit="1" customWidth="1"/>
    <col min="13" max="14" width="9.7109375" bestFit="1" customWidth="1"/>
    <col min="15" max="15" width="7.5703125" bestFit="1" customWidth="1"/>
    <col min="16" max="17" width="9.7109375" bestFit="1" customWidth="1"/>
    <col min="18" max="18" width="7.5703125" bestFit="1" customWidth="1"/>
    <col min="19" max="19" width="9.7109375" bestFit="1" customWidth="1"/>
    <col min="20" max="20" width="6.5703125" bestFit="1" customWidth="1"/>
    <col min="21" max="21" width="7.28515625" customWidth="1"/>
    <col min="22" max="22" width="9.7109375" bestFit="1" customWidth="1"/>
    <col min="23" max="23" width="7.5703125" bestFit="1" customWidth="1"/>
    <col min="24" max="24" width="7" customWidth="1"/>
    <col min="25" max="25" width="9.7109375" bestFit="1" customWidth="1"/>
    <col min="26" max="26" width="8.5703125" bestFit="1" customWidth="1"/>
    <col min="27" max="27" width="6.5703125" customWidth="1"/>
    <col min="28" max="28" width="9.7109375" bestFit="1" customWidth="1"/>
    <col min="30" max="30" width="7.140625" customWidth="1"/>
    <col min="31" max="31" width="9.7109375" bestFit="1" customWidth="1"/>
    <col min="32" max="32" width="11.85546875" bestFit="1" customWidth="1"/>
    <col min="33" max="33" width="6.42578125" customWidth="1"/>
  </cols>
  <sheetData>
    <row r="1" spans="1:32" x14ac:dyDescent="0.25">
      <c r="A1" s="3" t="s">
        <v>20</v>
      </c>
      <c r="B1" s="25" t="s">
        <v>6</v>
      </c>
      <c r="C1" s="2"/>
      <c r="D1" s="3" t="s">
        <v>20</v>
      </c>
      <c r="E1" s="25" t="s">
        <v>8</v>
      </c>
      <c r="F1" s="2"/>
      <c r="G1" s="3" t="s">
        <v>20</v>
      </c>
      <c r="H1" s="25" t="s">
        <v>9</v>
      </c>
      <c r="I1" s="2"/>
      <c r="J1" s="3" t="s">
        <v>20</v>
      </c>
      <c r="K1" s="25" t="s">
        <v>11</v>
      </c>
      <c r="L1" s="2"/>
      <c r="M1" s="3" t="s">
        <v>20</v>
      </c>
      <c r="N1" s="25" t="s">
        <v>12</v>
      </c>
      <c r="O1" s="2"/>
      <c r="P1" s="3" t="s">
        <v>20</v>
      </c>
      <c r="Q1" s="25" t="s">
        <v>14</v>
      </c>
      <c r="R1" s="2"/>
      <c r="S1" s="3" t="s">
        <v>20</v>
      </c>
      <c r="T1" s="25" t="s">
        <v>15</v>
      </c>
      <c r="U1" s="2"/>
      <c r="V1" s="3" t="s">
        <v>20</v>
      </c>
      <c r="W1" s="25" t="s">
        <v>16</v>
      </c>
      <c r="X1" s="2"/>
      <c r="Y1" s="3" t="s">
        <v>20</v>
      </c>
      <c r="Z1" s="25" t="s">
        <v>17</v>
      </c>
      <c r="AB1" s="3" t="s">
        <v>20</v>
      </c>
      <c r="AC1" s="25" t="s">
        <v>18</v>
      </c>
      <c r="AE1" s="3" t="s">
        <v>20</v>
      </c>
      <c r="AF1" s="25" t="s">
        <v>33</v>
      </c>
    </row>
    <row r="2" spans="1:32" x14ac:dyDescent="0.25">
      <c r="A2" s="4">
        <v>42625</v>
      </c>
      <c r="B2" s="19">
        <v>1038.4000000000001</v>
      </c>
      <c r="D2" s="4">
        <v>42550</v>
      </c>
      <c r="E2" s="19">
        <v>1089.68</v>
      </c>
      <c r="G2" s="4">
        <v>42550</v>
      </c>
      <c r="H2" s="19">
        <v>999.8</v>
      </c>
      <c r="J2" s="4">
        <v>42550</v>
      </c>
      <c r="K2" s="19">
        <v>672.41</v>
      </c>
      <c r="M2" s="4">
        <v>42550</v>
      </c>
      <c r="N2" s="19">
        <v>1069.29</v>
      </c>
      <c r="P2" s="4">
        <v>42625</v>
      </c>
      <c r="Q2" s="19">
        <v>878.6</v>
      </c>
      <c r="S2" s="4">
        <v>42580</v>
      </c>
      <c r="T2" s="19">
        <v>948</v>
      </c>
      <c r="V2" s="4">
        <v>42625</v>
      </c>
      <c r="W2" s="19">
        <v>1062.5999999999999</v>
      </c>
      <c r="Y2" s="4">
        <v>42625</v>
      </c>
      <c r="Z2" s="19">
        <v>1093.28</v>
      </c>
      <c r="AB2" s="4">
        <v>42550</v>
      </c>
      <c r="AC2" s="19">
        <v>1078.6500000000001</v>
      </c>
      <c r="AE2" s="4">
        <v>42748</v>
      </c>
      <c r="AF2" s="19">
        <v>852.56</v>
      </c>
    </row>
    <row r="3" spans="1:32" x14ac:dyDescent="0.25">
      <c r="A3" s="4">
        <v>43025</v>
      </c>
      <c r="B3" s="5">
        <v>1000.41</v>
      </c>
      <c r="E3" s="5"/>
      <c r="H3" s="5"/>
      <c r="J3" s="4">
        <v>42902</v>
      </c>
      <c r="K3" s="5">
        <v>480.76</v>
      </c>
      <c r="N3" s="5"/>
      <c r="P3" s="4">
        <v>43006</v>
      </c>
      <c r="Q3" s="5">
        <v>1014.39</v>
      </c>
      <c r="T3" s="5"/>
      <c r="W3" s="5"/>
      <c r="Y3" s="4">
        <v>42985</v>
      </c>
      <c r="Z3" s="19">
        <v>316.89</v>
      </c>
      <c r="AE3" s="4">
        <v>42902</v>
      </c>
      <c r="AF3">
        <v>503.62</v>
      </c>
    </row>
    <row r="4" spans="1:32" x14ac:dyDescent="0.25">
      <c r="B4" s="5"/>
      <c r="E4" s="5"/>
      <c r="H4" s="5"/>
      <c r="J4" s="4">
        <v>43025</v>
      </c>
      <c r="K4" s="5">
        <v>472.65</v>
      </c>
      <c r="N4" s="5"/>
      <c r="Q4" s="5"/>
      <c r="T4" s="5"/>
      <c r="W4" s="5"/>
      <c r="Y4" s="4">
        <v>42985</v>
      </c>
      <c r="Z4" s="5">
        <v>634.55999999999995</v>
      </c>
    </row>
    <row r="5" spans="1:32" x14ac:dyDescent="0.25">
      <c r="B5" s="5"/>
      <c r="E5" s="5"/>
      <c r="H5" s="5"/>
      <c r="K5" s="5"/>
      <c r="N5" s="5"/>
      <c r="Q5" s="5"/>
      <c r="T5" s="5"/>
      <c r="W5" s="5"/>
      <c r="Z5" s="5"/>
    </row>
    <row r="6" spans="1:32" x14ac:dyDescent="0.25">
      <c r="B6" s="5"/>
      <c r="E6" s="5"/>
      <c r="H6" s="5"/>
      <c r="K6" s="5"/>
      <c r="N6" s="5"/>
      <c r="Q6" s="5"/>
      <c r="T6" s="5"/>
      <c r="W6" s="5"/>
      <c r="Z6" s="5"/>
    </row>
    <row r="7" spans="1:32" x14ac:dyDescent="0.25">
      <c r="B7" s="5"/>
      <c r="E7" s="5"/>
      <c r="H7" s="5"/>
      <c r="K7" s="5"/>
      <c r="N7" s="5"/>
      <c r="Q7" s="5"/>
      <c r="T7" s="5"/>
      <c r="W7" s="5"/>
      <c r="Z7" s="5"/>
    </row>
    <row r="8" spans="1:32" x14ac:dyDescent="0.25">
      <c r="B8" s="5"/>
      <c r="E8" s="5"/>
      <c r="H8" s="5"/>
      <c r="K8" s="5"/>
      <c r="N8" s="5"/>
      <c r="Q8" s="5"/>
      <c r="T8" s="5"/>
      <c r="W8" s="5"/>
      <c r="Z8" s="5"/>
    </row>
    <row r="9" spans="1:32" x14ac:dyDescent="0.25">
      <c r="B9" s="5"/>
      <c r="E9" s="5"/>
      <c r="H9" s="5"/>
      <c r="K9" s="5"/>
      <c r="N9" s="5"/>
      <c r="Q9" s="5"/>
      <c r="T9" s="5"/>
      <c r="W9" s="5"/>
      <c r="Z9" s="5"/>
    </row>
    <row r="10" spans="1:32" x14ac:dyDescent="0.25">
      <c r="B10" s="5"/>
      <c r="E10" s="5"/>
      <c r="H10" s="5"/>
      <c r="K10" s="5"/>
      <c r="N10" s="5"/>
      <c r="Q10" s="5"/>
      <c r="T10" s="5"/>
      <c r="W10" s="5"/>
      <c r="Z10" s="5"/>
    </row>
    <row r="11" spans="1:32" x14ac:dyDescent="0.25">
      <c r="B11" s="5"/>
      <c r="E11" s="5"/>
      <c r="H11" s="5"/>
      <c r="K11" s="5"/>
      <c r="N11" s="5"/>
      <c r="Q11" s="5"/>
      <c r="T11" s="5"/>
      <c r="W11" s="5"/>
      <c r="Z11" s="5"/>
    </row>
    <row r="12" spans="1:32" x14ac:dyDescent="0.25">
      <c r="B12" s="5"/>
      <c r="E12" s="5"/>
      <c r="H12" s="5"/>
      <c r="K12" s="5"/>
      <c r="N12" s="5"/>
      <c r="Q12" s="5"/>
      <c r="T12" s="5"/>
      <c r="W12" s="5"/>
      <c r="Z12" s="5"/>
    </row>
    <row r="13" spans="1:32" x14ac:dyDescent="0.25">
      <c r="B13" s="5"/>
      <c r="E13" s="5"/>
      <c r="H13" s="5"/>
      <c r="K13" s="5"/>
      <c r="N13" s="5"/>
      <c r="Q13" s="5"/>
      <c r="T13" s="5"/>
      <c r="W13" s="5"/>
      <c r="Z13" s="5"/>
    </row>
    <row r="14" spans="1:32" x14ac:dyDescent="0.25">
      <c r="B14" s="5"/>
      <c r="E14" s="5"/>
      <c r="H14" s="5"/>
      <c r="K14" s="5"/>
      <c r="N14" s="5"/>
      <c r="Q14" s="5"/>
      <c r="T14" s="5"/>
      <c r="W14" s="5"/>
      <c r="Z14" s="5"/>
    </row>
    <row r="15" spans="1:32" x14ac:dyDescent="0.25">
      <c r="A15" s="1"/>
      <c r="B15" s="5"/>
      <c r="E15" s="5"/>
      <c r="H15" s="5"/>
      <c r="K15" s="5"/>
      <c r="N15" s="5"/>
      <c r="Q15" s="5"/>
      <c r="T15" s="5"/>
      <c r="W15" s="5"/>
      <c r="Z15" s="5"/>
    </row>
    <row r="16" spans="1:32" x14ac:dyDescent="0.25">
      <c r="B16" s="5"/>
      <c r="E16" s="5"/>
      <c r="H16" s="5"/>
      <c r="K16" s="5"/>
      <c r="N16" s="5"/>
      <c r="Q16" s="5"/>
      <c r="T16" s="5"/>
      <c r="W16" s="5"/>
      <c r="Z16" s="5"/>
    </row>
    <row r="17" spans="2:26" x14ac:dyDescent="0.25">
      <c r="B17" s="5"/>
      <c r="E17" s="5"/>
      <c r="H17" s="5"/>
      <c r="K17" s="5"/>
      <c r="N17" s="5"/>
      <c r="Q17" s="5"/>
      <c r="T17" s="5"/>
      <c r="W17" s="5"/>
      <c r="Z17" s="5"/>
    </row>
    <row r="18" spans="2:26" x14ac:dyDescent="0.25">
      <c r="B18" s="5"/>
      <c r="E18" s="5"/>
      <c r="H18" s="5"/>
      <c r="K18" s="5"/>
      <c r="N18" s="5"/>
      <c r="Q18" s="5"/>
      <c r="T18" s="5"/>
      <c r="W18" s="5"/>
      <c r="Z18" s="5"/>
    </row>
    <row r="19" spans="2:26" x14ac:dyDescent="0.25">
      <c r="B19" s="5"/>
      <c r="E19" s="5"/>
      <c r="H19" s="5"/>
      <c r="K19" s="5"/>
      <c r="N19" s="5"/>
      <c r="Q19" s="5"/>
      <c r="T19" s="5"/>
      <c r="W19" s="5"/>
      <c r="Z19" s="5"/>
    </row>
    <row r="20" spans="2:26" x14ac:dyDescent="0.25">
      <c r="B20" s="5"/>
      <c r="E20" s="5"/>
      <c r="H20" s="5"/>
      <c r="K20" s="5"/>
      <c r="N20" s="5"/>
      <c r="Q20" s="5"/>
      <c r="T20" s="5"/>
      <c r="W20" s="5"/>
      <c r="Z20" s="5"/>
    </row>
    <row r="21" spans="2:26" x14ac:dyDescent="0.25">
      <c r="B21" s="5"/>
      <c r="E21" s="5"/>
      <c r="H21" s="5"/>
      <c r="K21" s="5"/>
      <c r="N21" s="5"/>
      <c r="Q21" s="5"/>
      <c r="T21" s="5"/>
      <c r="W21" s="5"/>
      <c r="Z21" s="5"/>
    </row>
    <row r="22" spans="2:26" x14ac:dyDescent="0.25">
      <c r="B22" s="5"/>
      <c r="E22" s="5"/>
      <c r="H22" s="5"/>
      <c r="K22" s="5"/>
      <c r="N22" s="5"/>
      <c r="Q22" s="5"/>
      <c r="T22" s="5"/>
      <c r="W22" s="5"/>
      <c r="Z22" s="5"/>
    </row>
    <row r="23" spans="2:26" x14ac:dyDescent="0.25">
      <c r="B23" s="5"/>
      <c r="E23" s="5"/>
      <c r="H23" s="5"/>
      <c r="K23" s="5"/>
      <c r="N23" s="5"/>
      <c r="Q23" s="5"/>
      <c r="T23" s="5"/>
      <c r="W23" s="5"/>
      <c r="Z23" s="5"/>
    </row>
    <row r="24" spans="2:26" x14ac:dyDescent="0.25">
      <c r="B24" s="5"/>
      <c r="E24" s="5"/>
      <c r="H24" s="5"/>
      <c r="K24" s="5"/>
      <c r="N24" s="5"/>
      <c r="Q24" s="5"/>
      <c r="T24" s="5"/>
      <c r="W24" s="5"/>
      <c r="Z24" s="5"/>
    </row>
    <row r="25" spans="2:26" x14ac:dyDescent="0.25">
      <c r="B25" s="5"/>
      <c r="E25" s="5"/>
      <c r="H25" s="5"/>
      <c r="K25" s="5"/>
      <c r="N25" s="5"/>
      <c r="Q25" s="5"/>
      <c r="T25" s="5"/>
      <c r="W25" s="5"/>
      <c r="Z25" s="5"/>
    </row>
    <row r="26" spans="2:26" x14ac:dyDescent="0.25">
      <c r="B26" s="5"/>
      <c r="E26" s="5"/>
      <c r="H26" s="5"/>
      <c r="K26" s="5"/>
      <c r="N26" s="5"/>
      <c r="Q26" s="5"/>
      <c r="T26" s="5"/>
      <c r="W26" s="5"/>
      <c r="Z26" s="5"/>
    </row>
    <row r="27" spans="2:26" x14ac:dyDescent="0.25">
      <c r="B27" s="5"/>
      <c r="E27" s="5"/>
      <c r="H27" s="5"/>
      <c r="K27" s="5"/>
      <c r="N27" s="5"/>
      <c r="Q27" s="5"/>
      <c r="T27" s="5"/>
      <c r="W27" s="5"/>
      <c r="Z27" s="5"/>
    </row>
    <row r="28" spans="2:26" x14ac:dyDescent="0.25">
      <c r="B28" s="5"/>
      <c r="E28" s="5"/>
      <c r="H28" s="5"/>
      <c r="K28" s="5"/>
      <c r="N28" s="5"/>
      <c r="Q28" s="5"/>
      <c r="T28" s="5"/>
      <c r="W28" s="5"/>
      <c r="Z28" s="5"/>
    </row>
    <row r="29" spans="2:26" x14ac:dyDescent="0.25">
      <c r="B29" s="5"/>
      <c r="E29" s="5"/>
      <c r="H29" s="5"/>
      <c r="K29" s="5"/>
      <c r="N29" s="5"/>
      <c r="Q29" s="5"/>
      <c r="T29" s="5"/>
      <c r="W29" s="5"/>
      <c r="Z29" s="5"/>
    </row>
    <row r="30" spans="2:26" x14ac:dyDescent="0.25">
      <c r="B30" s="5"/>
      <c r="E30" s="5"/>
      <c r="H30" s="5"/>
      <c r="K30" s="5"/>
      <c r="N30" s="5"/>
      <c r="Q30" s="5"/>
      <c r="T30" s="5"/>
      <c r="W30" s="5"/>
      <c r="Z30" s="5"/>
    </row>
    <row r="31" spans="2:26" x14ac:dyDescent="0.25">
      <c r="B31" s="5"/>
      <c r="E31" s="5"/>
      <c r="H31" s="5"/>
      <c r="K31" s="5"/>
      <c r="N31" s="5"/>
      <c r="Q31" s="5"/>
      <c r="T31" s="5"/>
      <c r="W31" s="5"/>
      <c r="Z31" s="5"/>
    </row>
    <row r="32" spans="2:26" x14ac:dyDescent="0.25">
      <c r="B32" s="5"/>
      <c r="E32" s="5"/>
      <c r="H32" s="5"/>
      <c r="K32" s="5"/>
      <c r="N32" s="5"/>
      <c r="Q32" s="5"/>
      <c r="T32" s="5"/>
      <c r="W32" s="5"/>
      <c r="Z32" s="5"/>
    </row>
    <row r="33" spans="1:32" x14ac:dyDescent="0.25">
      <c r="B33" s="5"/>
      <c r="E33" s="5"/>
      <c r="H33" s="5"/>
      <c r="K33" s="5"/>
      <c r="N33" s="5"/>
      <c r="Q33" s="5"/>
      <c r="T33" s="5"/>
      <c r="W33" s="5"/>
      <c r="Z33" s="5"/>
    </row>
    <row r="34" spans="1:32" x14ac:dyDescent="0.25">
      <c r="B34" s="5"/>
      <c r="E34" s="5"/>
      <c r="H34" s="5"/>
      <c r="K34" s="5"/>
      <c r="N34" s="5"/>
      <c r="Q34" s="5"/>
      <c r="T34" s="5"/>
      <c r="W34" s="5"/>
      <c r="Z34" s="5"/>
    </row>
    <row r="35" spans="1:32" x14ac:dyDescent="0.25">
      <c r="B35" s="5"/>
      <c r="E35" s="5"/>
      <c r="H35" s="5"/>
      <c r="K35" s="5"/>
      <c r="N35" s="5"/>
      <c r="Q35" s="5"/>
      <c r="T35" s="5"/>
      <c r="W35" s="5"/>
      <c r="Z35" s="5"/>
    </row>
    <row r="36" spans="1:32" x14ac:dyDescent="0.25">
      <c r="B36" s="5"/>
      <c r="E36" s="5"/>
      <c r="H36" s="5"/>
      <c r="K36" s="5"/>
      <c r="N36" s="5"/>
      <c r="Q36" s="5"/>
      <c r="T36" s="5"/>
      <c r="W36" s="5"/>
      <c r="Z36" s="5"/>
    </row>
    <row r="37" spans="1:32" x14ac:dyDescent="0.25">
      <c r="B37" s="5"/>
      <c r="E37" s="5"/>
      <c r="H37" s="5"/>
      <c r="K37" s="5"/>
      <c r="N37" s="5"/>
      <c r="Q37" s="5"/>
      <c r="T37" s="5"/>
      <c r="W37" s="5"/>
      <c r="Z37" s="5"/>
    </row>
    <row r="38" spans="1:32" x14ac:dyDescent="0.25">
      <c r="B38" s="5"/>
      <c r="E38" s="5"/>
      <c r="H38" s="5"/>
      <c r="K38" s="5"/>
      <c r="N38" s="5"/>
      <c r="Q38" s="5"/>
      <c r="T38" s="5"/>
      <c r="W38" s="5"/>
      <c r="Z38" s="5"/>
    </row>
    <row r="39" spans="1:32" x14ac:dyDescent="0.25">
      <c r="B39" s="5"/>
      <c r="E39" s="5"/>
      <c r="H39" s="5"/>
      <c r="K39" s="5"/>
      <c r="N39" s="5"/>
      <c r="Q39" s="5"/>
      <c r="T39" s="5"/>
      <c r="W39" s="5"/>
      <c r="Z39" s="5"/>
    </row>
    <row r="40" spans="1:32" x14ac:dyDescent="0.25">
      <c r="B40" s="19">
        <f>SUM(B2:B39)</f>
        <v>2038.81</v>
      </c>
      <c r="E40" s="19">
        <f>SUM(E2:E39)</f>
        <v>1089.68</v>
      </c>
      <c r="H40" s="19">
        <f>SUM(H2:H39)</f>
        <v>999.8</v>
      </c>
      <c r="K40" s="19">
        <f>SUM(K2:K39)</f>
        <v>1625.8200000000002</v>
      </c>
      <c r="N40" s="19">
        <f>SUM(N2:N39)</f>
        <v>1069.29</v>
      </c>
      <c r="Q40" s="19">
        <f>SUM(Q2:Q39)</f>
        <v>1892.99</v>
      </c>
      <c r="T40" s="19">
        <f>SUM(T2:T39)</f>
        <v>948</v>
      </c>
      <c r="W40" s="19">
        <f>SUM(W2:W39)</f>
        <v>1062.5999999999999</v>
      </c>
      <c r="Z40" s="19">
        <f>SUM(Z2:Z39)</f>
        <v>2044.73</v>
      </c>
      <c r="AC40" s="19">
        <f>SUM(AC2:AC39)</f>
        <v>1078.6500000000001</v>
      </c>
      <c r="AF40">
        <f>SUM(AF2:AF39)</f>
        <v>1356.1799999999998</v>
      </c>
    </row>
    <row r="42" spans="1:32" x14ac:dyDescent="0.25">
      <c r="A42" s="3" t="s">
        <v>20</v>
      </c>
      <c r="B42" s="25" t="s">
        <v>37</v>
      </c>
      <c r="E42" s="3" t="s">
        <v>20</v>
      </c>
      <c r="F42" s="25" t="s">
        <v>53</v>
      </c>
      <c r="H42" s="3" t="s">
        <v>20</v>
      </c>
      <c r="I42" s="25" t="s">
        <v>56</v>
      </c>
      <c r="K42" s="3" t="s">
        <v>20</v>
      </c>
      <c r="L42" s="25" t="s">
        <v>57</v>
      </c>
      <c r="N42" s="3" t="s">
        <v>20</v>
      </c>
      <c r="O42" s="25" t="s">
        <v>58</v>
      </c>
      <c r="Q42" s="3" t="s">
        <v>20</v>
      </c>
      <c r="R42" s="25" t="s">
        <v>63</v>
      </c>
    </row>
    <row r="43" spans="1:32" x14ac:dyDescent="0.25">
      <c r="A43" s="4">
        <v>42748</v>
      </c>
      <c r="B43" s="19">
        <v>1042.68</v>
      </c>
      <c r="E43" s="4">
        <v>42912</v>
      </c>
      <c r="F43" s="19">
        <v>946.8</v>
      </c>
      <c r="H43" s="4">
        <v>42912</v>
      </c>
      <c r="I43" s="19">
        <v>999.4</v>
      </c>
      <c r="K43" s="4">
        <v>42912</v>
      </c>
      <c r="L43" s="19">
        <v>851.92</v>
      </c>
      <c r="N43" s="4">
        <v>42912</v>
      </c>
      <c r="O43" s="19">
        <v>1055.7</v>
      </c>
      <c r="Q43" s="4">
        <v>42964</v>
      </c>
      <c r="R43" s="19">
        <v>1195.92</v>
      </c>
    </row>
    <row r="44" spans="1:32" x14ac:dyDescent="0.25">
      <c r="N44" s="4">
        <v>42912</v>
      </c>
      <c r="O44" s="35">
        <v>117.617</v>
      </c>
    </row>
    <row r="83" spans="2:18" x14ac:dyDescent="0.25">
      <c r="B83" s="19">
        <f>SUM(B43:B82)</f>
        <v>1042.68</v>
      </c>
      <c r="F83" s="19">
        <f>SUM(F43:F82)</f>
        <v>946.8</v>
      </c>
      <c r="I83" s="19">
        <f>SUM(I43:I82)</f>
        <v>999.4</v>
      </c>
      <c r="L83" s="19">
        <f>SUM(L43:L82)</f>
        <v>851.92</v>
      </c>
      <c r="O83" s="19">
        <f>SUM(O43:O82)</f>
        <v>1173.317</v>
      </c>
      <c r="R83" s="19">
        <f>SUM(R43:R82)</f>
        <v>1195.92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F5" sqref="F5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17" bestFit="1" customWidth="1"/>
    <col min="4" max="4" width="7.28515625" bestFit="1" customWidth="1"/>
    <col min="5" max="5" width="10.5703125" bestFit="1" customWidth="1"/>
    <col min="6" max="6" width="10.42578125" bestFit="1" customWidth="1"/>
    <col min="7" max="7" width="6.5703125" bestFit="1" customWidth="1"/>
    <col min="8" max="8" width="7" bestFit="1" customWidth="1"/>
    <col min="9" max="9" width="7.28515625" bestFit="1" customWidth="1"/>
    <col min="10" max="10" width="6.85546875" bestFit="1" customWidth="1"/>
    <col min="11" max="11" width="7.5703125" bestFit="1" customWidth="1"/>
    <col min="12" max="12" width="6.7109375" bestFit="1" customWidth="1"/>
    <col min="13" max="13" width="6.140625" bestFit="1" customWidth="1"/>
    <col min="14" max="15" width="7" bestFit="1" customWidth="1"/>
    <col min="16" max="16" width="6.7109375" bestFit="1" customWidth="1"/>
    <col min="17" max="17" width="7.28515625" bestFit="1" customWidth="1"/>
    <col min="18" max="18" width="7" bestFit="1" customWidth="1"/>
    <col min="19" max="19" width="14.85546875" bestFit="1" customWidth="1"/>
    <col min="20" max="20" width="10.140625" bestFit="1" customWidth="1"/>
  </cols>
  <sheetData>
    <row r="1" spans="1:2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19</v>
      </c>
      <c r="G1" s="12">
        <v>42370</v>
      </c>
      <c r="H1" s="12">
        <v>42401</v>
      </c>
      <c r="I1" s="12">
        <v>42430</v>
      </c>
      <c r="J1" s="12">
        <v>42461</v>
      </c>
      <c r="K1" s="12">
        <v>42491</v>
      </c>
      <c r="L1" s="12">
        <v>42522</v>
      </c>
      <c r="M1" s="12">
        <v>42552</v>
      </c>
      <c r="N1" s="12">
        <v>42583</v>
      </c>
      <c r="O1" s="12">
        <v>42614</v>
      </c>
      <c r="P1" s="12">
        <v>42644</v>
      </c>
      <c r="Q1" s="12">
        <v>42675</v>
      </c>
      <c r="R1" s="12">
        <v>42705</v>
      </c>
      <c r="S1" s="11" t="s">
        <v>21</v>
      </c>
      <c r="T1" s="10" t="s">
        <v>5</v>
      </c>
    </row>
    <row r="2" spans="1:20" x14ac:dyDescent="0.25">
      <c r="A2" s="13" t="s">
        <v>6</v>
      </c>
      <c r="B2" s="8" t="s">
        <v>22</v>
      </c>
      <c r="C2" s="8" t="s">
        <v>7</v>
      </c>
      <c r="D2" s="8">
        <v>22.087</v>
      </c>
      <c r="E2" s="20">
        <f t="shared" ref="E2:E11" si="0">T2/D2</f>
        <v>47.190655136505647</v>
      </c>
      <c r="F2" s="9">
        <v>1038.4000000000001</v>
      </c>
      <c r="G2" s="24">
        <v>0</v>
      </c>
      <c r="H2" s="21">
        <v>0</v>
      </c>
      <c r="I2" s="24">
        <v>0</v>
      </c>
      <c r="J2" s="21">
        <v>0</v>
      </c>
      <c r="K2" s="24">
        <v>0</v>
      </c>
      <c r="L2" s="21">
        <v>0</v>
      </c>
      <c r="M2" s="24">
        <v>0</v>
      </c>
      <c r="N2" s="21">
        <v>0</v>
      </c>
      <c r="O2" s="24">
        <v>0</v>
      </c>
      <c r="P2" s="21">
        <v>0</v>
      </c>
      <c r="Q2" s="24">
        <v>0</v>
      </c>
      <c r="R2" s="21">
        <v>3.9</v>
      </c>
      <c r="S2" s="17">
        <f t="shared" ref="S2:S11" si="1">SUM(G2:R2)</f>
        <v>3.9</v>
      </c>
      <c r="T2" s="15">
        <f t="shared" ref="T2:T11" si="2">SUM(F2, S2)</f>
        <v>1042.3000000000002</v>
      </c>
    </row>
    <row r="3" spans="1:20" x14ac:dyDescent="0.25">
      <c r="A3" s="14" t="s">
        <v>8</v>
      </c>
      <c r="B3" s="6" t="s">
        <v>23</v>
      </c>
      <c r="C3" s="6" t="s">
        <v>10</v>
      </c>
      <c r="D3" s="6">
        <v>8.1039999999999992</v>
      </c>
      <c r="E3" s="22">
        <f t="shared" si="0"/>
        <v>136.04639684106616</v>
      </c>
      <c r="F3" s="7">
        <v>1089.68</v>
      </c>
      <c r="G3" s="24">
        <v>0</v>
      </c>
      <c r="H3" s="21">
        <v>0</v>
      </c>
      <c r="I3" s="24">
        <v>0</v>
      </c>
      <c r="J3" s="21">
        <v>0</v>
      </c>
      <c r="K3" s="24">
        <v>0</v>
      </c>
      <c r="L3" s="21">
        <v>0</v>
      </c>
      <c r="M3" s="24">
        <v>0</v>
      </c>
      <c r="N3" s="21">
        <v>6.4</v>
      </c>
      <c r="O3" s="24">
        <v>0</v>
      </c>
      <c r="P3" s="21">
        <v>0</v>
      </c>
      <c r="Q3" s="24">
        <v>6.44</v>
      </c>
      <c r="R3" s="21">
        <v>0</v>
      </c>
      <c r="S3" s="18">
        <f t="shared" si="1"/>
        <v>12.84</v>
      </c>
      <c r="T3" s="16">
        <f t="shared" si="2"/>
        <v>1102.52</v>
      </c>
    </row>
    <row r="4" spans="1:20" x14ac:dyDescent="0.25">
      <c r="A4" s="13" t="s">
        <v>9</v>
      </c>
      <c r="B4" s="8" t="s">
        <v>24</v>
      </c>
      <c r="C4" s="8" t="s">
        <v>13</v>
      </c>
      <c r="D4" s="8">
        <v>20.352</v>
      </c>
      <c r="E4" s="20">
        <f t="shared" si="0"/>
        <v>50.068297955974842</v>
      </c>
      <c r="F4" s="9">
        <v>999.8</v>
      </c>
      <c r="G4" s="24">
        <v>0</v>
      </c>
      <c r="H4" s="21">
        <v>0</v>
      </c>
      <c r="I4" s="24">
        <v>0</v>
      </c>
      <c r="J4" s="21">
        <v>0</v>
      </c>
      <c r="K4" s="24">
        <v>0</v>
      </c>
      <c r="L4" s="21">
        <v>0</v>
      </c>
      <c r="M4" s="24">
        <v>0</v>
      </c>
      <c r="N4" s="21">
        <v>0</v>
      </c>
      <c r="O4" s="24">
        <v>9.5</v>
      </c>
      <c r="P4" s="21">
        <v>0</v>
      </c>
      <c r="Q4" s="24">
        <v>0</v>
      </c>
      <c r="R4" s="21">
        <v>9.69</v>
      </c>
      <c r="S4" s="17">
        <f t="shared" si="1"/>
        <v>19.189999999999998</v>
      </c>
      <c r="T4" s="15">
        <f t="shared" si="2"/>
        <v>1018.99</v>
      </c>
    </row>
    <row r="5" spans="1:20" x14ac:dyDescent="0.25">
      <c r="A5" s="14" t="s">
        <v>11</v>
      </c>
      <c r="B5" s="6" t="s">
        <v>25</v>
      </c>
      <c r="C5" s="6" t="s">
        <v>7</v>
      </c>
      <c r="D5" s="6">
        <v>19.152999999999999</v>
      </c>
      <c r="E5" s="22">
        <f t="shared" si="0"/>
        <v>35.395499399571868</v>
      </c>
      <c r="F5" s="7">
        <v>672.41</v>
      </c>
      <c r="G5" s="24">
        <v>0</v>
      </c>
      <c r="H5" s="21">
        <v>0</v>
      </c>
      <c r="I5" s="24">
        <v>0</v>
      </c>
      <c r="J5" s="21">
        <v>0</v>
      </c>
      <c r="K5" s="24">
        <v>0</v>
      </c>
      <c r="L5" s="21">
        <v>0</v>
      </c>
      <c r="M5" s="24">
        <v>0</v>
      </c>
      <c r="N5" s="21">
        <v>2.76</v>
      </c>
      <c r="O5" s="24">
        <v>0</v>
      </c>
      <c r="P5" s="21">
        <v>0</v>
      </c>
      <c r="Q5" s="24">
        <v>2.76</v>
      </c>
      <c r="R5" s="21">
        <v>0</v>
      </c>
      <c r="S5" s="18">
        <f t="shared" si="1"/>
        <v>5.52</v>
      </c>
      <c r="T5" s="16">
        <f t="shared" si="2"/>
        <v>677.93</v>
      </c>
    </row>
    <row r="6" spans="1:20" x14ac:dyDescent="0.25">
      <c r="A6" s="13" t="s">
        <v>12</v>
      </c>
      <c r="B6" s="8" t="s">
        <v>26</v>
      </c>
      <c r="C6" s="8" t="s">
        <v>7</v>
      </c>
      <c r="D6" s="8">
        <v>9.125</v>
      </c>
      <c r="E6" s="20">
        <f t="shared" si="0"/>
        <v>118.76383561643836</v>
      </c>
      <c r="F6" s="9">
        <v>1069.29</v>
      </c>
      <c r="G6" s="24">
        <v>0</v>
      </c>
      <c r="H6" s="21">
        <v>0</v>
      </c>
      <c r="I6" s="24">
        <v>0</v>
      </c>
      <c r="J6" s="21">
        <v>0</v>
      </c>
      <c r="K6" s="24">
        <v>0</v>
      </c>
      <c r="L6" s="21">
        <v>0</v>
      </c>
      <c r="M6" s="24">
        <v>0</v>
      </c>
      <c r="N6" s="21">
        <v>0</v>
      </c>
      <c r="O6" s="24">
        <v>7.2</v>
      </c>
      <c r="P6" s="21">
        <v>0</v>
      </c>
      <c r="Q6" s="24">
        <v>0</v>
      </c>
      <c r="R6" s="21">
        <v>7.23</v>
      </c>
      <c r="S6" s="17">
        <f t="shared" si="1"/>
        <v>14.43</v>
      </c>
      <c r="T6" s="15">
        <f t="shared" si="2"/>
        <v>1083.72</v>
      </c>
    </row>
    <row r="7" spans="1:20" x14ac:dyDescent="0.25">
      <c r="A7" s="14" t="s">
        <v>14</v>
      </c>
      <c r="B7" s="6" t="s">
        <v>27</v>
      </c>
      <c r="C7" s="6" t="s">
        <v>7</v>
      </c>
      <c r="D7" s="6">
        <v>10.07</v>
      </c>
      <c r="E7" s="22">
        <f t="shared" si="0"/>
        <v>87.841112214498509</v>
      </c>
      <c r="F7" s="7">
        <v>878.6</v>
      </c>
      <c r="G7" s="24">
        <v>0</v>
      </c>
      <c r="H7" s="21">
        <v>0</v>
      </c>
      <c r="I7" s="24">
        <v>0</v>
      </c>
      <c r="J7" s="21">
        <v>0</v>
      </c>
      <c r="K7" s="24">
        <v>0</v>
      </c>
      <c r="L7" s="21">
        <v>0</v>
      </c>
      <c r="M7" s="24">
        <v>0</v>
      </c>
      <c r="N7" s="21">
        <v>0</v>
      </c>
      <c r="O7" s="24">
        <v>0</v>
      </c>
      <c r="P7" s="21">
        <v>0</v>
      </c>
      <c r="Q7" s="24">
        <v>0</v>
      </c>
      <c r="R7" s="21">
        <v>5.96</v>
      </c>
      <c r="S7" s="18">
        <f t="shared" si="1"/>
        <v>5.96</v>
      </c>
      <c r="T7" s="16">
        <f t="shared" si="2"/>
        <v>884.56000000000006</v>
      </c>
    </row>
    <row r="8" spans="1:20" x14ac:dyDescent="0.25">
      <c r="A8" s="13" t="s">
        <v>15</v>
      </c>
      <c r="B8" s="8" t="s">
        <v>28</v>
      </c>
      <c r="C8" s="8" t="s">
        <v>31</v>
      </c>
      <c r="D8" s="8">
        <v>8.1240000000000006</v>
      </c>
      <c r="E8" s="20">
        <f t="shared" si="0"/>
        <v>118.49581486952239</v>
      </c>
      <c r="F8" s="9">
        <v>948</v>
      </c>
      <c r="G8" s="24">
        <v>0</v>
      </c>
      <c r="H8" s="21">
        <v>0</v>
      </c>
      <c r="I8" s="24">
        <v>0</v>
      </c>
      <c r="J8" s="21">
        <v>0</v>
      </c>
      <c r="K8" s="24">
        <v>0</v>
      </c>
      <c r="L8" s="21">
        <v>0</v>
      </c>
      <c r="M8" s="24">
        <v>0</v>
      </c>
      <c r="N8" s="21">
        <v>0</v>
      </c>
      <c r="O8" s="24">
        <v>7.12</v>
      </c>
      <c r="P8" s="21">
        <v>0</v>
      </c>
      <c r="Q8" s="24">
        <v>0</v>
      </c>
      <c r="R8" s="21">
        <v>7.54</v>
      </c>
      <c r="S8" s="17">
        <f t="shared" si="1"/>
        <v>14.66</v>
      </c>
      <c r="T8" s="15">
        <f t="shared" si="2"/>
        <v>962.66</v>
      </c>
    </row>
    <row r="9" spans="1:20" x14ac:dyDescent="0.25">
      <c r="A9" s="14" t="s">
        <v>16</v>
      </c>
      <c r="B9" s="6" t="s">
        <v>29</v>
      </c>
      <c r="C9" s="6" t="s">
        <v>7</v>
      </c>
      <c r="D9" s="6">
        <v>11</v>
      </c>
      <c r="E9" s="22">
        <f t="shared" si="0"/>
        <v>96.6</v>
      </c>
      <c r="F9" s="7">
        <v>1062.5999999999999</v>
      </c>
      <c r="G9" s="24">
        <v>0</v>
      </c>
      <c r="H9" s="21">
        <v>0</v>
      </c>
      <c r="I9" s="24">
        <v>0</v>
      </c>
      <c r="J9" s="21">
        <v>0</v>
      </c>
      <c r="K9" s="24">
        <v>0</v>
      </c>
      <c r="L9" s="21">
        <v>0</v>
      </c>
      <c r="M9" s="24">
        <v>0</v>
      </c>
      <c r="N9" s="21">
        <v>0</v>
      </c>
      <c r="O9" s="24">
        <v>0</v>
      </c>
      <c r="P9" s="21">
        <v>0</v>
      </c>
      <c r="Q9" s="24">
        <v>0</v>
      </c>
      <c r="R9" s="21">
        <v>0</v>
      </c>
      <c r="S9" s="18">
        <f t="shared" si="1"/>
        <v>0</v>
      </c>
      <c r="T9" s="16">
        <f t="shared" si="2"/>
        <v>1062.5999999999999</v>
      </c>
    </row>
    <row r="10" spans="1:20" x14ac:dyDescent="0.25">
      <c r="A10" s="13" t="s">
        <v>17</v>
      </c>
      <c r="B10" s="8" t="s">
        <v>30</v>
      </c>
      <c r="C10" s="8" t="s">
        <v>7</v>
      </c>
      <c r="D10" s="8">
        <v>8.0470000000000006</v>
      </c>
      <c r="E10" s="20">
        <f t="shared" si="0"/>
        <v>136.60370324344476</v>
      </c>
      <c r="F10" s="9">
        <v>1093.28</v>
      </c>
      <c r="G10" s="24">
        <v>0</v>
      </c>
      <c r="H10" s="21">
        <v>0</v>
      </c>
      <c r="I10" s="24">
        <v>0</v>
      </c>
      <c r="J10" s="21">
        <v>0</v>
      </c>
      <c r="K10" s="24">
        <v>0</v>
      </c>
      <c r="L10" s="21">
        <v>0</v>
      </c>
      <c r="M10" s="24">
        <v>0</v>
      </c>
      <c r="N10" s="21">
        <v>0</v>
      </c>
      <c r="O10" s="24">
        <v>0</v>
      </c>
      <c r="P10" s="21">
        <v>0</v>
      </c>
      <c r="Q10" s="24">
        <v>0</v>
      </c>
      <c r="R10" s="21">
        <v>5.97</v>
      </c>
      <c r="S10" s="17">
        <f t="shared" si="1"/>
        <v>5.97</v>
      </c>
      <c r="T10" s="15">
        <f t="shared" si="2"/>
        <v>1099.25</v>
      </c>
    </row>
    <row r="11" spans="1:20" x14ac:dyDescent="0.25">
      <c r="A11" s="14" t="s">
        <v>18</v>
      </c>
      <c r="B11" s="6" t="s">
        <v>32</v>
      </c>
      <c r="C11" s="6" t="s">
        <v>31</v>
      </c>
      <c r="D11" s="6">
        <v>15.105</v>
      </c>
      <c r="E11" s="22">
        <f t="shared" si="0"/>
        <v>71.906653426017883</v>
      </c>
      <c r="F11" s="7">
        <v>1078.6500000000001</v>
      </c>
      <c r="G11" s="24">
        <v>0</v>
      </c>
      <c r="H11" s="21">
        <v>0</v>
      </c>
      <c r="I11" s="24">
        <v>0</v>
      </c>
      <c r="J11" s="21">
        <v>0</v>
      </c>
      <c r="K11" s="24">
        <v>0</v>
      </c>
      <c r="L11" s="21">
        <v>0</v>
      </c>
      <c r="M11" s="24">
        <v>0</v>
      </c>
      <c r="N11" s="21">
        <v>0</v>
      </c>
      <c r="O11" s="24">
        <v>7.5</v>
      </c>
      <c r="P11" s="21">
        <v>0</v>
      </c>
      <c r="Q11" s="24">
        <v>0</v>
      </c>
      <c r="R11" s="21">
        <v>0</v>
      </c>
      <c r="S11" s="18">
        <f t="shared" si="1"/>
        <v>7.5</v>
      </c>
      <c r="T11" s="16">
        <f t="shared" si="2"/>
        <v>1086.1500000000001</v>
      </c>
    </row>
    <row r="12" spans="1:20" x14ac:dyDescent="0.25">
      <c r="A12" s="28"/>
      <c r="B12" s="28"/>
      <c r="C12" s="28"/>
      <c r="D12" s="28"/>
      <c r="E12" s="28"/>
      <c r="F12" s="29">
        <f>SUM(F2:F11)</f>
        <v>9930.7100000000009</v>
      </c>
      <c r="G12" s="31">
        <f t="shared" ref="G12:R12" si="3">SUM(G2:G11)</f>
        <v>0</v>
      </c>
      <c r="H12" s="30">
        <f t="shared" si="3"/>
        <v>0</v>
      </c>
      <c r="I12" s="31">
        <f t="shared" si="3"/>
        <v>0</v>
      </c>
      <c r="J12" s="30">
        <f t="shared" si="3"/>
        <v>0</v>
      </c>
      <c r="K12" s="31">
        <f t="shared" si="3"/>
        <v>0</v>
      </c>
      <c r="L12" s="30">
        <f t="shared" si="3"/>
        <v>0</v>
      </c>
      <c r="M12" s="31">
        <f t="shared" si="3"/>
        <v>0</v>
      </c>
      <c r="N12" s="30">
        <f t="shared" si="3"/>
        <v>9.16</v>
      </c>
      <c r="O12" s="30">
        <f t="shared" si="3"/>
        <v>31.32</v>
      </c>
      <c r="P12" s="30">
        <f t="shared" si="3"/>
        <v>0</v>
      </c>
      <c r="Q12" s="31">
        <f t="shared" si="3"/>
        <v>9.1999999999999993</v>
      </c>
      <c r="R12" s="30">
        <f t="shared" si="3"/>
        <v>40.29</v>
      </c>
      <c r="S12" s="30">
        <f>SUM(S2:S11)</f>
        <v>89.969999999999985</v>
      </c>
      <c r="T12" s="23">
        <f>SUM(T2:T11)</f>
        <v>10020.68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>
      <selection activeCell="F3" sqref="F3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22.5703125" bestFit="1" customWidth="1"/>
    <col min="4" max="4" width="7.28515625" bestFit="1" customWidth="1"/>
    <col min="5" max="5" width="10.5703125" bestFit="1" customWidth="1"/>
    <col min="6" max="6" width="10.42578125" bestFit="1" customWidth="1"/>
    <col min="7" max="7" width="24" bestFit="1" customWidth="1"/>
    <col min="8" max="8" width="6.5703125" bestFit="1" customWidth="1"/>
    <col min="9" max="9" width="7" bestFit="1" customWidth="1"/>
    <col min="10" max="10" width="7.28515625" bestFit="1" customWidth="1"/>
    <col min="11" max="11" width="6.85546875" bestFit="1" customWidth="1"/>
    <col min="12" max="12" width="7.5703125" bestFit="1" customWidth="1"/>
    <col min="13" max="13" width="6.7109375" bestFit="1" customWidth="1"/>
    <col min="14" max="14" width="6.140625" bestFit="1" customWidth="1"/>
    <col min="15" max="15" width="7.140625" bestFit="1" customWidth="1"/>
    <col min="16" max="16" width="7" bestFit="1" customWidth="1"/>
    <col min="17" max="17" width="6.7109375" bestFit="1" customWidth="1"/>
    <col min="18" max="18" width="7.28515625" bestFit="1" customWidth="1"/>
    <col min="19" max="19" width="7" bestFit="1" customWidth="1"/>
    <col min="20" max="20" width="14.42578125" bestFit="1" customWidth="1"/>
    <col min="21" max="21" width="17.85546875" bestFit="1" customWidth="1"/>
    <col min="22" max="22" width="10.140625" bestFit="1" customWidth="1"/>
  </cols>
  <sheetData>
    <row r="1" spans="1:22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19</v>
      </c>
      <c r="G1" s="12" t="s">
        <v>52</v>
      </c>
      <c r="H1" s="12" t="s">
        <v>38</v>
      </c>
      <c r="I1" s="12" t="s">
        <v>39</v>
      </c>
      <c r="J1" s="12" t="s">
        <v>40</v>
      </c>
      <c r="K1" s="12" t="s">
        <v>41</v>
      </c>
      <c r="L1" s="12" t="s">
        <v>42</v>
      </c>
      <c r="M1" s="12" t="s">
        <v>43</v>
      </c>
      <c r="N1" s="12" t="s">
        <v>44</v>
      </c>
      <c r="O1" s="12" t="s">
        <v>45</v>
      </c>
      <c r="P1" s="12" t="s">
        <v>46</v>
      </c>
      <c r="Q1" s="12" t="s">
        <v>47</v>
      </c>
      <c r="R1" s="12" t="s">
        <v>48</v>
      </c>
      <c r="S1" s="12" t="s">
        <v>49</v>
      </c>
      <c r="T1" s="11" t="s">
        <v>50</v>
      </c>
      <c r="U1" s="11" t="s">
        <v>51</v>
      </c>
      <c r="V1" s="10" t="s">
        <v>5</v>
      </c>
    </row>
    <row r="2" spans="1:22" x14ac:dyDescent="0.25">
      <c r="A2" s="13" t="s">
        <v>6</v>
      </c>
      <c r="B2" s="8" t="s">
        <v>22</v>
      </c>
      <c r="C2" s="8" t="s">
        <v>7</v>
      </c>
      <c r="D2" s="8">
        <v>43.515000000000001</v>
      </c>
      <c r="E2" s="33">
        <f t="shared" ref="E2:E15" si="0">V2/D2</f>
        <v>47.422268183385036</v>
      </c>
      <c r="F2" s="9">
        <v>2038.81</v>
      </c>
      <c r="G2" s="26">
        <f>'2016'!S2</f>
        <v>3.9</v>
      </c>
      <c r="H2" s="24">
        <v>0</v>
      </c>
      <c r="I2" s="21">
        <v>0</v>
      </c>
      <c r="J2" s="24">
        <v>4.2</v>
      </c>
      <c r="K2" s="21">
        <v>0</v>
      </c>
      <c r="L2" s="24">
        <v>0</v>
      </c>
      <c r="M2" s="21">
        <v>4.21</v>
      </c>
      <c r="N2" s="24">
        <v>0</v>
      </c>
      <c r="O2" s="21">
        <v>0</v>
      </c>
      <c r="P2" s="24">
        <v>4.2300000000000004</v>
      </c>
      <c r="Q2" s="21">
        <v>0</v>
      </c>
      <c r="R2" s="24">
        <v>0</v>
      </c>
      <c r="S2" s="21">
        <v>8.23</v>
      </c>
      <c r="T2" s="17">
        <f>SUM(H2:S2)</f>
        <v>20.87</v>
      </c>
      <c r="U2" s="17">
        <f>SUM(G2:S2)</f>
        <v>24.77</v>
      </c>
      <c r="V2" s="15">
        <f t="shared" ref="V2:V15" si="1">SUM(F2, U2)</f>
        <v>2063.58</v>
      </c>
    </row>
    <row r="3" spans="1:22" x14ac:dyDescent="0.25">
      <c r="A3" s="14" t="s">
        <v>8</v>
      </c>
      <c r="B3" s="6" t="s">
        <v>23</v>
      </c>
      <c r="C3" s="6" t="s">
        <v>10</v>
      </c>
      <c r="D3" s="6">
        <v>8.31</v>
      </c>
      <c r="E3" s="34">
        <f t="shared" si="0"/>
        <v>135.90252707581229</v>
      </c>
      <c r="F3" s="7">
        <v>1089.68</v>
      </c>
      <c r="G3" s="27">
        <f>'2016'!S3</f>
        <v>12.84</v>
      </c>
      <c r="H3" s="24">
        <v>0</v>
      </c>
      <c r="I3" s="21">
        <v>6.48</v>
      </c>
      <c r="J3" s="24">
        <v>0</v>
      </c>
      <c r="K3" s="21">
        <v>0</v>
      </c>
      <c r="L3" s="24">
        <v>6.52</v>
      </c>
      <c r="M3" s="21">
        <v>0</v>
      </c>
      <c r="N3" s="24">
        <v>0</v>
      </c>
      <c r="O3" s="21">
        <v>6.89</v>
      </c>
      <c r="P3" s="24">
        <v>0</v>
      </c>
      <c r="Q3" s="21">
        <v>0</v>
      </c>
      <c r="R3" s="24">
        <v>6.94</v>
      </c>
      <c r="S3" s="21">
        <v>0</v>
      </c>
      <c r="T3" s="18">
        <f t="shared" ref="T3:T15" si="2">SUM(H3:S3)</f>
        <v>26.830000000000002</v>
      </c>
      <c r="U3" s="18">
        <f t="shared" ref="U3:U15" si="3">SUM(G3:S3)</f>
        <v>39.669999999999995</v>
      </c>
      <c r="V3" s="16">
        <f>SUM(F3, U3)</f>
        <v>1129.3500000000001</v>
      </c>
    </row>
    <row r="4" spans="1:22" x14ac:dyDescent="0.25">
      <c r="A4" s="13" t="s">
        <v>53</v>
      </c>
      <c r="B4" s="8" t="s">
        <v>54</v>
      </c>
      <c r="C4" s="8" t="s">
        <v>55</v>
      </c>
      <c r="D4" s="8">
        <v>9.0660000000000007</v>
      </c>
      <c r="E4" s="33">
        <f t="shared" si="0"/>
        <v>105.20847121111845</v>
      </c>
      <c r="F4" s="9">
        <v>946.8</v>
      </c>
      <c r="G4" s="32">
        <v>0</v>
      </c>
      <c r="H4" s="24">
        <v>0</v>
      </c>
      <c r="I4" s="21">
        <v>0</v>
      </c>
      <c r="J4" s="24">
        <v>0</v>
      </c>
      <c r="K4" s="21">
        <v>0</v>
      </c>
      <c r="L4" s="24">
        <v>0</v>
      </c>
      <c r="M4" s="21">
        <v>0</v>
      </c>
      <c r="N4" s="24">
        <v>7.02</v>
      </c>
      <c r="O4" s="21">
        <v>0</v>
      </c>
      <c r="P4" s="24">
        <v>0</v>
      </c>
      <c r="Q4" s="21">
        <v>0</v>
      </c>
      <c r="R4" s="24">
        <v>0</v>
      </c>
      <c r="S4" s="21">
        <v>0</v>
      </c>
      <c r="T4" s="17">
        <f t="shared" si="2"/>
        <v>7.02</v>
      </c>
      <c r="U4" s="17">
        <f t="shared" si="3"/>
        <v>7.02</v>
      </c>
      <c r="V4" s="15">
        <f>SUM(F4, U4)</f>
        <v>953.81999999999994</v>
      </c>
    </row>
    <row r="5" spans="1:22" x14ac:dyDescent="0.25">
      <c r="A5" s="14" t="s">
        <v>9</v>
      </c>
      <c r="B5" s="6" t="s">
        <v>24</v>
      </c>
      <c r="C5" s="6" t="s">
        <v>13</v>
      </c>
      <c r="D5" s="6">
        <v>21.001999999999999</v>
      </c>
      <c r="E5" s="34">
        <f t="shared" si="0"/>
        <v>50.407104085325201</v>
      </c>
      <c r="F5" s="7">
        <v>999.8</v>
      </c>
      <c r="G5" s="27">
        <f>'2016'!S4</f>
        <v>19.189999999999998</v>
      </c>
      <c r="H5" s="24">
        <v>0</v>
      </c>
      <c r="I5" s="21">
        <v>0</v>
      </c>
      <c r="J5" s="24">
        <v>9.77</v>
      </c>
      <c r="K5" s="21">
        <v>0</v>
      </c>
      <c r="L5" s="24">
        <v>0</v>
      </c>
      <c r="M5" s="21">
        <v>9.85</v>
      </c>
      <c r="N5" s="24">
        <v>0</v>
      </c>
      <c r="O5" s="21">
        <v>0</v>
      </c>
      <c r="P5" s="24">
        <v>9.93</v>
      </c>
      <c r="Q5" s="21">
        <v>0</v>
      </c>
      <c r="R5" s="24">
        <v>0</v>
      </c>
      <c r="S5" s="21">
        <v>10.11</v>
      </c>
      <c r="T5" s="18">
        <f t="shared" si="2"/>
        <v>39.659999999999997</v>
      </c>
      <c r="U5" s="18">
        <f t="shared" si="3"/>
        <v>58.849999999999994</v>
      </c>
      <c r="V5" s="16">
        <f t="shared" si="1"/>
        <v>1058.6499999999999</v>
      </c>
    </row>
    <row r="6" spans="1:22" x14ac:dyDescent="0.25">
      <c r="A6" s="13" t="s">
        <v>11</v>
      </c>
      <c r="B6" s="8" t="s">
        <v>25</v>
      </c>
      <c r="C6" s="8" t="s">
        <v>7</v>
      </c>
      <c r="D6" s="8">
        <v>48.758000000000003</v>
      </c>
      <c r="E6" s="33">
        <f t="shared" si="0"/>
        <v>33.877312441035315</v>
      </c>
      <c r="F6" s="9">
        <v>1625.82</v>
      </c>
      <c r="G6" s="32">
        <f>'2016'!S5</f>
        <v>5.52</v>
      </c>
      <c r="H6" s="24">
        <v>0</v>
      </c>
      <c r="I6" s="21">
        <v>3.26</v>
      </c>
      <c r="J6" s="24">
        <v>0</v>
      </c>
      <c r="K6" s="21">
        <v>0</v>
      </c>
      <c r="L6" s="24">
        <v>3.27</v>
      </c>
      <c r="M6" s="21">
        <v>0</v>
      </c>
      <c r="N6" s="24">
        <v>0</v>
      </c>
      <c r="O6" s="21">
        <v>5.67</v>
      </c>
      <c r="P6" s="24">
        <v>0</v>
      </c>
      <c r="Q6" s="21">
        <v>0</v>
      </c>
      <c r="R6" s="24">
        <v>8.25</v>
      </c>
      <c r="S6" s="21">
        <v>0</v>
      </c>
      <c r="T6" s="17">
        <f t="shared" si="2"/>
        <v>20.45</v>
      </c>
      <c r="U6" s="17">
        <f t="shared" si="3"/>
        <v>25.97</v>
      </c>
      <c r="V6" s="15">
        <f t="shared" si="1"/>
        <v>1651.79</v>
      </c>
    </row>
    <row r="7" spans="1:22" x14ac:dyDescent="0.25">
      <c r="A7" s="14" t="s">
        <v>63</v>
      </c>
      <c r="B7" s="6" t="s">
        <v>65</v>
      </c>
      <c r="C7" s="6" t="s">
        <v>64</v>
      </c>
      <c r="D7" s="6">
        <v>33.203000000000003</v>
      </c>
      <c r="E7" s="34">
        <f t="shared" si="0"/>
        <v>36.289190735776884</v>
      </c>
      <c r="F7" s="7">
        <v>1195.92</v>
      </c>
      <c r="G7" s="27">
        <v>0</v>
      </c>
      <c r="H7" s="24">
        <v>0</v>
      </c>
      <c r="I7" s="21">
        <v>0</v>
      </c>
      <c r="J7" s="24">
        <v>0</v>
      </c>
      <c r="K7" s="21">
        <v>0</v>
      </c>
      <c r="L7" s="24">
        <v>0</v>
      </c>
      <c r="M7" s="21">
        <v>0</v>
      </c>
      <c r="N7" s="24">
        <v>0</v>
      </c>
      <c r="O7" s="21">
        <v>0</v>
      </c>
      <c r="P7" s="24">
        <v>0</v>
      </c>
      <c r="Q7" s="21">
        <v>0</v>
      </c>
      <c r="R7" s="24">
        <v>0</v>
      </c>
      <c r="S7" s="21">
        <v>8.99</v>
      </c>
      <c r="T7" s="18">
        <f t="shared" ref="T7" si="4">SUM(H7:S7)</f>
        <v>8.99</v>
      </c>
      <c r="U7" s="18">
        <f t="shared" ref="U7" si="5">SUM(G7:S7)</f>
        <v>8.99</v>
      </c>
      <c r="V7" s="16">
        <f t="shared" ref="V7" si="6">SUM(F7, U7)</f>
        <v>1204.9100000000001</v>
      </c>
    </row>
    <row r="8" spans="1:22" x14ac:dyDescent="0.25">
      <c r="A8" s="13" t="s">
        <v>12</v>
      </c>
      <c r="B8" s="8" t="s">
        <v>26</v>
      </c>
      <c r="C8" s="8" t="s">
        <v>7</v>
      </c>
      <c r="D8" s="8">
        <v>9.3569999999999993</v>
      </c>
      <c r="E8" s="33">
        <f t="shared" si="0"/>
        <v>119.08731431014215</v>
      </c>
      <c r="F8" s="9">
        <v>1069.29</v>
      </c>
      <c r="G8" s="32">
        <f>'2016'!S6</f>
        <v>14.43</v>
      </c>
      <c r="H8" s="24">
        <v>0</v>
      </c>
      <c r="I8" s="21">
        <v>0</v>
      </c>
      <c r="J8" s="24">
        <v>7.3</v>
      </c>
      <c r="K8" s="21">
        <v>0</v>
      </c>
      <c r="L8" s="24">
        <v>0</v>
      </c>
      <c r="M8" s="21">
        <v>7.71</v>
      </c>
      <c r="N8" s="24">
        <v>0</v>
      </c>
      <c r="O8" s="21">
        <v>0</v>
      </c>
      <c r="P8" s="24">
        <v>7.76</v>
      </c>
      <c r="Q8" s="21">
        <v>0</v>
      </c>
      <c r="R8" s="24">
        <v>0</v>
      </c>
      <c r="S8" s="21">
        <v>7.81</v>
      </c>
      <c r="T8" s="17">
        <f t="shared" si="2"/>
        <v>30.58</v>
      </c>
      <c r="U8" s="17">
        <f t="shared" si="3"/>
        <v>45.010000000000005</v>
      </c>
      <c r="V8" s="15">
        <f t="shared" si="1"/>
        <v>1114.3</v>
      </c>
    </row>
    <row r="9" spans="1:22" x14ac:dyDescent="0.25">
      <c r="A9" s="14" t="s">
        <v>14</v>
      </c>
      <c r="B9" s="6" t="s">
        <v>27</v>
      </c>
      <c r="C9" s="6" t="s">
        <v>7</v>
      </c>
      <c r="D9" s="6">
        <v>23.465</v>
      </c>
      <c r="E9" s="34">
        <f t="shared" si="0"/>
        <v>82.335393138717237</v>
      </c>
      <c r="F9" s="7">
        <v>1892.99</v>
      </c>
      <c r="G9" s="27">
        <f>'2016'!S7</f>
        <v>5.96</v>
      </c>
      <c r="H9" s="24">
        <v>0</v>
      </c>
      <c r="I9" s="21">
        <v>0</v>
      </c>
      <c r="J9" s="24">
        <v>6.04</v>
      </c>
      <c r="K9" s="21">
        <v>0</v>
      </c>
      <c r="L9" s="24">
        <v>0</v>
      </c>
      <c r="M9" s="21">
        <v>6.08</v>
      </c>
      <c r="N9" s="24">
        <v>0</v>
      </c>
      <c r="O9" s="21">
        <v>0</v>
      </c>
      <c r="P9" s="24">
        <v>6.38</v>
      </c>
      <c r="Q9" s="21">
        <v>0</v>
      </c>
      <c r="R9" s="24">
        <v>0</v>
      </c>
      <c r="S9" s="21">
        <v>14.55</v>
      </c>
      <c r="T9" s="18">
        <f t="shared" si="2"/>
        <v>33.049999999999997</v>
      </c>
      <c r="U9" s="18">
        <f t="shared" si="3"/>
        <v>39.01</v>
      </c>
      <c r="V9" s="16">
        <f t="shared" si="1"/>
        <v>1932</v>
      </c>
    </row>
    <row r="10" spans="1:22" x14ac:dyDescent="0.25">
      <c r="A10" s="13" t="s">
        <v>15</v>
      </c>
      <c r="B10" s="8" t="s">
        <v>28</v>
      </c>
      <c r="C10" s="8" t="s">
        <v>31</v>
      </c>
      <c r="D10" s="8">
        <v>8.3320000000000007</v>
      </c>
      <c r="E10" s="33">
        <f t="shared" si="0"/>
        <v>119.31108977436389</v>
      </c>
      <c r="F10" s="9">
        <v>948</v>
      </c>
      <c r="G10" s="32">
        <f>'2016'!S8</f>
        <v>14.66</v>
      </c>
      <c r="H10" s="24">
        <v>0</v>
      </c>
      <c r="I10" s="21">
        <v>0</v>
      </c>
      <c r="J10" s="24">
        <v>7.64</v>
      </c>
      <c r="K10" s="21">
        <v>0</v>
      </c>
      <c r="L10" s="24">
        <v>0</v>
      </c>
      <c r="M10" s="21">
        <v>7.69</v>
      </c>
      <c r="N10" s="24">
        <v>0</v>
      </c>
      <c r="O10" s="21">
        <v>0</v>
      </c>
      <c r="P10" s="24">
        <v>7.74</v>
      </c>
      <c r="Q10" s="21">
        <v>0</v>
      </c>
      <c r="R10" s="24">
        <v>0</v>
      </c>
      <c r="S10" s="21">
        <v>8.3699999999999992</v>
      </c>
      <c r="T10" s="17">
        <f t="shared" si="2"/>
        <v>31.439999999999998</v>
      </c>
      <c r="U10" s="17">
        <f t="shared" si="3"/>
        <v>46.1</v>
      </c>
      <c r="V10" s="15">
        <f t="shared" si="1"/>
        <v>994.1</v>
      </c>
    </row>
    <row r="11" spans="1:22" x14ac:dyDescent="0.25">
      <c r="A11" s="14" t="s">
        <v>16</v>
      </c>
      <c r="B11" s="6" t="s">
        <v>29</v>
      </c>
      <c r="C11" s="6" t="s">
        <v>7</v>
      </c>
      <c r="D11" s="6">
        <v>11.27</v>
      </c>
      <c r="E11" s="34">
        <f t="shared" si="0"/>
        <v>96.142857142857139</v>
      </c>
      <c r="F11" s="7">
        <v>1062.5999999999999</v>
      </c>
      <c r="G11" s="27">
        <f>'2016'!S9</f>
        <v>0</v>
      </c>
      <c r="H11" s="24">
        <v>5.19</v>
      </c>
      <c r="I11" s="21">
        <v>0</v>
      </c>
      <c r="J11" s="24">
        <v>0</v>
      </c>
      <c r="K11" s="21">
        <v>5.22</v>
      </c>
      <c r="L11" s="24">
        <v>0</v>
      </c>
      <c r="M11" s="21">
        <v>0</v>
      </c>
      <c r="N11" s="24">
        <v>5.25</v>
      </c>
      <c r="O11" s="21">
        <v>0</v>
      </c>
      <c r="P11" s="24">
        <v>0</v>
      </c>
      <c r="Q11" s="21">
        <v>5.27</v>
      </c>
      <c r="R11" s="24">
        <v>0</v>
      </c>
      <c r="S11" s="21">
        <v>0</v>
      </c>
      <c r="T11" s="18">
        <f t="shared" si="2"/>
        <v>20.93</v>
      </c>
      <c r="U11" s="18">
        <f t="shared" si="3"/>
        <v>20.93</v>
      </c>
      <c r="V11" s="16">
        <f t="shared" si="1"/>
        <v>1083.53</v>
      </c>
    </row>
    <row r="12" spans="1:22" x14ac:dyDescent="0.25">
      <c r="A12" s="13" t="s">
        <v>57</v>
      </c>
      <c r="B12" s="8" t="s">
        <v>61</v>
      </c>
      <c r="C12" s="8" t="s">
        <v>10</v>
      </c>
      <c r="D12" s="8">
        <v>4.0430000000000001</v>
      </c>
      <c r="E12" s="33">
        <f t="shared" si="0"/>
        <v>213.04724214692058</v>
      </c>
      <c r="F12" s="9">
        <v>851.92</v>
      </c>
      <c r="G12" s="32">
        <v>0</v>
      </c>
      <c r="H12" s="24">
        <v>0</v>
      </c>
      <c r="I12" s="21">
        <v>0</v>
      </c>
      <c r="J12" s="24">
        <v>0</v>
      </c>
      <c r="K12" s="21">
        <v>0</v>
      </c>
      <c r="L12" s="24">
        <v>0</v>
      </c>
      <c r="M12" s="21">
        <v>0</v>
      </c>
      <c r="N12" s="24">
        <v>0</v>
      </c>
      <c r="O12" s="21">
        <v>0</v>
      </c>
      <c r="P12" s="24">
        <v>4.7</v>
      </c>
      <c r="Q12" s="21">
        <v>0</v>
      </c>
      <c r="R12" s="24">
        <v>0</v>
      </c>
      <c r="S12" s="21">
        <v>4.7300000000000004</v>
      </c>
      <c r="T12" s="37">
        <f t="shared" si="2"/>
        <v>9.43</v>
      </c>
      <c r="U12" s="17">
        <f t="shared" si="3"/>
        <v>9.43</v>
      </c>
      <c r="V12" s="15">
        <f t="shared" si="1"/>
        <v>861.34999999999991</v>
      </c>
    </row>
    <row r="13" spans="1:22" x14ac:dyDescent="0.25">
      <c r="A13" s="14" t="s">
        <v>58</v>
      </c>
      <c r="B13" s="6" t="s">
        <v>60</v>
      </c>
      <c r="C13" s="6" t="s">
        <v>7</v>
      </c>
      <c r="D13" s="6">
        <v>10.073</v>
      </c>
      <c r="E13" s="34">
        <f t="shared" si="0"/>
        <v>117.28084979648564</v>
      </c>
      <c r="F13" s="7">
        <v>1173.32</v>
      </c>
      <c r="G13" s="27">
        <v>0</v>
      </c>
      <c r="H13" s="24">
        <v>0</v>
      </c>
      <c r="I13" s="21">
        <v>0</v>
      </c>
      <c r="J13" s="24">
        <v>0</v>
      </c>
      <c r="K13" s="21">
        <v>0</v>
      </c>
      <c r="L13" s="24">
        <v>0</v>
      </c>
      <c r="M13" s="21">
        <v>0</v>
      </c>
      <c r="N13" s="24">
        <v>0</v>
      </c>
      <c r="O13" s="21">
        <v>0</v>
      </c>
      <c r="P13" s="24">
        <v>8.0500000000000007</v>
      </c>
      <c r="Q13" s="21">
        <v>0</v>
      </c>
      <c r="R13" s="24">
        <v>0</v>
      </c>
      <c r="S13" s="21">
        <v>0</v>
      </c>
      <c r="T13" s="18">
        <f t="shared" si="2"/>
        <v>8.0500000000000007</v>
      </c>
      <c r="U13" s="18">
        <f t="shared" si="3"/>
        <v>8.0500000000000007</v>
      </c>
      <c r="V13" s="16">
        <f t="shared" si="1"/>
        <v>1181.3699999999999</v>
      </c>
    </row>
    <row r="14" spans="1:22" x14ac:dyDescent="0.25">
      <c r="A14" s="13" t="s">
        <v>17</v>
      </c>
      <c r="B14" s="8" t="s">
        <v>30</v>
      </c>
      <c r="C14" s="8" t="s">
        <v>7</v>
      </c>
      <c r="D14" s="8">
        <v>17.311</v>
      </c>
      <c r="E14" s="33">
        <f t="shared" si="0"/>
        <v>120.30327537403964</v>
      </c>
      <c r="F14" s="9">
        <v>2044.73</v>
      </c>
      <c r="G14" s="32">
        <f>'2016'!S10</f>
        <v>5.97</v>
      </c>
      <c r="H14" s="24">
        <v>0</v>
      </c>
      <c r="I14" s="21">
        <v>0</v>
      </c>
      <c r="J14" s="24">
        <v>6.04</v>
      </c>
      <c r="K14" s="21">
        <v>0</v>
      </c>
      <c r="L14" s="24">
        <v>0</v>
      </c>
      <c r="M14" s="21">
        <v>6.07</v>
      </c>
      <c r="N14" s="24">
        <v>0</v>
      </c>
      <c r="O14" s="21">
        <v>0</v>
      </c>
      <c r="P14" s="24">
        <v>6.35</v>
      </c>
      <c r="Q14" s="21">
        <v>0</v>
      </c>
      <c r="R14" s="24">
        <v>0</v>
      </c>
      <c r="S14" s="21">
        <v>13.41</v>
      </c>
      <c r="T14" s="17">
        <f t="shared" si="2"/>
        <v>31.87</v>
      </c>
      <c r="U14" s="17">
        <f t="shared" si="3"/>
        <v>37.840000000000003</v>
      </c>
      <c r="V14" s="15">
        <f t="shared" si="1"/>
        <v>2082.5700000000002</v>
      </c>
    </row>
    <row r="15" spans="1:22" x14ac:dyDescent="0.25">
      <c r="A15" s="14" t="s">
        <v>56</v>
      </c>
      <c r="B15" s="6" t="s">
        <v>59</v>
      </c>
      <c r="C15" s="36" t="s">
        <v>62</v>
      </c>
      <c r="D15" s="6">
        <v>20.471</v>
      </c>
      <c r="E15" s="34">
        <f t="shared" si="0"/>
        <v>49.960431830394214</v>
      </c>
      <c r="F15" s="7">
        <v>999.4</v>
      </c>
      <c r="G15" s="27">
        <v>0</v>
      </c>
      <c r="H15" s="24">
        <v>0</v>
      </c>
      <c r="I15" s="21">
        <v>0</v>
      </c>
      <c r="J15" s="24">
        <v>0</v>
      </c>
      <c r="K15" s="21">
        <v>0</v>
      </c>
      <c r="L15" s="24">
        <v>0</v>
      </c>
      <c r="M15" s="21">
        <v>0</v>
      </c>
      <c r="N15" s="24">
        <v>0</v>
      </c>
      <c r="O15" s="21">
        <v>0</v>
      </c>
      <c r="P15" s="24">
        <v>11.6</v>
      </c>
      <c r="Q15" s="21">
        <v>0</v>
      </c>
      <c r="R15" s="24">
        <v>0</v>
      </c>
      <c r="S15" s="21">
        <v>11.74</v>
      </c>
      <c r="T15" s="18">
        <f t="shared" si="2"/>
        <v>23.34</v>
      </c>
      <c r="U15" s="18">
        <f t="shared" si="3"/>
        <v>23.34</v>
      </c>
      <c r="V15" s="16">
        <f t="shared" si="1"/>
        <v>1022.74</v>
      </c>
    </row>
    <row r="16" spans="1:22" x14ac:dyDescent="0.25">
      <c r="A16" s="13" t="s">
        <v>33</v>
      </c>
      <c r="B16" s="8" t="s">
        <v>35</v>
      </c>
      <c r="C16" s="8" t="s">
        <v>34</v>
      </c>
      <c r="D16" s="8">
        <v>35.188000000000002</v>
      </c>
      <c r="E16" s="33">
        <f>V16/D16</f>
        <v>39.793679663521651</v>
      </c>
      <c r="F16" s="9">
        <v>1356.18</v>
      </c>
      <c r="G16" s="32">
        <v>0</v>
      </c>
      <c r="H16" s="24">
        <v>0</v>
      </c>
      <c r="I16" s="21">
        <v>0</v>
      </c>
      <c r="J16" s="24">
        <v>0</v>
      </c>
      <c r="K16" s="21">
        <v>0</v>
      </c>
      <c r="L16" s="24">
        <v>10.29</v>
      </c>
      <c r="M16" s="21">
        <v>0</v>
      </c>
      <c r="N16" s="24">
        <v>0</v>
      </c>
      <c r="O16" s="21">
        <v>16.79</v>
      </c>
      <c r="P16" s="24">
        <v>0</v>
      </c>
      <c r="Q16" s="21">
        <v>0</v>
      </c>
      <c r="R16" s="24">
        <v>17</v>
      </c>
      <c r="S16" s="21">
        <v>0</v>
      </c>
      <c r="T16" s="17">
        <f>SUM(H16:S16)</f>
        <v>44.08</v>
      </c>
      <c r="U16" s="17">
        <f>SUM(G16:S16)</f>
        <v>44.08</v>
      </c>
      <c r="V16" s="15">
        <f>SUM(F16, U16)</f>
        <v>1400.26</v>
      </c>
    </row>
    <row r="17" spans="1:22" x14ac:dyDescent="0.25">
      <c r="A17" s="14" t="s">
        <v>18</v>
      </c>
      <c r="B17" s="6" t="s">
        <v>32</v>
      </c>
      <c r="C17" s="6" t="s">
        <v>7</v>
      </c>
      <c r="D17" s="6">
        <v>15.523999999999999</v>
      </c>
      <c r="E17" s="34">
        <f>V17/D17</f>
        <v>71.962767328008255</v>
      </c>
      <c r="F17" s="7">
        <v>1078.6500000000001</v>
      </c>
      <c r="G17" s="27">
        <f>'2016'!S11</f>
        <v>7.5</v>
      </c>
      <c r="H17" s="24">
        <v>7.55</v>
      </c>
      <c r="I17" s="21">
        <v>0</v>
      </c>
      <c r="J17" s="24">
        <v>0</v>
      </c>
      <c r="K17" s="21">
        <v>7.76</v>
      </c>
      <c r="L17" s="24">
        <v>0</v>
      </c>
      <c r="M17" s="21">
        <v>7.82</v>
      </c>
      <c r="N17" s="24">
        <v>0</v>
      </c>
      <c r="O17" s="21">
        <v>0</v>
      </c>
      <c r="P17" s="24">
        <v>7.87</v>
      </c>
      <c r="Q17" s="21">
        <v>0</v>
      </c>
      <c r="R17" s="24">
        <v>0</v>
      </c>
      <c r="S17" s="21">
        <v>0</v>
      </c>
      <c r="T17" s="18">
        <f>SUM(H17:S17)</f>
        <v>31</v>
      </c>
      <c r="U17" s="18">
        <f>SUM(G17:S17)</f>
        <v>38.5</v>
      </c>
      <c r="V17" s="16">
        <f>SUM(F17, U17)</f>
        <v>1117.1500000000001</v>
      </c>
    </row>
    <row r="18" spans="1:22" x14ac:dyDescent="0.25">
      <c r="A18" s="13" t="s">
        <v>37</v>
      </c>
      <c r="B18" s="8" t="s">
        <v>36</v>
      </c>
      <c r="C18" s="8" t="s">
        <v>31</v>
      </c>
      <c r="D18" s="8">
        <v>12.458</v>
      </c>
      <c r="E18" s="33">
        <f t="shared" ref="E18" si="7">V18/D18</f>
        <v>86.684058436346135</v>
      </c>
      <c r="F18" s="9">
        <v>1042.68</v>
      </c>
      <c r="G18" s="32">
        <v>0</v>
      </c>
      <c r="H18" s="24">
        <v>0</v>
      </c>
      <c r="I18" s="21">
        <v>0</v>
      </c>
      <c r="J18" s="24">
        <v>9</v>
      </c>
      <c r="K18" s="21">
        <v>0</v>
      </c>
      <c r="L18" s="24">
        <v>0</v>
      </c>
      <c r="M18" s="21">
        <v>9.32</v>
      </c>
      <c r="N18" s="24">
        <v>0</v>
      </c>
      <c r="O18" s="21">
        <v>0</v>
      </c>
      <c r="P18" s="24">
        <v>9.41</v>
      </c>
      <c r="Q18" s="21">
        <v>0</v>
      </c>
      <c r="R18" s="24">
        <v>0</v>
      </c>
      <c r="S18" s="21">
        <v>9.5</v>
      </c>
      <c r="T18" s="17">
        <f t="shared" ref="T18" si="8">SUM(H18:S18)</f>
        <v>37.230000000000004</v>
      </c>
      <c r="U18" s="17">
        <f t="shared" ref="U18" si="9">SUM(G18:S18)</f>
        <v>37.230000000000004</v>
      </c>
      <c r="V18" s="15">
        <f t="shared" ref="V18" si="10">SUM(F18, U18)</f>
        <v>1079.9100000000001</v>
      </c>
    </row>
    <row r="19" spans="1:22" x14ac:dyDescent="0.25">
      <c r="A19" s="28"/>
      <c r="B19" s="28"/>
      <c r="C19" s="28"/>
      <c r="D19" s="28"/>
      <c r="E19" s="28"/>
      <c r="F19" s="29">
        <f t="shared" ref="F19:V19" si="11">SUM(F2:F18)</f>
        <v>21416.590000000004</v>
      </c>
      <c r="G19" s="30">
        <f t="shared" si="11"/>
        <v>89.969999999999985</v>
      </c>
      <c r="H19" s="31">
        <f t="shared" si="11"/>
        <v>12.74</v>
      </c>
      <c r="I19" s="30">
        <f t="shared" si="11"/>
        <v>9.74</v>
      </c>
      <c r="J19" s="31">
        <f t="shared" si="11"/>
        <v>49.989999999999995</v>
      </c>
      <c r="K19" s="30">
        <f t="shared" si="11"/>
        <v>12.98</v>
      </c>
      <c r="L19" s="31">
        <f t="shared" si="11"/>
        <v>20.079999999999998</v>
      </c>
      <c r="M19" s="30">
        <f t="shared" si="11"/>
        <v>58.75</v>
      </c>
      <c r="N19" s="31">
        <f t="shared" si="11"/>
        <v>12.27</v>
      </c>
      <c r="O19" s="30">
        <f t="shared" si="11"/>
        <v>29.349999999999998</v>
      </c>
      <c r="P19" s="31">
        <f t="shared" si="11"/>
        <v>84.02000000000001</v>
      </c>
      <c r="Q19" s="30">
        <f t="shared" si="11"/>
        <v>5.27</v>
      </c>
      <c r="R19" s="31">
        <f t="shared" si="11"/>
        <v>32.19</v>
      </c>
      <c r="S19" s="30">
        <f t="shared" si="11"/>
        <v>97.439999999999984</v>
      </c>
      <c r="T19" s="30">
        <f t="shared" si="11"/>
        <v>424.82</v>
      </c>
      <c r="U19" s="30">
        <f t="shared" si="11"/>
        <v>514.79000000000008</v>
      </c>
      <c r="V19" s="23">
        <f t="shared" si="11"/>
        <v>21931.38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D18" sqref="D18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22.5703125" bestFit="1" customWidth="1"/>
    <col min="4" max="4" width="7.28515625" bestFit="1" customWidth="1"/>
    <col min="5" max="5" width="8.5703125" bestFit="1" customWidth="1"/>
    <col min="6" max="6" width="10.42578125" bestFit="1" customWidth="1"/>
    <col min="7" max="7" width="22.42578125" bestFit="1" customWidth="1"/>
    <col min="18" max="19" width="5.5703125" bestFit="1" customWidth="1"/>
    <col min="20" max="20" width="14.42578125" bestFit="1" customWidth="1"/>
    <col min="21" max="21" width="17.85546875" bestFit="1" customWidth="1"/>
    <col min="22" max="22" width="10.140625" bestFit="1" customWidth="1"/>
  </cols>
  <sheetData>
    <row r="1" spans="1:22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19</v>
      </c>
      <c r="G1" s="12" t="s">
        <v>52</v>
      </c>
      <c r="H1" s="12" t="s">
        <v>38</v>
      </c>
      <c r="I1" s="12" t="s">
        <v>39</v>
      </c>
      <c r="J1" s="12" t="s">
        <v>40</v>
      </c>
      <c r="K1" s="12" t="s">
        <v>41</v>
      </c>
      <c r="L1" s="12" t="s">
        <v>42</v>
      </c>
      <c r="M1" s="12" t="s">
        <v>43</v>
      </c>
      <c r="N1" s="12" t="s">
        <v>44</v>
      </c>
      <c r="O1" s="12" t="s">
        <v>45</v>
      </c>
      <c r="P1" s="12" t="s">
        <v>46</v>
      </c>
      <c r="Q1" s="12" t="s">
        <v>47</v>
      </c>
      <c r="R1" s="12" t="s">
        <v>48</v>
      </c>
      <c r="S1" s="12" t="s">
        <v>49</v>
      </c>
      <c r="T1" s="11" t="s">
        <v>50</v>
      </c>
      <c r="U1" s="11" t="s">
        <v>51</v>
      </c>
      <c r="V1" s="10" t="s">
        <v>5</v>
      </c>
    </row>
    <row r="2" spans="1:22" x14ac:dyDescent="0.25">
      <c r="A2" s="13" t="s">
        <v>6</v>
      </c>
      <c r="B2" s="8" t="s">
        <v>22</v>
      </c>
      <c r="C2" s="8" t="s">
        <v>7</v>
      </c>
      <c r="D2" s="8">
        <v>43.515000000000001</v>
      </c>
      <c r="E2" s="33">
        <f t="shared" ref="E2:E15" si="0">V2/D2</f>
        <v>47.422268183385036</v>
      </c>
      <c r="F2" s="9">
        <f>'Initial Buys'!B40</f>
        <v>2038.81</v>
      </c>
      <c r="G2" s="26">
        <f>'2017'!U2</f>
        <v>24.77</v>
      </c>
      <c r="H2" s="24">
        <v>0</v>
      </c>
      <c r="I2" s="21">
        <v>0</v>
      </c>
      <c r="J2" s="24">
        <v>0</v>
      </c>
      <c r="K2" s="21">
        <v>0</v>
      </c>
      <c r="L2" s="24">
        <v>0</v>
      </c>
      <c r="M2" s="21">
        <v>0</v>
      </c>
      <c r="N2" s="24">
        <v>0</v>
      </c>
      <c r="O2" s="21">
        <v>0</v>
      </c>
      <c r="P2" s="24">
        <v>0</v>
      </c>
      <c r="Q2" s="21">
        <v>0</v>
      </c>
      <c r="R2" s="24">
        <v>0</v>
      </c>
      <c r="S2" s="21">
        <v>0</v>
      </c>
      <c r="T2" s="17">
        <f>SUM(H2:S2)</f>
        <v>0</v>
      </c>
      <c r="U2" s="17">
        <f>SUM(G2:S2)</f>
        <v>24.77</v>
      </c>
      <c r="V2" s="15">
        <f t="shared" ref="V2:V15" si="1">SUM(F2, U2)</f>
        <v>2063.58</v>
      </c>
    </row>
    <row r="3" spans="1:22" x14ac:dyDescent="0.25">
      <c r="A3" s="14" t="s">
        <v>8</v>
      </c>
      <c r="B3" s="6" t="s">
        <v>23</v>
      </c>
      <c r="C3" s="6" t="s">
        <v>10</v>
      </c>
      <c r="D3" s="6">
        <v>8.31</v>
      </c>
      <c r="E3" s="34">
        <f t="shared" si="0"/>
        <v>135.90252707581229</v>
      </c>
      <c r="F3" s="7">
        <f>'Initial Buys'!E40</f>
        <v>1089.68</v>
      </c>
      <c r="G3" s="27">
        <f>'2017'!U3</f>
        <v>39.669999999999995</v>
      </c>
      <c r="H3" s="24">
        <v>0</v>
      </c>
      <c r="I3" s="21">
        <v>0</v>
      </c>
      <c r="J3" s="24">
        <v>0</v>
      </c>
      <c r="K3" s="21">
        <v>0</v>
      </c>
      <c r="L3" s="24">
        <v>0</v>
      </c>
      <c r="M3" s="21">
        <v>0</v>
      </c>
      <c r="N3" s="24">
        <v>0</v>
      </c>
      <c r="O3" s="21">
        <v>0</v>
      </c>
      <c r="P3" s="24">
        <v>0</v>
      </c>
      <c r="Q3" s="21">
        <v>0</v>
      </c>
      <c r="R3" s="24">
        <v>0</v>
      </c>
      <c r="S3" s="21">
        <v>0</v>
      </c>
      <c r="T3" s="18">
        <f t="shared" ref="T3:T15" si="2">SUM(H3:S3)</f>
        <v>0</v>
      </c>
      <c r="U3" s="18">
        <f t="shared" ref="U3:U15" si="3">SUM(G3:S3)</f>
        <v>39.669999999999995</v>
      </c>
      <c r="V3" s="16">
        <f>SUM(F3, U3)</f>
        <v>1129.3500000000001</v>
      </c>
    </row>
    <row r="4" spans="1:22" x14ac:dyDescent="0.25">
      <c r="A4" s="13" t="s">
        <v>53</v>
      </c>
      <c r="B4" s="8" t="s">
        <v>54</v>
      </c>
      <c r="C4" s="8" t="s">
        <v>55</v>
      </c>
      <c r="D4" s="8">
        <v>9.0660000000000007</v>
      </c>
      <c r="E4" s="33">
        <f t="shared" si="0"/>
        <v>105.20847121111845</v>
      </c>
      <c r="F4" s="9">
        <f>'Initial Buys'!F83</f>
        <v>946.8</v>
      </c>
      <c r="G4" s="32">
        <f>'2017'!U4</f>
        <v>7.02</v>
      </c>
      <c r="H4" s="24">
        <v>0</v>
      </c>
      <c r="I4" s="21">
        <v>0</v>
      </c>
      <c r="J4" s="24">
        <v>0</v>
      </c>
      <c r="K4" s="21">
        <v>0</v>
      </c>
      <c r="L4" s="24">
        <v>0</v>
      </c>
      <c r="M4" s="21">
        <v>0</v>
      </c>
      <c r="N4" s="24">
        <v>0</v>
      </c>
      <c r="O4" s="21">
        <v>0</v>
      </c>
      <c r="P4" s="24">
        <v>0</v>
      </c>
      <c r="Q4" s="21">
        <v>0</v>
      </c>
      <c r="R4" s="24">
        <v>0</v>
      </c>
      <c r="S4" s="21">
        <v>0</v>
      </c>
      <c r="T4" s="17">
        <f t="shared" si="2"/>
        <v>0</v>
      </c>
      <c r="U4" s="17">
        <f t="shared" si="3"/>
        <v>7.02</v>
      </c>
      <c r="V4" s="15">
        <f>SUM(F4, U4)</f>
        <v>953.81999999999994</v>
      </c>
    </row>
    <row r="5" spans="1:22" x14ac:dyDescent="0.25">
      <c r="A5" s="14" t="s">
        <v>9</v>
      </c>
      <c r="B5" s="6" t="s">
        <v>24</v>
      </c>
      <c r="C5" s="6" t="s">
        <v>13</v>
      </c>
      <c r="D5" s="6">
        <v>21.001999999999999</v>
      </c>
      <c r="E5" s="34">
        <f t="shared" si="0"/>
        <v>50.407104085325201</v>
      </c>
      <c r="F5" s="7">
        <f>'Initial Buys'!H40</f>
        <v>999.8</v>
      </c>
      <c r="G5" s="27">
        <f>'2017'!U5</f>
        <v>58.849999999999994</v>
      </c>
      <c r="H5" s="24">
        <v>0</v>
      </c>
      <c r="I5" s="21">
        <v>0</v>
      </c>
      <c r="J5" s="24">
        <v>0</v>
      </c>
      <c r="K5" s="21">
        <v>0</v>
      </c>
      <c r="L5" s="24">
        <v>0</v>
      </c>
      <c r="M5" s="21">
        <v>0</v>
      </c>
      <c r="N5" s="24">
        <v>0</v>
      </c>
      <c r="O5" s="21">
        <v>0</v>
      </c>
      <c r="P5" s="24">
        <v>0</v>
      </c>
      <c r="Q5" s="21">
        <v>0</v>
      </c>
      <c r="R5" s="24">
        <v>0</v>
      </c>
      <c r="S5" s="21">
        <v>0</v>
      </c>
      <c r="T5" s="18">
        <f t="shared" si="2"/>
        <v>0</v>
      </c>
      <c r="U5" s="18">
        <f t="shared" si="3"/>
        <v>58.849999999999994</v>
      </c>
      <c r="V5" s="16">
        <f t="shared" si="1"/>
        <v>1058.6499999999999</v>
      </c>
    </row>
    <row r="6" spans="1:22" x14ac:dyDescent="0.25">
      <c r="A6" s="13" t="s">
        <v>11</v>
      </c>
      <c r="B6" s="8" t="s">
        <v>25</v>
      </c>
      <c r="C6" s="8" t="s">
        <v>7</v>
      </c>
      <c r="D6" s="8">
        <v>48.758000000000003</v>
      </c>
      <c r="E6" s="33">
        <f t="shared" si="0"/>
        <v>33.877312441035322</v>
      </c>
      <c r="F6" s="9">
        <f>'Initial Buys'!K40</f>
        <v>1625.8200000000002</v>
      </c>
      <c r="G6" s="32">
        <f>'2017'!U6</f>
        <v>25.97</v>
      </c>
      <c r="H6" s="24">
        <v>0</v>
      </c>
      <c r="I6" s="21">
        <v>0</v>
      </c>
      <c r="J6" s="24">
        <v>0</v>
      </c>
      <c r="K6" s="21">
        <v>0</v>
      </c>
      <c r="L6" s="24">
        <v>0</v>
      </c>
      <c r="M6" s="21">
        <v>0</v>
      </c>
      <c r="N6" s="24">
        <v>0</v>
      </c>
      <c r="O6" s="21">
        <v>0</v>
      </c>
      <c r="P6" s="24">
        <v>0</v>
      </c>
      <c r="Q6" s="21">
        <v>0</v>
      </c>
      <c r="R6" s="24">
        <v>0</v>
      </c>
      <c r="S6" s="21">
        <v>0</v>
      </c>
      <c r="T6" s="17">
        <f t="shared" si="2"/>
        <v>0</v>
      </c>
      <c r="U6" s="17">
        <f t="shared" si="3"/>
        <v>25.97</v>
      </c>
      <c r="V6" s="15">
        <f t="shared" si="1"/>
        <v>1651.7900000000002</v>
      </c>
    </row>
    <row r="7" spans="1:22" x14ac:dyDescent="0.25">
      <c r="A7" s="14" t="s">
        <v>63</v>
      </c>
      <c r="B7" s="6" t="s">
        <v>65</v>
      </c>
      <c r="C7" s="6" t="s">
        <v>64</v>
      </c>
      <c r="D7" s="6">
        <v>33.203000000000003</v>
      </c>
      <c r="E7" s="34">
        <f t="shared" si="0"/>
        <v>36.289190735776884</v>
      </c>
      <c r="F7" s="7">
        <f>'Initial Buys'!R83</f>
        <v>1195.92</v>
      </c>
      <c r="G7" s="27">
        <f>'2017'!U7</f>
        <v>8.99</v>
      </c>
      <c r="H7" s="24">
        <v>0</v>
      </c>
      <c r="I7" s="21">
        <v>0</v>
      </c>
      <c r="J7" s="24">
        <v>0</v>
      </c>
      <c r="K7" s="21">
        <v>0</v>
      </c>
      <c r="L7" s="24">
        <v>0</v>
      </c>
      <c r="M7" s="21">
        <v>0</v>
      </c>
      <c r="N7" s="24">
        <v>0</v>
      </c>
      <c r="O7" s="21">
        <v>0</v>
      </c>
      <c r="P7" s="24">
        <v>0</v>
      </c>
      <c r="Q7" s="21">
        <v>0</v>
      </c>
      <c r="R7" s="24">
        <v>0</v>
      </c>
      <c r="S7" s="21">
        <v>0</v>
      </c>
      <c r="T7" s="18">
        <f t="shared" ref="T7" si="4">SUM(H7:S7)</f>
        <v>0</v>
      </c>
      <c r="U7" s="18">
        <f t="shared" ref="U7" si="5">SUM(G7:S7)</f>
        <v>8.99</v>
      </c>
      <c r="V7" s="16">
        <f t="shared" si="1"/>
        <v>1204.9100000000001</v>
      </c>
    </row>
    <row r="8" spans="1:22" x14ac:dyDescent="0.25">
      <c r="A8" s="13" t="s">
        <v>12</v>
      </c>
      <c r="B8" s="8" t="s">
        <v>26</v>
      </c>
      <c r="C8" s="8" t="s">
        <v>7</v>
      </c>
      <c r="D8" s="8">
        <v>9.3569999999999993</v>
      </c>
      <c r="E8" s="33">
        <f t="shared" si="0"/>
        <v>119.08731431014215</v>
      </c>
      <c r="F8" s="9">
        <f>'Initial Buys'!N40</f>
        <v>1069.29</v>
      </c>
      <c r="G8" s="32">
        <f>'2017'!U8</f>
        <v>45.010000000000005</v>
      </c>
      <c r="H8" s="24">
        <v>0</v>
      </c>
      <c r="I8" s="21">
        <v>0</v>
      </c>
      <c r="J8" s="24">
        <v>0</v>
      </c>
      <c r="K8" s="21">
        <v>0</v>
      </c>
      <c r="L8" s="24">
        <v>0</v>
      </c>
      <c r="M8" s="21">
        <v>0</v>
      </c>
      <c r="N8" s="24">
        <v>0</v>
      </c>
      <c r="O8" s="21">
        <v>0</v>
      </c>
      <c r="P8" s="24">
        <v>0</v>
      </c>
      <c r="Q8" s="21">
        <v>0</v>
      </c>
      <c r="R8" s="24">
        <v>0</v>
      </c>
      <c r="S8" s="21">
        <v>0</v>
      </c>
      <c r="T8" s="17">
        <f t="shared" si="2"/>
        <v>0</v>
      </c>
      <c r="U8" s="17">
        <f t="shared" si="3"/>
        <v>45.010000000000005</v>
      </c>
      <c r="V8" s="15">
        <f t="shared" si="1"/>
        <v>1114.3</v>
      </c>
    </row>
    <row r="9" spans="1:22" x14ac:dyDescent="0.25">
      <c r="A9" s="14" t="s">
        <v>14</v>
      </c>
      <c r="B9" s="6" t="s">
        <v>27</v>
      </c>
      <c r="C9" s="6" t="s">
        <v>7</v>
      </c>
      <c r="D9" s="6">
        <v>23.465</v>
      </c>
      <c r="E9" s="34">
        <f t="shared" si="0"/>
        <v>82.335393138717237</v>
      </c>
      <c r="F9" s="7">
        <f>'Initial Buys'!Q40</f>
        <v>1892.99</v>
      </c>
      <c r="G9" s="27">
        <f>'2017'!U9</f>
        <v>39.01</v>
      </c>
      <c r="H9" s="24">
        <v>0</v>
      </c>
      <c r="I9" s="21">
        <v>0</v>
      </c>
      <c r="J9" s="24">
        <v>0</v>
      </c>
      <c r="K9" s="21">
        <v>0</v>
      </c>
      <c r="L9" s="24">
        <v>0</v>
      </c>
      <c r="M9" s="21">
        <v>0</v>
      </c>
      <c r="N9" s="24">
        <v>0</v>
      </c>
      <c r="O9" s="21">
        <v>0</v>
      </c>
      <c r="P9" s="24">
        <v>0</v>
      </c>
      <c r="Q9" s="21">
        <v>0</v>
      </c>
      <c r="R9" s="24">
        <v>0</v>
      </c>
      <c r="S9" s="21">
        <v>0</v>
      </c>
      <c r="T9" s="18">
        <f t="shared" si="2"/>
        <v>0</v>
      </c>
      <c r="U9" s="18">
        <f t="shared" si="3"/>
        <v>39.01</v>
      </c>
      <c r="V9" s="16">
        <f t="shared" si="1"/>
        <v>1932</v>
      </c>
    </row>
    <row r="10" spans="1:22" x14ac:dyDescent="0.25">
      <c r="A10" s="13" t="s">
        <v>15</v>
      </c>
      <c r="B10" s="8" t="s">
        <v>28</v>
      </c>
      <c r="C10" s="8" t="s">
        <v>31</v>
      </c>
      <c r="D10" s="8">
        <v>8.3320000000000007</v>
      </c>
      <c r="E10" s="33">
        <f t="shared" si="0"/>
        <v>119.31108977436389</v>
      </c>
      <c r="F10" s="9">
        <f>'Initial Buys'!T40</f>
        <v>948</v>
      </c>
      <c r="G10" s="32">
        <f>'2017'!U10</f>
        <v>46.1</v>
      </c>
      <c r="H10" s="24">
        <v>0</v>
      </c>
      <c r="I10" s="21">
        <v>0</v>
      </c>
      <c r="J10" s="24">
        <v>0</v>
      </c>
      <c r="K10" s="21">
        <v>0</v>
      </c>
      <c r="L10" s="24">
        <v>0</v>
      </c>
      <c r="M10" s="21">
        <v>0</v>
      </c>
      <c r="N10" s="24">
        <v>0</v>
      </c>
      <c r="O10" s="21">
        <v>0</v>
      </c>
      <c r="P10" s="24">
        <v>0</v>
      </c>
      <c r="Q10" s="21">
        <v>0</v>
      </c>
      <c r="R10" s="24">
        <v>0</v>
      </c>
      <c r="S10" s="21">
        <v>0</v>
      </c>
      <c r="T10" s="17">
        <f t="shared" si="2"/>
        <v>0</v>
      </c>
      <c r="U10" s="17">
        <f t="shared" si="3"/>
        <v>46.1</v>
      </c>
      <c r="V10" s="15">
        <f t="shared" si="1"/>
        <v>994.1</v>
      </c>
    </row>
    <row r="11" spans="1:22" x14ac:dyDescent="0.25">
      <c r="A11" s="14" t="s">
        <v>16</v>
      </c>
      <c r="B11" s="6" t="s">
        <v>29</v>
      </c>
      <c r="C11" s="6" t="s">
        <v>7</v>
      </c>
      <c r="D11" s="6">
        <v>11.27</v>
      </c>
      <c r="E11" s="34">
        <f t="shared" si="0"/>
        <v>96.142857142857139</v>
      </c>
      <c r="F11" s="7">
        <f>'Initial Buys'!W40</f>
        <v>1062.5999999999999</v>
      </c>
      <c r="G11" s="27">
        <f>'2017'!U11</f>
        <v>20.93</v>
      </c>
      <c r="H11" s="24">
        <v>0</v>
      </c>
      <c r="I11" s="21">
        <v>0</v>
      </c>
      <c r="J11" s="24">
        <v>0</v>
      </c>
      <c r="K11" s="21">
        <v>0</v>
      </c>
      <c r="L11" s="24">
        <v>0</v>
      </c>
      <c r="M11" s="21">
        <v>0</v>
      </c>
      <c r="N11" s="24">
        <v>0</v>
      </c>
      <c r="O11" s="21">
        <v>0</v>
      </c>
      <c r="P11" s="24">
        <v>0</v>
      </c>
      <c r="Q11" s="21">
        <v>0</v>
      </c>
      <c r="R11" s="24">
        <v>0</v>
      </c>
      <c r="S11" s="21">
        <v>0</v>
      </c>
      <c r="T11" s="18">
        <f t="shared" si="2"/>
        <v>0</v>
      </c>
      <c r="U11" s="18">
        <f t="shared" si="3"/>
        <v>20.93</v>
      </c>
      <c r="V11" s="16">
        <f t="shared" si="1"/>
        <v>1083.53</v>
      </c>
    </row>
    <row r="12" spans="1:22" x14ac:dyDescent="0.25">
      <c r="A12" s="13" t="s">
        <v>57</v>
      </c>
      <c r="B12" s="8" t="s">
        <v>61</v>
      </c>
      <c r="C12" s="8" t="s">
        <v>10</v>
      </c>
      <c r="D12" s="8">
        <v>4.0430000000000001</v>
      </c>
      <c r="E12" s="33">
        <f t="shared" si="0"/>
        <v>213.04724214692058</v>
      </c>
      <c r="F12" s="9">
        <f>'Initial Buys'!L83</f>
        <v>851.92</v>
      </c>
      <c r="G12" s="32">
        <f>'2017'!U12</f>
        <v>9.43</v>
      </c>
      <c r="H12" s="24">
        <v>0</v>
      </c>
      <c r="I12" s="21">
        <v>0</v>
      </c>
      <c r="J12" s="24">
        <v>0</v>
      </c>
      <c r="K12" s="21">
        <v>0</v>
      </c>
      <c r="L12" s="24">
        <v>0</v>
      </c>
      <c r="M12" s="21">
        <v>0</v>
      </c>
      <c r="N12" s="24">
        <v>0</v>
      </c>
      <c r="O12" s="21">
        <v>0</v>
      </c>
      <c r="P12" s="24">
        <v>0</v>
      </c>
      <c r="Q12" s="21">
        <v>0</v>
      </c>
      <c r="R12" s="24">
        <v>0</v>
      </c>
      <c r="S12" s="21">
        <v>0</v>
      </c>
      <c r="T12" s="37">
        <f t="shared" si="2"/>
        <v>0</v>
      </c>
      <c r="U12" s="17">
        <f t="shared" si="3"/>
        <v>9.43</v>
      </c>
      <c r="V12" s="15">
        <f t="shared" si="1"/>
        <v>861.34999999999991</v>
      </c>
    </row>
    <row r="13" spans="1:22" x14ac:dyDescent="0.25">
      <c r="A13" s="14" t="s">
        <v>58</v>
      </c>
      <c r="B13" s="6" t="s">
        <v>60</v>
      </c>
      <c r="C13" s="6" t="s">
        <v>7</v>
      </c>
      <c r="D13" s="6">
        <v>10.073</v>
      </c>
      <c r="E13" s="34">
        <f t="shared" si="0"/>
        <v>117.28055197061451</v>
      </c>
      <c r="F13" s="7">
        <f>'Initial Buys'!O83</f>
        <v>1173.317</v>
      </c>
      <c r="G13" s="27">
        <f>'2017'!U13</f>
        <v>8.0500000000000007</v>
      </c>
      <c r="H13" s="24">
        <v>0</v>
      </c>
      <c r="I13" s="21">
        <v>0</v>
      </c>
      <c r="J13" s="24">
        <v>0</v>
      </c>
      <c r="K13" s="21">
        <v>0</v>
      </c>
      <c r="L13" s="24">
        <v>0</v>
      </c>
      <c r="M13" s="21">
        <v>0</v>
      </c>
      <c r="N13" s="24">
        <v>0</v>
      </c>
      <c r="O13" s="21">
        <v>0</v>
      </c>
      <c r="P13" s="24">
        <v>0</v>
      </c>
      <c r="Q13" s="21">
        <v>0</v>
      </c>
      <c r="R13" s="24">
        <v>0</v>
      </c>
      <c r="S13" s="21">
        <v>0</v>
      </c>
      <c r="T13" s="18">
        <f t="shared" si="2"/>
        <v>0</v>
      </c>
      <c r="U13" s="18">
        <f t="shared" si="3"/>
        <v>8.0500000000000007</v>
      </c>
      <c r="V13" s="16">
        <f t="shared" si="1"/>
        <v>1181.367</v>
      </c>
    </row>
    <row r="14" spans="1:22" x14ac:dyDescent="0.25">
      <c r="A14" s="13" t="s">
        <v>17</v>
      </c>
      <c r="B14" s="8" t="s">
        <v>30</v>
      </c>
      <c r="C14" s="8" t="s">
        <v>7</v>
      </c>
      <c r="D14" s="8">
        <v>17.311</v>
      </c>
      <c r="E14" s="33">
        <f t="shared" si="0"/>
        <v>120.30327537403964</v>
      </c>
      <c r="F14" s="9">
        <f>'Initial Buys'!Z40</f>
        <v>2044.73</v>
      </c>
      <c r="G14" s="32">
        <f>'2017'!U14</f>
        <v>37.840000000000003</v>
      </c>
      <c r="H14" s="24">
        <v>0</v>
      </c>
      <c r="I14" s="21">
        <v>0</v>
      </c>
      <c r="J14" s="24">
        <v>0</v>
      </c>
      <c r="K14" s="21">
        <v>0</v>
      </c>
      <c r="L14" s="24">
        <v>0</v>
      </c>
      <c r="M14" s="21">
        <v>0</v>
      </c>
      <c r="N14" s="24">
        <v>0</v>
      </c>
      <c r="O14" s="21">
        <v>0</v>
      </c>
      <c r="P14" s="24">
        <v>0</v>
      </c>
      <c r="Q14" s="21">
        <v>0</v>
      </c>
      <c r="R14" s="24">
        <v>0</v>
      </c>
      <c r="S14" s="21">
        <v>0</v>
      </c>
      <c r="T14" s="17">
        <f t="shared" si="2"/>
        <v>0</v>
      </c>
      <c r="U14" s="17">
        <f t="shared" si="3"/>
        <v>37.840000000000003</v>
      </c>
      <c r="V14" s="15">
        <f t="shared" si="1"/>
        <v>2082.5700000000002</v>
      </c>
    </row>
    <row r="15" spans="1:22" x14ac:dyDescent="0.25">
      <c r="A15" s="14" t="s">
        <v>56</v>
      </c>
      <c r="B15" s="6" t="s">
        <v>59</v>
      </c>
      <c r="C15" s="36" t="s">
        <v>62</v>
      </c>
      <c r="D15" s="6">
        <v>20.471</v>
      </c>
      <c r="E15" s="34">
        <f t="shared" si="0"/>
        <v>49.960431830394214</v>
      </c>
      <c r="F15" s="7">
        <f>'Initial Buys'!I83</f>
        <v>999.4</v>
      </c>
      <c r="G15" s="27">
        <f>'2017'!U15</f>
        <v>23.34</v>
      </c>
      <c r="H15" s="24">
        <v>0</v>
      </c>
      <c r="I15" s="21">
        <v>0</v>
      </c>
      <c r="J15" s="24">
        <v>0</v>
      </c>
      <c r="K15" s="21">
        <v>0</v>
      </c>
      <c r="L15" s="24">
        <v>0</v>
      </c>
      <c r="M15" s="21">
        <v>0</v>
      </c>
      <c r="N15" s="24">
        <v>0</v>
      </c>
      <c r="O15" s="21">
        <v>0</v>
      </c>
      <c r="P15" s="24">
        <v>0</v>
      </c>
      <c r="Q15" s="21">
        <v>0</v>
      </c>
      <c r="R15" s="24">
        <v>0</v>
      </c>
      <c r="S15" s="21">
        <v>0</v>
      </c>
      <c r="T15" s="18">
        <f t="shared" si="2"/>
        <v>0</v>
      </c>
      <c r="U15" s="18">
        <f t="shared" si="3"/>
        <v>23.34</v>
      </c>
      <c r="V15" s="16">
        <f t="shared" si="1"/>
        <v>1022.74</v>
      </c>
    </row>
    <row r="16" spans="1:22" x14ac:dyDescent="0.25">
      <c r="A16" s="13" t="s">
        <v>33</v>
      </c>
      <c r="B16" s="8" t="s">
        <v>35</v>
      </c>
      <c r="C16" s="8" t="s">
        <v>34</v>
      </c>
      <c r="D16" s="8">
        <v>35.188000000000002</v>
      </c>
      <c r="E16" s="33">
        <f>V16/D16</f>
        <v>39.793679663521644</v>
      </c>
      <c r="F16" s="9">
        <f>'Initial Buys'!AF40</f>
        <v>1356.1799999999998</v>
      </c>
      <c r="G16" s="32">
        <f>'2017'!U16</f>
        <v>44.08</v>
      </c>
      <c r="H16" s="24">
        <v>0</v>
      </c>
      <c r="I16" s="21">
        <v>0</v>
      </c>
      <c r="J16" s="24">
        <v>0</v>
      </c>
      <c r="K16" s="21">
        <v>0</v>
      </c>
      <c r="L16" s="24">
        <v>0</v>
      </c>
      <c r="M16" s="21">
        <v>0</v>
      </c>
      <c r="N16" s="24">
        <v>0</v>
      </c>
      <c r="O16" s="21">
        <v>0</v>
      </c>
      <c r="P16" s="24">
        <v>0</v>
      </c>
      <c r="Q16" s="21">
        <v>0</v>
      </c>
      <c r="R16" s="24">
        <v>0</v>
      </c>
      <c r="S16" s="21">
        <v>0</v>
      </c>
      <c r="T16" s="17">
        <f>SUM(H16:S16)</f>
        <v>0</v>
      </c>
      <c r="U16" s="17">
        <f>SUM(G16:S16)</f>
        <v>44.08</v>
      </c>
      <c r="V16" s="15">
        <f>SUM(F16, U16)</f>
        <v>1400.2599999999998</v>
      </c>
    </row>
    <row r="17" spans="1:22" x14ac:dyDescent="0.25">
      <c r="A17" s="14" t="s">
        <v>18</v>
      </c>
      <c r="B17" s="6" t="s">
        <v>32</v>
      </c>
      <c r="C17" s="6" t="s">
        <v>7</v>
      </c>
      <c r="D17" s="6">
        <v>15.603999999999999</v>
      </c>
      <c r="E17" s="34">
        <f>V17/D17</f>
        <v>72.101384260446054</v>
      </c>
      <c r="F17" s="7">
        <f>'Initial Buys'!AC40</f>
        <v>1078.6500000000001</v>
      </c>
      <c r="G17" s="27">
        <f>'2017'!U17</f>
        <v>38.5</v>
      </c>
      <c r="H17" s="24">
        <v>7.92</v>
      </c>
      <c r="I17" s="21">
        <v>0</v>
      </c>
      <c r="J17" s="24">
        <v>0</v>
      </c>
      <c r="K17" s="21">
        <v>0</v>
      </c>
      <c r="L17" s="24">
        <v>0</v>
      </c>
      <c r="M17" s="21">
        <v>0</v>
      </c>
      <c r="N17" s="24">
        <v>0</v>
      </c>
      <c r="O17" s="21">
        <v>0</v>
      </c>
      <c r="P17" s="24">
        <v>0</v>
      </c>
      <c r="Q17" s="21">
        <v>0</v>
      </c>
      <c r="R17" s="24">
        <v>0</v>
      </c>
      <c r="S17" s="21">
        <v>0</v>
      </c>
      <c r="T17" s="18">
        <f>SUM(H17:S17)</f>
        <v>7.92</v>
      </c>
      <c r="U17" s="18">
        <f>SUM(G17:S17)</f>
        <v>46.42</v>
      </c>
      <c r="V17" s="16">
        <f>SUM(F17, U17)</f>
        <v>1125.0700000000002</v>
      </c>
    </row>
    <row r="18" spans="1:22" x14ac:dyDescent="0.25">
      <c r="A18" s="13" t="s">
        <v>37</v>
      </c>
      <c r="B18" s="8" t="s">
        <v>36</v>
      </c>
      <c r="C18" s="8" t="s">
        <v>31</v>
      </c>
      <c r="D18" s="8">
        <v>12.458</v>
      </c>
      <c r="E18" s="33">
        <f t="shared" ref="E18" si="6">V18/D18</f>
        <v>86.684058436346135</v>
      </c>
      <c r="F18" s="9">
        <f>'Initial Buys'!B83</f>
        <v>1042.68</v>
      </c>
      <c r="G18" s="32">
        <f>'2017'!U18</f>
        <v>37.230000000000004</v>
      </c>
      <c r="H18" s="24">
        <v>0</v>
      </c>
      <c r="I18" s="21">
        <v>0</v>
      </c>
      <c r="J18" s="24">
        <v>0</v>
      </c>
      <c r="K18" s="21">
        <v>0</v>
      </c>
      <c r="L18" s="24">
        <v>0</v>
      </c>
      <c r="M18" s="21">
        <v>0</v>
      </c>
      <c r="N18" s="24">
        <v>0</v>
      </c>
      <c r="O18" s="21">
        <v>0</v>
      </c>
      <c r="P18" s="24">
        <v>0</v>
      </c>
      <c r="Q18" s="21">
        <v>0</v>
      </c>
      <c r="R18" s="24">
        <v>0</v>
      </c>
      <c r="S18" s="21">
        <v>0</v>
      </c>
      <c r="T18" s="17">
        <f t="shared" ref="T18" si="7">SUM(H18:S18)</f>
        <v>0</v>
      </c>
      <c r="U18" s="17">
        <f t="shared" ref="U18" si="8">SUM(G18:S18)</f>
        <v>37.230000000000004</v>
      </c>
      <c r="V18" s="15">
        <f t="shared" ref="V18" si="9">SUM(F18, U18)</f>
        <v>1079.9100000000001</v>
      </c>
    </row>
    <row r="19" spans="1:22" x14ac:dyDescent="0.25">
      <c r="A19" s="28"/>
      <c r="B19" s="28"/>
      <c r="C19" s="28"/>
      <c r="D19" s="28"/>
      <c r="E19" s="28"/>
      <c r="F19" s="29">
        <f t="shared" ref="F19:V19" si="10">SUM(F2:F18)</f>
        <v>21416.587000000003</v>
      </c>
      <c r="G19" s="30">
        <f t="shared" si="10"/>
        <v>514.79000000000008</v>
      </c>
      <c r="H19" s="31">
        <f t="shared" si="10"/>
        <v>7.92</v>
      </c>
      <c r="I19" s="30">
        <f t="shared" si="10"/>
        <v>0</v>
      </c>
      <c r="J19" s="31">
        <f t="shared" si="10"/>
        <v>0</v>
      </c>
      <c r="K19" s="30">
        <f t="shared" si="10"/>
        <v>0</v>
      </c>
      <c r="L19" s="31">
        <f t="shared" si="10"/>
        <v>0</v>
      </c>
      <c r="M19" s="30">
        <f t="shared" si="10"/>
        <v>0</v>
      </c>
      <c r="N19" s="31">
        <f t="shared" si="10"/>
        <v>0</v>
      </c>
      <c r="O19" s="30">
        <f t="shared" si="10"/>
        <v>0</v>
      </c>
      <c r="P19" s="31">
        <f t="shared" si="10"/>
        <v>0</v>
      </c>
      <c r="Q19" s="30">
        <f t="shared" si="10"/>
        <v>0</v>
      </c>
      <c r="R19" s="31">
        <f t="shared" si="10"/>
        <v>0</v>
      </c>
      <c r="S19" s="30">
        <f t="shared" si="10"/>
        <v>0</v>
      </c>
      <c r="T19" s="30">
        <f t="shared" si="10"/>
        <v>7.92</v>
      </c>
      <c r="U19" s="30">
        <f t="shared" si="10"/>
        <v>522.71</v>
      </c>
      <c r="V19" s="23">
        <f t="shared" si="10"/>
        <v>21939.297000000002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 Buys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Steve Yi</cp:lastModifiedBy>
  <dcterms:created xsi:type="dcterms:W3CDTF">2016-09-13T02:59:30Z</dcterms:created>
  <dcterms:modified xsi:type="dcterms:W3CDTF">2018-01-06T02:46:13Z</dcterms:modified>
</cp:coreProperties>
</file>