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"/>
    </mc:Choice>
  </mc:AlternateContent>
  <xr:revisionPtr revIDLastSave="0" documentId="13_ncr:1_{95033FDC-D481-4BC8-9F20-0CEBB68DF12F}" xr6:coauthVersionLast="40" xr6:coauthVersionMax="40" xr10:uidLastSave="{00000000-0000-0000-0000-000000000000}"/>
  <bookViews>
    <workbookView xWindow="0" yWindow="0" windowWidth="28800" windowHeight="12225" xr2:uid="{F8B53158-FAFA-4025-83E8-91CD42290C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J50" i="1" l="1"/>
  <c r="J51" i="1"/>
  <c r="J52" i="1"/>
  <c r="J53" i="1"/>
  <c r="J54" i="1"/>
  <c r="J55" i="1"/>
  <c r="J56" i="1"/>
  <c r="J57" i="1"/>
  <c r="J58" i="1"/>
  <c r="J59" i="1"/>
  <c r="J60" i="1"/>
  <c r="J61" i="1"/>
  <c r="J2" i="1"/>
  <c r="J3" i="1"/>
  <c r="J4" i="1"/>
  <c r="J5" i="1"/>
  <c r="J6" i="1"/>
  <c r="J7" i="1"/>
  <c r="J8" i="1"/>
  <c r="J9" i="1"/>
  <c r="J10" i="1"/>
  <c r="J11" i="1"/>
  <c r="J12" i="1"/>
  <c r="J13" i="1"/>
  <c r="L52" i="1" l="1"/>
  <c r="M53" i="1"/>
  <c r="P54" i="1"/>
  <c r="N55" i="1"/>
  <c r="N56" i="1"/>
  <c r="L60" i="1"/>
  <c r="M61" i="1"/>
  <c r="L50" i="1"/>
  <c r="M50" i="1"/>
  <c r="N50" i="1"/>
  <c r="P50" i="1"/>
  <c r="L51" i="1"/>
  <c r="M51" i="1"/>
  <c r="N51" i="1"/>
  <c r="P51" i="1"/>
  <c r="M52" i="1"/>
  <c r="N52" i="1"/>
  <c r="P52" i="1"/>
  <c r="L53" i="1"/>
  <c r="M54" i="1"/>
  <c r="N54" i="1"/>
  <c r="M56" i="1"/>
  <c r="L57" i="1"/>
  <c r="M57" i="1"/>
  <c r="N57" i="1"/>
  <c r="P57" i="1"/>
  <c r="L58" i="1"/>
  <c r="M58" i="1"/>
  <c r="N58" i="1"/>
  <c r="P58" i="1"/>
  <c r="L59" i="1"/>
  <c r="M59" i="1"/>
  <c r="N59" i="1"/>
  <c r="P59" i="1"/>
  <c r="M60" i="1"/>
  <c r="N60" i="1"/>
  <c r="P60" i="1"/>
  <c r="L61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L38" i="1"/>
  <c r="M38" i="1"/>
  <c r="N38" i="1"/>
  <c r="P38" i="1"/>
  <c r="L39" i="1"/>
  <c r="M39" i="1"/>
  <c r="N39" i="1"/>
  <c r="P39" i="1"/>
  <c r="L40" i="1"/>
  <c r="M40" i="1"/>
  <c r="N40" i="1"/>
  <c r="P40" i="1"/>
  <c r="L41" i="1"/>
  <c r="M41" i="1"/>
  <c r="N41" i="1"/>
  <c r="P41" i="1"/>
  <c r="L42" i="1"/>
  <c r="M42" i="1"/>
  <c r="N42" i="1"/>
  <c r="P42" i="1"/>
  <c r="L43" i="1"/>
  <c r="M43" i="1"/>
  <c r="N43" i="1"/>
  <c r="P43" i="1"/>
  <c r="L44" i="1"/>
  <c r="M44" i="1"/>
  <c r="N44" i="1"/>
  <c r="P44" i="1"/>
  <c r="L45" i="1"/>
  <c r="M45" i="1"/>
  <c r="N45" i="1"/>
  <c r="P45" i="1"/>
  <c r="L46" i="1"/>
  <c r="M46" i="1"/>
  <c r="N46" i="1"/>
  <c r="P46" i="1"/>
  <c r="L47" i="1"/>
  <c r="M47" i="1"/>
  <c r="N47" i="1"/>
  <c r="P47" i="1"/>
  <c r="L48" i="1"/>
  <c r="M48" i="1"/>
  <c r="N48" i="1"/>
  <c r="P48" i="1"/>
  <c r="L49" i="1"/>
  <c r="M49" i="1"/>
  <c r="N49" i="1"/>
  <c r="P49" i="1"/>
  <c r="J27" i="1"/>
  <c r="J28" i="1"/>
  <c r="J29" i="1"/>
  <c r="J30" i="1"/>
  <c r="J31" i="1"/>
  <c r="P31" i="1" s="1"/>
  <c r="J32" i="1"/>
  <c r="J33" i="1"/>
  <c r="L33" i="1" s="1"/>
  <c r="J34" i="1"/>
  <c r="J35" i="1"/>
  <c r="J36" i="1"/>
  <c r="J37" i="1"/>
  <c r="J26" i="1"/>
  <c r="N31" i="1"/>
  <c r="P3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J15" i="1"/>
  <c r="J16" i="1"/>
  <c r="J17" i="1"/>
  <c r="J18" i="1"/>
  <c r="J19" i="1"/>
  <c r="J20" i="1"/>
  <c r="J21" i="1"/>
  <c r="J22" i="1"/>
  <c r="J23" i="1"/>
  <c r="J24" i="1"/>
  <c r="J25" i="1"/>
  <c r="J14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L34" i="1" l="1"/>
  <c r="P33" i="1"/>
  <c r="M32" i="1"/>
  <c r="P14" i="1"/>
  <c r="L31" i="1"/>
  <c r="P25" i="1"/>
  <c r="P17" i="1"/>
  <c r="L26" i="1"/>
  <c r="P24" i="1"/>
  <c r="N16" i="1"/>
  <c r="M37" i="1"/>
  <c r="L29" i="1"/>
  <c r="P23" i="1"/>
  <c r="P15" i="1"/>
  <c r="P36" i="1"/>
  <c r="L28" i="1"/>
  <c r="P22" i="1"/>
  <c r="M17" i="1"/>
  <c r="P21" i="1"/>
  <c r="N32" i="1"/>
  <c r="L21" i="1"/>
  <c r="N33" i="1"/>
  <c r="N21" i="1"/>
  <c r="L32" i="1"/>
  <c r="M29" i="1"/>
  <c r="L37" i="1"/>
  <c r="N35" i="1"/>
  <c r="L20" i="1"/>
  <c r="M35" i="1"/>
  <c r="M25" i="1"/>
  <c r="M33" i="1"/>
  <c r="P55" i="1"/>
  <c r="P56" i="1"/>
  <c r="M55" i="1"/>
  <c r="L56" i="1"/>
  <c r="L54" i="1"/>
  <c r="P61" i="1"/>
  <c r="N61" i="1"/>
  <c r="L55" i="1"/>
  <c r="N53" i="1"/>
  <c r="P53" i="1"/>
  <c r="L35" i="1"/>
  <c r="N27" i="1"/>
  <c r="L36" i="1"/>
  <c r="M24" i="1"/>
  <c r="M16" i="1"/>
  <c r="N20" i="1"/>
  <c r="P20" i="1"/>
  <c r="N30" i="1"/>
  <c r="P28" i="1"/>
  <c r="M27" i="1"/>
  <c r="L19" i="1"/>
  <c r="M23" i="1"/>
  <c r="M15" i="1"/>
  <c r="N19" i="1"/>
  <c r="P19" i="1"/>
  <c r="M30" i="1"/>
  <c r="L27" i="1"/>
  <c r="L18" i="1"/>
  <c r="M22" i="1"/>
  <c r="M14" i="1"/>
  <c r="N18" i="1"/>
  <c r="P18" i="1"/>
  <c r="N36" i="1"/>
  <c r="P34" i="1"/>
  <c r="L30" i="1"/>
  <c r="N28" i="1"/>
  <c r="P26" i="1"/>
  <c r="L25" i="1"/>
  <c r="L17" i="1"/>
  <c r="M21" i="1"/>
  <c r="N25" i="1"/>
  <c r="N17" i="1"/>
  <c r="P37" i="1"/>
  <c r="M36" i="1"/>
  <c r="P29" i="1"/>
  <c r="M28" i="1"/>
  <c r="L24" i="1"/>
  <c r="L16" i="1"/>
  <c r="M20" i="1"/>
  <c r="N24" i="1"/>
  <c r="N15" i="1"/>
  <c r="P16" i="1"/>
  <c r="N34" i="1"/>
  <c r="P32" i="1"/>
  <c r="M31" i="1"/>
  <c r="N26" i="1"/>
  <c r="L23" i="1"/>
  <c r="L15" i="1"/>
  <c r="M19" i="1"/>
  <c r="N23" i="1"/>
  <c r="N14" i="1"/>
  <c r="N37" i="1"/>
  <c r="P35" i="1"/>
  <c r="M34" i="1"/>
  <c r="N29" i="1"/>
  <c r="P27" i="1"/>
  <c r="M26" i="1"/>
  <c r="L22" i="1"/>
  <c r="L14" i="1"/>
  <c r="M18" i="1"/>
  <c r="N22" i="1"/>
  <c r="C2" i="1" l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B10" i="1"/>
  <c r="B11" i="1"/>
  <c r="B12" i="1"/>
  <c r="B13" i="1"/>
  <c r="M12" i="1" l="1"/>
  <c r="P12" i="1"/>
  <c r="L12" i="1"/>
  <c r="N12" i="1"/>
  <c r="N11" i="1"/>
  <c r="P11" i="1"/>
  <c r="L11" i="1"/>
  <c r="M11" i="1"/>
  <c r="P3" i="1"/>
  <c r="L3" i="1"/>
  <c r="N3" i="1"/>
  <c r="M3" i="1"/>
  <c r="P10" i="1"/>
  <c r="L10" i="1"/>
  <c r="M10" i="1"/>
  <c r="N10" i="1"/>
  <c r="P2" i="1"/>
  <c r="L2" i="1"/>
  <c r="N2" i="1"/>
  <c r="M2" i="1"/>
  <c r="P9" i="1"/>
  <c r="L9" i="1"/>
  <c r="N9" i="1"/>
  <c r="M9" i="1"/>
  <c r="N8" i="1"/>
  <c r="L8" i="1"/>
  <c r="M8" i="1"/>
  <c r="P8" i="1"/>
  <c r="M7" i="1"/>
  <c r="N7" i="1"/>
  <c r="L7" i="1"/>
  <c r="P7" i="1"/>
  <c r="M4" i="1"/>
  <c r="P4" i="1"/>
  <c r="L4" i="1"/>
  <c r="N4" i="1"/>
  <c r="N6" i="1"/>
  <c r="L6" i="1"/>
  <c r="M6" i="1"/>
  <c r="P6" i="1"/>
  <c r="L13" i="1"/>
  <c r="M13" i="1"/>
  <c r="N13" i="1"/>
  <c r="P13" i="1"/>
  <c r="M5" i="1"/>
  <c r="L5" i="1"/>
  <c r="P5" i="1"/>
  <c r="N5" i="1"/>
</calcChain>
</file>

<file path=xl/sharedStrings.xml><?xml version="1.0" encoding="utf-8"?>
<sst xmlns="http://schemas.openxmlformats.org/spreadsheetml/2006/main" count="76" uniqueCount="17">
  <si>
    <t>Inclination [°]</t>
  </si>
  <si>
    <t>Cos(Angle)</t>
  </si>
  <si>
    <t>Sin(Angle)</t>
  </si>
  <si>
    <t>Temperature [C]</t>
  </si>
  <si>
    <t>Liquid Type</t>
  </si>
  <si>
    <t>Diameter [m]</t>
  </si>
  <si>
    <t>Drift Velocity [m/s]</t>
  </si>
  <si>
    <t>Reynolds Number Re</t>
  </si>
  <si>
    <t>Buoyancy Reynolds R</t>
  </si>
  <si>
    <t>Eotvos Number Eo</t>
  </si>
  <si>
    <t>Froud Number Fr</t>
  </si>
  <si>
    <t>Oil</t>
  </si>
  <si>
    <t>rhoL [kg/m3]</t>
  </si>
  <si>
    <t>rhoG [kg/m3]</t>
  </si>
  <si>
    <t>muL [Pa.s]</t>
  </si>
  <si>
    <t>sigma [N/m]</t>
  </si>
  <si>
    <t>Viscosity Number Nmu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</si>
</sst>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83EA-3330-405E-8344-472BBC5FBED8}">
  <dimension ref="A1:P61"/>
  <sheetViews>
    <sheetView tabSelected="1" workbookViewId="0">
      <selection activeCell="O2" sqref="O2:O61"/>
    </sheetView>
  </sheetViews>
  <sheetFormatPr baseColWidth="10" defaultRowHeight="15" x14ac:dyDescent="0.25"/>
  <cols>
    <col min="10" max="10" width="11.42578125" style="5"/>
  </cols>
  <sheetData>
    <row r="1" spans="1:1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</v>
      </c>
      <c r="J1" s="4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16</v>
      </c>
      <c r="P1" s="1" t="s">
        <v>10</v>
      </c>
    </row>
    <row r="2" spans="1:16" x14ac:dyDescent="0.25">
      <c r="A2">
        <v>0</v>
      </c>
      <c r="B2">
        <f t="shared" ref="B2:B13" si="0">+COS(RADIANS(A2))</f>
        <v>1</v>
      </c>
      <c r="C2">
        <f t="shared" ref="C2:C13" si="1">+SIN(RADIANS(A2))</f>
        <v>0</v>
      </c>
      <c r="E2">
        <v>889</v>
      </c>
      <c r="F2">
        <v>1.2250000000000001</v>
      </c>
      <c r="G2">
        <v>0.14000000000000001</v>
      </c>
      <c r="H2">
        <v>2.5000000000000001E-2</v>
      </c>
      <c r="I2" t="s">
        <v>11</v>
      </c>
      <c r="J2" s="5">
        <f t="shared" ref="J2:J13" si="2">18.796/1000*2</f>
        <v>3.7592E-2</v>
      </c>
      <c r="K2">
        <v>9.3394937848186255E-2</v>
      </c>
      <c r="L2" s="2">
        <f t="shared" ref="L2:L25" si="3">+F2*K2*J2/G2</f>
        <v>3.0720396906403907E-2</v>
      </c>
      <c r="M2" s="3">
        <f t="shared" ref="M2:M25" si="4">+(9.80665*J2^3*(E2-F2)*E2)^0.5/G2</f>
        <v>144.8364215118373</v>
      </c>
      <c r="N2" s="2">
        <f t="shared" ref="N2:N25" si="5">(E2-F2)*9.80665*J2*J2/H2</f>
        <v>492.12388286494962</v>
      </c>
      <c r="O2" s="7">
        <f>G2/(E2-F2)/SQRT(9.80665*J2^3)</f>
        <v>6.9091025501997194E-3</v>
      </c>
      <c r="P2">
        <f t="shared" ref="P2:P25" si="6">K2/SQRT(9.80665*J2*(1-F2/E2))</f>
        <v>0.15392696578027634</v>
      </c>
    </row>
    <row r="3" spans="1:16" x14ac:dyDescent="0.25">
      <c r="A3">
        <v>1</v>
      </c>
      <c r="B3">
        <f t="shared" si="0"/>
        <v>0.99984769515639127</v>
      </c>
      <c r="C3">
        <f t="shared" si="1"/>
        <v>1.7452406437283512E-2</v>
      </c>
      <c r="E3">
        <v>889</v>
      </c>
      <c r="F3">
        <v>1.2250000000000001</v>
      </c>
      <c r="G3">
        <v>0.14000000000000001</v>
      </c>
      <c r="H3">
        <v>2.5000000000000001E-2</v>
      </c>
      <c r="I3" t="s">
        <v>11</v>
      </c>
      <c r="J3" s="5">
        <f t="shared" si="2"/>
        <v>3.7592E-2</v>
      </c>
      <c r="K3">
        <v>0.18877018637356835</v>
      </c>
      <c r="L3" s="2">
        <f t="shared" si="3"/>
        <v>6.2092177403857834E-2</v>
      </c>
      <c r="M3" s="3">
        <f t="shared" si="4"/>
        <v>144.8364215118373</v>
      </c>
      <c r="N3" s="2">
        <f t="shared" si="5"/>
        <v>492.12388286494962</v>
      </c>
      <c r="O3" s="7">
        <f t="shared" ref="O3:O61" si="7">G3/(E3-F3)/SQRT(9.80665*J3^3)</f>
        <v>6.9091025501997194E-3</v>
      </c>
      <c r="P3">
        <f t="shared" si="6"/>
        <v>0.31111774029436789</v>
      </c>
    </row>
    <row r="4" spans="1:16" x14ac:dyDescent="0.25">
      <c r="A4">
        <v>3</v>
      </c>
      <c r="B4">
        <f t="shared" si="0"/>
        <v>0.99862953475457383</v>
      </c>
      <c r="C4">
        <f t="shared" si="1"/>
        <v>5.2335956242943835E-2</v>
      </c>
      <c r="E4">
        <v>889</v>
      </c>
      <c r="F4">
        <v>1.2250000000000001</v>
      </c>
      <c r="G4">
        <v>0.14000000000000001</v>
      </c>
      <c r="H4">
        <v>2.5000000000000001E-2</v>
      </c>
      <c r="I4" t="s">
        <v>11</v>
      </c>
      <c r="J4" s="5">
        <f t="shared" si="2"/>
        <v>3.7592E-2</v>
      </c>
      <c r="K4">
        <v>0.20194557289111306</v>
      </c>
      <c r="L4" s="2">
        <f t="shared" si="3"/>
        <v>6.6425957291073812E-2</v>
      </c>
      <c r="M4" s="3">
        <f t="shared" si="4"/>
        <v>144.8364215118373</v>
      </c>
      <c r="N4" s="2">
        <f t="shared" si="5"/>
        <v>492.12388286494962</v>
      </c>
      <c r="O4" s="7">
        <f t="shared" si="7"/>
        <v>6.9091025501997194E-3</v>
      </c>
      <c r="P4">
        <f t="shared" si="6"/>
        <v>0.33283248540105254</v>
      </c>
    </row>
    <row r="5" spans="1:16" x14ac:dyDescent="0.25">
      <c r="A5">
        <v>5</v>
      </c>
      <c r="B5">
        <f t="shared" si="0"/>
        <v>0.99619469809174555</v>
      </c>
      <c r="C5">
        <f t="shared" si="1"/>
        <v>8.7155742747658166E-2</v>
      </c>
      <c r="E5">
        <v>889</v>
      </c>
      <c r="F5">
        <v>1.2250000000000001</v>
      </c>
      <c r="G5">
        <v>0.14000000000000001</v>
      </c>
      <c r="H5">
        <v>2.5000000000000001E-2</v>
      </c>
      <c r="I5" t="s">
        <v>11</v>
      </c>
      <c r="J5" s="5">
        <f t="shared" si="2"/>
        <v>3.7592E-2</v>
      </c>
      <c r="K5">
        <v>0.20911759717473624</v>
      </c>
      <c r="L5" s="2">
        <f t="shared" si="3"/>
        <v>6.8785051238686001E-2</v>
      </c>
      <c r="M5" s="3">
        <f t="shared" si="4"/>
        <v>144.8364215118373</v>
      </c>
      <c r="N5" s="2">
        <f t="shared" si="5"/>
        <v>492.12388286494962</v>
      </c>
      <c r="O5" s="7">
        <f t="shared" si="7"/>
        <v>6.9091025501997194E-3</v>
      </c>
      <c r="P5">
        <f t="shared" si="6"/>
        <v>0.34465291123906827</v>
      </c>
    </row>
    <row r="6" spans="1:16" x14ac:dyDescent="0.25">
      <c r="A6">
        <v>7</v>
      </c>
      <c r="B6">
        <f t="shared" si="0"/>
        <v>0.99254615164132198</v>
      </c>
      <c r="C6">
        <f t="shared" si="1"/>
        <v>0.12186934340514748</v>
      </c>
      <c r="E6">
        <v>889</v>
      </c>
      <c r="F6">
        <v>1.2250000000000001</v>
      </c>
      <c r="G6">
        <v>0.14000000000000001</v>
      </c>
      <c r="H6">
        <v>2.5000000000000001E-2</v>
      </c>
      <c r="I6" t="s">
        <v>11</v>
      </c>
      <c r="J6" s="5">
        <f t="shared" si="2"/>
        <v>3.7592E-2</v>
      </c>
      <c r="K6">
        <v>0.21552917233505317</v>
      </c>
      <c r="L6" s="2">
        <f t="shared" si="3"/>
        <v>7.0894010656169043E-2</v>
      </c>
      <c r="M6" s="3">
        <f t="shared" si="4"/>
        <v>144.8364215118373</v>
      </c>
      <c r="N6" s="2">
        <f t="shared" si="5"/>
        <v>492.12388286494962</v>
      </c>
      <c r="O6" s="7">
        <f t="shared" si="7"/>
        <v>6.9091025501997194E-3</v>
      </c>
      <c r="P6">
        <f t="shared" si="6"/>
        <v>0.35522001833328798</v>
      </c>
    </row>
    <row r="7" spans="1:16" x14ac:dyDescent="0.25">
      <c r="A7">
        <v>10</v>
      </c>
      <c r="B7">
        <f t="shared" si="0"/>
        <v>0.98480775301220802</v>
      </c>
      <c r="C7">
        <f t="shared" si="1"/>
        <v>0.17364817766693033</v>
      </c>
      <c r="E7">
        <v>889</v>
      </c>
      <c r="F7">
        <v>1.2250000000000001</v>
      </c>
      <c r="G7">
        <v>0.14000000000000001</v>
      </c>
      <c r="H7">
        <v>2.5000000000000001E-2</v>
      </c>
      <c r="I7" t="s">
        <v>11</v>
      </c>
      <c r="J7" s="5">
        <f t="shared" si="2"/>
        <v>3.7592E-2</v>
      </c>
      <c r="K7">
        <v>0.22037322807911042</v>
      </c>
      <c r="L7" s="2">
        <f t="shared" si="3"/>
        <v>7.2487365912061785E-2</v>
      </c>
      <c r="M7" s="3">
        <f t="shared" si="4"/>
        <v>144.8364215118373</v>
      </c>
      <c r="N7" s="2">
        <f t="shared" si="5"/>
        <v>492.12388286494962</v>
      </c>
      <c r="O7" s="7">
        <f t="shared" si="7"/>
        <v>6.9091025501997194E-3</v>
      </c>
      <c r="P7">
        <f t="shared" si="6"/>
        <v>0.36320365020812551</v>
      </c>
    </row>
    <row r="8" spans="1:16" x14ac:dyDescent="0.25">
      <c r="A8">
        <v>0</v>
      </c>
      <c r="B8">
        <f t="shared" si="0"/>
        <v>1</v>
      </c>
      <c r="C8">
        <f t="shared" si="1"/>
        <v>0</v>
      </c>
      <c r="E8">
        <v>889</v>
      </c>
      <c r="F8">
        <v>1.2250000000000001</v>
      </c>
      <c r="G8">
        <v>0.28000000000000003</v>
      </c>
      <c r="H8">
        <v>2.5000000000000001E-2</v>
      </c>
      <c r="I8" t="s">
        <v>11</v>
      </c>
      <c r="J8" s="5">
        <f t="shared" si="2"/>
        <v>3.7592E-2</v>
      </c>
      <c r="K8">
        <v>3.9010845566296699E-2</v>
      </c>
      <c r="L8" s="2">
        <f t="shared" si="3"/>
        <v>6.4159187160609862E-3</v>
      </c>
      <c r="M8" s="3">
        <f t="shared" si="4"/>
        <v>72.418210755918651</v>
      </c>
      <c r="N8" s="2">
        <f t="shared" si="5"/>
        <v>492.12388286494962</v>
      </c>
      <c r="O8" s="7">
        <f t="shared" si="7"/>
        <v>1.3818205100399439E-2</v>
      </c>
      <c r="P8">
        <f t="shared" si="6"/>
        <v>6.4294931062579122E-2</v>
      </c>
    </row>
    <row r="9" spans="1:16" x14ac:dyDescent="0.25">
      <c r="A9">
        <v>1</v>
      </c>
      <c r="B9">
        <f t="shared" si="0"/>
        <v>0.99984769515639127</v>
      </c>
      <c r="C9">
        <f t="shared" si="1"/>
        <v>1.7452406437283512E-2</v>
      </c>
      <c r="E9">
        <v>889</v>
      </c>
      <c r="F9">
        <v>1.2250000000000001</v>
      </c>
      <c r="G9">
        <v>0.28000000000000003</v>
      </c>
      <c r="H9">
        <v>2.5000000000000001E-2</v>
      </c>
      <c r="I9" t="s">
        <v>11</v>
      </c>
      <c r="J9" s="5">
        <f t="shared" si="2"/>
        <v>3.7592E-2</v>
      </c>
      <c r="K9">
        <v>0.11498603104607552</v>
      </c>
      <c r="L9" s="2">
        <f t="shared" si="3"/>
        <v>1.8911177595992812E-2</v>
      </c>
      <c r="M9" s="3">
        <f t="shared" si="4"/>
        <v>72.418210755918651</v>
      </c>
      <c r="N9" s="2">
        <f t="shared" si="5"/>
        <v>492.12388286494962</v>
      </c>
      <c r="O9" s="7">
        <f t="shared" si="7"/>
        <v>1.3818205100399439E-2</v>
      </c>
      <c r="P9">
        <f t="shared" si="6"/>
        <v>0.18951188655224085</v>
      </c>
    </row>
    <row r="10" spans="1:16" x14ac:dyDescent="0.25">
      <c r="A10">
        <v>3</v>
      </c>
      <c r="B10">
        <f t="shared" si="0"/>
        <v>0.99862953475457383</v>
      </c>
      <c r="C10">
        <f t="shared" si="1"/>
        <v>5.2335956242943835E-2</v>
      </c>
      <c r="E10">
        <v>889</v>
      </c>
      <c r="F10">
        <v>1.2250000000000001</v>
      </c>
      <c r="G10">
        <v>0.28000000000000003</v>
      </c>
      <c r="H10">
        <v>2.5000000000000001E-2</v>
      </c>
      <c r="I10" t="s">
        <v>11</v>
      </c>
      <c r="J10" s="5">
        <f t="shared" si="2"/>
        <v>3.7592E-2</v>
      </c>
      <c r="K10">
        <v>0.16388462128452924</v>
      </c>
      <c r="L10" s="2">
        <f t="shared" si="3"/>
        <v>2.6953284239560102E-2</v>
      </c>
      <c r="M10" s="3">
        <f t="shared" si="4"/>
        <v>72.418210755918651</v>
      </c>
      <c r="N10" s="2">
        <f t="shared" si="5"/>
        <v>492.12388286494962</v>
      </c>
      <c r="O10" s="7">
        <f t="shared" si="7"/>
        <v>1.3818205100399439E-2</v>
      </c>
      <c r="P10">
        <f t="shared" si="6"/>
        <v>0.27010310273328353</v>
      </c>
    </row>
    <row r="11" spans="1:16" x14ac:dyDescent="0.25">
      <c r="A11">
        <v>5</v>
      </c>
      <c r="B11">
        <f t="shared" si="0"/>
        <v>0.99619469809174555</v>
      </c>
      <c r="C11">
        <f t="shared" si="1"/>
        <v>8.7155742747658166E-2</v>
      </c>
      <c r="E11">
        <v>889</v>
      </c>
      <c r="F11">
        <v>1.2250000000000001</v>
      </c>
      <c r="G11">
        <v>0.28000000000000003</v>
      </c>
      <c r="H11">
        <v>2.5000000000000001E-2</v>
      </c>
      <c r="I11" t="s">
        <v>11</v>
      </c>
      <c r="J11" s="5">
        <f t="shared" si="2"/>
        <v>3.7592E-2</v>
      </c>
      <c r="K11">
        <v>0.1754492582028814</v>
      </c>
      <c r="L11" s="2">
        <f t="shared" si="3"/>
        <v>2.885526225033689E-2</v>
      </c>
      <c r="M11" s="3">
        <f t="shared" si="4"/>
        <v>72.418210755918651</v>
      </c>
      <c r="N11" s="2">
        <f t="shared" si="5"/>
        <v>492.12388286494962</v>
      </c>
      <c r="O11" s="7">
        <f t="shared" si="7"/>
        <v>1.3818205100399439E-2</v>
      </c>
      <c r="P11">
        <f t="shared" si="6"/>
        <v>0.28916312367452646</v>
      </c>
    </row>
    <row r="12" spans="1:16" x14ac:dyDescent="0.25">
      <c r="A12">
        <v>7</v>
      </c>
      <c r="B12">
        <f t="shared" si="0"/>
        <v>0.99254615164132198</v>
      </c>
      <c r="C12">
        <f t="shared" si="1"/>
        <v>0.12186934340514748</v>
      </c>
      <c r="E12">
        <v>889</v>
      </c>
      <c r="F12">
        <v>1.2250000000000001</v>
      </c>
      <c r="G12">
        <v>0.28000000000000003</v>
      </c>
      <c r="H12">
        <v>2.5000000000000001E-2</v>
      </c>
      <c r="I12" t="s">
        <v>11</v>
      </c>
      <c r="J12" s="5">
        <f t="shared" si="2"/>
        <v>3.7592E-2</v>
      </c>
      <c r="K12">
        <v>0.18270744428639168</v>
      </c>
      <c r="L12" s="2">
        <f t="shared" si="3"/>
        <v>3.0048979824561405E-2</v>
      </c>
      <c r="M12" s="3">
        <f t="shared" si="4"/>
        <v>72.418210755918651</v>
      </c>
      <c r="N12" s="2">
        <f t="shared" si="5"/>
        <v>492.12388286494962</v>
      </c>
      <c r="O12" s="7">
        <f t="shared" si="7"/>
        <v>1.3818205100399439E-2</v>
      </c>
      <c r="P12">
        <f t="shared" si="6"/>
        <v>0.30112555532922092</v>
      </c>
    </row>
    <row r="13" spans="1:16" x14ac:dyDescent="0.25">
      <c r="A13">
        <v>10</v>
      </c>
      <c r="B13">
        <f t="shared" si="0"/>
        <v>0.98480775301220802</v>
      </c>
      <c r="C13">
        <f t="shared" si="1"/>
        <v>0.17364817766693033</v>
      </c>
      <c r="E13">
        <v>889</v>
      </c>
      <c r="F13">
        <v>1.2250000000000001</v>
      </c>
      <c r="G13">
        <v>0.28000000000000003</v>
      </c>
      <c r="H13">
        <v>2.5000000000000001E-2</v>
      </c>
      <c r="I13" t="s">
        <v>11</v>
      </c>
      <c r="J13" s="5">
        <f t="shared" si="2"/>
        <v>3.7592E-2</v>
      </c>
      <c r="K13">
        <v>0.19019765850608711</v>
      </c>
      <c r="L13" s="2">
        <f t="shared" si="3"/>
        <v>3.1280857906203614E-2</v>
      </c>
      <c r="M13" s="3">
        <f t="shared" si="4"/>
        <v>72.418210755918651</v>
      </c>
      <c r="N13" s="2">
        <f t="shared" si="5"/>
        <v>492.12388286494962</v>
      </c>
      <c r="O13" s="7">
        <f t="shared" si="7"/>
        <v>1.3818205100399439E-2</v>
      </c>
      <c r="P13">
        <f t="shared" si="6"/>
        <v>0.31347039943368527</v>
      </c>
    </row>
    <row r="14" spans="1:16" x14ac:dyDescent="0.25">
      <c r="A14">
        <v>0</v>
      </c>
      <c r="B14">
        <f t="shared" ref="B14:B25" si="8">+COS(RADIANS(A14))</f>
        <v>1</v>
      </c>
      <c r="C14">
        <f t="shared" ref="C14:C25" si="9">+SIN(RADIANS(A14))</f>
        <v>0</v>
      </c>
      <c r="E14">
        <v>889</v>
      </c>
      <c r="F14">
        <v>1.2250000000000001</v>
      </c>
      <c r="G14">
        <v>0.14000000000000001</v>
      </c>
      <c r="H14">
        <v>2.5000000000000001E-2</v>
      </c>
      <c r="I14" t="s">
        <v>11</v>
      </c>
      <c r="J14" s="5">
        <f>3*25.4/1000</f>
        <v>7.619999999999999E-2</v>
      </c>
      <c r="K14">
        <v>0.18665502054487829</v>
      </c>
      <c r="L14" s="2">
        <f t="shared" si="3"/>
        <v>0.12445223494829759</v>
      </c>
      <c r="M14" s="3">
        <f t="shared" si="4"/>
        <v>417.99115810380283</v>
      </c>
      <c r="N14" s="2">
        <f t="shared" si="5"/>
        <v>2022.0575902960854</v>
      </c>
      <c r="O14" s="7">
        <f t="shared" si="7"/>
        <v>2.3940451127454901E-3</v>
      </c>
      <c r="P14">
        <f t="shared" si="6"/>
        <v>0.2160733858600454</v>
      </c>
    </row>
    <row r="15" spans="1:16" x14ac:dyDescent="0.25">
      <c r="A15">
        <v>1</v>
      </c>
      <c r="B15">
        <f t="shared" si="8"/>
        <v>0.99984769515639127</v>
      </c>
      <c r="C15">
        <f t="shared" si="9"/>
        <v>1.7452406437283512E-2</v>
      </c>
      <c r="E15">
        <v>889</v>
      </c>
      <c r="F15">
        <v>1.2250000000000001</v>
      </c>
      <c r="G15">
        <v>0.14000000000000001</v>
      </c>
      <c r="H15">
        <v>2.5000000000000001E-2</v>
      </c>
      <c r="I15" t="s">
        <v>11</v>
      </c>
      <c r="J15" s="5">
        <f t="shared" ref="J15:J25" si="10">3*25.4/1000</f>
        <v>7.619999999999999E-2</v>
      </c>
      <c r="K15">
        <v>0.34271559731294698</v>
      </c>
      <c r="L15" s="2">
        <f t="shared" si="3"/>
        <v>0.22850562450840733</v>
      </c>
      <c r="M15" s="3">
        <f t="shared" si="4"/>
        <v>417.99115810380283</v>
      </c>
      <c r="N15" s="2">
        <f t="shared" si="5"/>
        <v>2022.0575902960854</v>
      </c>
      <c r="O15" s="7">
        <f t="shared" si="7"/>
        <v>2.3940451127454901E-3</v>
      </c>
      <c r="P15">
        <f t="shared" si="6"/>
        <v>0.39673039215493133</v>
      </c>
    </row>
    <row r="16" spans="1:16" x14ac:dyDescent="0.25">
      <c r="A16">
        <v>3</v>
      </c>
      <c r="B16">
        <f t="shared" si="8"/>
        <v>0.99862953475457383</v>
      </c>
      <c r="C16">
        <f t="shared" si="9"/>
        <v>5.2335956242943835E-2</v>
      </c>
      <c r="E16">
        <v>889</v>
      </c>
      <c r="F16">
        <v>1.2250000000000001</v>
      </c>
      <c r="G16">
        <v>0.14000000000000001</v>
      </c>
      <c r="H16">
        <v>2.5000000000000001E-2</v>
      </c>
      <c r="I16" t="s">
        <v>11</v>
      </c>
      <c r="J16" s="5">
        <f t="shared" si="10"/>
        <v>7.619999999999999E-2</v>
      </c>
      <c r="K16">
        <v>0.35158244451347903</v>
      </c>
      <c r="L16" s="2">
        <f t="shared" si="3"/>
        <v>0.23441759487936212</v>
      </c>
      <c r="M16" s="3">
        <f t="shared" si="4"/>
        <v>417.99115810380283</v>
      </c>
      <c r="N16" s="2">
        <f>(E16-F16)*9.80665*J16*J16/H16</f>
        <v>2022.0575902960854</v>
      </c>
      <c r="O16" s="7">
        <f t="shared" si="7"/>
        <v>2.3940451127454901E-3</v>
      </c>
      <c r="P16">
        <f t="shared" si="6"/>
        <v>0.40699472734896908</v>
      </c>
    </row>
    <row r="17" spans="1:16" x14ac:dyDescent="0.25">
      <c r="A17">
        <v>5</v>
      </c>
      <c r="B17">
        <f t="shared" si="8"/>
        <v>0.99619469809174555</v>
      </c>
      <c r="C17">
        <f t="shared" si="9"/>
        <v>8.7155742747658166E-2</v>
      </c>
      <c r="E17">
        <v>889</v>
      </c>
      <c r="F17">
        <v>1.2250000000000001</v>
      </c>
      <c r="G17">
        <v>0.14000000000000001</v>
      </c>
      <c r="H17">
        <v>2.5000000000000001E-2</v>
      </c>
      <c r="I17" t="s">
        <v>11</v>
      </c>
      <c r="J17" s="5">
        <f t="shared" si="10"/>
        <v>7.619999999999999E-2</v>
      </c>
      <c r="K17">
        <v>0.35948386561133561</v>
      </c>
      <c r="L17" s="2">
        <f t="shared" si="3"/>
        <v>0.239685867396358</v>
      </c>
      <c r="M17" s="3">
        <f t="shared" si="4"/>
        <v>417.99115810380283</v>
      </c>
      <c r="N17" s="2">
        <f t="shared" si="5"/>
        <v>2022.0575902960854</v>
      </c>
      <c r="O17" s="7">
        <f t="shared" si="7"/>
        <v>2.3940451127454901E-3</v>
      </c>
      <c r="P17">
        <f t="shared" si="6"/>
        <v>0.41614147735192103</v>
      </c>
    </row>
    <row r="18" spans="1:16" x14ac:dyDescent="0.25">
      <c r="A18">
        <v>7</v>
      </c>
      <c r="B18">
        <f t="shared" si="8"/>
        <v>0.99254615164132198</v>
      </c>
      <c r="C18">
        <f t="shared" si="9"/>
        <v>0.12186934340514748</v>
      </c>
      <c r="E18">
        <v>889</v>
      </c>
      <c r="F18">
        <v>1.2250000000000001</v>
      </c>
      <c r="G18">
        <v>0.14000000000000001</v>
      </c>
      <c r="H18">
        <v>2.5000000000000001E-2</v>
      </c>
      <c r="I18" t="s">
        <v>11</v>
      </c>
      <c r="J18" s="5">
        <f t="shared" si="10"/>
        <v>7.619999999999999E-2</v>
      </c>
      <c r="K18">
        <v>0.36694693413003276</v>
      </c>
      <c r="L18" s="2">
        <f t="shared" si="3"/>
        <v>0.24466186833119932</v>
      </c>
      <c r="M18" s="3">
        <f t="shared" si="4"/>
        <v>417.99115810380283</v>
      </c>
      <c r="N18" s="2">
        <f t="shared" si="5"/>
        <v>2022.0575902960854</v>
      </c>
      <c r="O18" s="7">
        <f t="shared" si="7"/>
        <v>2.3940451127454901E-3</v>
      </c>
      <c r="P18">
        <f t="shared" si="6"/>
        <v>0.42478078680651293</v>
      </c>
    </row>
    <row r="19" spans="1:16" x14ac:dyDescent="0.25">
      <c r="A19">
        <v>10</v>
      </c>
      <c r="B19">
        <f t="shared" si="8"/>
        <v>0.98480775301220802</v>
      </c>
      <c r="C19">
        <f t="shared" si="9"/>
        <v>0.17364817766693033</v>
      </c>
      <c r="E19">
        <v>889</v>
      </c>
      <c r="F19">
        <v>1.2250000000000001</v>
      </c>
      <c r="G19">
        <v>0.14000000000000001</v>
      </c>
      <c r="H19">
        <v>2.5000000000000001E-2</v>
      </c>
      <c r="I19" t="s">
        <v>11</v>
      </c>
      <c r="J19" s="5">
        <f t="shared" si="10"/>
        <v>7.619999999999999E-2</v>
      </c>
      <c r="K19">
        <v>0.37798747500093832</v>
      </c>
      <c r="L19" s="2">
        <f t="shared" si="3"/>
        <v>0.25202314895687561</v>
      </c>
      <c r="M19" s="3">
        <f t="shared" si="4"/>
        <v>417.99115810380283</v>
      </c>
      <c r="N19" s="2">
        <f t="shared" si="5"/>
        <v>2022.0575902960854</v>
      </c>
      <c r="O19" s="7">
        <f t="shared" si="7"/>
        <v>2.3940451127454901E-3</v>
      </c>
      <c r="P19">
        <f t="shared" si="6"/>
        <v>0.43756140765849372</v>
      </c>
    </row>
    <row r="20" spans="1:16" x14ac:dyDescent="0.25">
      <c r="A20">
        <v>0</v>
      </c>
      <c r="B20">
        <f t="shared" si="8"/>
        <v>1</v>
      </c>
      <c r="C20">
        <f t="shared" si="9"/>
        <v>0</v>
      </c>
      <c r="E20">
        <v>889</v>
      </c>
      <c r="F20">
        <v>1.2250000000000001</v>
      </c>
      <c r="G20">
        <v>0.28000000000000003</v>
      </c>
      <c r="H20">
        <v>2.5000000000000001E-2</v>
      </c>
      <c r="I20" t="s">
        <v>11</v>
      </c>
      <c r="J20" s="5">
        <f t="shared" si="10"/>
        <v>7.619999999999999E-2</v>
      </c>
      <c r="K20">
        <v>0.2525</v>
      </c>
      <c r="L20" s="2">
        <f t="shared" si="3"/>
        <v>8.4177187499999986E-2</v>
      </c>
      <c r="M20" s="3">
        <f t="shared" si="4"/>
        <v>208.99557905190142</v>
      </c>
      <c r="N20" s="2">
        <f t="shared" si="5"/>
        <v>2022.0575902960854</v>
      </c>
      <c r="O20" s="7">
        <f t="shared" si="7"/>
        <v>4.7880902254909801E-3</v>
      </c>
      <c r="P20">
        <f t="shared" si="6"/>
        <v>0.2922960752429572</v>
      </c>
    </row>
    <row r="21" spans="1:16" x14ac:dyDescent="0.25">
      <c r="A21">
        <v>1</v>
      </c>
      <c r="B21">
        <f t="shared" si="8"/>
        <v>0.99984769515639127</v>
      </c>
      <c r="C21">
        <f t="shared" si="9"/>
        <v>1.7452406437283512E-2</v>
      </c>
      <c r="E21">
        <v>889</v>
      </c>
      <c r="F21">
        <v>1.2250000000000001</v>
      </c>
      <c r="G21">
        <v>0.28000000000000003</v>
      </c>
      <c r="H21">
        <v>2.5000000000000001E-2</v>
      </c>
      <c r="I21" t="s">
        <v>11</v>
      </c>
      <c r="J21" s="5">
        <f t="shared" si="10"/>
        <v>7.619999999999999E-2</v>
      </c>
      <c r="K21">
        <v>0.30330365967706913</v>
      </c>
      <c r="L21" s="2">
        <f t="shared" si="3"/>
        <v>0.10111385754484289</v>
      </c>
      <c r="M21" s="3">
        <f t="shared" si="4"/>
        <v>208.99557905190142</v>
      </c>
      <c r="N21" s="2">
        <f t="shared" si="5"/>
        <v>2022.0575902960854</v>
      </c>
      <c r="O21" s="7">
        <f t="shared" si="7"/>
        <v>4.7880902254909801E-3</v>
      </c>
      <c r="P21">
        <f t="shared" si="6"/>
        <v>0.35110680922943716</v>
      </c>
    </row>
    <row r="22" spans="1:16" x14ac:dyDescent="0.25">
      <c r="A22">
        <v>3</v>
      </c>
      <c r="B22">
        <f t="shared" si="8"/>
        <v>0.99862953475457383</v>
      </c>
      <c r="C22">
        <f t="shared" si="9"/>
        <v>5.2335956242943835E-2</v>
      </c>
      <c r="E22">
        <v>889</v>
      </c>
      <c r="F22">
        <v>1.2250000000000001</v>
      </c>
      <c r="G22">
        <v>0.28000000000000003</v>
      </c>
      <c r="H22">
        <v>2.5000000000000001E-2</v>
      </c>
      <c r="I22" t="s">
        <v>11</v>
      </c>
      <c r="J22" s="5">
        <f t="shared" si="10"/>
        <v>7.619999999999999E-2</v>
      </c>
      <c r="K22">
        <v>0.32148736037624925</v>
      </c>
      <c r="L22" s="2">
        <f t="shared" si="3"/>
        <v>0.10717584876543207</v>
      </c>
      <c r="M22" s="3">
        <f t="shared" si="4"/>
        <v>208.99557905190142</v>
      </c>
      <c r="N22" s="2">
        <f t="shared" si="5"/>
        <v>2022.0575902960854</v>
      </c>
      <c r="O22" s="7">
        <f t="shared" si="7"/>
        <v>4.7880902254909801E-3</v>
      </c>
      <c r="P22">
        <f t="shared" si="6"/>
        <v>0.37215641060671623</v>
      </c>
    </row>
    <row r="23" spans="1:16" x14ac:dyDescent="0.25">
      <c r="A23">
        <v>5</v>
      </c>
      <c r="B23">
        <f t="shared" si="8"/>
        <v>0.99619469809174555</v>
      </c>
      <c r="C23">
        <f t="shared" si="9"/>
        <v>8.7155742747658166E-2</v>
      </c>
      <c r="E23">
        <v>889</v>
      </c>
      <c r="F23">
        <v>1.2250000000000001</v>
      </c>
      <c r="G23">
        <v>0.28000000000000003</v>
      </c>
      <c r="H23">
        <v>2.5000000000000001E-2</v>
      </c>
      <c r="I23" t="s">
        <v>11</v>
      </c>
      <c r="J23" s="5">
        <f t="shared" si="10"/>
        <v>7.619999999999999E-2</v>
      </c>
      <c r="K23">
        <v>0.33176211380274495</v>
      </c>
      <c r="L23" s="2">
        <f t="shared" si="3"/>
        <v>0.11060119468899009</v>
      </c>
      <c r="M23" s="3">
        <f t="shared" si="4"/>
        <v>208.99557905190142</v>
      </c>
      <c r="N23" s="2">
        <f t="shared" si="5"/>
        <v>2022.0575902960854</v>
      </c>
      <c r="O23" s="7">
        <f t="shared" si="7"/>
        <v>4.7880902254909801E-3</v>
      </c>
      <c r="P23">
        <f t="shared" si="6"/>
        <v>0.38405054961920659</v>
      </c>
    </row>
    <row r="24" spans="1:16" x14ac:dyDescent="0.25">
      <c r="A24">
        <v>7</v>
      </c>
      <c r="B24">
        <f t="shared" si="8"/>
        <v>0.99254615164132198</v>
      </c>
      <c r="C24">
        <f t="shared" si="9"/>
        <v>0.12186934340514748</v>
      </c>
      <c r="E24">
        <v>889</v>
      </c>
      <c r="F24">
        <v>1.2250000000000001</v>
      </c>
      <c r="G24">
        <v>0.28000000000000003</v>
      </c>
      <c r="H24">
        <v>2.5000000000000001E-2</v>
      </c>
      <c r="I24" t="s">
        <v>11</v>
      </c>
      <c r="J24" s="5">
        <f t="shared" si="10"/>
        <v>7.619999999999999E-2</v>
      </c>
      <c r="K24">
        <v>0.33811335236867152</v>
      </c>
      <c r="L24" s="2">
        <f t="shared" si="3"/>
        <v>0.11271853884590585</v>
      </c>
      <c r="M24" s="3">
        <f t="shared" si="4"/>
        <v>208.99557905190142</v>
      </c>
      <c r="N24" s="2">
        <f t="shared" si="5"/>
        <v>2022.0575902960854</v>
      </c>
      <c r="O24" s="7">
        <f t="shared" si="7"/>
        <v>4.7880902254909801E-3</v>
      </c>
      <c r="P24">
        <f t="shared" si="6"/>
        <v>0.39140279558258101</v>
      </c>
    </row>
    <row r="25" spans="1:16" x14ac:dyDescent="0.25">
      <c r="A25">
        <v>10</v>
      </c>
      <c r="B25">
        <f t="shared" si="8"/>
        <v>0.98480775301220802</v>
      </c>
      <c r="C25">
        <f t="shared" si="9"/>
        <v>0.17364817766693033</v>
      </c>
      <c r="E25">
        <v>889</v>
      </c>
      <c r="F25">
        <v>1.2250000000000001</v>
      </c>
      <c r="G25">
        <v>0.28000000000000003</v>
      </c>
      <c r="H25">
        <v>2.5000000000000001E-2</v>
      </c>
      <c r="I25" t="s">
        <v>11</v>
      </c>
      <c r="J25" s="5">
        <f t="shared" si="10"/>
        <v>7.619999999999999E-2</v>
      </c>
      <c r="K25">
        <v>0.34744944194569388</v>
      </c>
      <c r="L25" s="2">
        <f t="shared" si="3"/>
        <v>0.11583095770864568</v>
      </c>
      <c r="M25" s="3">
        <f t="shared" si="4"/>
        <v>208.99557905190142</v>
      </c>
      <c r="N25" s="2">
        <f t="shared" si="5"/>
        <v>2022.0575902960854</v>
      </c>
      <c r="O25" s="7">
        <f t="shared" si="7"/>
        <v>4.7880902254909801E-3</v>
      </c>
      <c r="P25">
        <f t="shared" si="6"/>
        <v>0.40221032960824565</v>
      </c>
    </row>
    <row r="26" spans="1:16" x14ac:dyDescent="0.25">
      <c r="A26">
        <v>0</v>
      </c>
      <c r="B26">
        <f t="shared" ref="B26:B49" si="11">+COS(RADIANS(A26))</f>
        <v>1</v>
      </c>
      <c r="C26">
        <f t="shared" ref="C26:C49" si="12">+SIN(RADIANS(A26))</f>
        <v>0</v>
      </c>
      <c r="E26">
        <v>889</v>
      </c>
      <c r="F26">
        <v>1.2250000000000001</v>
      </c>
      <c r="G26">
        <v>0.14000000000000001</v>
      </c>
      <c r="H26">
        <v>2.5000000000000001E-2</v>
      </c>
      <c r="I26" t="s">
        <v>11</v>
      </c>
      <c r="J26" s="5">
        <f>4.5*25.4/1000</f>
        <v>0.1143</v>
      </c>
      <c r="K26">
        <v>0.27738488932208405</v>
      </c>
      <c r="L26" s="2">
        <f t="shared" ref="L26:L37" si="13">+F26*K26*J26/G26</f>
        <v>0.27741956243324928</v>
      </c>
      <c r="M26" s="3">
        <f t="shared" ref="M26:M37" si="14">+(9.80665*J26^3*(E26-F26)*E26)^0.5/G26</f>
        <v>767.8987907619952</v>
      </c>
      <c r="N26" s="2">
        <f t="shared" ref="N26:N37" si="15">(E26-F26)*9.80665*J26*J26/H26</f>
        <v>4549.6295781661929</v>
      </c>
      <c r="O26" s="7">
        <f t="shared" si="7"/>
        <v>1.3031530994289497E-3</v>
      </c>
      <c r="P26">
        <f t="shared" ref="P26:P37" si="16">K26/SQRT(9.80665*J26*(1-F26/E26))</f>
        <v>0.26217952419828094</v>
      </c>
    </row>
    <row r="27" spans="1:16" x14ac:dyDescent="0.25">
      <c r="A27">
        <v>1</v>
      </c>
      <c r="B27">
        <f t="shared" si="11"/>
        <v>0.99984769515639127</v>
      </c>
      <c r="C27">
        <f t="shared" si="12"/>
        <v>1.7452406437283512E-2</v>
      </c>
      <c r="E27">
        <v>889</v>
      </c>
      <c r="F27">
        <v>1.2250000000000001</v>
      </c>
      <c r="G27">
        <v>0.14000000000000001</v>
      </c>
      <c r="H27">
        <v>2.5000000000000001E-2</v>
      </c>
      <c r="I27" t="s">
        <v>11</v>
      </c>
      <c r="J27" s="5">
        <f t="shared" ref="J27:J37" si="17">4.5*25.4/1000</f>
        <v>0.1143</v>
      </c>
      <c r="K27">
        <v>0.4128377583929943</v>
      </c>
      <c r="L27" s="2">
        <f t="shared" si="13"/>
        <v>0.41288936311279339</v>
      </c>
      <c r="M27" s="3">
        <f t="shared" si="14"/>
        <v>767.8987907619952</v>
      </c>
      <c r="N27" s="2">
        <f t="shared" si="15"/>
        <v>4549.6295781661929</v>
      </c>
      <c r="O27" s="7">
        <f t="shared" si="7"/>
        <v>1.3031530994289497E-3</v>
      </c>
      <c r="P27">
        <f t="shared" si="16"/>
        <v>0.39020729402776</v>
      </c>
    </row>
    <row r="28" spans="1:16" x14ac:dyDescent="0.25">
      <c r="A28">
        <v>3</v>
      </c>
      <c r="B28">
        <f t="shared" si="11"/>
        <v>0.99862953475457383</v>
      </c>
      <c r="C28">
        <f t="shared" si="12"/>
        <v>5.2335956242943835E-2</v>
      </c>
      <c r="E28">
        <v>889</v>
      </c>
      <c r="F28">
        <v>1.2250000000000001</v>
      </c>
      <c r="G28">
        <v>0.14000000000000001</v>
      </c>
      <c r="H28">
        <v>2.5000000000000001E-2</v>
      </c>
      <c r="I28" t="s">
        <v>11</v>
      </c>
      <c r="J28" s="5">
        <f t="shared" si="17"/>
        <v>0.1143</v>
      </c>
      <c r="K28">
        <v>0.43259069905303477</v>
      </c>
      <c r="L28" s="2">
        <f t="shared" si="13"/>
        <v>0.43264477289041636</v>
      </c>
      <c r="M28" s="3">
        <f t="shared" si="14"/>
        <v>767.8987907619952</v>
      </c>
      <c r="N28" s="2">
        <f t="shared" si="15"/>
        <v>4549.6295781661929</v>
      </c>
      <c r="O28" s="7">
        <f t="shared" si="7"/>
        <v>1.3031530994289497E-3</v>
      </c>
      <c r="P28">
        <f t="shared" si="16"/>
        <v>0.40887744075573451</v>
      </c>
    </row>
    <row r="29" spans="1:16" x14ac:dyDescent="0.25">
      <c r="A29">
        <v>5</v>
      </c>
      <c r="B29">
        <f t="shared" si="11"/>
        <v>0.99619469809174555</v>
      </c>
      <c r="C29">
        <f t="shared" si="12"/>
        <v>8.7155742747658166E-2</v>
      </c>
      <c r="E29">
        <v>889</v>
      </c>
      <c r="F29">
        <v>1.2250000000000001</v>
      </c>
      <c r="G29">
        <v>0.14000000000000001</v>
      </c>
      <c r="H29">
        <v>2.5000000000000001E-2</v>
      </c>
      <c r="I29" t="s">
        <v>11</v>
      </c>
      <c r="J29" s="5">
        <f t="shared" si="17"/>
        <v>0.1143</v>
      </c>
      <c r="K29">
        <v>0.43605769230769237</v>
      </c>
      <c r="L29" s="2">
        <f t="shared" si="13"/>
        <v>0.43611219951923086</v>
      </c>
      <c r="M29" s="3">
        <f t="shared" si="14"/>
        <v>767.8987907619952</v>
      </c>
      <c r="N29" s="2">
        <f t="shared" si="15"/>
        <v>4549.6295781661929</v>
      </c>
      <c r="O29" s="7">
        <f t="shared" si="7"/>
        <v>1.3031530994289497E-3</v>
      </c>
      <c r="P29">
        <f t="shared" si="16"/>
        <v>0.41215438437053009</v>
      </c>
    </row>
    <row r="30" spans="1:16" x14ac:dyDescent="0.25">
      <c r="A30">
        <v>7</v>
      </c>
      <c r="B30">
        <f t="shared" si="11"/>
        <v>0.99254615164132198</v>
      </c>
      <c r="C30">
        <f t="shared" si="12"/>
        <v>0.12186934340514748</v>
      </c>
      <c r="E30">
        <v>889</v>
      </c>
      <c r="F30">
        <v>1.2250000000000001</v>
      </c>
      <c r="G30">
        <v>0.14000000000000001</v>
      </c>
      <c r="H30">
        <v>2.5000000000000001E-2</v>
      </c>
      <c r="I30" t="s">
        <v>11</v>
      </c>
      <c r="J30" s="5">
        <f t="shared" si="17"/>
        <v>0.1143</v>
      </c>
      <c r="K30">
        <v>0.48890603221843681</v>
      </c>
      <c r="L30" s="2">
        <f t="shared" si="13"/>
        <v>0.48896714547246417</v>
      </c>
      <c r="M30" s="3">
        <f t="shared" si="14"/>
        <v>767.8987907619952</v>
      </c>
      <c r="N30" s="2">
        <f t="shared" si="15"/>
        <v>4549.6295781661929</v>
      </c>
      <c r="O30" s="7">
        <f t="shared" si="7"/>
        <v>1.3031530994289497E-3</v>
      </c>
      <c r="P30">
        <f t="shared" si="16"/>
        <v>0.46210574490185113</v>
      </c>
    </row>
    <row r="31" spans="1:16" x14ac:dyDescent="0.25">
      <c r="A31">
        <v>10</v>
      </c>
      <c r="B31">
        <f t="shared" si="11"/>
        <v>0.98480775301220802</v>
      </c>
      <c r="C31">
        <f t="shared" si="12"/>
        <v>0.17364817766693033</v>
      </c>
      <c r="E31">
        <v>889</v>
      </c>
      <c r="F31">
        <v>1.2250000000000001</v>
      </c>
      <c r="G31">
        <v>0.14000000000000001</v>
      </c>
      <c r="H31">
        <v>2.5000000000000001E-2</v>
      </c>
      <c r="I31" t="s">
        <v>11</v>
      </c>
      <c r="J31" s="5">
        <f t="shared" si="17"/>
        <v>0.1143</v>
      </c>
      <c r="K31">
        <v>0.50627539931887755</v>
      </c>
      <c r="L31" s="2">
        <f t="shared" si="13"/>
        <v>0.50633868374379243</v>
      </c>
      <c r="M31" s="3">
        <f t="shared" si="14"/>
        <v>767.8987907619952</v>
      </c>
      <c r="N31" s="2">
        <f t="shared" si="15"/>
        <v>4549.6295781661929</v>
      </c>
      <c r="O31" s="7">
        <f t="shared" si="7"/>
        <v>1.3031530994289497E-3</v>
      </c>
      <c r="P31">
        <f t="shared" si="16"/>
        <v>0.47852297805809235</v>
      </c>
    </row>
    <row r="32" spans="1:16" x14ac:dyDescent="0.25">
      <c r="A32">
        <v>0</v>
      </c>
      <c r="B32">
        <f t="shared" si="11"/>
        <v>1</v>
      </c>
      <c r="C32">
        <f t="shared" si="12"/>
        <v>0</v>
      </c>
      <c r="E32">
        <v>889</v>
      </c>
      <c r="F32">
        <v>1.2250000000000001</v>
      </c>
      <c r="G32">
        <v>0.28000000000000003</v>
      </c>
      <c r="H32">
        <v>2.5000000000000001E-2</v>
      </c>
      <c r="I32" t="s">
        <v>11</v>
      </c>
      <c r="J32" s="5">
        <f t="shared" si="17"/>
        <v>0.1143</v>
      </c>
      <c r="K32">
        <v>0.26909285578100356</v>
      </c>
      <c r="L32" s="2">
        <f t="shared" si="13"/>
        <v>0.1345632461939881</v>
      </c>
      <c r="M32" s="3">
        <f t="shared" si="14"/>
        <v>383.9493953809976</v>
      </c>
      <c r="N32" s="2">
        <f t="shared" si="15"/>
        <v>4549.6295781661929</v>
      </c>
      <c r="O32" s="7">
        <f t="shared" si="7"/>
        <v>2.6063061988578994E-3</v>
      </c>
      <c r="P32">
        <f t="shared" si="16"/>
        <v>0.25434203379370329</v>
      </c>
    </row>
    <row r="33" spans="1:16" x14ac:dyDescent="0.25">
      <c r="A33">
        <v>1</v>
      </c>
      <c r="B33">
        <f t="shared" si="11"/>
        <v>0.99984769515639127</v>
      </c>
      <c r="C33">
        <f t="shared" si="12"/>
        <v>1.7452406437283512E-2</v>
      </c>
      <c r="E33">
        <v>889</v>
      </c>
      <c r="F33">
        <v>1.2250000000000001</v>
      </c>
      <c r="G33">
        <v>0.28000000000000003</v>
      </c>
      <c r="H33">
        <v>2.5000000000000001E-2</v>
      </c>
      <c r="I33" t="s">
        <v>11</v>
      </c>
      <c r="J33" s="5">
        <f t="shared" si="17"/>
        <v>0.1143</v>
      </c>
      <c r="K33">
        <v>0.47308231327110045</v>
      </c>
      <c r="L33" s="2">
        <f t="shared" si="13"/>
        <v>0.23657072428012968</v>
      </c>
      <c r="M33" s="3">
        <f t="shared" si="14"/>
        <v>383.9493953809976</v>
      </c>
      <c r="N33" s="2">
        <f t="shared" si="15"/>
        <v>4549.6295781661929</v>
      </c>
      <c r="O33" s="7">
        <f t="shared" si="7"/>
        <v>2.6063061988578994E-3</v>
      </c>
      <c r="P33">
        <f t="shared" si="16"/>
        <v>0.447149432339912</v>
      </c>
    </row>
    <row r="34" spans="1:16" x14ac:dyDescent="0.25">
      <c r="A34">
        <v>3</v>
      </c>
      <c r="B34">
        <f t="shared" si="11"/>
        <v>0.99862953475457383</v>
      </c>
      <c r="C34">
        <f t="shared" si="12"/>
        <v>5.2335956242943835E-2</v>
      </c>
      <c r="E34">
        <v>889</v>
      </c>
      <c r="F34">
        <v>1.2250000000000001</v>
      </c>
      <c r="G34">
        <v>0.28000000000000003</v>
      </c>
      <c r="H34">
        <v>2.5000000000000001E-2</v>
      </c>
      <c r="I34" t="s">
        <v>11</v>
      </c>
      <c r="J34" s="5">
        <f t="shared" si="17"/>
        <v>0.1143</v>
      </c>
      <c r="K34">
        <v>0.48561456429658362</v>
      </c>
      <c r="L34" s="2">
        <f t="shared" si="13"/>
        <v>0.24283763305856032</v>
      </c>
      <c r="M34" s="3">
        <f t="shared" si="14"/>
        <v>383.9493953809976</v>
      </c>
      <c r="N34" s="2">
        <f t="shared" si="15"/>
        <v>4549.6295781661929</v>
      </c>
      <c r="O34" s="7">
        <f t="shared" si="7"/>
        <v>2.6063061988578994E-3</v>
      </c>
      <c r="P34">
        <f t="shared" si="16"/>
        <v>0.45899470487449273</v>
      </c>
    </row>
    <row r="35" spans="1:16" x14ac:dyDescent="0.25">
      <c r="A35">
        <v>5</v>
      </c>
      <c r="B35">
        <f t="shared" si="11"/>
        <v>0.99619469809174555</v>
      </c>
      <c r="C35">
        <f t="shared" si="12"/>
        <v>8.7155742747658166E-2</v>
      </c>
      <c r="E35">
        <v>889</v>
      </c>
      <c r="F35">
        <v>1.2250000000000001</v>
      </c>
      <c r="G35">
        <v>0.28000000000000003</v>
      </c>
      <c r="H35">
        <v>2.5000000000000001E-2</v>
      </c>
      <c r="I35" t="s">
        <v>11</v>
      </c>
      <c r="J35" s="5">
        <f t="shared" si="17"/>
        <v>0.1143</v>
      </c>
      <c r="K35">
        <v>0.50526608673802254</v>
      </c>
      <c r="L35" s="2">
        <f t="shared" si="13"/>
        <v>0.25266462249943239</v>
      </c>
      <c r="M35" s="3">
        <f t="shared" si="14"/>
        <v>383.9493953809976</v>
      </c>
      <c r="N35" s="2">
        <f t="shared" si="15"/>
        <v>4549.6295781661929</v>
      </c>
      <c r="O35" s="7">
        <f t="shared" si="7"/>
        <v>2.6063061988578994E-3</v>
      </c>
      <c r="P35">
        <f t="shared" si="16"/>
        <v>0.47756899281086918</v>
      </c>
    </row>
    <row r="36" spans="1:16" x14ac:dyDescent="0.25">
      <c r="A36">
        <v>7</v>
      </c>
      <c r="B36">
        <f t="shared" si="11"/>
        <v>0.99254615164132198</v>
      </c>
      <c r="C36">
        <f t="shared" si="12"/>
        <v>0.12186934340514748</v>
      </c>
      <c r="E36">
        <v>889</v>
      </c>
      <c r="F36">
        <v>1.2250000000000001</v>
      </c>
      <c r="G36">
        <v>0.28000000000000003</v>
      </c>
      <c r="H36">
        <v>2.5000000000000001E-2</v>
      </c>
      <c r="I36" t="s">
        <v>11</v>
      </c>
      <c r="J36" s="5">
        <f t="shared" si="17"/>
        <v>0.1143</v>
      </c>
      <c r="K36">
        <v>0.51452792590008523</v>
      </c>
      <c r="L36" s="2">
        <f t="shared" si="13"/>
        <v>0.25729612094541138</v>
      </c>
      <c r="M36" s="3">
        <f t="shared" si="14"/>
        <v>383.9493953809976</v>
      </c>
      <c r="N36" s="2">
        <f t="shared" si="15"/>
        <v>4549.6295781661929</v>
      </c>
      <c r="O36" s="7">
        <f t="shared" si="7"/>
        <v>2.6063061988578994E-3</v>
      </c>
      <c r="P36">
        <f t="shared" si="16"/>
        <v>0.48632312714978421</v>
      </c>
    </row>
    <row r="37" spans="1:16" x14ac:dyDescent="0.25">
      <c r="A37">
        <v>10</v>
      </c>
      <c r="B37">
        <f t="shared" si="11"/>
        <v>0.98480775301220802</v>
      </c>
      <c r="C37">
        <f t="shared" si="12"/>
        <v>0.17364817766693033</v>
      </c>
      <c r="E37">
        <v>889</v>
      </c>
      <c r="F37">
        <v>1.2250000000000001</v>
      </c>
      <c r="G37">
        <v>0.28000000000000003</v>
      </c>
      <c r="H37">
        <v>2.5000000000000001E-2</v>
      </c>
      <c r="I37" t="s">
        <v>11</v>
      </c>
      <c r="J37" s="5">
        <f t="shared" si="17"/>
        <v>0.1143</v>
      </c>
      <c r="K37">
        <v>0.52757616487455194</v>
      </c>
      <c r="L37" s="2">
        <f t="shared" si="13"/>
        <v>0.2638210559475806</v>
      </c>
      <c r="M37" s="3">
        <f t="shared" si="14"/>
        <v>383.9493953809976</v>
      </c>
      <c r="N37" s="2">
        <f t="shared" si="15"/>
        <v>4549.6295781661929</v>
      </c>
      <c r="O37" s="7">
        <f t="shared" si="7"/>
        <v>2.6063061988578994E-3</v>
      </c>
      <c r="P37">
        <f t="shared" si="16"/>
        <v>0.49865610280073575</v>
      </c>
    </row>
    <row r="38" spans="1:16" x14ac:dyDescent="0.25">
      <c r="A38">
        <v>0</v>
      </c>
      <c r="B38">
        <f t="shared" si="11"/>
        <v>1</v>
      </c>
      <c r="C38">
        <f t="shared" si="12"/>
        <v>0</v>
      </c>
      <c r="E38">
        <v>889</v>
      </c>
      <c r="F38">
        <v>1.2250000000000001</v>
      </c>
      <c r="G38">
        <v>0.14000000000000001</v>
      </c>
      <c r="H38">
        <v>2.5000000000000001E-2</v>
      </c>
      <c r="I38" t="s">
        <v>11</v>
      </c>
      <c r="J38" s="5">
        <v>0.15239999999999998</v>
      </c>
      <c r="K38">
        <v>0.54349090938764855</v>
      </c>
      <c r="L38" s="2">
        <f t="shared" ref="L38:L49" si="18">+F38*K38*J38/G38</f>
        <v>0.72474512766842913</v>
      </c>
      <c r="M38" s="3">
        <f t="shared" ref="M38:M49" si="19">+(9.80665*J38^3*(E38-F38)*E38)^0.5/G38</f>
        <v>1182.2575294848693</v>
      </c>
      <c r="N38" s="2">
        <f t="shared" ref="N38:N49" si="20">(E38-F38)*9.80665*J38*J38/H38</f>
        <v>8088.2303611843417</v>
      </c>
      <c r="O38" s="7">
        <f t="shared" si="7"/>
        <v>8.4642276684442433E-4</v>
      </c>
      <c r="P38">
        <f t="shared" ref="P38:P49" si="21">K38/SQRT(9.80665*J38*(1-F38/E38))</f>
        <v>0.44487590861863419</v>
      </c>
    </row>
    <row r="39" spans="1:16" x14ac:dyDescent="0.25">
      <c r="A39">
        <v>1</v>
      </c>
      <c r="B39">
        <f t="shared" si="11"/>
        <v>0.99984769515639127</v>
      </c>
      <c r="C39">
        <f t="shared" si="12"/>
        <v>1.7452406437283512E-2</v>
      </c>
      <c r="E39">
        <v>889</v>
      </c>
      <c r="F39">
        <v>1.2250000000000001</v>
      </c>
      <c r="G39">
        <v>0.14000000000000001</v>
      </c>
      <c r="H39">
        <v>2.5000000000000001E-2</v>
      </c>
      <c r="I39" t="s">
        <v>11</v>
      </c>
      <c r="J39" s="5">
        <v>0.15239999999999998</v>
      </c>
      <c r="K39">
        <v>0.5585258829304649</v>
      </c>
      <c r="L39" s="2">
        <f t="shared" si="18"/>
        <v>0.74479426488777489</v>
      </c>
      <c r="M39" s="3">
        <f t="shared" si="19"/>
        <v>1182.2575294848693</v>
      </c>
      <c r="N39" s="2">
        <f t="shared" si="20"/>
        <v>8088.2303611843417</v>
      </c>
      <c r="O39" s="7">
        <f t="shared" si="7"/>
        <v>8.4642276684442433E-4</v>
      </c>
      <c r="P39">
        <f t="shared" si="21"/>
        <v>0.45718282562567986</v>
      </c>
    </row>
    <row r="40" spans="1:16" x14ac:dyDescent="0.25">
      <c r="A40">
        <v>3</v>
      </c>
      <c r="B40">
        <f t="shared" si="11"/>
        <v>0.99862953475457383</v>
      </c>
      <c r="C40">
        <f t="shared" si="12"/>
        <v>5.2335956242943835E-2</v>
      </c>
      <c r="E40">
        <v>889</v>
      </c>
      <c r="F40">
        <v>1.2250000000000001</v>
      </c>
      <c r="G40">
        <v>0.14000000000000001</v>
      </c>
      <c r="H40">
        <v>2.5000000000000001E-2</v>
      </c>
      <c r="I40" t="s">
        <v>11</v>
      </c>
      <c r="J40" s="5">
        <v>0.15239999999999998</v>
      </c>
      <c r="K40">
        <v>0.57602987357219748</v>
      </c>
      <c r="L40" s="2">
        <f t="shared" si="18"/>
        <v>0.76813583640852523</v>
      </c>
      <c r="M40" s="3">
        <f t="shared" si="19"/>
        <v>1182.2575294848693</v>
      </c>
      <c r="N40" s="2">
        <f t="shared" si="20"/>
        <v>8088.2303611843417</v>
      </c>
      <c r="O40" s="7">
        <f t="shared" si="7"/>
        <v>8.4642276684442433E-4</v>
      </c>
      <c r="P40">
        <f t="shared" si="21"/>
        <v>0.47151076305147155</v>
      </c>
    </row>
    <row r="41" spans="1:16" x14ac:dyDescent="0.25">
      <c r="A41">
        <v>5</v>
      </c>
      <c r="B41">
        <f t="shared" si="11"/>
        <v>0.99619469809174555</v>
      </c>
      <c r="C41">
        <f t="shared" si="12"/>
        <v>8.7155742747658166E-2</v>
      </c>
      <c r="E41">
        <v>889</v>
      </c>
      <c r="F41">
        <v>1.2250000000000001</v>
      </c>
      <c r="G41">
        <v>0.14000000000000001</v>
      </c>
      <c r="H41">
        <v>2.5000000000000001E-2</v>
      </c>
      <c r="I41" t="s">
        <v>11</v>
      </c>
      <c r="J41" s="5">
        <v>0.15239999999999998</v>
      </c>
      <c r="K41">
        <v>0.58677269095360762</v>
      </c>
      <c r="L41" s="2">
        <f t="shared" si="18"/>
        <v>0.78246138338663562</v>
      </c>
      <c r="M41" s="3">
        <f t="shared" si="19"/>
        <v>1182.2575294848693</v>
      </c>
      <c r="N41" s="2">
        <f t="shared" si="20"/>
        <v>8088.2303611843417</v>
      </c>
      <c r="O41" s="7">
        <f t="shared" si="7"/>
        <v>8.4642276684442433E-4</v>
      </c>
      <c r="P41">
        <f t="shared" si="21"/>
        <v>0.48030432438088483</v>
      </c>
    </row>
    <row r="42" spans="1:16" x14ac:dyDescent="0.25">
      <c r="A42">
        <v>7</v>
      </c>
      <c r="B42">
        <f t="shared" si="11"/>
        <v>0.99254615164132198</v>
      </c>
      <c r="C42">
        <f t="shared" si="12"/>
        <v>0.12186934340514748</v>
      </c>
      <c r="E42">
        <v>889</v>
      </c>
      <c r="F42">
        <v>1.2250000000000001</v>
      </c>
      <c r="G42">
        <v>0.14000000000000001</v>
      </c>
      <c r="H42">
        <v>2.5000000000000001E-2</v>
      </c>
      <c r="I42" t="s">
        <v>11</v>
      </c>
      <c r="J42" s="5">
        <v>0.15239999999999998</v>
      </c>
      <c r="K42">
        <v>0.60034831702913194</v>
      </c>
      <c r="L42" s="2">
        <f t="shared" si="18"/>
        <v>0.80056448075834741</v>
      </c>
      <c r="M42" s="3">
        <f t="shared" si="19"/>
        <v>1182.2575294848693</v>
      </c>
      <c r="N42" s="2">
        <f t="shared" si="20"/>
        <v>8088.2303611843417</v>
      </c>
      <c r="O42" s="7">
        <f t="shared" si="7"/>
        <v>8.4642276684442433E-4</v>
      </c>
      <c r="P42">
        <f t="shared" si="21"/>
        <v>0.49141668869295835</v>
      </c>
    </row>
    <row r="43" spans="1:16" x14ac:dyDescent="0.25">
      <c r="A43">
        <v>10</v>
      </c>
      <c r="B43">
        <f t="shared" si="11"/>
        <v>0.98480775301220802</v>
      </c>
      <c r="C43">
        <f t="shared" si="12"/>
        <v>0.17364817766693033</v>
      </c>
      <c r="E43">
        <v>889</v>
      </c>
      <c r="F43">
        <v>1.2250000000000001</v>
      </c>
      <c r="G43">
        <v>0.14000000000000001</v>
      </c>
      <c r="H43">
        <v>2.5000000000000001E-2</v>
      </c>
      <c r="I43" t="s">
        <v>11</v>
      </c>
      <c r="J43" s="5">
        <v>0.15239999999999998</v>
      </c>
      <c r="K43">
        <v>0.61456732981698459</v>
      </c>
      <c r="L43" s="2">
        <f t="shared" si="18"/>
        <v>0.81952553431094877</v>
      </c>
      <c r="M43" s="3">
        <f t="shared" si="19"/>
        <v>1182.2575294848693</v>
      </c>
      <c r="N43" s="2">
        <f t="shared" si="20"/>
        <v>8088.2303611843417</v>
      </c>
      <c r="O43" s="7">
        <f t="shared" si="7"/>
        <v>8.4642276684442433E-4</v>
      </c>
      <c r="P43">
        <f t="shared" si="21"/>
        <v>0.50305569888502044</v>
      </c>
    </row>
    <row r="44" spans="1:16" x14ac:dyDescent="0.25">
      <c r="A44">
        <v>0</v>
      </c>
      <c r="B44">
        <f t="shared" si="11"/>
        <v>1</v>
      </c>
      <c r="C44">
        <f t="shared" si="12"/>
        <v>0</v>
      </c>
      <c r="E44">
        <v>889</v>
      </c>
      <c r="F44">
        <v>1.2250000000000001</v>
      </c>
      <c r="G44">
        <v>0.28000000000000003</v>
      </c>
      <c r="H44">
        <v>2.5000000000000001E-2</v>
      </c>
      <c r="I44" t="s">
        <v>11</v>
      </c>
      <c r="J44" s="5">
        <v>0.15239999999999998</v>
      </c>
      <c r="K44">
        <v>0.49014374406479011</v>
      </c>
      <c r="L44" s="2">
        <f t="shared" si="18"/>
        <v>0.32680334135519873</v>
      </c>
      <c r="M44" s="3">
        <f t="shared" si="19"/>
        <v>591.12876474243467</v>
      </c>
      <c r="N44" s="2">
        <f t="shared" si="20"/>
        <v>8088.2303611843417</v>
      </c>
      <c r="O44" s="7">
        <f t="shared" si="7"/>
        <v>1.6928455336888487E-3</v>
      </c>
      <c r="P44">
        <f t="shared" si="21"/>
        <v>0.40120844659617833</v>
      </c>
    </row>
    <row r="45" spans="1:16" x14ac:dyDescent="0.25">
      <c r="A45">
        <v>1</v>
      </c>
      <c r="B45">
        <f t="shared" si="11"/>
        <v>0.99984769515639127</v>
      </c>
      <c r="C45">
        <f t="shared" si="12"/>
        <v>1.7452406437283512E-2</v>
      </c>
      <c r="E45">
        <v>889</v>
      </c>
      <c r="F45">
        <v>1.2250000000000001</v>
      </c>
      <c r="G45">
        <v>0.28000000000000003</v>
      </c>
      <c r="H45">
        <v>2.5000000000000001E-2</v>
      </c>
      <c r="I45" t="s">
        <v>11</v>
      </c>
      <c r="J45" s="5">
        <v>0.15239999999999998</v>
      </c>
      <c r="K45">
        <v>0.52530477740049053</v>
      </c>
      <c r="L45" s="2">
        <f t="shared" si="18"/>
        <v>0.35024696033177699</v>
      </c>
      <c r="M45" s="3">
        <f t="shared" si="19"/>
        <v>591.12876474243467</v>
      </c>
      <c r="N45" s="2">
        <f t="shared" si="20"/>
        <v>8088.2303611843417</v>
      </c>
      <c r="O45" s="7">
        <f t="shared" si="7"/>
        <v>1.6928455336888487E-3</v>
      </c>
      <c r="P45">
        <f t="shared" si="21"/>
        <v>0.42998960260633862</v>
      </c>
    </row>
    <row r="46" spans="1:16" x14ac:dyDescent="0.25">
      <c r="A46">
        <v>3</v>
      </c>
      <c r="B46">
        <f t="shared" si="11"/>
        <v>0.99862953475457383</v>
      </c>
      <c r="C46">
        <f t="shared" si="12"/>
        <v>5.2335956242943835E-2</v>
      </c>
      <c r="E46">
        <v>889</v>
      </c>
      <c r="F46">
        <v>1.2250000000000001</v>
      </c>
      <c r="G46">
        <v>0.28000000000000003</v>
      </c>
      <c r="H46">
        <v>2.5000000000000001E-2</v>
      </c>
      <c r="I46" t="s">
        <v>11</v>
      </c>
      <c r="J46" s="5">
        <v>0.15239999999999998</v>
      </c>
      <c r="K46">
        <v>0.54205841753295125</v>
      </c>
      <c r="L46" s="2">
        <f t="shared" si="18"/>
        <v>0.36141744989009517</v>
      </c>
      <c r="M46" s="3">
        <f t="shared" si="19"/>
        <v>591.12876474243467</v>
      </c>
      <c r="N46" s="2">
        <f t="shared" si="20"/>
        <v>8088.2303611843417</v>
      </c>
      <c r="O46" s="7">
        <f t="shared" si="7"/>
        <v>1.6928455336888487E-3</v>
      </c>
      <c r="P46">
        <f t="shared" si="21"/>
        <v>0.44370333865575246</v>
      </c>
    </row>
    <row r="47" spans="1:16" x14ac:dyDescent="0.25">
      <c r="A47">
        <v>5</v>
      </c>
      <c r="B47">
        <f t="shared" si="11"/>
        <v>0.99619469809174555</v>
      </c>
      <c r="C47">
        <f t="shared" si="12"/>
        <v>8.7155742747658166E-2</v>
      </c>
      <c r="E47">
        <v>889</v>
      </c>
      <c r="F47">
        <v>1.2250000000000001</v>
      </c>
      <c r="G47">
        <v>0.28000000000000003</v>
      </c>
      <c r="H47">
        <v>2.5000000000000001E-2</v>
      </c>
      <c r="I47" t="s">
        <v>11</v>
      </c>
      <c r="J47" s="5">
        <v>0.15239999999999998</v>
      </c>
      <c r="K47">
        <v>0.55718482905982902</v>
      </c>
      <c r="L47" s="2">
        <f t="shared" si="18"/>
        <v>0.37150298477564098</v>
      </c>
      <c r="M47" s="3">
        <f t="shared" si="19"/>
        <v>591.12876474243467</v>
      </c>
      <c r="N47" s="2">
        <f t="shared" si="20"/>
        <v>8088.2303611843417</v>
      </c>
      <c r="O47" s="7">
        <f t="shared" si="7"/>
        <v>1.6928455336888487E-3</v>
      </c>
      <c r="P47">
        <f t="shared" si="21"/>
        <v>0.45608510246435252</v>
      </c>
    </row>
    <row r="48" spans="1:16" x14ac:dyDescent="0.25">
      <c r="A48">
        <v>7</v>
      </c>
      <c r="B48">
        <f t="shared" si="11"/>
        <v>0.99254615164132198</v>
      </c>
      <c r="C48">
        <f t="shared" si="12"/>
        <v>0.12186934340514748</v>
      </c>
      <c r="E48">
        <v>889</v>
      </c>
      <c r="F48">
        <v>1.2250000000000001</v>
      </c>
      <c r="G48">
        <v>0.28000000000000003</v>
      </c>
      <c r="H48">
        <v>2.5000000000000001E-2</v>
      </c>
      <c r="I48" t="s">
        <v>11</v>
      </c>
      <c r="J48" s="5">
        <v>0.15239999999999998</v>
      </c>
      <c r="K48">
        <v>0.57159280777701826</v>
      </c>
      <c r="L48" s="2">
        <f t="shared" si="18"/>
        <v>0.38110950458532689</v>
      </c>
      <c r="M48" s="3">
        <f t="shared" si="19"/>
        <v>591.12876474243467</v>
      </c>
      <c r="N48" s="2">
        <f t="shared" si="20"/>
        <v>8088.2303611843417</v>
      </c>
      <c r="O48" s="7">
        <f t="shared" si="7"/>
        <v>1.6928455336888487E-3</v>
      </c>
      <c r="P48">
        <f t="shared" si="21"/>
        <v>0.46787879121323955</v>
      </c>
    </row>
    <row r="49" spans="1:16" x14ac:dyDescent="0.25">
      <c r="A49">
        <v>10</v>
      </c>
      <c r="B49">
        <f t="shared" si="11"/>
        <v>0.98480775301220802</v>
      </c>
      <c r="C49">
        <f t="shared" si="12"/>
        <v>0.17364817766693033</v>
      </c>
      <c r="E49">
        <v>889</v>
      </c>
      <c r="F49">
        <v>1.2250000000000001</v>
      </c>
      <c r="G49">
        <v>0.28000000000000003</v>
      </c>
      <c r="H49">
        <v>2.5000000000000001E-2</v>
      </c>
      <c r="I49" t="s">
        <v>11</v>
      </c>
      <c r="J49" s="5">
        <v>0.15239999999999998</v>
      </c>
      <c r="K49">
        <v>0.58677269095360762</v>
      </c>
      <c r="L49" s="2">
        <f t="shared" si="18"/>
        <v>0.39123069169331781</v>
      </c>
      <c r="M49" s="3">
        <f t="shared" si="19"/>
        <v>591.12876474243467</v>
      </c>
      <c r="N49" s="2">
        <f t="shared" si="20"/>
        <v>8088.2303611843417</v>
      </c>
      <c r="O49" s="7">
        <f t="shared" si="7"/>
        <v>1.6928455336888487E-3</v>
      </c>
      <c r="P49">
        <f t="shared" si="21"/>
        <v>0.48030432438088483</v>
      </c>
    </row>
    <row r="50" spans="1:16" x14ac:dyDescent="0.25">
      <c r="A50">
        <v>0</v>
      </c>
      <c r="B50">
        <f t="shared" ref="B50:B61" si="22">+COS(RADIANS(A50))</f>
        <v>1</v>
      </c>
      <c r="C50">
        <f t="shared" ref="C50:C61" si="23">+SIN(RADIANS(A50))</f>
        <v>0</v>
      </c>
      <c r="E50" s="6">
        <v>860.9</v>
      </c>
      <c r="F50" s="6">
        <v>1.2250000000000001</v>
      </c>
      <c r="G50" s="6">
        <v>0.14099999999999999</v>
      </c>
      <c r="H50">
        <v>2.5000000000000001E-2</v>
      </c>
      <c r="I50" t="s">
        <v>11</v>
      </c>
      <c r="J50" s="5">
        <f t="shared" ref="J50:J61" si="24">18.796/1000*2</f>
        <v>3.7592E-2</v>
      </c>
      <c r="K50" s="5">
        <v>9.3499688898266181E-2</v>
      </c>
      <c r="L50" s="2">
        <f t="shared" ref="L50:L61" si="25">+F50*K50*J50/G50</f>
        <v>3.0536733146829351E-2</v>
      </c>
      <c r="M50" s="3">
        <f t="shared" ref="M50:M61" si="26">+(9.80665*J50^3*(E50-F50)*E50)^0.5/G50</f>
        <v>139.26047613937101</v>
      </c>
      <c r="N50" s="2">
        <f t="shared" ref="N50:N61" si="27">(E50-F50)*9.80665*J50*J50/H50</f>
        <v>476.54709695804183</v>
      </c>
      <c r="O50" s="7">
        <f t="shared" si="7"/>
        <v>7.1859026528048493E-3</v>
      </c>
      <c r="P50">
        <f t="shared" ref="P50:P61" si="28">K50/SQRT(9.80665*J50*(1-F50/E50))</f>
        <v>0.15410307943907486</v>
      </c>
    </row>
    <row r="51" spans="1:16" x14ac:dyDescent="0.25">
      <c r="A51">
        <v>1</v>
      </c>
      <c r="B51">
        <f t="shared" si="22"/>
        <v>0.99984769515639127</v>
      </c>
      <c r="C51">
        <f t="shared" si="23"/>
        <v>1.7452406437283512E-2</v>
      </c>
      <c r="E51" s="6">
        <v>860.9</v>
      </c>
      <c r="F51" s="6">
        <v>1.2250000000000001</v>
      </c>
      <c r="G51" s="6">
        <v>0.14099999999999999</v>
      </c>
      <c r="H51">
        <v>2.5000000000000001E-2</v>
      </c>
      <c r="I51" t="s">
        <v>11</v>
      </c>
      <c r="J51" s="5">
        <f t="shared" si="24"/>
        <v>3.7592E-2</v>
      </c>
      <c r="K51" s="5">
        <v>0.19618332644218411</v>
      </c>
      <c r="L51" s="2">
        <f t="shared" si="25"/>
        <v>6.4072917867573534E-2</v>
      </c>
      <c r="M51" s="3">
        <f t="shared" si="26"/>
        <v>139.26047613937101</v>
      </c>
      <c r="N51" s="2">
        <f t="shared" si="27"/>
        <v>476.54709695804183</v>
      </c>
      <c r="O51" s="7">
        <f t="shared" si="7"/>
        <v>7.1859026528048493E-3</v>
      </c>
      <c r="P51">
        <f t="shared" si="28"/>
        <v>0.32334283777389633</v>
      </c>
    </row>
    <row r="52" spans="1:16" x14ac:dyDescent="0.25">
      <c r="A52">
        <v>3</v>
      </c>
      <c r="B52">
        <f t="shared" si="22"/>
        <v>0.99862953475457383</v>
      </c>
      <c r="C52">
        <f t="shared" si="23"/>
        <v>5.2335956242943835E-2</v>
      </c>
      <c r="E52" s="6">
        <v>860.9</v>
      </c>
      <c r="F52" s="6">
        <v>1.2250000000000001</v>
      </c>
      <c r="G52" s="6">
        <v>0.14099999999999999</v>
      </c>
      <c r="H52">
        <v>2.5000000000000001E-2</v>
      </c>
      <c r="I52" t="s">
        <v>11</v>
      </c>
      <c r="J52" s="5">
        <f t="shared" si="24"/>
        <v>3.7592E-2</v>
      </c>
      <c r="K52" s="5">
        <v>0.21658923895881993</v>
      </c>
      <c r="L52" s="2">
        <f t="shared" si="25"/>
        <v>7.0737431006393278E-2</v>
      </c>
      <c r="M52" s="3">
        <f t="shared" si="26"/>
        <v>139.26047613937101</v>
      </c>
      <c r="N52" s="2">
        <f t="shared" si="27"/>
        <v>476.54709695804183</v>
      </c>
      <c r="O52" s="7">
        <f t="shared" si="7"/>
        <v>7.1859026528048493E-3</v>
      </c>
      <c r="P52">
        <f t="shared" si="28"/>
        <v>0.35697518451891586</v>
      </c>
    </row>
    <row r="53" spans="1:16" x14ac:dyDescent="0.25">
      <c r="A53">
        <v>5</v>
      </c>
      <c r="B53">
        <f t="shared" si="22"/>
        <v>0.99619469809174555</v>
      </c>
      <c r="C53">
        <f t="shared" si="23"/>
        <v>8.7155742747658166E-2</v>
      </c>
      <c r="E53" s="6">
        <v>860.9</v>
      </c>
      <c r="F53" s="6">
        <v>1.2250000000000001</v>
      </c>
      <c r="G53" s="6">
        <v>0.14099999999999999</v>
      </c>
      <c r="H53">
        <v>2.5000000000000001E-2</v>
      </c>
      <c r="I53" t="s">
        <v>11</v>
      </c>
      <c r="J53" s="5">
        <f t="shared" si="24"/>
        <v>3.7592E-2</v>
      </c>
      <c r="K53" s="5">
        <v>0.2229473598861289</v>
      </c>
      <c r="L53" s="2">
        <f t="shared" si="25"/>
        <v>7.2813975264029898E-2</v>
      </c>
      <c r="M53" s="3">
        <f t="shared" si="26"/>
        <v>139.26047613937101</v>
      </c>
      <c r="N53" s="2">
        <f t="shared" si="27"/>
        <v>476.54709695804183</v>
      </c>
      <c r="O53" s="7">
        <f t="shared" si="7"/>
        <v>7.1859026528048493E-3</v>
      </c>
      <c r="P53">
        <f t="shared" si="28"/>
        <v>0.36745442809597667</v>
      </c>
    </row>
    <row r="54" spans="1:16" x14ac:dyDescent="0.25">
      <c r="A54">
        <v>7</v>
      </c>
      <c r="B54">
        <f t="shared" si="22"/>
        <v>0.99254615164132198</v>
      </c>
      <c r="C54">
        <f t="shared" si="23"/>
        <v>0.12186934340514748</v>
      </c>
      <c r="E54" s="6">
        <v>860.9</v>
      </c>
      <c r="F54" s="6">
        <v>1.2250000000000001</v>
      </c>
      <c r="G54" s="6">
        <v>0.14099999999999999</v>
      </c>
      <c r="H54">
        <v>2.5000000000000001E-2</v>
      </c>
      <c r="I54" t="s">
        <v>11</v>
      </c>
      <c r="J54" s="5">
        <f t="shared" si="24"/>
        <v>3.7592E-2</v>
      </c>
      <c r="K54" s="5">
        <v>0.23176760405593688</v>
      </c>
      <c r="L54" s="2">
        <f t="shared" si="25"/>
        <v>7.5694641987919906E-2</v>
      </c>
      <c r="M54" s="3">
        <f t="shared" si="26"/>
        <v>139.26047613937101</v>
      </c>
      <c r="N54" s="2">
        <f t="shared" si="27"/>
        <v>476.54709695804183</v>
      </c>
      <c r="O54" s="7">
        <f t="shared" si="7"/>
        <v>7.1859026528048493E-3</v>
      </c>
      <c r="P54">
        <f t="shared" si="28"/>
        <v>0.38199166136368179</v>
      </c>
    </row>
    <row r="55" spans="1:16" x14ac:dyDescent="0.25">
      <c r="A55">
        <v>10</v>
      </c>
      <c r="B55">
        <f t="shared" si="22"/>
        <v>0.98480775301220802</v>
      </c>
      <c r="C55">
        <f t="shared" si="23"/>
        <v>0.17364817766693033</v>
      </c>
      <c r="E55" s="6">
        <v>860.9</v>
      </c>
      <c r="F55" s="6">
        <v>1.2250000000000001</v>
      </c>
      <c r="G55" s="6">
        <v>0.14099999999999999</v>
      </c>
      <c r="H55">
        <v>2.5000000000000001E-2</v>
      </c>
      <c r="I55" t="s">
        <v>11</v>
      </c>
      <c r="J55" s="5">
        <f t="shared" si="24"/>
        <v>3.7592E-2</v>
      </c>
      <c r="K55" s="5">
        <v>0.23771637357694794</v>
      </c>
      <c r="L55" s="2">
        <f t="shared" si="25"/>
        <v>7.7637493237540212E-2</v>
      </c>
      <c r="M55" s="3">
        <f t="shared" si="26"/>
        <v>139.26047613937101</v>
      </c>
      <c r="N55" s="2">
        <f t="shared" si="27"/>
        <v>476.54709695804183</v>
      </c>
      <c r="O55" s="7">
        <f t="shared" si="7"/>
        <v>7.1859026528048493E-3</v>
      </c>
      <c r="P55">
        <f t="shared" si="28"/>
        <v>0.39179622555916882</v>
      </c>
    </row>
    <row r="56" spans="1:16" x14ac:dyDescent="0.25">
      <c r="A56">
        <v>0</v>
      </c>
      <c r="B56">
        <f t="shared" si="22"/>
        <v>1</v>
      </c>
      <c r="C56">
        <f t="shared" si="23"/>
        <v>0</v>
      </c>
      <c r="E56" s="6">
        <v>860.9</v>
      </c>
      <c r="F56" s="6">
        <v>1.2250000000000001</v>
      </c>
      <c r="G56" s="6">
        <v>0.28299999999999997</v>
      </c>
      <c r="H56">
        <v>2.5000000000000001E-2</v>
      </c>
      <c r="I56" t="s">
        <v>11</v>
      </c>
      <c r="J56" s="5">
        <f t="shared" si="24"/>
        <v>3.7592E-2</v>
      </c>
      <c r="K56" s="5">
        <v>4.7328929380444848E-2</v>
      </c>
      <c r="L56" s="2">
        <f t="shared" si="25"/>
        <v>7.7014369744005705E-3</v>
      </c>
      <c r="M56" s="3">
        <f t="shared" si="26"/>
        <v>69.384194825623013</v>
      </c>
      <c r="N56" s="2">
        <f t="shared" si="27"/>
        <v>476.54709695804183</v>
      </c>
      <c r="O56" s="7">
        <f t="shared" si="7"/>
        <v>1.4422769154211153E-2</v>
      </c>
      <c r="P56">
        <f t="shared" si="28"/>
        <v>7.8005968255326519E-2</v>
      </c>
    </row>
    <row r="57" spans="1:16" x14ac:dyDescent="0.25">
      <c r="A57">
        <v>1</v>
      </c>
      <c r="B57">
        <f t="shared" si="22"/>
        <v>0.99984769515639127</v>
      </c>
      <c r="C57">
        <f t="shared" si="23"/>
        <v>1.7452406437283512E-2</v>
      </c>
      <c r="E57" s="6">
        <v>860.9</v>
      </c>
      <c r="F57" s="6">
        <v>1.2250000000000001</v>
      </c>
      <c r="G57" s="6">
        <v>0.28299999999999997</v>
      </c>
      <c r="H57">
        <v>2.5000000000000001E-2</v>
      </c>
      <c r="I57" t="s">
        <v>11</v>
      </c>
      <c r="J57" s="5">
        <f t="shared" si="24"/>
        <v>3.7592E-2</v>
      </c>
      <c r="K57" s="5">
        <v>0.13209137001373675</v>
      </c>
      <c r="L57" s="2">
        <f t="shared" si="25"/>
        <v>2.1494113100376612E-2</v>
      </c>
      <c r="M57" s="3">
        <f t="shared" si="26"/>
        <v>69.384194825623013</v>
      </c>
      <c r="N57" s="2">
        <f t="shared" si="27"/>
        <v>476.54709695804183</v>
      </c>
      <c r="O57" s="7">
        <f t="shared" si="7"/>
        <v>1.4422769154211153E-2</v>
      </c>
      <c r="P57">
        <f t="shared" si="28"/>
        <v>0.21770860551837168</v>
      </c>
    </row>
    <row r="58" spans="1:16" x14ac:dyDescent="0.25">
      <c r="A58">
        <v>3</v>
      </c>
      <c r="B58">
        <f t="shared" si="22"/>
        <v>0.99862953475457383</v>
      </c>
      <c r="C58">
        <f t="shared" si="23"/>
        <v>5.2335956242943835E-2</v>
      </c>
      <c r="E58" s="6">
        <v>860.9</v>
      </c>
      <c r="F58" s="6">
        <v>1.2250000000000001</v>
      </c>
      <c r="G58" s="6">
        <v>0.28299999999999997</v>
      </c>
      <c r="H58">
        <v>2.5000000000000001E-2</v>
      </c>
      <c r="I58" t="s">
        <v>11</v>
      </c>
      <c r="J58" s="5">
        <f t="shared" si="24"/>
        <v>3.7592E-2</v>
      </c>
      <c r="K58" s="5">
        <v>0.17101540392786366</v>
      </c>
      <c r="L58" s="2">
        <f t="shared" si="25"/>
        <v>2.7827892416815929E-2</v>
      </c>
      <c r="M58" s="3">
        <f t="shared" si="26"/>
        <v>69.384194825623013</v>
      </c>
      <c r="N58" s="2">
        <f t="shared" si="27"/>
        <v>476.54709695804183</v>
      </c>
      <c r="O58" s="7">
        <f t="shared" si="7"/>
        <v>1.4422769154211153E-2</v>
      </c>
      <c r="P58">
        <f t="shared" si="28"/>
        <v>0.28186190443345688</v>
      </c>
    </row>
    <row r="59" spans="1:16" x14ac:dyDescent="0.25">
      <c r="A59">
        <v>5</v>
      </c>
      <c r="B59">
        <f t="shared" si="22"/>
        <v>0.99619469809174555</v>
      </c>
      <c r="C59">
        <f t="shared" si="23"/>
        <v>8.7155742747658166E-2</v>
      </c>
      <c r="E59" s="6">
        <v>860.9</v>
      </c>
      <c r="F59" s="6">
        <v>1.2250000000000001</v>
      </c>
      <c r="G59" s="6">
        <v>0.28299999999999997</v>
      </c>
      <c r="H59">
        <v>2.5000000000000001E-2</v>
      </c>
      <c r="I59" t="s">
        <v>11</v>
      </c>
      <c r="J59" s="5">
        <f t="shared" si="24"/>
        <v>3.7592E-2</v>
      </c>
      <c r="K59" s="5">
        <v>0.18337911491486172</v>
      </c>
      <c r="L59" s="2">
        <f t="shared" si="25"/>
        <v>2.9839734691351115E-2</v>
      </c>
      <c r="M59" s="3">
        <f t="shared" si="26"/>
        <v>69.384194825623013</v>
      </c>
      <c r="N59" s="2">
        <f t="shared" si="27"/>
        <v>476.54709695804183</v>
      </c>
      <c r="O59" s="7">
        <f t="shared" si="7"/>
        <v>1.4422769154211153E-2</v>
      </c>
      <c r="P59">
        <f t="shared" si="28"/>
        <v>0.30223936192921608</v>
      </c>
    </row>
    <row r="60" spans="1:16" x14ac:dyDescent="0.25">
      <c r="A60">
        <v>7</v>
      </c>
      <c r="B60">
        <f t="shared" si="22"/>
        <v>0.99254615164132198</v>
      </c>
      <c r="C60">
        <f t="shared" si="23"/>
        <v>0.12186934340514748</v>
      </c>
      <c r="E60" s="6">
        <v>860.9</v>
      </c>
      <c r="F60" s="6">
        <v>1.2250000000000001</v>
      </c>
      <c r="G60" s="6">
        <v>0.28299999999999997</v>
      </c>
      <c r="H60">
        <v>2.5000000000000001E-2</v>
      </c>
      <c r="I60" t="s">
        <v>11</v>
      </c>
      <c r="J60" s="5">
        <f t="shared" si="24"/>
        <v>3.7592E-2</v>
      </c>
      <c r="K60" s="5">
        <v>0.19337864351662162</v>
      </c>
      <c r="L60" s="2">
        <f t="shared" si="25"/>
        <v>3.1466873532399756E-2</v>
      </c>
      <c r="M60" s="3">
        <f t="shared" si="26"/>
        <v>69.384194825623013</v>
      </c>
      <c r="N60" s="2">
        <f t="shared" si="27"/>
        <v>476.54709695804183</v>
      </c>
      <c r="O60" s="7">
        <f t="shared" si="7"/>
        <v>1.4422769154211153E-2</v>
      </c>
      <c r="P60">
        <f t="shared" si="28"/>
        <v>0.31872025259984677</v>
      </c>
    </row>
    <row r="61" spans="1:16" x14ac:dyDescent="0.25">
      <c r="A61">
        <v>10</v>
      </c>
      <c r="B61">
        <f t="shared" si="22"/>
        <v>0.98480775301220802</v>
      </c>
      <c r="C61">
        <f t="shared" si="23"/>
        <v>0.17364817766693033</v>
      </c>
      <c r="E61" s="6">
        <v>860.9</v>
      </c>
      <c r="F61" s="6">
        <v>1.2250000000000001</v>
      </c>
      <c r="G61" s="6">
        <v>0.28299999999999997</v>
      </c>
      <c r="H61">
        <v>2.5000000000000001E-2</v>
      </c>
      <c r="I61" t="s">
        <v>11</v>
      </c>
      <c r="J61" s="5">
        <f t="shared" si="24"/>
        <v>3.7592E-2</v>
      </c>
      <c r="K61" s="5">
        <v>0.20336693299905031</v>
      </c>
      <c r="L61" s="2">
        <f t="shared" si="25"/>
        <v>3.3092183526476561E-2</v>
      </c>
      <c r="M61" s="3">
        <f t="shared" si="26"/>
        <v>69.384194825623013</v>
      </c>
      <c r="N61" s="2">
        <f t="shared" si="27"/>
        <v>476.54709695804183</v>
      </c>
      <c r="O61" s="7">
        <f t="shared" si="7"/>
        <v>1.4422769154211153E-2</v>
      </c>
      <c r="P61">
        <f t="shared" si="28"/>
        <v>0.33518261932756882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Pugliese Manotas</dc:creator>
  <cp:lastModifiedBy>Victor Pugliese Manotas</cp:lastModifiedBy>
  <dcterms:created xsi:type="dcterms:W3CDTF">2018-10-04T21:15:02Z</dcterms:created>
  <dcterms:modified xsi:type="dcterms:W3CDTF">2019-01-09T01:16:30Z</dcterms:modified>
</cp:coreProperties>
</file>