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orporate-banking-course\xls\"/>
    </mc:Choice>
  </mc:AlternateContent>
  <bookViews>
    <workbookView xWindow="0" yWindow="0" windowWidth="19200" windowHeight="10695"/>
  </bookViews>
  <sheets>
    <sheet name="BIS" sheetId="1" r:id="rId1"/>
  </sheets>
  <calcPr calcId="152511"/>
</workbook>
</file>

<file path=xl/calcChain.xml><?xml version="1.0" encoding="utf-8"?>
<calcChain xmlns="http://schemas.openxmlformats.org/spreadsheetml/2006/main">
  <c r="P21" i="1" l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2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14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5" i="1"/>
  <c r="L14" i="1"/>
  <c r="L12" i="1"/>
  <c r="L16" i="1"/>
  <c r="Q31" i="1"/>
  <c r="Q30" i="1"/>
  <c r="Q29" i="1"/>
  <c r="Q28" i="1"/>
  <c r="Q27" i="1"/>
  <c r="Q26" i="1"/>
  <c r="Q25" i="1"/>
  <c r="Q24" i="1"/>
  <c r="Q23" i="1"/>
  <c r="Q22" i="1"/>
  <c r="Q20" i="1"/>
  <c r="Q19" i="1"/>
  <c r="Q18" i="1"/>
  <c r="Q17" i="1"/>
  <c r="Q16" i="1"/>
  <c r="Q15" i="1"/>
  <c r="Q14" i="1"/>
  <c r="Q21" i="1"/>
  <c r="P15" i="1"/>
  <c r="P16" i="1"/>
  <c r="P17" i="1"/>
  <c r="P18" i="1"/>
  <c r="P19" i="1"/>
  <c r="P20" i="1"/>
  <c r="P22" i="1"/>
  <c r="P23" i="1"/>
  <c r="P24" i="1"/>
  <c r="P25" i="1"/>
  <c r="P26" i="1"/>
  <c r="P27" i="1"/>
  <c r="P28" i="1"/>
  <c r="P29" i="1"/>
  <c r="P30" i="1"/>
  <c r="P31" i="1"/>
  <c r="P14" i="1"/>
  <c r="N31" i="1"/>
  <c r="N30" i="1"/>
  <c r="N29" i="1"/>
  <c r="N28" i="1"/>
  <c r="N27" i="1"/>
  <c r="N26" i="1"/>
  <c r="N25" i="1"/>
  <c r="N24" i="1"/>
  <c r="N35" i="1"/>
  <c r="N23" i="1"/>
  <c r="N22" i="1"/>
  <c r="N21" i="1"/>
  <c r="N20" i="1"/>
  <c r="N19" i="1"/>
  <c r="N18" i="1"/>
  <c r="N17" i="1"/>
  <c r="N16" i="1"/>
  <c r="N15" i="1"/>
  <c r="N14" i="1"/>
  <c r="N12" i="1"/>
  <c r="M31" i="1"/>
  <c r="M30" i="1"/>
  <c r="M29" i="1"/>
  <c r="M28" i="1"/>
  <c r="M27" i="1"/>
  <c r="M26" i="1"/>
  <c r="M25" i="1"/>
  <c r="M24" i="1"/>
  <c r="M35" i="1"/>
  <c r="M23" i="1"/>
  <c r="M22" i="1"/>
  <c r="M21" i="1"/>
  <c r="M20" i="1"/>
  <c r="M19" i="1"/>
  <c r="M18" i="1"/>
  <c r="M17" i="1"/>
  <c r="M16" i="1"/>
  <c r="M15" i="1"/>
  <c r="M14" i="1"/>
  <c r="M12" i="1"/>
  <c r="L35" i="1"/>
</calcChain>
</file>

<file path=xl/sharedStrings.xml><?xml version="1.0" encoding="utf-8"?>
<sst xmlns="http://schemas.openxmlformats.org/spreadsheetml/2006/main" count="67" uniqueCount="63">
  <si>
    <t/>
  </si>
  <si>
    <t>BIS Statistics Explorer</t>
  </si>
  <si>
    <t>Table B1-S</t>
  </si>
  <si>
    <t>Summary of consolidated statistics, by nationality of reporting bank</t>
  </si>
  <si>
    <t>Amounts outstanding / Stocks at end-September 2019, in billions of US dollars</t>
  </si>
  <si>
    <t>Dataset</t>
  </si>
  <si>
    <t>Consolidated banking statistics (CBS_PUB)</t>
  </si>
  <si>
    <t>Data updated</t>
  </si>
  <si>
    <t>'27/02/2020 10:04</t>
  </si>
  <si>
    <t>Data URL</t>
  </si>
  <si>
    <t>http://stats.bis.org:8089/statx/srs/table/b1?m=S&amp;f=xlsx</t>
  </si>
  <si>
    <t>Q3 2019</t>
  </si>
  <si>
    <t>Total claims</t>
  </si>
  <si>
    <t>Foreign claims</t>
  </si>
  <si>
    <t>Domestic claims</t>
  </si>
  <si>
    <t>Total</t>
  </si>
  <si>
    <t>Immediate counterparty</t>
  </si>
  <si>
    <t>Guarantor basis</t>
  </si>
  <si>
    <t>All bank nationalities</t>
  </si>
  <si>
    <t>Australia</t>
  </si>
  <si>
    <t>Belgium</t>
  </si>
  <si>
    <t>Canada</t>
  </si>
  <si>
    <t>Chinese Taipei</t>
  </si>
  <si>
    <t>Finland</t>
  </si>
  <si>
    <t>France</t>
  </si>
  <si>
    <t>Germany</t>
  </si>
  <si>
    <t>Greece</t>
  </si>
  <si>
    <t>India</t>
  </si>
  <si>
    <t>Ireland</t>
  </si>
  <si>
    <t>Italy</t>
  </si>
  <si>
    <t>Korea</t>
  </si>
  <si>
    <t>Netherlands</t>
  </si>
  <si>
    <t>Spain</t>
  </si>
  <si>
    <t>Sweden</t>
  </si>
  <si>
    <t>Switzerland</t>
  </si>
  <si>
    <t>Turkey</t>
  </si>
  <si>
    <t>United Kingdom</t>
  </si>
  <si>
    <t>United States</t>
  </si>
  <si>
    <t>Equity</t>
  </si>
  <si>
    <t>E/L</t>
  </si>
  <si>
    <t>E</t>
  </si>
  <si>
    <t>L</t>
  </si>
  <si>
    <t>A</t>
  </si>
  <si>
    <t>L/E</t>
  </si>
  <si>
    <t>DC</t>
  </si>
  <si>
    <t>FC</t>
  </si>
  <si>
    <t>A-FC-DC</t>
  </si>
  <si>
    <t>DC/A</t>
  </si>
  <si>
    <t>Loans and deposits</t>
  </si>
  <si>
    <t>Debt securities</t>
  </si>
  <si>
    <t>Derivatives</t>
  </si>
  <si>
    <t xml:space="preserve">Liabilities (L) </t>
  </si>
  <si>
    <t>ld</t>
  </si>
  <si>
    <t>ld/E</t>
  </si>
  <si>
    <t>Leverage</t>
  </si>
  <si>
    <t>E/A</t>
  </si>
  <si>
    <t>~Adequacy</t>
  </si>
  <si>
    <t>Inward/outward</t>
  </si>
  <si>
    <t>Was HW leverage enough?</t>
  </si>
  <si>
    <t xml:space="preserve">Total assets </t>
  </si>
  <si>
    <t>"if a much larger fraction, at least 15%, of banks’ total, non-risk-weighted, assets were funded by equity, the social benefits would be substantial."</t>
  </si>
  <si>
    <t>https://voxeu.org/article/how-much-capital-should-banks-have\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</si>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</sst>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8" formatCode="0.0"/>
  </numFmts>
  <fonts count="1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Calibri"/>
      <family val="2"/>
      <charset val="204"/>
    </font>
    <font>
      <sz val="9"/>
      <color indexed="8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b/>
      <sz val="9"/>
      <color indexed="8"/>
      <name val="Calibri"/>
      <family val="2"/>
      <charset val="204"/>
      <scheme val="minor"/>
    </font>
    <font>
      <b/>
      <sz val="9"/>
      <name val="Calibri"/>
      <family val="2"/>
      <charset val="204"/>
    </font>
    <font>
      <b/>
      <sz val="9"/>
      <color theme="4" tint="-0.249977111117893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4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03">
    <xf numFmtId="0" fontId="0" fillId="0" borderId="0" xfId="0"/>
    <xf numFmtId="0" fontId="2" fillId="2" borderId="0" xfId="0" applyFont="1" applyFill="1" applyAlignment="1"/>
    <xf numFmtId="0" fontId="3" fillId="4" borderId="0" xfId="0" applyFont="1" applyFill="1" applyAlignment="1"/>
    <xf numFmtId="0" fontId="5" fillId="4" borderId="0" xfId="0" applyFont="1" applyFill="1" applyAlignment="1"/>
    <xf numFmtId="0" fontId="3" fillId="2" borderId="0" xfId="0" applyFont="1" applyFill="1" applyAlignment="1"/>
    <xf numFmtId="0" fontId="5" fillId="2" borderId="0" xfId="0" applyFont="1" applyFill="1" applyAlignment="1"/>
    <xf numFmtId="0" fontId="4" fillId="2" borderId="0" xfId="0" applyFont="1" applyFill="1" applyAlignment="1"/>
    <xf numFmtId="0" fontId="6" fillId="2" borderId="0" xfId="0" applyFont="1" applyFill="1" applyAlignment="1"/>
    <xf numFmtId="0" fontId="6" fillId="4" borderId="0" xfId="0" applyFont="1" applyFill="1" applyAlignment="1"/>
    <xf numFmtId="1" fontId="2" fillId="4" borderId="0" xfId="0" applyNumberFormat="1" applyFont="1" applyFill="1" applyAlignment="1"/>
    <xf numFmtId="1" fontId="6" fillId="4" borderId="0" xfId="0" applyNumberFormat="1" applyFont="1" applyFill="1" applyAlignment="1"/>
    <xf numFmtId="1" fontId="4" fillId="2" borderId="0" xfId="0" applyNumberFormat="1" applyFont="1" applyFill="1" applyAlignment="1"/>
    <xf numFmtId="0" fontId="5" fillId="5" borderId="0" xfId="0" applyFont="1" applyFill="1" applyAlignment="1"/>
    <xf numFmtId="0" fontId="3" fillId="5" borderId="0" xfId="0" applyFont="1" applyFill="1" applyAlignment="1"/>
    <xf numFmtId="0" fontId="6" fillId="5" borderId="0" xfId="0" applyFont="1" applyFill="1" applyAlignment="1"/>
    <xf numFmtId="1" fontId="6" fillId="5" borderId="0" xfId="0" applyNumberFormat="1" applyFont="1" applyFill="1" applyAlignment="1"/>
    <xf numFmtId="1" fontId="2" fillId="5" borderId="0" xfId="0" applyNumberFormat="1" applyFont="1" applyFill="1" applyAlignment="1"/>
    <xf numFmtId="0" fontId="5" fillId="6" borderId="0" xfId="0" applyFont="1" applyFill="1" applyAlignment="1"/>
    <xf numFmtId="0" fontId="3" fillId="6" borderId="0" xfId="0" applyFont="1" applyFill="1" applyAlignment="1"/>
    <xf numFmtId="0" fontId="6" fillId="6" borderId="0" xfId="0" applyFont="1" applyFill="1" applyAlignment="1"/>
    <xf numFmtId="1" fontId="6" fillId="6" borderId="0" xfId="0" applyNumberFormat="1" applyFont="1" applyFill="1" applyAlignment="1"/>
    <xf numFmtId="0" fontId="5" fillId="2" borderId="0" xfId="0" applyFont="1" applyFill="1" applyAlignment="1">
      <alignment horizontal="center"/>
    </xf>
    <xf numFmtId="168" fontId="3" fillId="2" borderId="0" xfId="0" applyNumberFormat="1" applyFont="1" applyFill="1" applyAlignment="1"/>
    <xf numFmtId="0" fontId="3" fillId="7" borderId="0" xfId="0" applyFont="1" applyFill="1" applyAlignment="1">
      <alignment horizontal="right"/>
    </xf>
    <xf numFmtId="0" fontId="3" fillId="7" borderId="0" xfId="0" applyFont="1" applyFill="1" applyAlignment="1"/>
    <xf numFmtId="0" fontId="5" fillId="7" borderId="0" xfId="0" applyFont="1" applyFill="1" applyAlignment="1">
      <alignment horizontal="right"/>
    </xf>
    <xf numFmtId="164" fontId="3" fillId="7" borderId="0" xfId="1" applyNumberFormat="1" applyFont="1" applyFill="1" applyAlignment="1">
      <alignment horizontal="right"/>
    </xf>
    <xf numFmtId="0" fontId="3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168" fontId="3" fillId="7" borderId="0" xfId="0" applyNumberFormat="1" applyFont="1" applyFill="1" applyAlignment="1"/>
    <xf numFmtId="0" fontId="2" fillId="2" borderId="0" xfId="0" applyFont="1" applyFill="1" applyBorder="1" applyAlignment="1"/>
    <xf numFmtId="1" fontId="6" fillId="4" borderId="0" xfId="0" applyNumberFormat="1" applyFont="1" applyFill="1" applyBorder="1" applyAlignment="1"/>
    <xf numFmtId="1" fontId="2" fillId="4" borderId="0" xfId="0" applyNumberFormat="1" applyFont="1" applyFill="1" applyBorder="1" applyAlignment="1"/>
    <xf numFmtId="1" fontId="6" fillId="5" borderId="0" xfId="0" applyNumberFormat="1" applyFont="1" applyFill="1" applyBorder="1" applyAlignment="1"/>
    <xf numFmtId="1" fontId="2" fillId="5" borderId="0" xfId="0" applyNumberFormat="1" applyFont="1" applyFill="1" applyBorder="1" applyAlignment="1"/>
    <xf numFmtId="1" fontId="6" fillId="6" borderId="0" xfId="0" applyNumberFormat="1" applyFont="1" applyFill="1" applyBorder="1" applyAlignment="1"/>
    <xf numFmtId="1" fontId="4" fillId="2" borderId="0" xfId="0" applyNumberFormat="1" applyFont="1" applyFill="1" applyBorder="1" applyAlignment="1"/>
    <xf numFmtId="164" fontId="3" fillId="7" borderId="0" xfId="1" applyNumberFormat="1" applyFont="1" applyFill="1" applyBorder="1" applyAlignment="1">
      <alignment horizontal="right"/>
    </xf>
    <xf numFmtId="168" fontId="3" fillId="7" borderId="0" xfId="0" applyNumberFormat="1" applyFont="1" applyFill="1" applyBorder="1" applyAlignment="1"/>
    <xf numFmtId="0" fontId="3" fillId="2" borderId="0" xfId="0" applyFont="1" applyFill="1" applyBorder="1" applyAlignment="1"/>
    <xf numFmtId="0" fontId="2" fillId="2" borderId="1" xfId="0" applyFont="1" applyFill="1" applyBorder="1" applyAlignment="1"/>
    <xf numFmtId="1" fontId="6" fillId="4" borderId="1" xfId="0" applyNumberFormat="1" applyFont="1" applyFill="1" applyBorder="1" applyAlignment="1"/>
    <xf numFmtId="1" fontId="2" fillId="4" borderId="1" xfId="0" applyNumberFormat="1" applyFont="1" applyFill="1" applyBorder="1" applyAlignment="1"/>
    <xf numFmtId="1" fontId="6" fillId="5" borderId="1" xfId="0" applyNumberFormat="1" applyFont="1" applyFill="1" applyBorder="1" applyAlignment="1"/>
    <xf numFmtId="1" fontId="2" fillId="5" borderId="1" xfId="0" applyNumberFormat="1" applyFont="1" applyFill="1" applyBorder="1" applyAlignment="1"/>
    <xf numFmtId="1" fontId="6" fillId="6" borderId="1" xfId="0" applyNumberFormat="1" applyFont="1" applyFill="1" applyBorder="1" applyAlignment="1"/>
    <xf numFmtId="1" fontId="4" fillId="2" borderId="1" xfId="0" applyNumberFormat="1" applyFont="1" applyFill="1" applyBorder="1" applyAlignment="1"/>
    <xf numFmtId="164" fontId="3" fillId="7" borderId="1" xfId="1" applyNumberFormat="1" applyFont="1" applyFill="1" applyBorder="1" applyAlignment="1">
      <alignment horizontal="right"/>
    </xf>
    <xf numFmtId="168" fontId="3" fillId="7" borderId="1" xfId="0" applyNumberFormat="1" applyFont="1" applyFill="1" applyBorder="1" applyAlignment="1"/>
    <xf numFmtId="0" fontId="3" fillId="2" borderId="1" xfId="0" applyFont="1" applyFill="1" applyBorder="1" applyAlignment="1"/>
    <xf numFmtId="1" fontId="3" fillId="2" borderId="0" xfId="0" applyNumberFormat="1" applyFont="1" applyFill="1" applyBorder="1" applyAlignment="1"/>
    <xf numFmtId="1" fontId="3" fillId="2" borderId="1" xfId="0" applyNumberFormat="1" applyFont="1" applyFill="1" applyBorder="1" applyAlignment="1"/>
    <xf numFmtId="0" fontId="3" fillId="2" borderId="0" xfId="0" applyFont="1" applyFill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9" fontId="3" fillId="2" borderId="0" xfId="1" applyFont="1" applyFill="1" applyAlignment="1"/>
    <xf numFmtId="9" fontId="3" fillId="2" borderId="1" xfId="1" applyFont="1" applyFill="1" applyBorder="1" applyAlignment="1"/>
    <xf numFmtId="9" fontId="3" fillId="4" borderId="0" xfId="1" applyFont="1" applyFill="1" applyAlignment="1"/>
    <xf numFmtId="0" fontId="3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68" fontId="3" fillId="2" borderId="0" xfId="0" applyNumberFormat="1" applyFont="1" applyFill="1" applyBorder="1" applyAlignment="1"/>
    <xf numFmtId="168" fontId="3" fillId="2" borderId="1" xfId="0" applyNumberFormat="1" applyFont="1" applyFill="1" applyBorder="1" applyAlignment="1"/>
    <xf numFmtId="164" fontId="3" fillId="7" borderId="0" xfId="1" applyNumberFormat="1" applyFont="1" applyFill="1" applyAlignment="1"/>
    <xf numFmtId="164" fontId="3" fillId="7" borderId="1" xfId="1" applyNumberFormat="1" applyFont="1" applyFill="1" applyBorder="1" applyAlignment="1"/>
    <xf numFmtId="164" fontId="3" fillId="7" borderId="0" xfId="1" applyNumberFormat="1" applyFont="1" applyFill="1" applyBorder="1" applyAlignment="1"/>
    <xf numFmtId="9" fontId="8" fillId="10" borderId="0" xfId="1" applyFont="1" applyFill="1" applyAlignment="1"/>
    <xf numFmtId="9" fontId="3" fillId="10" borderId="1" xfId="1" applyFont="1" applyFill="1" applyBorder="1" applyAlignment="1"/>
    <xf numFmtId="0" fontId="5" fillId="4" borderId="1" xfId="0" applyFont="1" applyFill="1" applyBorder="1" applyAlignment="1"/>
    <xf numFmtId="0" fontId="3" fillId="4" borderId="1" xfId="0" applyFont="1" applyFill="1" applyBorder="1" applyAlignment="1"/>
    <xf numFmtId="0" fontId="5" fillId="5" borderId="1" xfId="0" applyFont="1" applyFill="1" applyBorder="1" applyAlignment="1"/>
    <xf numFmtId="0" fontId="3" fillId="5" borderId="1" xfId="0" applyFont="1" applyFill="1" applyBorder="1" applyAlignment="1"/>
    <xf numFmtId="0" fontId="5" fillId="6" borderId="1" xfId="0" applyFont="1" applyFill="1" applyBorder="1" applyAlignment="1"/>
    <xf numFmtId="0" fontId="4" fillId="2" borderId="1" xfId="0" applyFont="1" applyFill="1" applyBorder="1" applyAlignment="1"/>
    <xf numFmtId="0" fontId="3" fillId="7" borderId="1" xfId="0" applyFont="1" applyFill="1" applyBorder="1" applyAlignment="1">
      <alignment horizontal="right"/>
    </xf>
    <xf numFmtId="0" fontId="3" fillId="7" borderId="1" xfId="0" applyFont="1" applyFill="1" applyBorder="1" applyAlignment="1"/>
    <xf numFmtId="0" fontId="7" fillId="2" borderId="0" xfId="0" applyFont="1" applyFill="1" applyAlignment="1"/>
    <xf numFmtId="0" fontId="5" fillId="7" borderId="0" xfId="0" applyFont="1" applyFill="1" applyAlignment="1"/>
    <xf numFmtId="0" fontId="3" fillId="11" borderId="0" xfId="0" applyFont="1" applyFill="1" applyAlignment="1"/>
    <xf numFmtId="0" fontId="5" fillId="11" borderId="0" xfId="0" applyFont="1" applyFill="1" applyAlignment="1"/>
    <xf numFmtId="0" fontId="4" fillId="11" borderId="0" xfId="0" applyFont="1" applyFill="1" applyAlignment="1"/>
    <xf numFmtId="0" fontId="3" fillId="11" borderId="0" xfId="0" applyFont="1" applyFill="1" applyAlignment="1">
      <alignment horizontal="right"/>
    </xf>
    <xf numFmtId="0" fontId="10" fillId="11" borderId="0" xfId="2" applyFont="1" applyFill="1" applyAlignment="1"/>
    <xf numFmtId="0" fontId="11" fillId="11" borderId="0" xfId="0" applyFont="1" applyFill="1" applyAlignment="1"/>
    <xf numFmtId="0" fontId="12" fillId="11" borderId="0" xfId="0" applyFont="1" applyFill="1" applyAlignment="1"/>
    <xf numFmtId="0" fontId="13" fillId="11" borderId="0" xfId="0" applyFont="1" applyFill="1" applyAlignment="1"/>
    <xf numFmtId="0" fontId="12" fillId="11" borderId="0" xfId="0" applyFont="1" applyFill="1" applyAlignment="1">
      <alignment horizontal="right"/>
    </xf>
    <xf numFmtId="0" fontId="3" fillId="11" borderId="0" xfId="0" applyFont="1" applyFill="1" applyAlignment="1">
      <alignment horizontal="center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oxeu.org/article/how-much-capital-should-banks-ha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zoomScale="93" zoomScaleNormal="93" workbookViewId="0">
      <selection activeCell="O38" sqref="O38"/>
    </sheetView>
  </sheetViews>
  <sheetFormatPr defaultRowHeight="12" x14ac:dyDescent="0.2"/>
  <cols>
    <col min="1" max="1" width="20.42578125" style="4" customWidth="1"/>
    <col min="2" max="2" width="10.7109375" style="3" customWidth="1"/>
    <col min="3" max="3" width="8.28515625" style="2" customWidth="1"/>
    <col min="4" max="4" width="11.28515625" style="3" customWidth="1"/>
    <col min="5" max="5" width="8.42578125" style="2" customWidth="1"/>
    <col min="6" max="6" width="8.7109375" style="3" customWidth="1"/>
    <col min="7" max="7" width="7.140625" style="12" customWidth="1"/>
    <col min="8" max="9" width="8.7109375" style="13" customWidth="1"/>
    <col min="10" max="10" width="9.42578125" style="13" customWidth="1"/>
    <col min="11" max="11" width="9.140625" style="17"/>
    <col min="12" max="12" width="9.140625" style="6"/>
    <col min="13" max="13" width="9.140625" style="23"/>
    <col min="14" max="15" width="9.140625" style="24"/>
    <col min="16" max="16" width="7.42578125" style="4" customWidth="1"/>
    <col min="17" max="17" width="10" style="4" customWidth="1"/>
    <col min="18" max="18" width="2.28515625" style="4" customWidth="1"/>
    <col min="19" max="19" width="10.28515625" style="4" customWidth="1"/>
    <col min="20" max="16384" width="9.140625" style="4"/>
  </cols>
  <sheetData>
    <row r="1" spans="1:19" s="5" customFormat="1" x14ac:dyDescent="0.2">
      <c r="A1" s="7" t="s">
        <v>1</v>
      </c>
      <c r="B1" s="3"/>
      <c r="C1" s="3"/>
      <c r="D1" s="3"/>
      <c r="E1" s="3"/>
      <c r="F1" s="3"/>
      <c r="G1" s="12"/>
      <c r="H1" s="12"/>
      <c r="I1" s="12"/>
      <c r="J1" s="12"/>
      <c r="K1" s="17"/>
      <c r="L1" s="91"/>
      <c r="M1" s="25">
        <v>1</v>
      </c>
      <c r="N1" s="92"/>
      <c r="O1" s="92">
        <v>2</v>
      </c>
      <c r="Q1" s="5">
        <v>3</v>
      </c>
      <c r="S1" s="5">
        <v>4</v>
      </c>
    </row>
    <row r="2" spans="1:19" x14ac:dyDescent="0.2">
      <c r="A2" s="1" t="s">
        <v>2</v>
      </c>
      <c r="B2" s="8" t="s">
        <v>3</v>
      </c>
      <c r="K2" s="18"/>
      <c r="M2" s="23" t="s">
        <v>54</v>
      </c>
      <c r="O2" s="24" t="s">
        <v>56</v>
      </c>
      <c r="Q2" s="4" t="s">
        <v>57</v>
      </c>
      <c r="S2" s="4" t="s">
        <v>58</v>
      </c>
    </row>
    <row r="3" spans="1:19" x14ac:dyDescent="0.2">
      <c r="A3" s="1" t="s">
        <v>0</v>
      </c>
      <c r="B3" s="8" t="s">
        <v>4</v>
      </c>
      <c r="K3" s="18"/>
    </row>
    <row r="4" spans="1:19" x14ac:dyDescent="0.2">
      <c r="A4" s="1" t="s">
        <v>5</v>
      </c>
      <c r="B4" s="8" t="s">
        <v>6</v>
      </c>
      <c r="K4" s="18"/>
    </row>
    <row r="5" spans="1:19" x14ac:dyDescent="0.2">
      <c r="A5" s="1" t="s">
        <v>7</v>
      </c>
      <c r="B5" s="8" t="s">
        <v>8</v>
      </c>
      <c r="K5" s="18"/>
    </row>
    <row r="6" spans="1:19" x14ac:dyDescent="0.2">
      <c r="A6" s="1" t="s">
        <v>9</v>
      </c>
      <c r="B6" s="8" t="s">
        <v>10</v>
      </c>
      <c r="K6" s="18"/>
    </row>
    <row r="7" spans="1:19" x14ac:dyDescent="0.2">
      <c r="A7" s="1"/>
      <c r="B7" s="8"/>
      <c r="K7" s="18"/>
    </row>
    <row r="8" spans="1:19" x14ac:dyDescent="0.2">
      <c r="A8" s="1" t="s">
        <v>0</v>
      </c>
      <c r="B8" s="30" t="s">
        <v>45</v>
      </c>
      <c r="D8" s="30" t="s">
        <v>44</v>
      </c>
      <c r="F8" s="30" t="s">
        <v>42</v>
      </c>
      <c r="G8" s="28" t="s">
        <v>41</v>
      </c>
      <c r="H8" s="27" t="s">
        <v>52</v>
      </c>
      <c r="I8" s="27"/>
      <c r="J8" s="27"/>
      <c r="K8" s="31" t="s">
        <v>40</v>
      </c>
      <c r="L8" s="29"/>
      <c r="M8" s="32" t="s">
        <v>39</v>
      </c>
      <c r="N8" s="32" t="s">
        <v>43</v>
      </c>
      <c r="O8" s="32" t="s">
        <v>55</v>
      </c>
      <c r="P8" s="21" t="s">
        <v>46</v>
      </c>
      <c r="Q8" s="21" t="s">
        <v>47</v>
      </c>
      <c r="S8" s="21" t="s">
        <v>53</v>
      </c>
    </row>
    <row r="9" spans="1:19" x14ac:dyDescent="0.2">
      <c r="A9" s="1" t="s">
        <v>11</v>
      </c>
      <c r="B9" s="8" t="s">
        <v>12</v>
      </c>
      <c r="F9" s="8" t="s">
        <v>59</v>
      </c>
      <c r="G9" s="14" t="s">
        <v>51</v>
      </c>
      <c r="K9" s="19" t="s">
        <v>38</v>
      </c>
      <c r="M9" s="24"/>
    </row>
    <row r="10" spans="1:19" s="67" customFormat="1" ht="24" x14ac:dyDescent="0.25">
      <c r="B10" s="68" t="s">
        <v>13</v>
      </c>
      <c r="C10" s="69"/>
      <c r="D10" s="68" t="s">
        <v>14</v>
      </c>
      <c r="E10" s="69"/>
      <c r="F10" s="70"/>
      <c r="G10" s="71" t="s">
        <v>15</v>
      </c>
      <c r="H10" s="72" t="s">
        <v>48</v>
      </c>
      <c r="I10" s="72" t="s">
        <v>49</v>
      </c>
      <c r="J10" s="72" t="s">
        <v>50</v>
      </c>
      <c r="K10" s="73"/>
      <c r="L10" s="74"/>
      <c r="M10" s="75"/>
      <c r="N10" s="75"/>
      <c r="O10" s="75"/>
    </row>
    <row r="11" spans="1:19" s="56" customFormat="1" ht="26.25" customHeight="1" x14ac:dyDescent="0.2">
      <c r="B11" s="57" t="s">
        <v>16</v>
      </c>
      <c r="C11" s="58" t="s">
        <v>17</v>
      </c>
      <c r="D11" s="57" t="s">
        <v>16</v>
      </c>
      <c r="E11" s="58" t="s">
        <v>17</v>
      </c>
      <c r="F11" s="62"/>
      <c r="G11" s="59"/>
      <c r="H11" s="59"/>
      <c r="I11" s="59"/>
      <c r="J11" s="59"/>
      <c r="K11" s="63"/>
      <c r="L11" s="60"/>
      <c r="M11" s="61"/>
      <c r="N11" s="61"/>
      <c r="O11" s="61"/>
    </row>
    <row r="12" spans="1:19" x14ac:dyDescent="0.2">
      <c r="A12" s="1" t="s">
        <v>18</v>
      </c>
      <c r="B12" s="10">
        <v>30612.9</v>
      </c>
      <c r="C12" s="9">
        <v>27272.400000000001</v>
      </c>
      <c r="D12" s="10">
        <v>61120.2</v>
      </c>
      <c r="E12" s="9">
        <v>60348.5</v>
      </c>
      <c r="F12" s="10">
        <v>86464</v>
      </c>
      <c r="G12" s="15">
        <v>80869.8</v>
      </c>
      <c r="H12" s="16">
        <v>59941.9</v>
      </c>
      <c r="I12" s="16">
        <v>9169.2000000000007</v>
      </c>
      <c r="J12" s="16">
        <v>4451.1000000000004</v>
      </c>
      <c r="K12" s="20">
        <v>5971.8</v>
      </c>
      <c r="L12" s="11">
        <f t="shared" ref="L12:L15" si="0">F12-G12-K12</f>
        <v>-377.60000000000309</v>
      </c>
      <c r="M12" s="26">
        <f>K12/G12</f>
        <v>7.3844624322058419E-2</v>
      </c>
      <c r="N12" s="33">
        <f>G12/K12</f>
        <v>13.541947151612579</v>
      </c>
      <c r="O12" s="78">
        <f>K12/F12</f>
        <v>6.9066894892672093E-2</v>
      </c>
      <c r="S12" s="22"/>
    </row>
    <row r="13" spans="1:19" s="53" customFormat="1" x14ac:dyDescent="0.2">
      <c r="A13" s="44"/>
      <c r="B13" s="45"/>
      <c r="C13" s="46"/>
      <c r="D13" s="45"/>
      <c r="E13" s="46"/>
      <c r="F13" s="45"/>
      <c r="G13" s="47"/>
      <c r="H13" s="48"/>
      <c r="I13" s="48"/>
      <c r="J13" s="48"/>
      <c r="K13" s="49"/>
      <c r="L13" s="50"/>
      <c r="M13" s="51"/>
      <c r="N13" s="52"/>
      <c r="O13" s="79"/>
      <c r="S13" s="77"/>
    </row>
    <row r="14" spans="1:19" s="43" customFormat="1" x14ac:dyDescent="0.2">
      <c r="A14" s="34" t="s">
        <v>37</v>
      </c>
      <c r="B14" s="35">
        <v>3657.9</v>
      </c>
      <c r="C14" s="36">
        <v>3599.6</v>
      </c>
      <c r="D14" s="35">
        <v>11615.6</v>
      </c>
      <c r="E14" s="36">
        <v>11680</v>
      </c>
      <c r="F14" s="35">
        <v>15896.4</v>
      </c>
      <c r="G14" s="37">
        <v>14228.3</v>
      </c>
      <c r="H14" s="38">
        <v>10091.1</v>
      </c>
      <c r="I14" s="38">
        <v>545.1</v>
      </c>
      <c r="J14" s="38">
        <v>238.1</v>
      </c>
      <c r="K14" s="39">
        <v>1668</v>
      </c>
      <c r="L14" s="40">
        <f t="shared" si="0"/>
        <v>0.1000000000003638</v>
      </c>
      <c r="M14" s="41">
        <f t="shared" ref="M14:M31" si="1">K14/G14</f>
        <v>0.11723115199988755</v>
      </c>
      <c r="N14" s="42">
        <f t="shared" ref="N14:N31" si="2">G14/K14</f>
        <v>8.5301558752997604</v>
      </c>
      <c r="O14" s="80">
        <f t="shared" ref="O13:O31" si="3">K14/F14</f>
        <v>0.10492941798142975</v>
      </c>
      <c r="P14" s="54">
        <f>E14+C14-B14-D14</f>
        <v>6.1000000000003638</v>
      </c>
      <c r="Q14" s="66">
        <f t="shared" ref="Q14:Q31" si="4">D14/F14</f>
        <v>0.73070632344430186</v>
      </c>
      <c r="S14" s="76">
        <f>H14/K14</f>
        <v>6.049820143884892</v>
      </c>
    </row>
    <row r="15" spans="1:19" s="43" customFormat="1" x14ac:dyDescent="0.2">
      <c r="A15" s="34" t="s">
        <v>24</v>
      </c>
      <c r="B15" s="35">
        <v>3109.7</v>
      </c>
      <c r="C15" s="36">
        <v>3098.6</v>
      </c>
      <c r="D15" s="35">
        <v>4233.2</v>
      </c>
      <c r="E15" s="36">
        <v>4245.1000000000004</v>
      </c>
      <c r="F15" s="35">
        <v>8191.8</v>
      </c>
      <c r="G15" s="37">
        <v>7709.8</v>
      </c>
      <c r="H15" s="38">
        <v>4857.3999999999996</v>
      </c>
      <c r="I15" s="38">
        <v>1394.4</v>
      </c>
      <c r="J15" s="38">
        <v>803.6</v>
      </c>
      <c r="K15" s="39">
        <v>482</v>
      </c>
      <c r="L15" s="40">
        <f t="shared" si="0"/>
        <v>0</v>
      </c>
      <c r="M15" s="41">
        <f t="shared" si="1"/>
        <v>6.2517834444473272E-2</v>
      </c>
      <c r="N15" s="42">
        <f t="shared" si="2"/>
        <v>15.995435684647303</v>
      </c>
      <c r="O15" s="80">
        <f t="shared" si="3"/>
        <v>5.8839327132010059E-2</v>
      </c>
      <c r="P15" s="54">
        <f t="shared" ref="P15:P31" si="5">E15+C15-B15-D15</f>
        <v>0.80000000000109139</v>
      </c>
      <c r="Q15" s="64">
        <f t="shared" si="4"/>
        <v>0.51676066310212654</v>
      </c>
      <c r="S15" s="76">
        <f>H15/K15</f>
        <v>10.07759336099585</v>
      </c>
    </row>
    <row r="16" spans="1:19" s="43" customFormat="1" x14ac:dyDescent="0.2">
      <c r="A16" s="34" t="s">
        <v>25</v>
      </c>
      <c r="B16" s="35">
        <v>2137.6999999999998</v>
      </c>
      <c r="C16" s="36">
        <v>1873.4</v>
      </c>
      <c r="D16" s="35">
        <v>5077.5</v>
      </c>
      <c r="E16" s="36">
        <v>5341.8</v>
      </c>
      <c r="F16" s="35">
        <v>8117</v>
      </c>
      <c r="G16" s="37">
        <v>7633.6</v>
      </c>
      <c r="H16" s="38">
        <v>5395.8</v>
      </c>
      <c r="I16" s="38">
        <v>1411.3</v>
      </c>
      <c r="J16" s="38">
        <v>826.4</v>
      </c>
      <c r="K16" s="39">
        <v>483.4</v>
      </c>
      <c r="L16" s="40">
        <f>F16-G16-K16</f>
        <v>0</v>
      </c>
      <c r="M16" s="41">
        <f t="shared" si="1"/>
        <v>6.3325298679522107E-2</v>
      </c>
      <c r="N16" s="42">
        <f t="shared" si="2"/>
        <v>15.791477037649981</v>
      </c>
      <c r="O16" s="80">
        <f t="shared" si="3"/>
        <v>5.9554022422077121E-2</v>
      </c>
      <c r="P16" s="54">
        <f t="shared" si="5"/>
        <v>0</v>
      </c>
      <c r="Q16" s="64">
        <f t="shared" si="4"/>
        <v>0.62553899223851173</v>
      </c>
      <c r="S16" s="76">
        <f t="shared" ref="S15:S31" si="6">H16/K16</f>
        <v>11.16218452627224</v>
      </c>
    </row>
    <row r="17" spans="1:19" s="53" customFormat="1" x14ac:dyDescent="0.2">
      <c r="A17" s="44" t="s">
        <v>36</v>
      </c>
      <c r="B17" s="45">
        <v>3619.5</v>
      </c>
      <c r="C17" s="46">
        <v>3605.7</v>
      </c>
      <c r="D17" s="45">
        <v>2650.1</v>
      </c>
      <c r="E17" s="46">
        <v>2663.9</v>
      </c>
      <c r="F17" s="45">
        <v>7448.2</v>
      </c>
      <c r="G17" s="47">
        <v>6979.9</v>
      </c>
      <c r="H17" s="48">
        <v>4371.3999999999996</v>
      </c>
      <c r="I17" s="48">
        <v>743.2</v>
      </c>
      <c r="J17" s="48">
        <v>939.6</v>
      </c>
      <c r="K17" s="49">
        <v>468.4</v>
      </c>
      <c r="L17" s="50">
        <f t="shared" ref="L17:L31" si="7">F17-G17-K17</f>
        <v>-9.9999999999795364E-2</v>
      </c>
      <c r="M17" s="51">
        <f t="shared" si="1"/>
        <v>6.7106978610008736E-2</v>
      </c>
      <c r="N17" s="52">
        <f t="shared" si="2"/>
        <v>14.901579846285227</v>
      </c>
      <c r="O17" s="79">
        <f t="shared" si="3"/>
        <v>6.2887677559678848E-2</v>
      </c>
      <c r="P17" s="55">
        <f t="shared" si="5"/>
        <v>0</v>
      </c>
      <c r="Q17" s="82">
        <f t="shared" si="4"/>
        <v>0.35580408689347759</v>
      </c>
      <c r="S17" s="77">
        <f t="shared" si="6"/>
        <v>9.3326216908625099</v>
      </c>
    </row>
    <row r="18" spans="1:19" x14ac:dyDescent="0.2">
      <c r="A18" s="1" t="s">
        <v>21</v>
      </c>
      <c r="B18" s="10">
        <v>1901.3</v>
      </c>
      <c r="C18" s="9">
        <v>1897.9</v>
      </c>
      <c r="D18" s="10">
        <v>2159</v>
      </c>
      <c r="E18" s="9">
        <v>2162.4</v>
      </c>
      <c r="F18" s="10">
        <v>4533.7</v>
      </c>
      <c r="G18" s="15">
        <v>4265.5</v>
      </c>
      <c r="H18" s="16">
        <v>3813.5</v>
      </c>
      <c r="I18" s="16">
        <v>33.299999999999997</v>
      </c>
      <c r="J18" s="16">
        <v>194.2</v>
      </c>
      <c r="K18" s="20">
        <v>268.2</v>
      </c>
      <c r="L18" s="11">
        <f t="shared" si="7"/>
        <v>0</v>
      </c>
      <c r="M18" s="26">
        <f t="shared" si="1"/>
        <v>6.2876567811510964E-2</v>
      </c>
      <c r="N18" s="33">
        <f t="shared" si="2"/>
        <v>15.904175988068607</v>
      </c>
      <c r="O18" s="78">
        <f t="shared" si="3"/>
        <v>5.9156979950151088E-2</v>
      </c>
      <c r="P18" s="54">
        <f t="shared" si="5"/>
        <v>0</v>
      </c>
      <c r="Q18" s="64">
        <f t="shared" si="4"/>
        <v>0.47621148289476589</v>
      </c>
      <c r="S18" s="22">
        <f t="shared" si="6"/>
        <v>14.218866517524237</v>
      </c>
    </row>
    <row r="19" spans="1:19" x14ac:dyDescent="0.2">
      <c r="A19" s="1" t="s">
        <v>32</v>
      </c>
      <c r="B19" s="10">
        <v>1774.9</v>
      </c>
      <c r="C19" s="9">
        <v>1756.6</v>
      </c>
      <c r="D19" s="10">
        <v>1662.4</v>
      </c>
      <c r="E19" s="9">
        <v>1680.8</v>
      </c>
      <c r="F19" s="10">
        <v>3861.1</v>
      </c>
      <c r="G19" s="15">
        <v>3572.1</v>
      </c>
      <c r="H19" s="16">
        <v>2717.4</v>
      </c>
      <c r="I19" s="16">
        <v>482</v>
      </c>
      <c r="J19" s="16">
        <v>180.6</v>
      </c>
      <c r="K19" s="20">
        <v>289</v>
      </c>
      <c r="L19" s="11">
        <f t="shared" si="7"/>
        <v>0</v>
      </c>
      <c r="M19" s="26">
        <f t="shared" si="1"/>
        <v>8.0904789899498897E-2</v>
      </c>
      <c r="N19" s="33">
        <f t="shared" si="2"/>
        <v>12.360207612456747</v>
      </c>
      <c r="O19" s="78">
        <f t="shared" si="3"/>
        <v>7.4849136256507215E-2</v>
      </c>
      <c r="P19" s="54">
        <f t="shared" si="5"/>
        <v>9.9999999999454303E-2</v>
      </c>
      <c r="Q19" s="64">
        <f t="shared" si="4"/>
        <v>0.43055087928310587</v>
      </c>
      <c r="S19" s="22">
        <f t="shared" si="6"/>
        <v>9.4027681660899649</v>
      </c>
    </row>
    <row r="20" spans="1:19" x14ac:dyDescent="0.2">
      <c r="A20" s="1" t="s">
        <v>29</v>
      </c>
      <c r="B20" s="10">
        <v>856.3</v>
      </c>
      <c r="C20" s="9">
        <v>851.6</v>
      </c>
      <c r="D20" s="10">
        <v>2495.9</v>
      </c>
      <c r="E20" s="9">
        <v>2500.6</v>
      </c>
      <c r="F20" s="10">
        <v>3185</v>
      </c>
      <c r="G20" s="15">
        <v>2947.9</v>
      </c>
      <c r="H20" s="16">
        <v>2292.5</v>
      </c>
      <c r="I20" s="16">
        <v>347</v>
      </c>
      <c r="J20" s="16">
        <v>129.1</v>
      </c>
      <c r="K20" s="20">
        <v>237.1</v>
      </c>
      <c r="L20" s="11">
        <f t="shared" si="7"/>
        <v>0</v>
      </c>
      <c r="M20" s="26">
        <f t="shared" si="1"/>
        <v>8.043013670748668E-2</v>
      </c>
      <c r="N20" s="33">
        <f t="shared" si="2"/>
        <v>12.433150569380009</v>
      </c>
      <c r="O20" s="78">
        <f t="shared" si="3"/>
        <v>7.4442700156985869E-2</v>
      </c>
      <c r="P20" s="54">
        <f t="shared" si="5"/>
        <v>0</v>
      </c>
      <c r="Q20" s="66">
        <f t="shared" si="4"/>
        <v>0.7836420722135008</v>
      </c>
      <c r="S20" s="22">
        <f t="shared" si="6"/>
        <v>9.6689160691691267</v>
      </c>
    </row>
    <row r="21" spans="1:19" x14ac:dyDescent="0.2">
      <c r="A21" s="1" t="s">
        <v>34</v>
      </c>
      <c r="B21" s="10">
        <v>1446.2</v>
      </c>
      <c r="C21" s="9">
        <v>1084.2</v>
      </c>
      <c r="D21" s="10">
        <v>1420.7</v>
      </c>
      <c r="E21" s="9">
        <v>1477.5</v>
      </c>
      <c r="F21" s="10">
        <v>2950.6</v>
      </c>
      <c r="G21" s="15">
        <v>2772.7</v>
      </c>
      <c r="H21" s="16">
        <v>2022.6</v>
      </c>
      <c r="I21" s="16">
        <v>463.8</v>
      </c>
      <c r="J21" s="16">
        <v>163.4</v>
      </c>
      <c r="K21" s="20">
        <v>177.1</v>
      </c>
      <c r="L21" s="11">
        <f t="shared" si="7"/>
        <v>0.80000000000009663</v>
      </c>
      <c r="M21" s="26">
        <f t="shared" si="1"/>
        <v>6.3872759404190863E-2</v>
      </c>
      <c r="N21" s="33">
        <f t="shared" si="2"/>
        <v>15.656126482213438</v>
      </c>
      <c r="O21" s="78">
        <f t="shared" si="3"/>
        <v>6.0021690503626379E-2</v>
      </c>
      <c r="P21" s="54">
        <f>E21+C21-B21-D21</f>
        <v>-305.20000000000027</v>
      </c>
      <c r="Q21" s="64">
        <f>D21/F21</f>
        <v>0.48149528909374367</v>
      </c>
      <c r="S21" s="22">
        <f t="shared" si="6"/>
        <v>11.420666290231507</v>
      </c>
    </row>
    <row r="22" spans="1:19" x14ac:dyDescent="0.2">
      <c r="A22" s="1" t="s">
        <v>19</v>
      </c>
      <c r="B22" s="10">
        <v>684</v>
      </c>
      <c r="C22" s="9">
        <v>687.6</v>
      </c>
      <c r="D22" s="10">
        <v>1946.9</v>
      </c>
      <c r="E22" s="9">
        <v>1943.3</v>
      </c>
      <c r="F22" s="10">
        <v>2832.2</v>
      </c>
      <c r="G22" s="15">
        <v>2640.7</v>
      </c>
      <c r="H22" s="16">
        <v>1799.1</v>
      </c>
      <c r="I22" s="16">
        <v>614.1</v>
      </c>
      <c r="J22" s="16">
        <v>160.4</v>
      </c>
      <c r="K22" s="20">
        <v>191.5</v>
      </c>
      <c r="L22" s="11">
        <f t="shared" si="7"/>
        <v>0</v>
      </c>
      <c r="M22" s="26">
        <f t="shared" si="1"/>
        <v>7.2518650357859663E-2</v>
      </c>
      <c r="N22" s="33">
        <f t="shared" si="2"/>
        <v>13.789556135770233</v>
      </c>
      <c r="O22" s="78">
        <f t="shared" si="3"/>
        <v>6.7615281406680328E-2</v>
      </c>
      <c r="P22" s="54">
        <f t="shared" si="5"/>
        <v>0</v>
      </c>
      <c r="Q22" s="64">
        <f t="shared" ref="Q22:Q31" si="8">D22/F22</f>
        <v>0.68741614292775943</v>
      </c>
      <c r="S22" s="22">
        <f t="shared" si="6"/>
        <v>9.3947780678851167</v>
      </c>
    </row>
    <row r="23" spans="1:19" x14ac:dyDescent="0.2">
      <c r="A23" s="1" t="s">
        <v>31</v>
      </c>
      <c r="B23" s="10">
        <v>1328.8</v>
      </c>
      <c r="C23" s="9">
        <v>1327.1</v>
      </c>
      <c r="D23" s="10">
        <v>1301.8</v>
      </c>
      <c r="E23" s="9">
        <v>1303.5</v>
      </c>
      <c r="F23" s="10">
        <v>2673.9</v>
      </c>
      <c r="G23" s="15">
        <v>2516.1</v>
      </c>
      <c r="H23" s="16">
        <v>1619.2</v>
      </c>
      <c r="I23" s="16">
        <v>713.7</v>
      </c>
      <c r="J23" s="16">
        <v>134.9</v>
      </c>
      <c r="K23" s="20">
        <v>157.80000000000001</v>
      </c>
      <c r="L23" s="11">
        <f t="shared" si="7"/>
        <v>0</v>
      </c>
      <c r="M23" s="26">
        <f t="shared" si="1"/>
        <v>6.2716108262787659E-2</v>
      </c>
      <c r="N23" s="33">
        <f t="shared" si="2"/>
        <v>15.944866920152089</v>
      </c>
      <c r="O23" s="78">
        <f t="shared" si="3"/>
        <v>5.9014922024009875E-2</v>
      </c>
      <c r="P23" s="54">
        <f t="shared" si="5"/>
        <v>0</v>
      </c>
      <c r="Q23" s="64">
        <f t="shared" si="8"/>
        <v>0.48685440741987357</v>
      </c>
      <c r="S23" s="22">
        <f t="shared" si="6"/>
        <v>10.261089987325729</v>
      </c>
    </row>
    <row r="24" spans="1:19" x14ac:dyDescent="0.2">
      <c r="A24" s="1" t="s">
        <v>30</v>
      </c>
      <c r="B24" s="10">
        <v>204</v>
      </c>
      <c r="C24" s="9">
        <v>197.8</v>
      </c>
      <c r="D24" s="10">
        <v>1880.4</v>
      </c>
      <c r="E24" s="9">
        <v>1886.6</v>
      </c>
      <c r="F24" s="10">
        <v>2266.1999999999998</v>
      </c>
      <c r="G24" s="15">
        <v>2090.6</v>
      </c>
      <c r="H24" s="16">
        <v>1492.8</v>
      </c>
      <c r="I24" s="16">
        <v>405.8</v>
      </c>
      <c r="J24" s="16">
        <v>22.2</v>
      </c>
      <c r="K24" s="20">
        <v>175.6</v>
      </c>
      <c r="L24" s="11">
        <f t="shared" si="7"/>
        <v>0</v>
      </c>
      <c r="M24" s="26">
        <f t="shared" si="1"/>
        <v>8.3995025351573716E-2</v>
      </c>
      <c r="N24" s="33">
        <f t="shared" si="2"/>
        <v>11.905466970387243</v>
      </c>
      <c r="O24" s="78">
        <f t="shared" si="3"/>
        <v>7.7486541346747859E-2</v>
      </c>
      <c r="P24" s="54">
        <f t="shared" si="5"/>
        <v>0</v>
      </c>
      <c r="Q24" s="66">
        <f t="shared" si="8"/>
        <v>0.82975906804342081</v>
      </c>
      <c r="S24" s="22">
        <f t="shared" si="6"/>
        <v>8.5011389521640091</v>
      </c>
    </row>
    <row r="25" spans="1:19" s="53" customFormat="1" x14ac:dyDescent="0.2">
      <c r="A25" s="44" t="s">
        <v>22</v>
      </c>
      <c r="B25" s="45">
        <v>351.2</v>
      </c>
      <c r="C25" s="46">
        <v>334.3</v>
      </c>
      <c r="D25" s="45">
        <v>1230.0999999999999</v>
      </c>
      <c r="E25" s="46">
        <v>1247</v>
      </c>
      <c r="F25" s="45">
        <v>1652.8</v>
      </c>
      <c r="G25" s="47">
        <v>1530.2</v>
      </c>
      <c r="H25" s="48">
        <v>1366.1</v>
      </c>
      <c r="I25" s="48">
        <v>53.3</v>
      </c>
      <c r="J25" s="48">
        <v>10.8</v>
      </c>
      <c r="K25" s="49">
        <v>122.6</v>
      </c>
      <c r="L25" s="50">
        <f t="shared" si="7"/>
        <v>0</v>
      </c>
      <c r="M25" s="51">
        <f t="shared" si="1"/>
        <v>8.0120245719513788E-2</v>
      </c>
      <c r="N25" s="52">
        <f t="shared" si="2"/>
        <v>12.481239804241437</v>
      </c>
      <c r="O25" s="79">
        <f t="shared" si="3"/>
        <v>7.4177153920619548E-2</v>
      </c>
      <c r="P25" s="55">
        <f t="shared" si="5"/>
        <v>0</v>
      </c>
      <c r="Q25" s="65">
        <f t="shared" si="8"/>
        <v>0.74425217812197475</v>
      </c>
      <c r="S25" s="77">
        <f t="shared" si="6"/>
        <v>11.142740619902121</v>
      </c>
    </row>
    <row r="26" spans="1:19" x14ac:dyDescent="0.2">
      <c r="A26" s="1" t="s">
        <v>33</v>
      </c>
      <c r="B26" s="10">
        <v>357.6</v>
      </c>
      <c r="C26" s="9">
        <v>346.5</v>
      </c>
      <c r="D26" s="10">
        <v>577.1</v>
      </c>
      <c r="E26" s="9">
        <v>588.20000000000005</v>
      </c>
      <c r="F26" s="10">
        <v>927</v>
      </c>
      <c r="G26" s="15">
        <v>869.8</v>
      </c>
      <c r="H26" s="16">
        <v>410.7</v>
      </c>
      <c r="I26" s="16">
        <v>421.2</v>
      </c>
      <c r="J26" s="16">
        <v>19.399999999999999</v>
      </c>
      <c r="K26" s="20">
        <v>57.2</v>
      </c>
      <c r="L26" s="11">
        <f t="shared" si="7"/>
        <v>0</v>
      </c>
      <c r="M26" s="26">
        <f t="shared" si="1"/>
        <v>6.5762244194067607E-2</v>
      </c>
      <c r="N26" s="33">
        <f t="shared" si="2"/>
        <v>15.206293706293705</v>
      </c>
      <c r="O26" s="78">
        <f t="shared" si="3"/>
        <v>6.1704422869471413E-2</v>
      </c>
      <c r="P26" s="54">
        <f t="shared" si="5"/>
        <v>0</v>
      </c>
      <c r="Q26" s="64">
        <f t="shared" si="8"/>
        <v>0.62254584681769154</v>
      </c>
      <c r="S26" s="22">
        <f t="shared" si="6"/>
        <v>7.1800699300699291</v>
      </c>
    </row>
    <row r="27" spans="1:19" x14ac:dyDescent="0.2">
      <c r="A27" s="1" t="s">
        <v>23</v>
      </c>
      <c r="B27" s="10">
        <v>472.8</v>
      </c>
      <c r="C27" s="9">
        <v>472.9</v>
      </c>
      <c r="D27" s="10">
        <v>192.6</v>
      </c>
      <c r="E27" s="9">
        <v>192.5</v>
      </c>
      <c r="F27" s="10">
        <v>735.7</v>
      </c>
      <c r="G27" s="15">
        <v>682.6</v>
      </c>
      <c r="H27" s="16">
        <v>277</v>
      </c>
      <c r="I27" s="16">
        <v>282.3</v>
      </c>
      <c r="J27" s="16">
        <v>65.3</v>
      </c>
      <c r="K27" s="20">
        <v>53.1</v>
      </c>
      <c r="L27" s="11">
        <f t="shared" si="7"/>
        <v>0</v>
      </c>
      <c r="M27" s="26">
        <f t="shared" si="1"/>
        <v>7.7790799882801048E-2</v>
      </c>
      <c r="N27" s="33">
        <f t="shared" si="2"/>
        <v>12.854990583804144</v>
      </c>
      <c r="O27" s="78">
        <f t="shared" si="3"/>
        <v>7.2176158760364276E-2</v>
      </c>
      <c r="P27" s="54">
        <f t="shared" si="5"/>
        <v>0</v>
      </c>
      <c r="Q27" s="81">
        <f t="shared" si="8"/>
        <v>0.26179149109691446</v>
      </c>
      <c r="S27" s="22">
        <f t="shared" si="6"/>
        <v>5.2165725047080977</v>
      </c>
    </row>
    <row r="28" spans="1:19" x14ac:dyDescent="0.2">
      <c r="A28" s="1" t="s">
        <v>20</v>
      </c>
      <c r="B28" s="10">
        <v>234.2</v>
      </c>
      <c r="C28" s="9">
        <v>233.5</v>
      </c>
      <c r="D28" s="10">
        <v>292.3</v>
      </c>
      <c r="E28" s="9">
        <v>293</v>
      </c>
      <c r="F28" s="10">
        <v>552</v>
      </c>
      <c r="G28" s="15">
        <v>517.70000000000005</v>
      </c>
      <c r="H28" s="16">
        <v>409.3</v>
      </c>
      <c r="I28" s="16">
        <v>65</v>
      </c>
      <c r="J28" s="16">
        <v>34.799999999999997</v>
      </c>
      <c r="K28" s="20">
        <v>34.299999999999997</v>
      </c>
      <c r="L28" s="11">
        <f t="shared" si="7"/>
        <v>0</v>
      </c>
      <c r="M28" s="26">
        <f t="shared" si="1"/>
        <v>6.6254587598995551E-2</v>
      </c>
      <c r="N28" s="33">
        <f t="shared" si="2"/>
        <v>15.093294460641403</v>
      </c>
      <c r="O28" s="78">
        <f t="shared" si="3"/>
        <v>6.2137681159420283E-2</v>
      </c>
      <c r="P28" s="54">
        <f t="shared" si="5"/>
        <v>0</v>
      </c>
      <c r="Q28" s="64">
        <f t="shared" si="8"/>
        <v>0.52952898550724636</v>
      </c>
      <c r="S28" s="22">
        <f t="shared" si="6"/>
        <v>11.932944606413995</v>
      </c>
    </row>
    <row r="29" spans="1:19" x14ac:dyDescent="0.2">
      <c r="A29" s="1" t="s">
        <v>35</v>
      </c>
      <c r="B29" s="10">
        <v>25.7</v>
      </c>
      <c r="C29" s="9">
        <v>25.9</v>
      </c>
      <c r="D29" s="10">
        <v>525.79999999999995</v>
      </c>
      <c r="E29" s="9">
        <v>525.6</v>
      </c>
      <c r="F29" s="10">
        <v>551.4</v>
      </c>
      <c r="G29" s="15">
        <v>495.2</v>
      </c>
      <c r="H29" s="16">
        <v>414.7</v>
      </c>
      <c r="I29" s="16">
        <v>28.1</v>
      </c>
      <c r="J29" s="16">
        <v>6.2</v>
      </c>
      <c r="K29" s="20">
        <v>56.2</v>
      </c>
      <c r="L29" s="11">
        <f t="shared" si="7"/>
        <v>0</v>
      </c>
      <c r="M29" s="26">
        <f t="shared" si="1"/>
        <v>0.11348949919224556</v>
      </c>
      <c r="N29" s="33">
        <f t="shared" si="2"/>
        <v>8.8113879003558715</v>
      </c>
      <c r="O29" s="78">
        <f t="shared" si="3"/>
        <v>0.10192237939789628</v>
      </c>
      <c r="P29" s="54">
        <f t="shared" si="5"/>
        <v>0</v>
      </c>
      <c r="Q29" s="66">
        <f t="shared" si="8"/>
        <v>0.95357272397533543</v>
      </c>
      <c r="S29" s="22">
        <f t="shared" si="6"/>
        <v>7.3790035587188605</v>
      </c>
    </row>
    <row r="30" spans="1:19" x14ac:dyDescent="0.2">
      <c r="A30" s="1" t="s">
        <v>26</v>
      </c>
      <c r="B30" s="10">
        <v>57.8</v>
      </c>
      <c r="C30" s="9">
        <v>57.7</v>
      </c>
      <c r="D30" s="10">
        <v>213.2</v>
      </c>
      <c r="E30" s="9">
        <v>213.3</v>
      </c>
      <c r="F30" s="10">
        <v>278.10000000000002</v>
      </c>
      <c r="G30" s="15">
        <v>246</v>
      </c>
      <c r="H30" s="16">
        <v>221</v>
      </c>
      <c r="I30" s="16">
        <v>6.4</v>
      </c>
      <c r="J30" s="16">
        <v>9.9</v>
      </c>
      <c r="K30" s="20">
        <v>32.1</v>
      </c>
      <c r="L30" s="11">
        <f t="shared" si="7"/>
        <v>0</v>
      </c>
      <c r="M30" s="26">
        <f t="shared" si="1"/>
        <v>0.13048780487804879</v>
      </c>
      <c r="N30" s="33">
        <f t="shared" si="2"/>
        <v>7.6635514018691584</v>
      </c>
      <c r="O30" s="78">
        <f t="shared" si="3"/>
        <v>0.11542610571736785</v>
      </c>
      <c r="P30" s="54">
        <f t="shared" si="5"/>
        <v>0</v>
      </c>
      <c r="Q30" s="66">
        <f t="shared" si="8"/>
        <v>0.76663070837828107</v>
      </c>
      <c r="S30" s="22">
        <f t="shared" si="6"/>
        <v>6.8847352024922115</v>
      </c>
    </row>
    <row r="31" spans="1:19" s="53" customFormat="1" x14ac:dyDescent="0.2">
      <c r="A31" s="44" t="s">
        <v>28</v>
      </c>
      <c r="B31" s="45">
        <v>93.1</v>
      </c>
      <c r="C31" s="46">
        <v>92.8</v>
      </c>
      <c r="D31" s="45">
        <v>144.9</v>
      </c>
      <c r="E31" s="46">
        <v>145.30000000000001</v>
      </c>
      <c r="F31" s="45">
        <v>272.5</v>
      </c>
      <c r="G31" s="47">
        <v>239.2</v>
      </c>
      <c r="H31" s="48">
        <v>211.2</v>
      </c>
      <c r="I31" s="48">
        <v>20.100000000000001</v>
      </c>
      <c r="J31" s="48">
        <v>4.5999999999999996</v>
      </c>
      <c r="K31" s="49">
        <v>33.4</v>
      </c>
      <c r="L31" s="50">
        <f t="shared" si="7"/>
        <v>-9.999999999998721E-2</v>
      </c>
      <c r="M31" s="51">
        <f t="shared" si="1"/>
        <v>0.13963210702341136</v>
      </c>
      <c r="N31" s="52">
        <f t="shared" si="2"/>
        <v>7.1616766467065869</v>
      </c>
      <c r="O31" s="79">
        <f t="shared" si="3"/>
        <v>0.12256880733944954</v>
      </c>
      <c r="P31" s="55">
        <f t="shared" si="5"/>
        <v>0.10000000000002274</v>
      </c>
      <c r="Q31" s="65">
        <f t="shared" si="8"/>
        <v>0.53174311926605511</v>
      </c>
      <c r="S31" s="77">
        <f t="shared" si="6"/>
        <v>6.3233532934131738</v>
      </c>
    </row>
    <row r="32" spans="1:19" x14ac:dyDescent="0.2">
      <c r="A32" s="1" t="s">
        <v>0</v>
      </c>
      <c r="K32" s="18"/>
    </row>
    <row r="33" spans="1:19" x14ac:dyDescent="0.2">
      <c r="A33" s="1"/>
      <c r="K33" s="18"/>
    </row>
    <row r="34" spans="1:19" s="53" customFormat="1" x14ac:dyDescent="0.2">
      <c r="B34" s="83"/>
      <c r="C34" s="84"/>
      <c r="D34" s="83"/>
      <c r="E34" s="84"/>
      <c r="F34" s="83"/>
      <c r="G34" s="85"/>
      <c r="H34" s="86"/>
      <c r="I34" s="86"/>
      <c r="J34" s="86"/>
      <c r="K34" s="87"/>
      <c r="L34" s="88"/>
      <c r="M34" s="89"/>
      <c r="N34" s="90"/>
      <c r="O34" s="90"/>
    </row>
    <row r="35" spans="1:19" s="53" customFormat="1" x14ac:dyDescent="0.2">
      <c r="A35" s="44" t="s">
        <v>27</v>
      </c>
      <c r="B35" s="45">
        <v>127.2</v>
      </c>
      <c r="C35" s="46">
        <v>85.6</v>
      </c>
      <c r="D35" s="45">
        <v>2201</v>
      </c>
      <c r="E35" s="46">
        <v>2242.6</v>
      </c>
      <c r="F35" s="45">
        <v>2268.6999999999998</v>
      </c>
      <c r="G35" s="47">
        <v>2259.8000000000002</v>
      </c>
      <c r="H35" s="48">
        <v>1864.2</v>
      </c>
      <c r="I35" s="48">
        <v>52.2</v>
      </c>
      <c r="J35" s="48">
        <v>0.9</v>
      </c>
      <c r="K35" s="49">
        <v>8.9</v>
      </c>
      <c r="L35" s="50">
        <f>F35-G35</f>
        <v>8.8999999999996362</v>
      </c>
      <c r="M35" s="51">
        <f>K35/G35</f>
        <v>3.9384016284626953E-3</v>
      </c>
      <c r="N35" s="52">
        <f>G35/K35</f>
        <v>253.91011235955057</v>
      </c>
      <c r="O35" s="52"/>
      <c r="S35" s="77"/>
    </row>
    <row r="38" spans="1:19" s="93" customFormat="1" x14ac:dyDescent="0.2">
      <c r="A38" s="93" t="s">
        <v>60</v>
      </c>
      <c r="B38" s="94"/>
      <c r="D38" s="94"/>
      <c r="F38" s="94"/>
      <c r="G38" s="94"/>
      <c r="K38" s="94"/>
      <c r="L38" s="95"/>
      <c r="M38" s="96"/>
      <c r="O38" s="102" t="s">
        <v>62</v>
      </c>
    </row>
    <row r="39" spans="1:19" s="99" customFormat="1" x14ac:dyDescent="0.2">
      <c r="A39" s="97" t="s">
        <v>61</v>
      </c>
      <c r="B39" s="98"/>
      <c r="D39" s="98"/>
      <c r="F39" s="98"/>
      <c r="G39" s="98"/>
      <c r="K39" s="98"/>
      <c r="L39" s="100"/>
      <c r="M39" s="101"/>
    </row>
    <row r="40" spans="1:19" s="93" customFormat="1" x14ac:dyDescent="0.2">
      <c r="B40" s="94"/>
      <c r="D40" s="94"/>
      <c r="F40" s="94"/>
      <c r="G40" s="94"/>
      <c r="K40" s="94"/>
      <c r="L40" s="95"/>
      <c r="M40" s="96"/>
    </row>
    <row r="41" spans="1:19" s="93" customFormat="1" x14ac:dyDescent="0.2">
      <c r="B41" s="94"/>
      <c r="D41" s="94"/>
      <c r="F41" s="94"/>
      <c r="G41" s="94"/>
      <c r="K41" s="94"/>
      <c r="L41" s="95"/>
      <c r="M41" s="96"/>
    </row>
    <row r="42" spans="1:19" s="93" customFormat="1" x14ac:dyDescent="0.2">
      <c r="B42" s="94"/>
      <c r="D42" s="94"/>
      <c r="F42" s="94"/>
      <c r="G42" s="94"/>
      <c r="K42" s="94"/>
      <c r="L42" s="95"/>
      <c r="M42" s="96"/>
    </row>
  </sheetData>
  <sortState ref="A13:M31">
    <sortCondition descending="1" ref="F13:F31"/>
  </sortState>
  <hyperlinks>
    <hyperlink ref="A39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Евгений</cp:lastModifiedBy>
  <dcterms:created xsi:type="dcterms:W3CDTF">2020-03-19T20:28:03Z</dcterms:created>
  <dcterms:modified xsi:type="dcterms:W3CDTF">2020-03-22T20:33:36Z</dcterms:modified>
</cp:coreProperties>
</file>