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ocuments\ECL\EPSA\Maquettes CATIA\4_Vulcanix\Plans\"/>
    </mc:Choice>
  </mc:AlternateContent>
  <xr:revisionPtr revIDLastSave="0" documentId="13_ncr:1_{6C4D7BFB-4770-468D-882D-CFFE6EB31D82}" xr6:coauthVersionLast="28" xr6:coauthVersionMax="28" xr10:uidLastSave="{00000000-0000-0000-0000-000000000000}"/>
  <bookViews>
    <workbookView xWindow="0" yWindow="0" windowWidth="24000" windowHeight="9510" xr2:uid="{70CCECA1-5296-4804-BA78-E09AC5DCB35C}"/>
  </bookViews>
  <sheets>
    <sheet name="Feuil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S20" i="1"/>
  <c r="T19" i="1"/>
  <c r="S19" i="1"/>
  <c r="S18" i="1"/>
  <c r="S15" i="1"/>
  <c r="T11" i="1"/>
  <c r="S11" i="1"/>
  <c r="T10" i="1"/>
  <c r="S10" i="1"/>
  <c r="S9" i="1"/>
  <c r="P20" i="1"/>
  <c r="O20" i="1"/>
  <c r="P19" i="1"/>
  <c r="P10" i="1"/>
  <c r="O19" i="1"/>
  <c r="O18" i="1"/>
  <c r="P11" i="1"/>
  <c r="O11" i="1"/>
  <c r="O10" i="1"/>
  <c r="O9" i="1"/>
  <c r="O8" i="1"/>
  <c r="L20" i="1"/>
  <c r="L19" i="1"/>
  <c r="L11" i="1"/>
  <c r="L10" i="1"/>
  <c r="K20" i="1"/>
  <c r="K19" i="1"/>
  <c r="K18" i="1"/>
  <c r="K17" i="1"/>
  <c r="K11" i="1"/>
  <c r="K10" i="1"/>
  <c r="K9" i="1"/>
  <c r="O15" i="1"/>
  <c r="K15" i="1"/>
  <c r="G6" i="1"/>
  <c r="G9" i="1" s="1"/>
  <c r="G10" i="1" s="1"/>
  <c r="G11" i="1" s="1"/>
  <c r="S6" i="1"/>
  <c r="O6" i="1"/>
  <c r="K6" i="1"/>
  <c r="S16" i="1"/>
  <c r="S7" i="1"/>
  <c r="O16" i="1"/>
  <c r="O7" i="1"/>
  <c r="K16" i="1"/>
  <c r="K7" i="1"/>
  <c r="S17" i="1" l="1"/>
  <c r="O17" i="1"/>
  <c r="S8" i="1"/>
  <c r="K8" i="1"/>
  <c r="D19" i="1"/>
  <c r="D10" i="1"/>
  <c r="G15" i="1" l="1"/>
  <c r="G18" i="1" s="1"/>
  <c r="A39" i="1"/>
  <c r="C35" i="1"/>
  <c r="C33" i="1"/>
  <c r="C32" i="1"/>
  <c r="B35" i="1"/>
  <c r="B34" i="1"/>
  <c r="B33" i="1"/>
  <c r="B32" i="1"/>
  <c r="B23" i="1"/>
  <c r="B24" i="1"/>
  <c r="B25" i="1"/>
  <c r="B26" i="1"/>
  <c r="B27" i="1"/>
  <c r="B28" i="1"/>
  <c r="B22" i="1"/>
  <c r="G16" i="1"/>
  <c r="G7" i="1"/>
  <c r="G19" i="1" l="1"/>
  <c r="G20" i="1" s="1"/>
  <c r="H19" i="1"/>
  <c r="H20" i="1" s="1"/>
  <c r="G17" i="1"/>
  <c r="H10" i="1"/>
  <c r="H11" i="1" s="1"/>
  <c r="G8" i="1"/>
</calcChain>
</file>

<file path=xl/sharedStrings.xml><?xml version="1.0" encoding="utf-8"?>
<sst xmlns="http://schemas.openxmlformats.org/spreadsheetml/2006/main" count="92" uniqueCount="34">
  <si>
    <t>Gauche</t>
  </si>
  <si>
    <t>in (ligne) out (colonne)</t>
  </si>
  <si>
    <t>bot</t>
  </si>
  <si>
    <t>mid</t>
  </si>
  <si>
    <t>top</t>
  </si>
  <si>
    <t>Droite</t>
  </si>
  <si>
    <t>Distance entre les fonds des housings</t>
  </si>
  <si>
    <t>mid av</t>
  </si>
  <si>
    <t>mid arr</t>
  </si>
  <si>
    <t>amplitude max</t>
  </si>
  <si>
    <t>longueur du driveshaft final</t>
  </si>
  <si>
    <t>driveshafts RCV (in)</t>
  </si>
  <si>
    <t>driveshafts RCV (mm)</t>
  </si>
  <si>
    <t>brut à acheter (in et mm)</t>
  </si>
  <si>
    <t>longueur à couper de chaque côté</t>
  </si>
  <si>
    <t>diamètre gorge circlips</t>
  </si>
  <si>
    <t>largeur gorge circlips</t>
  </si>
  <si>
    <t>dépassement axe % gorge</t>
  </si>
  <si>
    <t>écartement bords gorges (largeur tripodes)</t>
  </si>
  <si>
    <t>facteur de conversion</t>
  </si>
  <si>
    <t>moyenne</t>
  </si>
  <si>
    <t>plus ou moins</t>
  </si>
  <si>
    <t>profondeur Polaris</t>
  </si>
  <si>
    <t>profondeur Drexler</t>
  </si>
  <si>
    <t>distance approx entre le bord housing et l'arbre en position sortie Polaris et Drexler (housing éloignés)</t>
  </si>
  <si>
    <t>distance approx entre le bord housing et le centre du tripode Polaris et Drexler (housing éloignés)</t>
  </si>
  <si>
    <t>distance approx entre le fond housing et l'arbre en position sortie (housing éloignés et arbre plaqué)</t>
  </si>
  <si>
    <t>distance approx entre le bord housing et l'arbre en position sortie Polaris et Drexler (housing éloignés et arbre plaqué)</t>
  </si>
  <si>
    <t>distance approx entre le bord housing et le centre du tripode Polaris et Drexler (housing éloignés et arbre plaqué)</t>
  </si>
  <si>
    <t>flottemement de l'arbre susp top (paramètre arbitraire)</t>
  </si>
  <si>
    <t>in mid arr</t>
  </si>
  <si>
    <t>in bot</t>
  </si>
  <si>
    <t>in mid av</t>
  </si>
  <si>
    <t>in top (position limitante)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</si>
</sst>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9" xfId="0" applyFill="1" applyBorder="1"/>
    <xf numFmtId="0" fontId="0" fillId="0" borderId="20" xfId="0" applyBorder="1"/>
    <xf numFmtId="0" fontId="0" fillId="0" borderId="21" xfId="0" applyBorder="1"/>
    <xf numFmtId="0" fontId="0" fillId="0" borderId="2" xfId="0" applyBorder="1"/>
    <xf numFmtId="0" fontId="0" fillId="4" borderId="21" xfId="0" applyFill="1" applyBorder="1"/>
    <xf numFmtId="0" fontId="0" fillId="3" borderId="21" xfId="0" applyFill="1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0" fontId="0" fillId="0" borderId="0" xfId="0" applyFill="1"/>
    <xf numFmtId="0" fontId="0" fillId="0" borderId="0" xfId="0" applyFill="1" applyBorder="1"/>
    <xf numFmtId="0" fontId="0" fillId="0" borderId="1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3" borderId="1" xfId="0" applyFill="1" applyBorder="1"/>
    <xf numFmtId="0" fontId="1" fillId="0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23</xdr:row>
      <xdr:rowOff>104775</xdr:rowOff>
    </xdr:from>
    <xdr:to>
      <xdr:col>5</xdr:col>
      <xdr:colOff>5586902</xdr:colOff>
      <xdr:row>41</xdr:row>
      <xdr:rowOff>183581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E2AD5A-24BD-469A-9604-A8FA0E4F8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4591050"/>
          <a:ext cx="7701452" cy="35078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D6F-7F8A-4F0B-9531-F94112588A81}">
  <dimension ref="A1:T39"/>
  <sheetViews>
    <sheetView tabSelected="1" zoomScale="70" zoomScaleNormal="70" workbookViewId="0">
      <selection activeCell="G24" sqref="G24"/>
    </sheetView>
  </sheetViews>
  <sheetFormatPr baseColWidth="10" defaultRowHeight="15" x14ac:dyDescent="0.25"/>
  <cols>
    <col min="1" max="1" width="21.7109375" bestFit="1" customWidth="1"/>
    <col min="2" max="2" width="20.28515625" bestFit="1" customWidth="1"/>
    <col min="3" max="3" width="14.28515625" bestFit="1" customWidth="1"/>
    <col min="4" max="4" width="15.28515625" bestFit="1" customWidth="1"/>
    <col min="5" max="5" width="24" bestFit="1" customWidth="1"/>
    <col min="6" max="6" width="108" bestFit="1" customWidth="1"/>
    <col min="10" max="10" width="115.140625" bestFit="1" customWidth="1"/>
    <col min="14" max="14" width="115.140625" bestFit="1" customWidth="1"/>
    <col min="18" max="18" width="115.140625" bestFit="1" customWidth="1"/>
  </cols>
  <sheetData>
    <row r="1" spans="1:20" x14ac:dyDescent="0.25">
      <c r="A1" t="s">
        <v>6</v>
      </c>
      <c r="E1" s="5" t="s">
        <v>22</v>
      </c>
      <c r="F1" s="13">
        <v>48.213999999999999</v>
      </c>
    </row>
    <row r="2" spans="1:20" ht="15.75" thickBot="1" x14ac:dyDescent="0.3">
      <c r="E2" s="14" t="s">
        <v>23</v>
      </c>
      <c r="F2" s="15">
        <v>48.277000000000001</v>
      </c>
    </row>
    <row r="3" spans="1:20" ht="15.75" thickBot="1" x14ac:dyDescent="0.3">
      <c r="A3" s="1"/>
      <c r="B3" s="1"/>
      <c r="C3" s="1"/>
      <c r="D3" s="1"/>
      <c r="H3" s="37" t="s">
        <v>33</v>
      </c>
      <c r="L3" t="s">
        <v>30</v>
      </c>
      <c r="P3" t="s">
        <v>31</v>
      </c>
      <c r="T3" t="s">
        <v>32</v>
      </c>
    </row>
    <row r="4" spans="1:20" ht="15.75" thickBot="1" x14ac:dyDescent="0.3">
      <c r="A4" s="8" t="s">
        <v>0</v>
      </c>
      <c r="B4" s="1"/>
      <c r="C4" s="1"/>
      <c r="D4" s="1"/>
      <c r="E4" s="1"/>
      <c r="F4" s="16" t="s">
        <v>29</v>
      </c>
      <c r="G4" s="8">
        <v>5</v>
      </c>
      <c r="H4" s="17"/>
      <c r="J4" s="16" t="s">
        <v>29</v>
      </c>
      <c r="K4" s="8">
        <v>5</v>
      </c>
      <c r="L4" s="17"/>
      <c r="N4" s="16" t="s">
        <v>29</v>
      </c>
      <c r="O4" s="8">
        <v>5</v>
      </c>
      <c r="P4" s="17"/>
      <c r="R4" s="16" t="s">
        <v>29</v>
      </c>
      <c r="S4" s="8">
        <v>5</v>
      </c>
      <c r="T4" s="17"/>
    </row>
    <row r="5" spans="1:20" x14ac:dyDescent="0.25">
      <c r="A5" s="5" t="s">
        <v>1</v>
      </c>
      <c r="B5" s="3" t="s">
        <v>2</v>
      </c>
      <c r="C5" s="3" t="s">
        <v>3</v>
      </c>
      <c r="D5" s="4" t="s">
        <v>4</v>
      </c>
      <c r="F5" s="18"/>
      <c r="G5" s="1"/>
      <c r="H5" s="19"/>
      <c r="J5" s="18"/>
      <c r="K5" s="1"/>
      <c r="L5" s="19"/>
      <c r="N5" s="18"/>
      <c r="O5" s="1"/>
      <c r="P5" s="19"/>
      <c r="R5" s="18"/>
      <c r="S5" s="1"/>
      <c r="T5" s="19"/>
    </row>
    <row r="6" spans="1:20" x14ac:dyDescent="0.25">
      <c r="A6" s="6" t="s">
        <v>7</v>
      </c>
      <c r="B6" s="26">
        <v>387.25200000000001</v>
      </c>
      <c r="C6" s="26">
        <v>376.67399999999998</v>
      </c>
      <c r="D6" s="27">
        <v>367.61</v>
      </c>
      <c r="F6" s="18" t="s">
        <v>10</v>
      </c>
      <c r="G6" s="1">
        <f>D9-G4</f>
        <v>361.20800000000003</v>
      </c>
      <c r="H6" s="19"/>
      <c r="J6" s="18" t="s">
        <v>10</v>
      </c>
      <c r="K6" s="1">
        <f>D8-K4</f>
        <v>362.05500000000001</v>
      </c>
      <c r="L6" s="19"/>
      <c r="N6" s="18" t="s">
        <v>10</v>
      </c>
      <c r="O6" s="1">
        <f>D7-O4</f>
        <v>363.42899999999997</v>
      </c>
      <c r="P6" s="19"/>
      <c r="R6" s="18" t="s">
        <v>10</v>
      </c>
      <c r="S6" s="1">
        <f>D6-S4</f>
        <v>362.61</v>
      </c>
      <c r="T6" s="19"/>
    </row>
    <row r="7" spans="1:20" ht="15.75" thickBot="1" x14ac:dyDescent="0.3">
      <c r="A7" s="6" t="s">
        <v>2</v>
      </c>
      <c r="B7" s="26">
        <v>386.363</v>
      </c>
      <c r="C7" s="26">
        <v>376.81200000000001</v>
      </c>
      <c r="D7" s="28">
        <v>368.42899999999997</v>
      </c>
      <c r="E7" s="25"/>
      <c r="F7" s="18" t="s">
        <v>13</v>
      </c>
      <c r="G7" s="1">
        <f>H7*25.4</f>
        <v>381</v>
      </c>
      <c r="H7" s="19">
        <v>15</v>
      </c>
      <c r="J7" s="18" t="s">
        <v>13</v>
      </c>
      <c r="K7" s="1">
        <f>L7*25.4</f>
        <v>381</v>
      </c>
      <c r="L7" s="19">
        <v>15</v>
      </c>
      <c r="N7" s="18" t="s">
        <v>13</v>
      </c>
      <c r="O7" s="1">
        <f>P7*25.4</f>
        <v>381</v>
      </c>
      <c r="P7" s="19">
        <v>15</v>
      </c>
      <c r="R7" s="18" t="s">
        <v>13</v>
      </c>
      <c r="S7" s="1">
        <f>T7*25.4</f>
        <v>381</v>
      </c>
      <c r="T7" s="19">
        <v>15</v>
      </c>
    </row>
    <row r="8" spans="1:20" ht="15.75" thickBot="1" x14ac:dyDescent="0.3">
      <c r="A8" s="6" t="s">
        <v>8</v>
      </c>
      <c r="B8" s="26">
        <v>386.863</v>
      </c>
      <c r="C8" s="26">
        <v>376.18700000000001</v>
      </c>
      <c r="D8" s="28">
        <v>367.05500000000001</v>
      </c>
      <c r="E8" s="25"/>
      <c r="F8" s="18" t="s">
        <v>14</v>
      </c>
      <c r="G8" s="8">
        <f>(G7-G6)/2</f>
        <v>9.8959999999999866</v>
      </c>
      <c r="H8" s="19"/>
      <c r="J8" s="18" t="s">
        <v>14</v>
      </c>
      <c r="K8" s="8">
        <f>(K7-K6)/2</f>
        <v>9.4724999999999966</v>
      </c>
      <c r="L8" s="19"/>
      <c r="N8" s="18" t="s">
        <v>14</v>
      </c>
      <c r="O8" s="8">
        <f>(O7-O6)/2</f>
        <v>8.7855000000000132</v>
      </c>
      <c r="P8" s="19"/>
      <c r="R8" s="18" t="s">
        <v>14</v>
      </c>
      <c r="S8" s="8">
        <f>(S7-S6)/2</f>
        <v>9.1949999999999932</v>
      </c>
      <c r="T8" s="19"/>
    </row>
    <row r="9" spans="1:20" ht="15.75" thickBot="1" x14ac:dyDescent="0.3">
      <c r="A9" s="7" t="s">
        <v>4</v>
      </c>
      <c r="B9" s="2">
        <v>387.77800000000002</v>
      </c>
      <c r="C9" s="29">
        <v>376.041</v>
      </c>
      <c r="D9" s="31">
        <v>366.20800000000003</v>
      </c>
      <c r="E9" s="25"/>
      <c r="F9" s="20" t="s">
        <v>26</v>
      </c>
      <c r="G9" s="1">
        <f>B9-G6</f>
        <v>26.569999999999993</v>
      </c>
      <c r="H9" s="19"/>
      <c r="J9" s="20" t="s">
        <v>26</v>
      </c>
      <c r="K9" s="1">
        <f>B8-K6</f>
        <v>24.807999999999993</v>
      </c>
      <c r="L9" s="19"/>
      <c r="N9" s="20" t="s">
        <v>26</v>
      </c>
      <c r="O9" s="1">
        <f>B7-O6</f>
        <v>22.934000000000026</v>
      </c>
      <c r="P9" s="19"/>
      <c r="R9" s="20" t="s">
        <v>26</v>
      </c>
      <c r="S9" s="1">
        <f>B6-S6</f>
        <v>24.641999999999996</v>
      </c>
      <c r="T9" s="19"/>
    </row>
    <row r="10" spans="1:20" ht="15.75" thickBot="1" x14ac:dyDescent="0.3">
      <c r="A10" s="10" t="s">
        <v>9</v>
      </c>
      <c r="B10" s="11"/>
      <c r="C10" s="11"/>
      <c r="D10" s="12">
        <f>B9-D9</f>
        <v>21.569999999999993</v>
      </c>
      <c r="E10" s="25"/>
      <c r="F10" s="20" t="s">
        <v>24</v>
      </c>
      <c r="G10" s="1">
        <f>F1-G9</f>
        <v>21.644000000000005</v>
      </c>
      <c r="H10" s="19">
        <f>F2-G9</f>
        <v>21.707000000000008</v>
      </c>
      <c r="J10" s="20" t="s">
        <v>24</v>
      </c>
      <c r="K10" s="1">
        <f>F1-K9</f>
        <v>23.406000000000006</v>
      </c>
      <c r="L10" s="19">
        <f>F2-K9</f>
        <v>23.469000000000008</v>
      </c>
      <c r="N10" s="20" t="s">
        <v>24</v>
      </c>
      <c r="O10" s="1">
        <f>F1-O9</f>
        <v>25.279999999999973</v>
      </c>
      <c r="P10" s="19">
        <f>F2-O9</f>
        <v>25.342999999999975</v>
      </c>
      <c r="R10" s="20" t="s">
        <v>24</v>
      </c>
      <c r="S10" s="1">
        <f>F1-S9</f>
        <v>23.572000000000003</v>
      </c>
      <c r="T10" s="19">
        <f>F2-S9</f>
        <v>23.635000000000005</v>
      </c>
    </row>
    <row r="11" spans="1:20" x14ac:dyDescent="0.25">
      <c r="B11" s="1"/>
      <c r="C11" s="1"/>
      <c r="D11" s="1"/>
      <c r="E11" s="25"/>
      <c r="F11" s="20" t="s">
        <v>25</v>
      </c>
      <c r="G11" s="35">
        <f>G10-B34-B33-B35/2</f>
        <v>4.3212000000000064</v>
      </c>
      <c r="H11" s="36">
        <f>H10-B34-B33-B35/2</f>
        <v>4.3842000000000088</v>
      </c>
      <c r="J11" s="20" t="s">
        <v>25</v>
      </c>
      <c r="K11" s="1">
        <f>K10-B34-B33-B35/2</f>
        <v>6.0832000000000068</v>
      </c>
      <c r="L11" s="19">
        <f>L10-B34-B33-B35/2</f>
        <v>6.1462000000000092</v>
      </c>
      <c r="N11" s="20" t="s">
        <v>25</v>
      </c>
      <c r="O11" s="1">
        <f>O10-B34-B33-B35/2</f>
        <v>7.9571999999999736</v>
      </c>
      <c r="P11" s="19">
        <f>P10-B34-B33-B35/2</f>
        <v>8.020199999999976</v>
      </c>
      <c r="R11" s="20" t="s">
        <v>25</v>
      </c>
      <c r="S11" s="1">
        <f>S10-B34-B33-B35/2</f>
        <v>6.2492000000000036</v>
      </c>
      <c r="T11" s="19">
        <f>T10-B34-B33-B35/2</f>
        <v>6.312200000000006</v>
      </c>
    </row>
    <row r="12" spans="1:20" ht="15.75" thickBot="1" x14ac:dyDescent="0.3">
      <c r="E12" s="25"/>
      <c r="F12" s="18"/>
      <c r="G12" s="1"/>
      <c r="H12" s="19"/>
      <c r="J12" s="18"/>
      <c r="K12" s="1"/>
      <c r="L12" s="19"/>
      <c r="N12" s="18"/>
      <c r="O12" s="1"/>
      <c r="P12" s="19"/>
      <c r="R12" s="18"/>
      <c r="S12" s="1"/>
      <c r="T12" s="19"/>
    </row>
    <row r="13" spans="1:20" ht="15.75" thickBot="1" x14ac:dyDescent="0.3">
      <c r="A13" s="9" t="s">
        <v>5</v>
      </c>
      <c r="B13" s="1"/>
      <c r="C13" s="1"/>
      <c r="D13" s="1"/>
      <c r="E13" s="26"/>
      <c r="F13" s="21" t="s">
        <v>29</v>
      </c>
      <c r="G13" s="8">
        <v>5</v>
      </c>
      <c r="H13" s="19"/>
      <c r="J13" s="21" t="s">
        <v>29</v>
      </c>
      <c r="K13" s="8">
        <v>5</v>
      </c>
      <c r="L13" s="19"/>
      <c r="N13" s="21" t="s">
        <v>29</v>
      </c>
      <c r="O13" s="8">
        <v>5</v>
      </c>
      <c r="P13" s="19"/>
      <c r="R13" s="21" t="s">
        <v>29</v>
      </c>
      <c r="S13" s="8">
        <v>5</v>
      </c>
      <c r="T13" s="19"/>
    </row>
    <row r="14" spans="1:20" x14ac:dyDescent="0.25">
      <c r="A14" s="5" t="s">
        <v>1</v>
      </c>
      <c r="B14" s="3" t="s">
        <v>2</v>
      </c>
      <c r="C14" s="3" t="s">
        <v>3</v>
      </c>
      <c r="D14" s="4" t="s">
        <v>4</v>
      </c>
      <c r="E14" s="25"/>
      <c r="F14" s="18"/>
      <c r="G14" s="1"/>
      <c r="H14" s="19"/>
      <c r="J14" s="18"/>
      <c r="K14" s="1"/>
      <c r="L14" s="19"/>
      <c r="N14" s="18"/>
      <c r="O14" s="1"/>
      <c r="P14" s="19"/>
      <c r="R14" s="18"/>
      <c r="S14" s="1"/>
      <c r="T14" s="19"/>
    </row>
    <row r="15" spans="1:20" x14ac:dyDescent="0.25">
      <c r="A15" s="6" t="s">
        <v>7</v>
      </c>
      <c r="B15" s="26">
        <v>426.84899999999999</v>
      </c>
      <c r="C15" s="26">
        <v>416.327</v>
      </c>
      <c r="D15" s="28">
        <v>407.06299999999999</v>
      </c>
      <c r="E15" s="25"/>
      <c r="F15" s="18" t="s">
        <v>10</v>
      </c>
      <c r="G15" s="1">
        <f>D18-G13</f>
        <v>400.79700000000003</v>
      </c>
      <c r="H15" s="19"/>
      <c r="J15" s="18" t="s">
        <v>10</v>
      </c>
      <c r="K15" s="1">
        <f>D17-K13</f>
        <v>401.56200000000001</v>
      </c>
      <c r="L15" s="19"/>
      <c r="N15" s="18" t="s">
        <v>10</v>
      </c>
      <c r="O15" s="1">
        <f>D16-O13</f>
        <v>402.80200000000002</v>
      </c>
      <c r="P15" s="19"/>
      <c r="R15" s="18" t="s">
        <v>10</v>
      </c>
      <c r="S15" s="1">
        <f>D15-S13</f>
        <v>402.06299999999999</v>
      </c>
      <c r="T15" s="19"/>
    </row>
    <row r="16" spans="1:20" ht="15.75" thickBot="1" x14ac:dyDescent="0.3">
      <c r="A16" s="6" t="s">
        <v>2</v>
      </c>
      <c r="B16" s="26">
        <v>426.04300000000001</v>
      </c>
      <c r="C16" s="26">
        <v>416.452</v>
      </c>
      <c r="D16" s="28">
        <v>407.80200000000002</v>
      </c>
      <c r="E16" s="25"/>
      <c r="F16" s="18" t="s">
        <v>13</v>
      </c>
      <c r="G16" s="1">
        <f>H16*25.4</f>
        <v>431.79999999999995</v>
      </c>
      <c r="H16" s="19">
        <v>17</v>
      </c>
      <c r="J16" s="18" t="s">
        <v>13</v>
      </c>
      <c r="K16" s="1">
        <f>L16*25.4</f>
        <v>431.79999999999995</v>
      </c>
      <c r="L16" s="19">
        <v>17</v>
      </c>
      <c r="N16" s="18" t="s">
        <v>13</v>
      </c>
      <c r="O16" s="1">
        <f>P16*25.4</f>
        <v>431.79999999999995</v>
      </c>
      <c r="P16" s="19">
        <v>17</v>
      </c>
      <c r="R16" s="18" t="s">
        <v>13</v>
      </c>
      <c r="S16" s="1">
        <f>T16*25.4</f>
        <v>431.79999999999995</v>
      </c>
      <c r="T16" s="19">
        <v>17</v>
      </c>
    </row>
    <row r="17" spans="1:20" ht="15.75" thickBot="1" x14ac:dyDescent="0.3">
      <c r="A17" s="6" t="s">
        <v>8</v>
      </c>
      <c r="B17" s="26">
        <v>426.49700000000001</v>
      </c>
      <c r="C17" s="26">
        <v>415.887</v>
      </c>
      <c r="D17" s="28">
        <v>406.56200000000001</v>
      </c>
      <c r="E17" s="25"/>
      <c r="F17" s="18" t="s">
        <v>14</v>
      </c>
      <c r="G17" s="8">
        <f>(G16-G15)/2</f>
        <v>15.501499999999965</v>
      </c>
      <c r="H17" s="19"/>
      <c r="J17" s="18" t="s">
        <v>14</v>
      </c>
      <c r="K17" s="8">
        <f>(K16-K15)/2</f>
        <v>15.118999999999971</v>
      </c>
      <c r="L17" s="19"/>
      <c r="N17" s="18" t="s">
        <v>14</v>
      </c>
      <c r="O17" s="8">
        <f>(O16-O15)/2</f>
        <v>14.498999999999967</v>
      </c>
      <c r="P17" s="19"/>
      <c r="R17" s="18" t="s">
        <v>14</v>
      </c>
      <c r="S17" s="8">
        <f>(S16-S15)/2</f>
        <v>14.868499999999983</v>
      </c>
      <c r="T17" s="19"/>
    </row>
    <row r="18" spans="1:20" ht="15.75" thickBot="1" x14ac:dyDescent="0.3">
      <c r="A18" s="7" t="s">
        <v>4</v>
      </c>
      <c r="B18" s="2">
        <v>427.31900000000002</v>
      </c>
      <c r="C18" s="30">
        <v>415.755</v>
      </c>
      <c r="D18" s="31">
        <v>405.79700000000003</v>
      </c>
      <c r="E18" s="25"/>
      <c r="F18" s="20" t="s">
        <v>26</v>
      </c>
      <c r="G18" s="1">
        <f>B18-G15</f>
        <v>26.521999999999991</v>
      </c>
      <c r="H18" s="19"/>
      <c r="J18" s="20" t="s">
        <v>26</v>
      </c>
      <c r="K18" s="1">
        <f>B17-K15</f>
        <v>24.935000000000002</v>
      </c>
      <c r="L18" s="19"/>
      <c r="N18" s="20" t="s">
        <v>26</v>
      </c>
      <c r="O18" s="1">
        <f>B16-O15</f>
        <v>23.240999999999985</v>
      </c>
      <c r="P18" s="19"/>
      <c r="R18" s="20" t="s">
        <v>26</v>
      </c>
      <c r="S18" s="1">
        <f>B15-S15</f>
        <v>24.786000000000001</v>
      </c>
      <c r="T18" s="19"/>
    </row>
    <row r="19" spans="1:20" ht="15.75" thickBot="1" x14ac:dyDescent="0.3">
      <c r="A19" s="10" t="s">
        <v>9</v>
      </c>
      <c r="B19" s="11"/>
      <c r="C19" s="11"/>
      <c r="D19" s="12">
        <f>B18-D18</f>
        <v>21.521999999999991</v>
      </c>
      <c r="E19" s="25"/>
      <c r="F19" s="20" t="s">
        <v>27</v>
      </c>
      <c r="G19" s="1">
        <f>F1-G18</f>
        <v>21.692000000000007</v>
      </c>
      <c r="H19" s="19">
        <f>F2-G18</f>
        <v>21.75500000000001</v>
      </c>
      <c r="J19" s="20" t="s">
        <v>27</v>
      </c>
      <c r="K19" s="1">
        <f>F1-K18</f>
        <v>23.278999999999996</v>
      </c>
      <c r="L19" s="19">
        <f>F2-K18</f>
        <v>23.341999999999999</v>
      </c>
      <c r="N19" s="20" t="s">
        <v>27</v>
      </c>
      <c r="O19" s="1">
        <f>F1-O18</f>
        <v>24.973000000000013</v>
      </c>
      <c r="P19" s="19">
        <f>F2-O18</f>
        <v>25.036000000000016</v>
      </c>
      <c r="R19" s="20" t="s">
        <v>27</v>
      </c>
      <c r="S19" s="1">
        <f>F1-S18</f>
        <v>23.427999999999997</v>
      </c>
      <c r="T19" s="19">
        <f>F2-S18</f>
        <v>23.491</v>
      </c>
    </row>
    <row r="20" spans="1:20" ht="15.75" thickBot="1" x14ac:dyDescent="0.3">
      <c r="E20" s="25"/>
      <c r="F20" s="22" t="s">
        <v>28</v>
      </c>
      <c r="G20" s="33">
        <f>G19-B34-B33-B35/2</f>
        <v>4.3692000000000082</v>
      </c>
      <c r="H20" s="34">
        <f>H19-B34-B33-B35/2</f>
        <v>4.4322000000000106</v>
      </c>
      <c r="J20" s="22" t="s">
        <v>28</v>
      </c>
      <c r="K20" s="23">
        <f>K19-B34-B33-B35/2</f>
        <v>5.9561999999999973</v>
      </c>
      <c r="L20" s="24">
        <f>L19-B34-B33-B35/2</f>
        <v>6.0191999999999997</v>
      </c>
      <c r="N20" s="22" t="s">
        <v>28</v>
      </c>
      <c r="O20" s="23">
        <f>O19-B34-B33-B35/2</f>
        <v>7.6502000000000141</v>
      </c>
      <c r="P20" s="24">
        <f>P19-B34-B33-B35/2</f>
        <v>7.7132000000000165</v>
      </c>
      <c r="R20" s="22" t="s">
        <v>28</v>
      </c>
      <c r="S20" s="23">
        <f>S19-B34-B33-B35/2</f>
        <v>6.1051999999999982</v>
      </c>
      <c r="T20" s="24">
        <f>T19-B34-B33-B35/2</f>
        <v>6.1682000000000006</v>
      </c>
    </row>
    <row r="21" spans="1:20" x14ac:dyDescent="0.25">
      <c r="A21" t="s">
        <v>11</v>
      </c>
      <c r="B21" t="s">
        <v>12</v>
      </c>
      <c r="D21" t="s">
        <v>19</v>
      </c>
    </row>
    <row r="22" spans="1:20" x14ac:dyDescent="0.25">
      <c r="A22">
        <v>11</v>
      </c>
      <c r="B22">
        <f>A22*$D$22</f>
        <v>279.39999999999998</v>
      </c>
      <c r="D22">
        <v>25.4</v>
      </c>
      <c r="F22" s="32"/>
    </row>
    <row r="23" spans="1:20" x14ac:dyDescent="0.25">
      <c r="A23">
        <v>13</v>
      </c>
      <c r="B23">
        <f t="shared" ref="B23:B28" si="0">A23*$D$22</f>
        <v>330.2</v>
      </c>
    </row>
    <row r="24" spans="1:20" x14ac:dyDescent="0.25">
      <c r="A24">
        <v>15</v>
      </c>
      <c r="B24">
        <f t="shared" si="0"/>
        <v>381</v>
      </c>
    </row>
    <row r="25" spans="1:20" x14ac:dyDescent="0.25">
      <c r="A25">
        <v>17</v>
      </c>
      <c r="B25">
        <f t="shared" si="0"/>
        <v>431.79999999999995</v>
      </c>
    </row>
    <row r="26" spans="1:20" x14ac:dyDescent="0.25">
      <c r="A26">
        <v>19</v>
      </c>
      <c r="B26">
        <f t="shared" si="0"/>
        <v>482.59999999999997</v>
      </c>
    </row>
    <row r="27" spans="1:20" x14ac:dyDescent="0.25">
      <c r="A27">
        <v>21.08</v>
      </c>
      <c r="B27">
        <f t="shared" si="0"/>
        <v>535.4319999999999</v>
      </c>
    </row>
    <row r="28" spans="1:20" x14ac:dyDescent="0.25">
      <c r="A28">
        <v>23</v>
      </c>
      <c r="B28">
        <f t="shared" si="0"/>
        <v>584.19999999999993</v>
      </c>
    </row>
    <row r="31" spans="1:20" x14ac:dyDescent="0.25">
      <c r="B31" t="s">
        <v>20</v>
      </c>
      <c r="C31" t="s">
        <v>21</v>
      </c>
    </row>
    <row r="32" spans="1:20" x14ac:dyDescent="0.25">
      <c r="A32" t="s">
        <v>15</v>
      </c>
      <c r="B32">
        <f>0.8*$D$22</f>
        <v>20.32</v>
      </c>
      <c r="C32">
        <f>0.005*$D$22</f>
        <v>0.127</v>
      </c>
    </row>
    <row r="33" spans="1:3" x14ac:dyDescent="0.25">
      <c r="A33" t="s">
        <v>16</v>
      </c>
      <c r="B33">
        <f>0.082*$D$22</f>
        <v>2.0827999999999998</v>
      </c>
      <c r="C33">
        <f>0.003*$D$22</f>
        <v>7.6200000000000004E-2</v>
      </c>
    </row>
    <row r="34" spans="1:3" x14ac:dyDescent="0.25">
      <c r="A34" t="s">
        <v>17</v>
      </c>
      <c r="B34">
        <f>0.125*$D$22</f>
        <v>3.1749999999999998</v>
      </c>
      <c r="C34">
        <v>0</v>
      </c>
    </row>
    <row r="35" spans="1:3" x14ac:dyDescent="0.25">
      <c r="A35" t="s">
        <v>18</v>
      </c>
      <c r="B35">
        <f>0.95*$D$22</f>
        <v>24.13</v>
      </c>
      <c r="C35">
        <f>0.005*$D$22</f>
        <v>0.127</v>
      </c>
    </row>
    <row r="39" spans="1:3" x14ac:dyDescent="0.25">
      <c r="A39">
        <f>F1-12.738</f>
        <v>35.475999999999999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de la Salle</dc:creator>
  <cp:lastModifiedBy>Adrien de la Salle</cp:lastModifiedBy>
  <dcterms:created xsi:type="dcterms:W3CDTF">2017-12-14T15:04:36Z</dcterms:created>
  <dcterms:modified xsi:type="dcterms:W3CDTF">2018-03-31T16:17:02Z</dcterms:modified>
</cp:coreProperties>
</file>