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hristophe\Google Drive\EPSA Drive\04 - POWERTRAIN\DRIVETRAIN SYSTEM_\DREXLER\DREXLER\"/>
    </mc:Choice>
  </mc:AlternateContent>
  <bookViews>
    <workbookView xWindow="0" yWindow="0" windowWidth="20328" windowHeight="8808" xr2:uid="{00000000-000D-0000-FFFF-FFFF00000000}"/>
  </bookViews>
  <sheets>
    <sheet name="Load Ca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D24" i="1"/>
  <c r="D22" i="1"/>
  <c r="D20" i="1"/>
  <c r="B13" i="1"/>
  <c r="B6" i="1"/>
  <c r="B10" i="1" s="1"/>
  <c r="B15" i="1" s="1"/>
  <c r="B16" i="1" s="1"/>
  <c r="B29" i="1" l="1"/>
  <c r="B34" i="1"/>
  <c r="B33" i="1"/>
  <c r="B28" i="1"/>
</calcChain>
</file>

<file path=xl/sharedStrings.xml><?xml version="1.0" encoding="utf-8"?>
<sst xmlns="http://schemas.openxmlformats.org/spreadsheetml/2006/main" count="52" uniqueCount="32">
  <si>
    <t>lbs-ft</t>
  </si>
  <si>
    <t>N.m</t>
  </si>
  <si>
    <t>Max Torque Crank.</t>
  </si>
  <si>
    <t>Ratio Primaire</t>
  </si>
  <si>
    <t>Ratio 1st Gear</t>
  </si>
  <si>
    <t>Max Torque Sprocket</t>
  </si>
  <si>
    <t>Rayon Sprocket</t>
  </si>
  <si>
    <t>cm</t>
  </si>
  <si>
    <t>m</t>
  </si>
  <si>
    <t xml:space="preserve">Max Chain Load </t>
  </si>
  <si>
    <t>N</t>
  </si>
  <si>
    <t xml:space="preserve">Critère Moteur </t>
  </si>
  <si>
    <t xml:space="preserve">Critère Chaine </t>
  </si>
  <si>
    <t>Voir Fanchon p387</t>
  </si>
  <si>
    <t>Type de Chaine</t>
  </si>
  <si>
    <t>10B</t>
  </si>
  <si>
    <t xml:space="preserve">Critère Bearing </t>
  </si>
  <si>
    <t xml:space="preserve">Max Bearing Load </t>
  </si>
  <si>
    <t xml:space="preserve">SKF </t>
  </si>
  <si>
    <t>Lien vers SKF 6008</t>
  </si>
  <si>
    <t xml:space="preserve">Espacement entre les bearings </t>
  </si>
  <si>
    <t>mm</t>
  </si>
  <si>
    <t>Espacement entre plan millieu et bearing G</t>
  </si>
  <si>
    <t>Espacement entre plan millieu et bearing D</t>
  </si>
  <si>
    <t>Load Case Bearing G</t>
  </si>
  <si>
    <t>Critère Moteur</t>
  </si>
  <si>
    <t>Critère Chaine</t>
  </si>
  <si>
    <t>Load Case Bearing D</t>
  </si>
  <si>
    <t>Max Chain Load CS=2,2</t>
  </si>
  <si>
    <t>Source : LoveJoy</t>
  </si>
  <si>
    <t>Changement de bearing pour un 61908</t>
  </si>
  <si>
    <t xml:space="preserve">LOAD CAD with DREXLER DIFF.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</si>
</sst>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1" fillId="6" borderId="0" xfId="6"/>
    <xf numFmtId="0" fontId="1" fillId="7" borderId="0" xfId="7"/>
    <xf numFmtId="0" fontId="1" fillId="5" borderId="0" xfId="5"/>
    <xf numFmtId="0" fontId="3" fillId="3" borderId="0" xfId="2"/>
    <xf numFmtId="0" fontId="2" fillId="2" borderId="0" xfId="1"/>
    <xf numFmtId="0" fontId="4" fillId="4" borderId="1" xfId="3"/>
    <xf numFmtId="0" fontId="4" fillId="4" borderId="1" xfId="3" applyAlignment="1">
      <alignment horizontal="center" vertical="center"/>
    </xf>
    <xf numFmtId="0" fontId="5" fillId="4" borderId="1" xfId="4" applyFill="1" applyBorder="1"/>
    <xf numFmtId="0" fontId="2" fillId="2" borderId="2" xfId="1" applyBorder="1"/>
    <xf numFmtId="1" fontId="2" fillId="2" borderId="2" xfId="1" applyNumberFormat="1" applyBorder="1" applyAlignment="1">
      <alignment horizontal="right"/>
    </xf>
    <xf numFmtId="0" fontId="3" fillId="3" borderId="2" xfId="2" applyBorder="1"/>
    <xf numFmtId="1" fontId="3" fillId="3" borderId="2" xfId="2" applyNumberFormat="1" applyBorder="1"/>
    <xf numFmtId="0" fontId="1" fillId="6" borderId="2" xfId="6" applyBorder="1"/>
    <xf numFmtId="164" fontId="1" fillId="6" borderId="2" xfId="6" applyNumberFormat="1" applyBorder="1"/>
    <xf numFmtId="1" fontId="1" fillId="6" borderId="2" xfId="6" applyNumberFormat="1" applyBorder="1"/>
    <xf numFmtId="0" fontId="1" fillId="6" borderId="3" xfId="6" applyBorder="1"/>
    <xf numFmtId="0" fontId="1" fillId="7" borderId="2" xfId="7" applyBorder="1"/>
    <xf numFmtId="1" fontId="1" fillId="7" borderId="2" xfId="7" applyNumberFormat="1" applyBorder="1"/>
    <xf numFmtId="0" fontId="1" fillId="5" borderId="2" xfId="5" applyBorder="1"/>
    <xf numFmtId="0" fontId="1" fillId="7" borderId="2" xfId="7" applyBorder="1" applyAlignment="1">
      <alignment horizontal="center"/>
    </xf>
    <xf numFmtId="0" fontId="5" fillId="4" borderId="0" xfId="4" applyFill="1" applyBorder="1"/>
    <xf numFmtId="0" fontId="0" fillId="6" borderId="2" xfId="6" applyFont="1" applyBorder="1"/>
    <xf numFmtId="0" fontId="5" fillId="0" borderId="0" xfId="4"/>
    <xf numFmtId="0" fontId="7" fillId="3" borderId="2" xfId="2" applyFont="1" applyBorder="1"/>
    <xf numFmtId="1" fontId="7" fillId="3" borderId="2" xfId="2" applyNumberFormat="1" applyFont="1" applyBorder="1"/>
    <xf numFmtId="0" fontId="8" fillId="2" borderId="2" xfId="1" applyFont="1" applyBorder="1"/>
    <xf numFmtId="1" fontId="8" fillId="2" borderId="2" xfId="1" applyNumberFormat="1" applyFont="1" applyBorder="1"/>
    <xf numFmtId="0" fontId="6" fillId="0" borderId="0" xfId="0" applyFont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0" xfId="4" applyAlignment="1">
      <alignment horizontal="center"/>
    </xf>
    <xf numFmtId="0" fontId="1" fillId="7" borderId="2" xfId="7" applyBorder="1" applyAlignment="1">
      <alignment horizontal="center"/>
    </xf>
    <xf numFmtId="0" fontId="1" fillId="5" borderId="2" xfId="5" applyBorder="1" applyAlignment="1">
      <alignment horizontal="center"/>
    </xf>
    <xf numFmtId="0" fontId="1" fillId="6" borderId="2" xfId="6" applyBorder="1" applyAlignment="1">
      <alignment horizontal="center" vertical="center" wrapText="1"/>
    </xf>
    <xf numFmtId="0" fontId="1" fillId="6" borderId="2" xfId="6" applyBorder="1" applyAlignment="1">
      <alignment horizontal="center" vertical="center"/>
    </xf>
    <xf numFmtId="0" fontId="4" fillId="4" borderId="1" xfId="3" applyAlignment="1">
      <alignment horizontal="center" vertical="center"/>
    </xf>
    <xf numFmtId="0" fontId="1" fillId="6" borderId="2" xfId="6" applyBorder="1" applyAlignment="1">
      <alignment horizontal="center"/>
    </xf>
  </cellXfs>
  <cellStyles count="8">
    <cellStyle name="20 % - Accent1" xfId="5" builtinId="30"/>
    <cellStyle name="20 % - Accent2" xfId="6" builtinId="34"/>
    <cellStyle name="20 % - Accent4" xfId="7" builtinId="42"/>
    <cellStyle name="Calcul" xfId="3" builtinId="22"/>
    <cellStyle name="Insatisfaisant" xfId="2" builtinId="27"/>
    <cellStyle name="Normal" xfId="0" builtinId="0"/>
    <cellStyle name="Satisfaisant" xfId="1" builtinId="26"/>
    <cellStyle name="Texte explicatif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404813</xdr:colOff>
      <xdr:row>16</xdr:row>
      <xdr:rowOff>100014</xdr:rowOff>
    </xdr:from>
    <xdr:to>
      <xdr:col>10</xdr:col>
      <xdr:colOff>747713</xdr:colOff>
      <xdr:row>34</xdr:row>
      <xdr:rowOff>23814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1" t="11428" r="38748" b="20636"/>
        <a:stretch/>
      </xdr:blipFill>
      <xdr:spPr>
        <a:xfrm>
          <a:off x="5853113" y="2814639"/>
          <a:ext cx="3857625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kf.com/group/products/bearings-units-housings/ball-bearings/deep-groove-ball-bearings/single-row-deep-groove-ball-bearings/single-row/index.html?designation=6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tabSelected="1" workbookViewId="0">
      <selection activeCell="B29" sqref="B29"/>
    </sheetView>
  </sheetViews>
  <sheetFormatPr baseColWidth="10" defaultRowHeight="14.4" x14ac:dyDescent="0.3"/>
  <cols>
    <col min="1" max="1" width="20" customWidth="1"/>
    <col min="2" max="2" width="10.88671875" customWidth="1"/>
    <col min="5" max="5" width="13.44140625" customWidth="1"/>
    <col min="9" max="9" width="17.109375" customWidth="1"/>
  </cols>
  <sheetData>
    <row r="1" spans="1:11" x14ac:dyDescent="0.3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3">
      <c r="A3" s="37" t="s">
        <v>11</v>
      </c>
      <c r="B3" s="37"/>
      <c r="C3" s="37"/>
      <c r="E3" s="32" t="s">
        <v>12</v>
      </c>
      <c r="F3" s="32"/>
      <c r="G3" s="32"/>
      <c r="H3" s="1"/>
      <c r="I3" s="33" t="s">
        <v>16</v>
      </c>
      <c r="J3" s="33"/>
      <c r="K3" s="33"/>
    </row>
    <row r="4" spans="1:11" x14ac:dyDescent="0.3">
      <c r="A4" s="2"/>
      <c r="B4" s="2"/>
      <c r="C4" s="2"/>
      <c r="E4" s="3"/>
      <c r="F4" s="3"/>
      <c r="G4" s="3"/>
      <c r="I4" s="4"/>
      <c r="J4" s="4"/>
      <c r="K4" s="4"/>
    </row>
    <row r="5" spans="1:11" x14ac:dyDescent="0.3">
      <c r="A5" s="34" t="s">
        <v>2</v>
      </c>
      <c r="B5" s="14">
        <v>30</v>
      </c>
      <c r="C5" s="14" t="s">
        <v>0</v>
      </c>
      <c r="E5" s="21" t="s">
        <v>14</v>
      </c>
      <c r="F5" s="32" t="s">
        <v>13</v>
      </c>
      <c r="G5" s="32"/>
      <c r="I5" s="20" t="s">
        <v>18</v>
      </c>
      <c r="J5" s="20">
        <v>6008</v>
      </c>
      <c r="K5" s="4"/>
    </row>
    <row r="6" spans="1:11" x14ac:dyDescent="0.3">
      <c r="A6" s="34"/>
      <c r="B6" s="15">
        <f>B5*1.35581795</f>
        <v>40.674538500000004</v>
      </c>
      <c r="C6" s="14" t="s">
        <v>1</v>
      </c>
      <c r="E6" s="18" t="s">
        <v>15</v>
      </c>
      <c r="F6" s="18"/>
      <c r="G6" s="18"/>
      <c r="I6" s="20" t="s">
        <v>19</v>
      </c>
      <c r="J6" s="20"/>
      <c r="K6" s="4"/>
    </row>
    <row r="7" spans="1:11" x14ac:dyDescent="0.3">
      <c r="A7" s="14" t="s">
        <v>3</v>
      </c>
      <c r="B7" s="17">
        <v>2.78</v>
      </c>
      <c r="C7" s="2"/>
      <c r="E7" s="3"/>
      <c r="F7" s="3"/>
      <c r="G7" s="3"/>
      <c r="I7" s="4"/>
      <c r="J7" s="4"/>
      <c r="K7" s="4"/>
    </row>
    <row r="8" spans="1:11" x14ac:dyDescent="0.3">
      <c r="A8" s="14" t="s">
        <v>4</v>
      </c>
      <c r="B8" s="14">
        <v>2.31</v>
      </c>
      <c r="C8" s="2"/>
      <c r="E8" s="3"/>
      <c r="F8" s="3"/>
      <c r="G8" s="3"/>
      <c r="I8" s="4"/>
      <c r="J8" s="4"/>
      <c r="K8" s="4"/>
    </row>
    <row r="9" spans="1:11" x14ac:dyDescent="0.3">
      <c r="A9" s="2"/>
      <c r="B9" s="2"/>
      <c r="C9" s="2"/>
      <c r="E9" s="3"/>
      <c r="F9" s="3"/>
      <c r="G9" s="3"/>
      <c r="I9" s="4"/>
      <c r="J9" s="4"/>
      <c r="K9" s="4"/>
    </row>
    <row r="10" spans="1:11" x14ac:dyDescent="0.3">
      <c r="A10" s="14" t="s">
        <v>5</v>
      </c>
      <c r="B10" s="16">
        <f>B6*B7*B8</f>
        <v>261.20375133930003</v>
      </c>
      <c r="C10" s="14" t="s">
        <v>1</v>
      </c>
      <c r="E10" s="3"/>
      <c r="F10" s="3"/>
      <c r="G10" s="3"/>
      <c r="I10" s="4"/>
      <c r="J10" s="4"/>
      <c r="K10" s="4"/>
    </row>
    <row r="11" spans="1:11" x14ac:dyDescent="0.3">
      <c r="A11" s="2"/>
      <c r="B11" s="2"/>
      <c r="C11" s="2"/>
      <c r="E11" s="3"/>
      <c r="F11" s="3"/>
      <c r="G11" s="3"/>
      <c r="I11" s="4"/>
      <c r="J11" s="4"/>
      <c r="K11" s="4"/>
    </row>
    <row r="12" spans="1:11" x14ac:dyDescent="0.3">
      <c r="A12" s="35" t="s">
        <v>6</v>
      </c>
      <c r="B12" s="14">
        <v>3.5</v>
      </c>
      <c r="C12" s="14" t="s">
        <v>7</v>
      </c>
      <c r="E12" s="3"/>
      <c r="F12" s="3"/>
      <c r="G12" s="3"/>
      <c r="I12" s="4"/>
      <c r="J12" s="4"/>
      <c r="K12" s="4"/>
    </row>
    <row r="13" spans="1:11" x14ac:dyDescent="0.3">
      <c r="A13" s="35"/>
      <c r="B13" s="14">
        <f>B12/100</f>
        <v>3.5000000000000003E-2</v>
      </c>
      <c r="C13" s="14" t="s">
        <v>8</v>
      </c>
      <c r="E13" s="3"/>
      <c r="F13" s="3"/>
      <c r="G13" s="3"/>
      <c r="I13" s="4"/>
      <c r="J13" s="4"/>
      <c r="K13" s="4"/>
    </row>
    <row r="14" spans="1:11" x14ac:dyDescent="0.3">
      <c r="A14" s="2"/>
      <c r="B14" s="2"/>
      <c r="C14" s="2"/>
      <c r="E14" s="3"/>
      <c r="F14" s="3"/>
      <c r="G14" s="3"/>
      <c r="I14" s="4"/>
      <c r="J14" s="4"/>
      <c r="K14" s="4"/>
    </row>
    <row r="15" spans="1:11" x14ac:dyDescent="0.3">
      <c r="A15" s="14" t="s">
        <v>9</v>
      </c>
      <c r="B15" s="16">
        <f>B10/B13</f>
        <v>7462.9643239799998</v>
      </c>
      <c r="C15" s="14" t="s">
        <v>10</v>
      </c>
      <c r="E15" s="18" t="s">
        <v>9</v>
      </c>
      <c r="F15" s="19">
        <v>22200</v>
      </c>
      <c r="G15" s="18" t="s">
        <v>10</v>
      </c>
      <c r="I15" s="20" t="s">
        <v>17</v>
      </c>
      <c r="J15" s="20">
        <v>17800</v>
      </c>
      <c r="K15" s="20" t="s">
        <v>10</v>
      </c>
    </row>
    <row r="16" spans="1:11" x14ac:dyDescent="0.3">
      <c r="A16" s="23" t="s">
        <v>28</v>
      </c>
      <c r="B16" s="16">
        <f>B15*2.2</f>
        <v>16418.521512756</v>
      </c>
      <c r="C16" s="14" t="s">
        <v>10</v>
      </c>
    </row>
    <row r="17" spans="1:5" x14ac:dyDescent="0.3">
      <c r="A17" s="24" t="s">
        <v>29</v>
      </c>
    </row>
    <row r="18" spans="1:5" x14ac:dyDescent="0.3">
      <c r="A18" s="24"/>
    </row>
    <row r="19" spans="1:5" x14ac:dyDescent="0.3">
      <c r="A19" s="36" t="s">
        <v>20</v>
      </c>
      <c r="B19" s="36"/>
      <c r="C19" s="36"/>
      <c r="D19" s="7">
        <v>136</v>
      </c>
      <c r="E19" s="7" t="s">
        <v>21</v>
      </c>
    </row>
    <row r="20" spans="1:5" x14ac:dyDescent="0.3">
      <c r="A20" s="36"/>
      <c r="B20" s="36"/>
      <c r="C20" s="36"/>
      <c r="D20" s="9">
        <f>D19/1000</f>
        <v>0.13600000000000001</v>
      </c>
      <c r="E20" s="9" t="s">
        <v>8</v>
      </c>
    </row>
    <row r="21" spans="1:5" x14ac:dyDescent="0.3">
      <c r="A21" s="36" t="s">
        <v>22</v>
      </c>
      <c r="B21" s="36"/>
      <c r="C21" s="36"/>
      <c r="D21" s="7">
        <v>-27.46</v>
      </c>
      <c r="E21" s="7" t="s">
        <v>21</v>
      </c>
    </row>
    <row r="22" spans="1:5" x14ac:dyDescent="0.3">
      <c r="A22" s="36"/>
      <c r="B22" s="36"/>
      <c r="C22" s="36"/>
      <c r="D22" s="9">
        <f>D21/1000</f>
        <v>-2.7460000000000002E-2</v>
      </c>
      <c r="E22" s="9" t="s">
        <v>8</v>
      </c>
    </row>
    <row r="23" spans="1:5" x14ac:dyDescent="0.3">
      <c r="A23" s="36" t="s">
        <v>23</v>
      </c>
      <c r="B23" s="36"/>
      <c r="C23" s="36"/>
      <c r="D23" s="7">
        <v>163.4</v>
      </c>
      <c r="E23" s="7" t="s">
        <v>21</v>
      </c>
    </row>
    <row r="24" spans="1:5" x14ac:dyDescent="0.3">
      <c r="A24" s="36"/>
      <c r="B24" s="36"/>
      <c r="C24" s="36"/>
      <c r="D24" s="9">
        <f>D23/1000</f>
        <v>0.16340000000000002</v>
      </c>
      <c r="E24" s="9" t="s">
        <v>8</v>
      </c>
    </row>
    <row r="25" spans="1:5" x14ac:dyDescent="0.3">
      <c r="A25" s="8"/>
      <c r="B25" s="8"/>
      <c r="C25" s="8"/>
      <c r="D25" s="22"/>
      <c r="E25" s="22"/>
    </row>
    <row r="27" spans="1:5" x14ac:dyDescent="0.3">
      <c r="A27" s="10" t="s">
        <v>24</v>
      </c>
      <c r="B27" s="6"/>
      <c r="C27" s="6"/>
    </row>
    <row r="28" spans="1:5" ht="18" x14ac:dyDescent="0.35">
      <c r="A28" s="27" t="s">
        <v>25</v>
      </c>
      <c r="B28" s="28">
        <f>B16*D24/D20</f>
        <v>19726.370699884785</v>
      </c>
      <c r="C28" s="27" t="s">
        <v>10</v>
      </c>
    </row>
    <row r="29" spans="1:5" x14ac:dyDescent="0.3">
      <c r="A29" s="10" t="s">
        <v>26</v>
      </c>
      <c r="B29" s="11">
        <f>F15*D24/D20</f>
        <v>26672.647058823532</v>
      </c>
      <c r="C29" s="10" t="s">
        <v>10</v>
      </c>
    </row>
    <row r="30" spans="1:5" x14ac:dyDescent="0.3">
      <c r="A30" s="10" t="s">
        <v>16</v>
      </c>
      <c r="B30" s="10">
        <f>J15</f>
        <v>17800</v>
      </c>
      <c r="C30" s="10" t="s">
        <v>10</v>
      </c>
    </row>
    <row r="32" spans="1:5" x14ac:dyDescent="0.3">
      <c r="A32" s="12" t="s">
        <v>27</v>
      </c>
      <c r="B32" s="5"/>
      <c r="C32" s="5"/>
    </row>
    <row r="33" spans="1:6" ht="18" x14ac:dyDescent="0.35">
      <c r="A33" s="25" t="s">
        <v>25</v>
      </c>
      <c r="B33" s="26">
        <f>B16*D22/D20</f>
        <v>-3315.0926525020573</v>
      </c>
      <c r="C33" s="25" t="s">
        <v>10</v>
      </c>
    </row>
    <row r="34" spans="1:6" x14ac:dyDescent="0.3">
      <c r="A34" s="12" t="s">
        <v>26</v>
      </c>
      <c r="B34" s="13">
        <f>F15*D22/D20</f>
        <v>-4482.4411764705883</v>
      </c>
      <c r="C34" s="12" t="s">
        <v>10</v>
      </c>
    </row>
    <row r="35" spans="1:6" x14ac:dyDescent="0.3">
      <c r="A35" s="12" t="s">
        <v>16</v>
      </c>
      <c r="B35" s="12">
        <v>13800</v>
      </c>
      <c r="C35" s="12" t="s">
        <v>10</v>
      </c>
      <c r="D35" s="30" t="s">
        <v>30</v>
      </c>
      <c r="E35" s="31"/>
      <c r="F35" s="31"/>
    </row>
  </sheetData>
  <mergeCells count="11">
    <mergeCell ref="A1:K2"/>
    <mergeCell ref="D35:F35"/>
    <mergeCell ref="E3:G3"/>
    <mergeCell ref="F5:G5"/>
    <mergeCell ref="I3:K3"/>
    <mergeCell ref="A5:A6"/>
    <mergeCell ref="A12:A13"/>
    <mergeCell ref="A19:C20"/>
    <mergeCell ref="A21:C22"/>
    <mergeCell ref="A23:C24"/>
    <mergeCell ref="A3:C3"/>
  </mergeCells>
  <hyperlinks>
    <hyperlink ref="I6" r:id="rId1" xr:uid="{00000000-0004-0000-0000-000000000000}"/>
  </hyperlinks>
  <pageMargins left="0.7" right="0.7" top="0.75" bottom="0.75" header="0.3" footer="0.3"/>
  <pageSetup paperSize="9" scale="92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Load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cp:lastPrinted>2016-11-11T18:44:48Z</cp:lastPrinted>
  <dcterms:created xsi:type="dcterms:W3CDTF">2016-10-23T17:50:49Z</dcterms:created>
  <dcterms:modified xsi:type="dcterms:W3CDTF">2017-10-03T13:37:20Z</dcterms:modified>
</cp:coreProperties>
</file>