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7.xml.rels" ContentType="application/vnd.openxmlformats-package.relationships+xml"/>
  <Override PartName="/xl/worksheets/_rels/sheet1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-Simple" sheetId="1" state="visible" r:id="rId3"/>
    <sheet name="least²" sheetId="2" state="visible" r:id="rId4"/>
    <sheet name="lin-Equ" sheetId="3" state="visible" r:id="rId5"/>
    <sheet name="lin-Matrix" sheetId="4" state="visible" r:id="rId6"/>
    <sheet name="lin-Inverse" sheetId="5" state="visible" r:id="rId7"/>
    <sheet name="lin-Minimum" sheetId="6" state="visible" r:id="rId8"/>
    <sheet name="2nd-Equ" sheetId="7" state="visible" r:id="rId9"/>
    <sheet name="2nd-Matrix" sheetId="8" state="visible" r:id="rId10"/>
    <sheet name="2nd-Inverse" sheetId="9" state="visible" r:id="rId11"/>
    <sheet name="2nd-Minimum" sheetId="10" state="visible" r:id="rId12"/>
    <sheet name="3rd-Equ" sheetId="11" state="visible" r:id="rId13"/>
    <sheet name="3rd-Matrix" sheetId="12" state="visible" r:id="rId14"/>
    <sheet name="3rd-Inverse" sheetId="13" state="visible" r:id="rId15"/>
    <sheet name="3rd-Minimum" sheetId="14" state="visible" r:id="rId1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<sst xmlns="http://schemas.openxmlformats.org/spreadsheetml/2006/main" count="353" uniqueCount="116">
  <si>
    <t xml:space="preserve">Slope Calculation</t>
  </si>
  <si>
    <t xml:space="preserve">y = mx + a</t>
  </si>
  <si>
    <t xml:space="preserve">y - y₁ =</t>
  </si>
  <si>
    <t xml:space="preserve">m(x - x₁) </t>
  </si>
  <si>
    <t xml:space="preserve">m =</t>
  </si>
  <si>
    <t xml:space="preserve">(y₂-y₁)/(x₂-x₁)</t>
  </si>
  <si>
    <t xml:space="preserve">x</t>
  </si>
  <si>
    <t xml:space="preserve">known</t>
  </si>
  <si>
    <t xml:space="preserve">m</t>
  </si>
  <si>
    <t xml:space="preserve">a</t>
  </si>
  <si>
    <t xml:space="preserve">Equation Result</t>
  </si>
  <si>
    <t xml:space="preserve">coeff.</t>
  </si>
  <si>
    <t xml:space="preserve">value</t>
  </si>
  <si>
    <t xml:space="preserve">find</t>
  </si>
  <si>
    <t xml:space="preserve">Formula</t>
  </si>
  <si>
    <t xml:space="preserve">Least Square</t>
  </si>
  <si>
    <t xml:space="preserve">y = b + mx</t>
  </si>
  <si>
    <t xml:space="preserve">Sample Series</t>
  </si>
  <si>
    <t xml:space="preserve">Basic Properties</t>
  </si>
  <si>
    <t xml:space="preserve">Least Square Calculation</t>
  </si>
  <si>
    <t xml:space="preserve">Correlation Calculation</t>
  </si>
  <si>
    <t xml:space="preserve">Residual Calculation (yᵢ = β̅₀ + β̅₁xᵢ)</t>
  </si>
  <si>
    <t xml:space="preserve">y value</t>
  </si>
  <si>
    <t xml:space="preserve">xᵢ-x̄</t>
  </si>
  <si>
    <t xml:space="preserve">yᵢ-ȳ</t>
  </si>
  <si>
    <t xml:space="preserve">(xᵢ-x̄)²</t>
  </si>
  <si>
    <t xml:space="preserve">(xᵢ-x̄)(yᵢ-ȳ)</t>
  </si>
  <si>
    <t xml:space="preserve">(yᵢ-ȳ)²</t>
  </si>
  <si>
    <t xml:space="preserve">fit(xᵢ)</t>
  </si>
  <si>
    <t xml:space="preserve">ϵᵢ (residual)</t>
  </si>
  <si>
    <t xml:space="preserve">ϵᵢ²</t>
  </si>
  <si>
    <t xml:space="preserve">∑x (total)</t>
  </si>
  <si>
    <t xml:space="preserve">∑y (total)</t>
  </si>
  <si>
    <t xml:space="preserve">∑(xᵢ-x̄)</t>
  </si>
  <si>
    <t xml:space="preserve">∑(yᵢ-ȳ)</t>
  </si>
  <si>
    <t xml:space="preserve">∑(xᵢ-x̄)²</t>
  </si>
  <si>
    <t xml:space="preserve">∑(xᵢ-x̄)(yᵢ-ȳ)</t>
  </si>
  <si>
    <t xml:space="preserve">∑(yᵢ-ȳ)²</t>
  </si>
  <si>
    <t xml:space="preserve">SSR = ∑ϵᵢ²</t>
  </si>
  <si>
    <t xml:space="preserve">sample count</t>
  </si>
  <si>
    <t xml:space="preserve">unbiased estimate</t>
  </si>
  <si>
    <t xml:space="preserve">β̅₁</t>
  </si>
  <si>
    <t xml:space="preserve">β̅₀</t>
  </si>
  <si>
    <t xml:space="preserve">∑(xᵢ-x̄)²/(n-1)</t>
  </si>
  <si>
    <t xml:space="preserve">∑(yᵢ-ȳ)²/(n-1)</t>
  </si>
  <si>
    <t xml:space="preserve">∑(xᵢ-x̄)(yᵢ-ȳ)/(n-1)</t>
  </si>
  <si>
    <t xml:space="preserve">MSE = SSR/df</t>
  </si>
  <si>
    <t xml:space="preserve">n</t>
  </si>
  <si>
    <t xml:space="preserve">n-1</t>
  </si>
  <si>
    <t xml:space="preserve">m (slope)</t>
  </si>
  <si>
    <t xml:space="preserve">b (intercept)</t>
  </si>
  <si>
    <t xml:space="preserve">sₓ² (variance)</t>
  </si>
  <si>
    <r>
      <rPr>
        <sz val="10.5"/>
        <rFont val="Calibri"/>
        <family val="2"/>
        <charset val="1"/>
      </rPr>
      <t xml:space="preserve">s</t>
    </r>
    <r>
      <rPr>
        <vertAlign val="subscript"/>
        <sz val="10.5"/>
        <rFont val="Calibri"/>
        <family val="2"/>
        <charset val="1"/>
      </rPr>
      <t xml:space="preserve">y</t>
    </r>
    <r>
      <rPr>
        <sz val="10.5"/>
        <rFont val="Calibri"/>
        <family val="2"/>
        <charset val="1"/>
      </rPr>
      <t xml:space="preserve">² (variance)</t>
    </r>
  </si>
  <si>
    <t xml:space="preserve">covariance</t>
  </si>
  <si>
    <t xml:space="preserve">sample mean</t>
  </si>
  <si>
    <t xml:space="preserve">degree of freedom</t>
  </si>
  <si>
    <t xml:space="preserve">√(∑(xᵢ-x̄)²/(n-1))</t>
  </si>
  <si>
    <t xml:space="preserve">√(∑(yᵢ-ȳ)²/(n-1))</t>
  </si>
  <si>
    <r>
      <rPr>
        <sz val="10.5"/>
        <rFont val="Calibri"/>
        <family val="2"/>
        <charset val="1"/>
      </rPr>
      <t xml:space="preserve">cov/sₓs</t>
    </r>
    <r>
      <rPr>
        <vertAlign val="subscript"/>
        <sz val="10.5"/>
        <rFont val="Calibri"/>
        <family val="2"/>
        <charset val="1"/>
      </rPr>
      <t xml:space="preserve">y</t>
    </r>
  </si>
  <si>
    <t xml:space="preserve">std err slope</t>
  </si>
  <si>
    <t xml:space="preserve">x̄ (mean)</t>
  </si>
  <si>
    <t xml:space="preserve">ȳ (mean)</t>
  </si>
  <si>
    <t xml:space="preserve">df</t>
  </si>
  <si>
    <t xml:space="preserve">Equation (y = b + mx)</t>
  </si>
  <si>
    <t xml:space="preserve">sₓ (std dev)</t>
  </si>
  <si>
    <r>
      <rPr>
        <sz val="10.5"/>
        <rFont val="Calibri"/>
        <family val="2"/>
        <charset val="1"/>
      </rPr>
      <t xml:space="preserve">s</t>
    </r>
    <r>
      <rPr>
        <vertAlign val="subscript"/>
        <sz val="10.5"/>
        <rFont val="Calibri"/>
        <family val="2"/>
        <charset val="1"/>
      </rPr>
      <t xml:space="preserve">y</t>
    </r>
    <r>
      <rPr>
        <sz val="10.5"/>
        <rFont val="Calibri"/>
        <family val="2"/>
        <charset val="1"/>
      </rPr>
      <t xml:space="preserve"> (std dev)</t>
    </r>
  </si>
  <si>
    <t xml:space="preserve">r (pearson)</t>
  </si>
  <si>
    <t xml:space="preserve">SE(β₁)</t>
  </si>
  <si>
    <t xml:space="preserve">Note</t>
  </si>
  <si>
    <t xml:space="preserve">R²</t>
  </si>
  <si>
    <t xml:space="preserve">R² for linear is r²</t>
  </si>
  <si>
    <t xml:space="preserve">t-value</t>
  </si>
  <si>
    <t xml:space="preserve">p-value</t>
  </si>
  <si>
    <t xml:space="preserve">adjusted R²</t>
  </si>
  <si>
    <t xml:space="preserve">β̅₁/SE(β₁)</t>
  </si>
  <si>
    <t xml:space="preserve">formula</t>
  </si>
  <si>
    <t xml:space="preserve">Not necessarry for simple LQ</t>
  </si>
  <si>
    <t xml:space="preserve">Linear Equation</t>
  </si>
  <si>
    <t xml:space="preserve">y = a + bx</t>
  </si>
  <si>
    <t xml:space="preserve">b</t>
  </si>
  <si>
    <t xml:space="preserve">Linear Matrix</t>
  </si>
  <si>
    <t xml:space="preserve">ctrl+shift+enter</t>
  </si>
  <si>
    <t xml:space="preserve">desired</t>
  </si>
  <si>
    <t xml:space="preserve">P(x)</t>
  </si>
  <si>
    <t xml:space="preserve">x°</t>
  </si>
  <si>
    <t xml:space="preserve">x¹</t>
  </si>
  <si>
    <t xml:space="preserve">Linear Inverse</t>
  </si>
  <si>
    <t xml:space="preserve">A x C = B</t>
  </si>
  <si>
    <t xml:space="preserve">≡</t>
  </si>
  <si>
    <t xml:space="preserve">C = Aˉ¹ x B</t>
  </si>
  <si>
    <t xml:space="preserve">A =</t>
  </si>
  <si>
    <t xml:space="preserve">C =</t>
  </si>
  <si>
    <t xml:space="preserve">B =</t>
  </si>
  <si>
    <t xml:space="preserve">Aᵗ x A x C = Aᵗ x B</t>
  </si>
  <si>
    <t xml:space="preserve">C = (Aᵗ x A)ˉ¹ x Aᵗ x B</t>
  </si>
  <si>
    <t xml:space="preserve">Aᵗ x A =</t>
  </si>
  <si>
    <t xml:space="preserve">(Aᵗ x A)ˉ¹ =</t>
  </si>
  <si>
    <t xml:space="preserve">Aᵗ x B =</t>
  </si>
  <si>
    <t xml:space="preserve">(Aᵗ x A)ˉ¹ x Aᵗ x B =</t>
  </si>
  <si>
    <t xml:space="preserve">Polynomial Result</t>
  </si>
  <si>
    <t xml:space="preserve">Linear Minimum Example</t>
  </si>
  <si>
    <t xml:space="preserve">Aᵗ =</t>
  </si>
  <si>
    <t xml:space="preserve">Second Order Polynomial</t>
  </si>
  <si>
    <t xml:space="preserve">y = a + bx + cx²</t>
  </si>
  <si>
    <t xml:space="preserve">c</t>
  </si>
  <si>
    <t xml:space="preserve">Second Order Matrix</t>
  </si>
  <si>
    <t xml:space="preserve">x²</t>
  </si>
  <si>
    <t xml:space="preserve">Second Order Inverse</t>
  </si>
  <si>
    <t xml:space="preserve">Second Order Minimum Example</t>
  </si>
  <si>
    <t xml:space="preserve">Third Order Polynomial</t>
  </si>
  <si>
    <t xml:space="preserve">y = a + bx + cx² + dx³</t>
  </si>
  <si>
    <t xml:space="preserve">d</t>
  </si>
  <si>
    <t xml:space="preserve">Third Order Matrix</t>
  </si>
  <si>
    <t xml:space="preserve">x³</t>
  </si>
  <si>
    <t xml:space="preserve">Third Order Inverse</t>
  </si>
  <si>
    <t xml:space="preserve">Third Order Minimum Example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</si>
</sst>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#,##0"/>
    <numFmt numFmtId="167" formatCode="00\."/>
    <numFmt numFmtId="168" formatCode="#,##0.00000000"/>
    <numFmt numFmtId="169" formatCode="#,##0.00"/>
    <numFmt numFmtId="170" formatCode="#,##0.0000000000"/>
    <numFmt numFmtId="171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name val="Calibri"/>
      <family val="2"/>
      <charset val="1"/>
    </font>
    <font>
      <sz val="10.5"/>
      <name val="Calibri"/>
      <family val="2"/>
      <charset val="1"/>
    </font>
    <font>
      <b val="true"/>
      <sz val="12"/>
      <name val="Calibri"/>
      <family val="2"/>
      <charset val="1"/>
    </font>
    <font>
      <vertAlign val="subscript"/>
      <sz val="10.5"/>
      <name val="Calibri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</font>
    <font>
      <sz val="10.5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176"/>
        <bgColor rgb="FFFFFFCC"/>
      </patternFill>
    </fill>
    <fill>
      <patternFill patternType="solid">
        <fgColor rgb="FFE0F2F1"/>
        <bgColor rgb="FFCCFFFF"/>
      </patternFill>
    </fill>
    <fill>
      <patternFill patternType="solid">
        <fgColor rgb="FFB2DFDB"/>
        <bgColor rgb="FFBBDEFB"/>
      </patternFill>
    </fill>
    <fill>
      <patternFill patternType="solid">
        <fgColor rgb="FFFFFF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>
        <color rgb="FF009688"/>
      </right>
      <top/>
      <bottom/>
      <diagonal/>
    </border>
    <border diagonalUp="false" diagonalDown="false">
      <left style="thin">
        <color rgb="FF009688"/>
      </left>
      <right/>
      <top/>
      <bottom/>
      <diagonal/>
    </border>
    <border diagonalUp="false" diagonalDown="false">
      <left style="thin">
        <color rgb="FF9E9E9E"/>
      </left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88"/>
      <rgbColor rgb="FFB3B3B3"/>
      <rgbColor rgb="FF808080"/>
      <rgbColor rgb="FF64B5F6"/>
      <rgbColor rgb="FF993366"/>
      <rgbColor rgb="FFFFFFCC"/>
      <rgbColor rgb="FFE0F2F1"/>
      <rgbColor rgb="FF660066"/>
      <rgbColor rgb="FFFF8080"/>
      <rgbColor rgb="FF0066CC"/>
      <rgbColor rgb="FFBBD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2DFDB"/>
      <rgbColor rgb="FFFFF176"/>
      <rgbColor rgb="FF90CAF9"/>
      <rgbColor rgb="FFFF99CC"/>
      <rgbColor rgb="FFCC99FF"/>
      <rgbColor rgb="FFFFCC99"/>
      <rgbColor rgb="FF3366FF"/>
      <rgbColor rgb="FF42A5F5"/>
      <rgbColor rgb="FF99CC00"/>
      <rgbColor rgb="FFFFCC00"/>
      <rgbColor rgb="FFFF9900"/>
      <rgbColor rgb="FFFF6600"/>
      <rgbColor rgb="FF666699"/>
      <rgbColor rgb="FF9E9E9E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y value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13"/>
                <c:pt idx="0">
                  <c:v>5</c:v>
                </c:pt>
                <c:pt idx="1">
                  <c:v>9</c:v>
                </c:pt>
                <c:pt idx="2">
                  <c:v>13</c:v>
                </c:pt>
                <c:pt idx="3">
                  <c:v>17</c:v>
                </c:pt>
                <c:pt idx="4">
                  <c:v>21</c:v>
                </c:pt>
                <c:pt idx="5">
                  <c:v>25</c:v>
                </c:pt>
                <c:pt idx="6">
                  <c:v>29</c:v>
                </c:pt>
                <c:pt idx="7">
                  <c:v>33</c:v>
                </c:pt>
                <c:pt idx="8">
                  <c:v>37</c:v>
                </c:pt>
                <c:pt idx="9">
                  <c:v>41</c:v>
                </c:pt>
                <c:pt idx="10">
                  <c:v>45</c:v>
                </c:pt>
                <c:pt idx="11">
                  <c:v>49</c:v>
                </c:pt>
                <c:pt idx="12">
                  <c:v>53</c:v>
                </c:pt>
              </c:numCache>
            </c:numRef>
          </c:yVal>
          <c:smooth val="0"/>
        </c:ser>
        <c:axId val="96028058"/>
        <c:axId val="19421285"/>
      </c:scatterChart>
      <c:valAx>
        <c:axId val="96028058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19421285"/>
        <c:crosses val="autoZero"/>
        <c:crossBetween val="midCat"/>
      </c:valAx>
      <c:valAx>
        <c:axId val="1942128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#,##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96028058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  <a:ea typeface="DejaVu Sans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'2nd-Equ'!$C$10:$C$10</c:f>
              <c:strCache>
                <c:ptCount val="1"/>
                <c:pt idx="0">
                  <c:v>y value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'2nd-Equ'!$B$11:$B$23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'2nd-Equ'!$C$11:$C$23</c:f>
              <c:numCache>
                <c:formatCode>General</c:formatCode>
                <c:ptCount val="13"/>
                <c:pt idx="0">
                  <c:v>5</c:v>
                </c:pt>
                <c:pt idx="1">
                  <c:v>12</c:v>
                </c:pt>
                <c:pt idx="2">
                  <c:v>25</c:v>
                </c:pt>
                <c:pt idx="3">
                  <c:v>44</c:v>
                </c:pt>
                <c:pt idx="4">
                  <c:v>69</c:v>
                </c:pt>
                <c:pt idx="5">
                  <c:v>100</c:v>
                </c:pt>
                <c:pt idx="6">
                  <c:v>137</c:v>
                </c:pt>
                <c:pt idx="7">
                  <c:v>180</c:v>
                </c:pt>
                <c:pt idx="8">
                  <c:v>229</c:v>
                </c:pt>
                <c:pt idx="9">
                  <c:v>284</c:v>
                </c:pt>
                <c:pt idx="10">
                  <c:v>345</c:v>
                </c:pt>
                <c:pt idx="11">
                  <c:v>412</c:v>
                </c:pt>
                <c:pt idx="12">
                  <c:v>485</c:v>
                </c:pt>
              </c:numCache>
            </c:numRef>
          </c:yVal>
          <c:smooth val="0"/>
        </c:ser>
        <c:axId val="66027157"/>
        <c:axId val="90140569"/>
      </c:scatterChart>
      <c:valAx>
        <c:axId val="66027157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90140569"/>
        <c:crosses val="autoZero"/>
        <c:crossBetween val="midCat"/>
      </c:valAx>
      <c:valAx>
        <c:axId val="9014056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#,##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66027157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  <a:ea typeface="DejaVu Sans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'3rd-Equ'!$C$11:$C$11</c:f>
              <c:strCache>
                <c:ptCount val="1"/>
                <c:pt idx="0">
                  <c:v>y value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'3rd-Equ'!$B$12:$B$24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'3rd-Equ'!$C$12:$C$24</c:f>
              <c:numCache>
                <c:formatCode>General</c:formatCode>
                <c:ptCount val="13"/>
                <c:pt idx="0">
                  <c:v>5</c:v>
                </c:pt>
                <c:pt idx="1">
                  <c:v>14</c:v>
                </c:pt>
                <c:pt idx="2">
                  <c:v>41</c:v>
                </c:pt>
                <c:pt idx="3">
                  <c:v>98</c:v>
                </c:pt>
                <c:pt idx="4">
                  <c:v>197</c:v>
                </c:pt>
                <c:pt idx="5">
                  <c:v>350</c:v>
                </c:pt>
                <c:pt idx="6">
                  <c:v>569</c:v>
                </c:pt>
                <c:pt idx="7">
                  <c:v>866</c:v>
                </c:pt>
                <c:pt idx="8">
                  <c:v>1253</c:v>
                </c:pt>
                <c:pt idx="9">
                  <c:v>1742</c:v>
                </c:pt>
                <c:pt idx="10">
                  <c:v>2345</c:v>
                </c:pt>
                <c:pt idx="11">
                  <c:v>3074</c:v>
                </c:pt>
                <c:pt idx="12">
                  <c:v>3941</c:v>
                </c:pt>
              </c:numCache>
            </c:numRef>
          </c:yVal>
          <c:smooth val="0"/>
        </c:ser>
        <c:axId val="39489284"/>
        <c:axId val="73978760"/>
      </c:scatterChart>
      <c:valAx>
        <c:axId val="39489284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73978760"/>
        <c:crosses val="autoZero"/>
        <c:crossBetween val="midCat"/>
      </c:valAx>
      <c:valAx>
        <c:axId val="7397876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#,##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3948928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  <a:ea typeface="DejaVu Sans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135000</xdr:colOff>
      <xdr:row>5</xdr:row>
      <xdr:rowOff>113760</xdr:rowOff>
    </xdr:from>
    <xdr:to>
      <xdr:col>12</xdr:col>
      <xdr:colOff>8280</xdr:colOff>
      <xdr:row>24</xdr:row>
      <xdr:rowOff>92160</xdr:rowOff>
    </xdr:to>
    <xdr:graphicFrame>
      <xdr:nvGraphicFramePr>
        <xdr:cNvPr id="0" name="Chart 3"/>
        <xdr:cNvGraphicFramePr/>
      </xdr:nvGraphicFramePr>
      <xdr:xfrm>
        <a:off x="3193920" y="914040"/>
        <a:ext cx="5756400" cy="3235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135000</xdr:colOff>
      <xdr:row>5</xdr:row>
      <xdr:rowOff>113760</xdr:rowOff>
    </xdr:from>
    <xdr:to>
      <xdr:col>12</xdr:col>
      <xdr:colOff>21240</xdr:colOff>
      <xdr:row>24</xdr:row>
      <xdr:rowOff>8640</xdr:rowOff>
    </xdr:to>
    <xdr:graphicFrame>
      <xdr:nvGraphicFramePr>
        <xdr:cNvPr id="1" name="Chart 2"/>
        <xdr:cNvGraphicFramePr/>
      </xdr:nvGraphicFramePr>
      <xdr:xfrm>
        <a:off x="3193920" y="914040"/>
        <a:ext cx="5769360" cy="3133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135000</xdr:colOff>
      <xdr:row>5</xdr:row>
      <xdr:rowOff>113760</xdr:rowOff>
    </xdr:from>
    <xdr:to>
      <xdr:col>12</xdr:col>
      <xdr:colOff>21240</xdr:colOff>
      <xdr:row>23</xdr:row>
      <xdr:rowOff>132480</xdr:rowOff>
    </xdr:to>
    <xdr:graphicFrame>
      <xdr:nvGraphicFramePr>
        <xdr:cNvPr id="2" name="Chart 1"/>
        <xdr:cNvGraphicFramePr/>
      </xdr:nvGraphicFramePr>
      <xdr:xfrm>
        <a:off x="3193920" y="914040"/>
        <a:ext cx="5769360" cy="3133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BDEFB"/>
    <pageSetUpPr fitToPage="false"/>
  </sheetPr>
  <dimension ref="A1:AD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625" defaultRowHeight="13.2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2" width="7.66"/>
    <col collapsed="false" customWidth="true" hidden="false" outlineLevel="0" max="5" min="5" style="3" width="2.55"/>
  </cols>
  <sheetData>
    <row r="1" customFormat="false" ht="8.25" hidden="false" customHeight="true" outlineLevel="0" collapsed="false">
      <c r="A1" s="2"/>
    </row>
    <row r="2" customFormat="false" ht="16.5" hidden="false" customHeight="true" outlineLevel="0" collapsed="false">
      <c r="A2" s="2"/>
      <c r="B2" s="4" t="s">
        <v>0</v>
      </c>
      <c r="C2" s="4"/>
    </row>
    <row r="3" customFormat="false" ht="16.5" hidden="false" customHeight="true" outlineLevel="0" collapsed="false">
      <c r="A3" s="2"/>
      <c r="B3" s="1" t="s">
        <v>1</v>
      </c>
    </row>
    <row r="4" customFormat="false" ht="8.25" hidden="false" customHeight="true" outlineLevel="0" collapsed="false">
      <c r="A4" s="2"/>
      <c r="B4" s="2"/>
      <c r="C4" s="2"/>
    </row>
    <row r="5" customFormat="false" ht="16.5" hidden="false" customHeight="true" outlineLevel="0" collapsed="false">
      <c r="A5" s="2"/>
      <c r="B5" s="1" t="s">
        <v>2</v>
      </c>
      <c r="C5" s="1" t="s">
        <v>3</v>
      </c>
    </row>
    <row r="6" customFormat="false" ht="16.5" hidden="false" customHeight="true" outlineLevel="0" collapsed="false">
      <c r="A6" s="2"/>
      <c r="B6" s="1" t="s">
        <v>4</v>
      </c>
      <c r="C6" s="1" t="s">
        <v>5</v>
      </c>
    </row>
    <row r="7" customFormat="false" ht="8.25" hidden="false" customHeight="true" outlineLevel="0" collapsed="false">
      <c r="A7" s="2"/>
    </row>
    <row r="8" customFormat="false" ht="13.5" hidden="false" customHeight="true" outlineLevel="0" collapsed="false">
      <c r="A8" s="2"/>
      <c r="B8" s="5" t="s">
        <v>6</v>
      </c>
      <c r="C8" s="6" t="s">
        <v>7</v>
      </c>
    </row>
    <row r="9" customFormat="false" ht="13.5" hidden="false" customHeight="true" outlineLevel="0" collapsed="false">
      <c r="A9" s="2"/>
      <c r="B9" s="7" t="n">
        <v>11</v>
      </c>
      <c r="C9" s="8" t="n">
        <v>49</v>
      </c>
    </row>
    <row r="10" customFormat="false" ht="13.5" hidden="false" customHeight="true" outlineLevel="0" collapsed="false">
      <c r="A10" s="2"/>
      <c r="B10" s="7" t="n">
        <v>12</v>
      </c>
      <c r="C10" s="8" t="n">
        <v>53</v>
      </c>
    </row>
    <row r="11" customFormat="false" ht="8.25" hidden="false" customHeight="true" outlineLevel="0" collapsed="false">
      <c r="A11" s="2"/>
      <c r="B11" s="2"/>
      <c r="C11" s="2"/>
    </row>
    <row r="12" customFormat="false" ht="13.5" hidden="false" customHeight="true" outlineLevel="0" collapsed="false">
      <c r="A12" s="2"/>
      <c r="B12" s="5" t="s">
        <v>8</v>
      </c>
      <c r="C12" s="6" t="s">
        <v>9</v>
      </c>
    </row>
    <row r="13" customFormat="false" ht="13.5" hidden="false" customHeight="true" outlineLevel="0" collapsed="false">
      <c r="A13" s="2"/>
      <c r="B13" s="7" t="n">
        <f aca="false">(C10-C9)/(B10-B9)</f>
        <v>4</v>
      </c>
      <c r="C13" s="8" t="n">
        <f aca="false">C9-B13*B9</f>
        <v>5</v>
      </c>
    </row>
    <row r="14" customFormat="false" ht="8.25" hidden="false" customHeight="true" outlineLevel="0" collapsed="false">
      <c r="A14" s="2"/>
      <c r="B14" s="2"/>
      <c r="C14" s="2"/>
    </row>
    <row r="15" customFormat="false" ht="15" hidden="false" customHeight="false" outlineLevel="0" collapsed="false">
      <c r="A15" s="3"/>
      <c r="B15" s="4" t="s">
        <v>10</v>
      </c>
      <c r="C15" s="9"/>
      <c r="D15" s="9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customFormat="false" ht="16.5" hidden="false" customHeight="true" outlineLevel="0" collapsed="false">
      <c r="A16" s="2"/>
      <c r="B16" s="1" t="s">
        <v>1</v>
      </c>
    </row>
    <row r="17" customFormat="false" ht="8.5" hidden="false" customHeight="true" outlineLevel="0" collapsed="false">
      <c r="A17" s="2"/>
      <c r="B17" s="2"/>
      <c r="C17" s="2"/>
      <c r="D17" s="1"/>
      <c r="E17" s="10"/>
      <c r="F17" s="10"/>
      <c r="G17" s="11"/>
      <c r="H17" s="10"/>
      <c r="I17" s="11"/>
      <c r="J17" s="10"/>
      <c r="K17" s="10"/>
      <c r="L17" s="10"/>
      <c r="M17" s="10"/>
      <c r="N17" s="10"/>
      <c r="O17" s="10"/>
      <c r="P17" s="2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customFormat="false" ht="15" hidden="false" customHeight="false" outlineLevel="0" collapsed="false">
      <c r="A18" s="3"/>
      <c r="B18" s="5" t="s">
        <v>11</v>
      </c>
      <c r="C18" s="6" t="s">
        <v>12</v>
      </c>
      <c r="D18" s="1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customFormat="false" ht="15" hidden="false" customHeight="false" outlineLevel="0" collapsed="false">
      <c r="A19" s="3"/>
      <c r="B19" s="13" t="s">
        <v>8</v>
      </c>
      <c r="C19" s="14" t="n">
        <f aca="false">B13</f>
        <v>4</v>
      </c>
      <c r="D19" s="1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customFormat="false" ht="15" hidden="false" customHeight="false" outlineLevel="0" collapsed="false">
      <c r="A20" s="3"/>
      <c r="B20" s="13" t="s">
        <v>9</v>
      </c>
      <c r="C20" s="14" t="n">
        <f aca="false">C13</f>
        <v>5</v>
      </c>
      <c r="D20" s="1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customFormat="false" ht="8.5" hidden="false" customHeight="true" outlineLevel="0" collapsed="false">
      <c r="A21" s="2"/>
      <c r="B21" s="2"/>
      <c r="C21" s="2"/>
      <c r="D21" s="1"/>
      <c r="E21" s="10"/>
      <c r="F21" s="10"/>
      <c r="G21" s="11"/>
      <c r="H21" s="10"/>
      <c r="I21" s="11"/>
      <c r="J21" s="10"/>
      <c r="K21" s="10"/>
      <c r="L21" s="10"/>
      <c r="M21" s="10"/>
      <c r="N21" s="10"/>
      <c r="O21" s="10"/>
      <c r="P21" s="2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customFormat="false" ht="14.15" hidden="false" customHeight="true" outlineLevel="0" collapsed="false">
      <c r="A22" s="3"/>
      <c r="B22" s="5" t="s">
        <v>6</v>
      </c>
      <c r="C22" s="6" t="s">
        <v>13</v>
      </c>
      <c r="D22" s="15" t="s">
        <v>14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customFormat="false" ht="13.2" hidden="false" customHeight="false" outlineLevel="0" collapsed="false">
      <c r="B23" s="7" t="n">
        <v>0</v>
      </c>
      <c r="C23" s="8" t="n">
        <f aca="false">$C$19*B23+$C$20</f>
        <v>5</v>
      </c>
      <c r="D23" s="16" t="str">
        <f aca="false">"m."&amp;B23 &amp; "+ a"</f>
        <v>m.0+ a</v>
      </c>
      <c r="E23" s="10"/>
      <c r="F23" s="10"/>
      <c r="G23" s="11"/>
      <c r="H23" s="10"/>
      <c r="I23" s="11"/>
      <c r="J23" s="10"/>
      <c r="K23" s="10"/>
      <c r="L23" s="10"/>
      <c r="M23" s="10"/>
      <c r="N23" s="10"/>
      <c r="O23" s="10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customFormat="false" ht="13.2" hidden="false" customHeight="false" outlineLevel="0" collapsed="false">
      <c r="B24" s="7" t="n">
        <v>5</v>
      </c>
      <c r="C24" s="8" t="n">
        <f aca="false">$C$19*B24+$C$20</f>
        <v>25</v>
      </c>
      <c r="D24" s="16" t="str">
        <f aca="false">"m."&amp;B24 &amp; "+ a"</f>
        <v>m.5+ a</v>
      </c>
      <c r="E24" s="10"/>
      <c r="F24" s="10"/>
      <c r="G24" s="11"/>
      <c r="H24" s="10"/>
      <c r="I24" s="11"/>
      <c r="J24" s="10"/>
      <c r="K24" s="10"/>
      <c r="L24" s="10"/>
      <c r="M24" s="10"/>
      <c r="N24" s="10"/>
      <c r="O24" s="10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customFormat="false" ht="13.2" hidden="false" customHeight="false" outlineLevel="0" collapsed="false">
      <c r="B25" s="7" t="n">
        <v>12</v>
      </c>
      <c r="C25" s="8" t="n">
        <f aca="false">$C$19*B25+$C$20</f>
        <v>53</v>
      </c>
      <c r="D25" s="16" t="str">
        <f aca="false">"m."&amp;B25 &amp; "+ a"</f>
        <v>m.12+ a</v>
      </c>
      <c r="E25" s="10"/>
      <c r="F25" s="10"/>
      <c r="G25" s="11"/>
      <c r="H25" s="10"/>
      <c r="I25" s="11"/>
      <c r="J25" s="10"/>
      <c r="K25" s="10"/>
      <c r="L25" s="10"/>
      <c r="M25" s="10"/>
      <c r="N25" s="10"/>
      <c r="O25" s="10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customFormat="false" ht="8.5" hidden="false" customHeight="true" outlineLevel="0" collapsed="false">
      <c r="A26" s="2"/>
      <c r="B26" s="2"/>
      <c r="C26" s="2"/>
      <c r="D26" s="1"/>
      <c r="E26" s="10"/>
      <c r="F26" s="10"/>
      <c r="G26" s="11"/>
      <c r="H26" s="10"/>
      <c r="I26" s="11"/>
      <c r="J26" s="10"/>
      <c r="K26" s="10"/>
      <c r="L26" s="10"/>
      <c r="M26" s="10"/>
      <c r="N26" s="10"/>
      <c r="O26" s="10"/>
      <c r="P26" s="2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0CAF9"/>
    <pageSetUpPr fitToPage="false"/>
  </sheetPr>
  <dimension ref="A1:S36"/>
  <sheetViews>
    <sheetView showFormulas="false" showGridLines="fals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S36" activeCellId="0" sqref="S36"/>
    </sheetView>
  </sheetViews>
  <sheetFormatPr defaultColWidth="11.5625" defaultRowHeight="15" zeroHeight="false" outlineLevelRow="0" outlineLevelCol="0"/>
  <cols>
    <col collapsed="false" customWidth="true" hidden="false" outlineLevel="0" max="1" min="1" style="12" width="2.56"/>
    <col collapsed="false" customWidth="true" hidden="false" outlineLevel="0" max="3" min="2" style="12" width="10.2"/>
    <col collapsed="false" customWidth="true" hidden="false" outlineLevel="0" max="4" min="4" style="12" width="2.56"/>
    <col collapsed="false" customWidth="true" hidden="false" outlineLevel="0" max="6" min="5" style="3" width="10.2"/>
    <col collapsed="false" customWidth="true" hidden="false" outlineLevel="0" max="7" min="7" style="12" width="2.56"/>
    <col collapsed="false" customWidth="true" hidden="false" outlineLevel="0" max="9" min="8" style="3" width="12.76"/>
    <col collapsed="false" customWidth="true" hidden="false" outlineLevel="0" max="10" min="10" style="12" width="2.56"/>
    <col collapsed="false" customWidth="true" hidden="false" outlineLevel="0" max="13" min="11" style="3" width="12.76"/>
    <col collapsed="false" customWidth="true" hidden="false" outlineLevel="0" max="14" min="14" style="12" width="2.56"/>
    <col collapsed="false" customWidth="true" hidden="false" outlineLevel="0" max="19" min="19" style="12" width="2.56"/>
  </cols>
  <sheetData>
    <row r="1" customFormat="false" ht="8.25" hidden="false" customHeight="true" outlineLevel="0" collapsed="false">
      <c r="A1" s="2"/>
      <c r="B1" s="1"/>
      <c r="C1" s="1"/>
      <c r="D1" s="1"/>
      <c r="E1" s="2"/>
      <c r="F1" s="2"/>
      <c r="G1" s="1"/>
      <c r="H1" s="2"/>
      <c r="I1" s="2"/>
      <c r="J1" s="1"/>
      <c r="K1" s="2"/>
      <c r="L1" s="2"/>
      <c r="M1" s="2"/>
      <c r="N1" s="1"/>
      <c r="O1" s="2"/>
      <c r="P1" s="2"/>
      <c r="Q1" s="2"/>
      <c r="R1" s="1"/>
      <c r="S1" s="1"/>
    </row>
    <row r="2" customFormat="false" ht="17" hidden="false" customHeight="true" outlineLevel="0" collapsed="false">
      <c r="A2" s="2"/>
      <c r="B2" s="4" t="s">
        <v>15</v>
      </c>
      <c r="C2" s="4"/>
      <c r="D2" s="1"/>
      <c r="E2" s="2"/>
      <c r="F2" s="2"/>
      <c r="G2" s="1"/>
      <c r="H2" s="2"/>
      <c r="I2" s="2"/>
      <c r="J2" s="1"/>
      <c r="K2" s="2"/>
      <c r="L2" s="2"/>
      <c r="M2" s="2"/>
      <c r="N2" s="1"/>
      <c r="O2" s="2"/>
      <c r="P2" s="2"/>
      <c r="Q2" s="2"/>
      <c r="R2" s="1"/>
      <c r="S2" s="1"/>
    </row>
    <row r="3" customFormat="false" ht="17" hidden="false" customHeight="true" outlineLevel="0" collapsed="false">
      <c r="A3" s="2"/>
      <c r="B3" s="1" t="s">
        <v>16</v>
      </c>
      <c r="C3" s="1"/>
      <c r="D3" s="1"/>
      <c r="E3" s="2"/>
      <c r="F3" s="2"/>
      <c r="G3" s="1"/>
      <c r="H3" s="2"/>
      <c r="I3" s="2"/>
      <c r="J3" s="1"/>
      <c r="K3" s="2"/>
      <c r="L3" s="2"/>
      <c r="M3" s="2"/>
      <c r="N3" s="1"/>
      <c r="O3" s="2"/>
      <c r="P3" s="2"/>
      <c r="Q3" s="2"/>
      <c r="R3" s="1"/>
      <c r="S3" s="1"/>
    </row>
    <row r="4" customFormat="false" ht="8.25" hidden="false" customHeight="true" outlineLevel="0" collapsed="false">
      <c r="A4" s="2"/>
      <c r="B4" s="1"/>
      <c r="C4" s="1"/>
      <c r="D4" s="1"/>
      <c r="E4" s="2"/>
      <c r="F4" s="2"/>
      <c r="G4" s="1"/>
      <c r="H4" s="2"/>
      <c r="I4" s="2"/>
      <c r="J4" s="1"/>
      <c r="K4" s="2"/>
      <c r="L4" s="2"/>
      <c r="M4" s="2"/>
      <c r="N4" s="1"/>
      <c r="O4" s="2"/>
      <c r="P4" s="2"/>
      <c r="Q4" s="2"/>
      <c r="R4" s="1"/>
      <c r="S4" s="1"/>
    </row>
    <row r="5" customFormat="false" ht="14.15" hidden="false" customHeight="true" outlineLevel="0" collapsed="false">
      <c r="A5" s="2"/>
      <c r="B5" s="17" t="s">
        <v>17</v>
      </c>
      <c r="C5" s="17"/>
      <c r="D5" s="1"/>
      <c r="E5" s="17" t="s">
        <v>18</v>
      </c>
      <c r="F5" s="17"/>
      <c r="G5" s="1"/>
      <c r="H5" s="17" t="s">
        <v>19</v>
      </c>
      <c r="I5" s="17"/>
      <c r="J5" s="1"/>
      <c r="K5" s="17" t="s">
        <v>20</v>
      </c>
      <c r="L5" s="17"/>
      <c r="M5" s="17"/>
      <c r="N5" s="1"/>
      <c r="O5" s="17" t="s">
        <v>21</v>
      </c>
      <c r="P5" s="17"/>
      <c r="Q5" s="17"/>
      <c r="R5" s="1"/>
      <c r="S5" s="1"/>
    </row>
    <row r="6" customFormat="false" ht="14.15" hidden="false" customHeight="true" outlineLevel="0" collapsed="false">
      <c r="A6" s="2"/>
      <c r="B6" s="5" t="s">
        <v>6</v>
      </c>
      <c r="C6" s="6" t="s">
        <v>22</v>
      </c>
      <c r="D6" s="1"/>
      <c r="E6" s="5" t="s">
        <v>23</v>
      </c>
      <c r="F6" s="6" t="s">
        <v>24</v>
      </c>
      <c r="G6" s="1"/>
      <c r="H6" s="5" t="s">
        <v>25</v>
      </c>
      <c r="I6" s="6" t="s">
        <v>26</v>
      </c>
      <c r="J6" s="1"/>
      <c r="K6" s="5" t="s">
        <v>25</v>
      </c>
      <c r="L6" s="6" t="s">
        <v>27</v>
      </c>
      <c r="M6" s="15" t="s">
        <v>26</v>
      </c>
      <c r="N6" s="1"/>
      <c r="O6" s="5" t="s">
        <v>28</v>
      </c>
      <c r="P6" s="6" t="s">
        <v>29</v>
      </c>
      <c r="Q6" s="18" t="s">
        <v>30</v>
      </c>
      <c r="R6" s="1"/>
      <c r="S6" s="1"/>
    </row>
    <row r="7" customFormat="false" ht="14.15" hidden="false" customHeight="true" outlineLevel="0" collapsed="false">
      <c r="A7" s="2"/>
      <c r="B7" s="19" t="n">
        <v>0</v>
      </c>
      <c r="C7" s="8" t="n">
        <v>4.99999999999795</v>
      </c>
      <c r="D7" s="1"/>
      <c r="E7" s="7" t="n">
        <f aca="false">B7-$B$30</f>
        <v>-6</v>
      </c>
      <c r="F7" s="8" t="n">
        <f aca="false">C7-$C$30</f>
        <v>-174.000000000002</v>
      </c>
      <c r="G7" s="1"/>
      <c r="H7" s="7" t="n">
        <f aca="false">E7^2</f>
        <v>36</v>
      </c>
      <c r="I7" s="8" t="n">
        <f aca="false">E7*F7</f>
        <v>1044.00000000001</v>
      </c>
      <c r="J7" s="1"/>
      <c r="K7" s="7" t="n">
        <f aca="false">E7^2</f>
        <v>36</v>
      </c>
      <c r="L7" s="8" t="n">
        <f aca="false">F7^2</f>
        <v>30276.0000000009</v>
      </c>
      <c r="M7" s="8" t="n">
        <f aca="false">E7*F7</f>
        <v>1044.00000000001</v>
      </c>
      <c r="N7" s="1"/>
      <c r="O7" s="7" t="n">
        <f aca="false">$I$26+$H$26*B7</f>
        <v>-61.0000000000011</v>
      </c>
      <c r="P7" s="8" t="n">
        <f aca="false">C7-O7</f>
        <v>65.999999999999</v>
      </c>
      <c r="Q7" s="8" t="n">
        <f aca="false">P7^2</f>
        <v>4355.99999999987</v>
      </c>
      <c r="R7" s="1"/>
      <c r="S7" s="1"/>
    </row>
    <row r="8" customFormat="false" ht="14.15" hidden="false" customHeight="true" outlineLevel="0" collapsed="false">
      <c r="A8" s="2"/>
      <c r="B8" s="19" t="n">
        <v>1</v>
      </c>
      <c r="C8" s="8" t="n">
        <v>11.9999999999987</v>
      </c>
      <c r="D8" s="1"/>
      <c r="E8" s="7" t="n">
        <f aca="false">B8-$B$30</f>
        <v>-5</v>
      </c>
      <c r="F8" s="8" t="n">
        <f aca="false">C8-$C$30</f>
        <v>-167.000000000002</v>
      </c>
      <c r="G8" s="1"/>
      <c r="H8" s="7" t="n">
        <f aca="false">E8^2</f>
        <v>25</v>
      </c>
      <c r="I8" s="8" t="n">
        <f aca="false">E8*F8</f>
        <v>835.000000000009</v>
      </c>
      <c r="J8" s="1"/>
      <c r="K8" s="7" t="n">
        <f aca="false">E8^2</f>
        <v>25</v>
      </c>
      <c r="L8" s="8" t="n">
        <f aca="false">F8^2</f>
        <v>27889.0000000006</v>
      </c>
      <c r="M8" s="8" t="n">
        <f aca="false">E8*F8</f>
        <v>835.000000000009</v>
      </c>
      <c r="N8" s="1"/>
      <c r="O8" s="7" t="n">
        <f aca="false">$I$26+$H$26*B8</f>
        <v>-21.0000000000008</v>
      </c>
      <c r="P8" s="8" t="n">
        <f aca="false">C8-O8</f>
        <v>32.9999999999995</v>
      </c>
      <c r="Q8" s="8" t="n">
        <f aca="false">P8^2</f>
        <v>1088.99999999997</v>
      </c>
      <c r="R8" s="1"/>
      <c r="S8" s="1"/>
    </row>
    <row r="9" customFormat="false" ht="14.15" hidden="false" customHeight="true" outlineLevel="0" collapsed="false">
      <c r="A9" s="2"/>
      <c r="B9" s="19" t="n">
        <v>2</v>
      </c>
      <c r="C9" s="8" t="n">
        <v>24.9999999999993</v>
      </c>
      <c r="D9" s="1"/>
      <c r="E9" s="7" t="n">
        <f aca="false">B9-$B$30</f>
        <v>-4</v>
      </c>
      <c r="F9" s="8" t="n">
        <f aca="false">C9-$C$30</f>
        <v>-154.000000000001</v>
      </c>
      <c r="G9" s="1"/>
      <c r="H9" s="7" t="n">
        <f aca="false">E9^2</f>
        <v>16</v>
      </c>
      <c r="I9" s="8" t="n">
        <f aca="false">E9*F9</f>
        <v>616.000000000004</v>
      </c>
      <c r="J9" s="1"/>
      <c r="K9" s="7" t="n">
        <f aca="false">E9^2</f>
        <v>16</v>
      </c>
      <c r="L9" s="8" t="n">
        <f aca="false">F9^2</f>
        <v>23716.0000000003</v>
      </c>
      <c r="M9" s="8" t="n">
        <f aca="false">E9*F9</f>
        <v>616.000000000004</v>
      </c>
      <c r="N9" s="1"/>
      <c r="O9" s="7" t="n">
        <f aca="false">$I$26+$H$26*B9</f>
        <v>18.9999999999994</v>
      </c>
      <c r="P9" s="8" t="n">
        <f aca="false">C9-O9</f>
        <v>5.99999999999987</v>
      </c>
      <c r="Q9" s="8" t="n">
        <f aca="false">P9^2</f>
        <v>35.9999999999984</v>
      </c>
      <c r="R9" s="1"/>
      <c r="S9" s="1"/>
    </row>
    <row r="10" customFormat="false" ht="14.15" hidden="false" customHeight="true" outlineLevel="0" collapsed="false">
      <c r="A10" s="2"/>
      <c r="B10" s="19" t="n">
        <v>3</v>
      </c>
      <c r="C10" s="8" t="n">
        <v>43.9999999999998</v>
      </c>
      <c r="D10" s="1"/>
      <c r="E10" s="7" t="n">
        <f aca="false">B10-$B$30</f>
        <v>-3</v>
      </c>
      <c r="F10" s="8" t="n">
        <f aca="false">C10-$C$30</f>
        <v>-135.000000000001</v>
      </c>
      <c r="G10" s="1"/>
      <c r="H10" s="7" t="n">
        <f aca="false">E10^2</f>
        <v>9</v>
      </c>
      <c r="I10" s="8" t="n">
        <f aca="false">E10*F10</f>
        <v>405.000000000002</v>
      </c>
      <c r="J10" s="1"/>
      <c r="K10" s="7" t="n">
        <f aca="false">E10^2</f>
        <v>9</v>
      </c>
      <c r="L10" s="8" t="n">
        <f aca="false">F10^2</f>
        <v>18225.0000000002</v>
      </c>
      <c r="M10" s="8" t="n">
        <f aca="false">E10*F10</f>
        <v>405.000000000002</v>
      </c>
      <c r="N10" s="1"/>
      <c r="O10" s="7" t="n">
        <f aca="false">$I$26+$H$26*B10</f>
        <v>58.9999999999997</v>
      </c>
      <c r="P10" s="8" t="n">
        <f aca="false">C10-O10</f>
        <v>-14.9999999999999</v>
      </c>
      <c r="Q10" s="8" t="n">
        <f aca="false">P10^2</f>
        <v>224.999999999996</v>
      </c>
      <c r="R10" s="1"/>
      <c r="S10" s="1"/>
    </row>
    <row r="11" customFormat="false" ht="14.15" hidden="false" customHeight="true" outlineLevel="0" collapsed="false">
      <c r="A11" s="2"/>
      <c r="B11" s="19" t="n">
        <v>4</v>
      </c>
      <c r="C11" s="8" t="n">
        <v>69.0000000000003</v>
      </c>
      <c r="D11" s="1"/>
      <c r="E11" s="7" t="n">
        <f aca="false">B11-$B$30</f>
        <v>-2</v>
      </c>
      <c r="F11" s="8" t="n">
        <f aca="false">C11-$C$30</f>
        <v>-110</v>
      </c>
      <c r="G11" s="1"/>
      <c r="H11" s="7" t="n">
        <f aca="false">E11^2</f>
        <v>4</v>
      </c>
      <c r="I11" s="8" t="n">
        <f aca="false">E11*F11</f>
        <v>220</v>
      </c>
      <c r="J11" s="1"/>
      <c r="K11" s="7" t="n">
        <f aca="false">E11^2</f>
        <v>4</v>
      </c>
      <c r="L11" s="8" t="n">
        <f aca="false">F11^2</f>
        <v>12100</v>
      </c>
      <c r="M11" s="8" t="n">
        <f aca="false">E11*F11</f>
        <v>220</v>
      </c>
      <c r="N11" s="1"/>
      <c r="O11" s="7" t="n">
        <f aca="false">$I$26+$H$26*B11</f>
        <v>98.9999999999999</v>
      </c>
      <c r="P11" s="8" t="n">
        <f aca="false">C11-O11</f>
        <v>-29.9999999999996</v>
      </c>
      <c r="Q11" s="8" t="n">
        <f aca="false">P11^2</f>
        <v>899.999999999977</v>
      </c>
      <c r="R11" s="1"/>
      <c r="S11" s="1"/>
    </row>
    <row r="12" customFormat="false" ht="14.15" hidden="false" customHeight="true" outlineLevel="0" collapsed="false">
      <c r="A12" s="2"/>
      <c r="B12" s="19" t="n">
        <v>5</v>
      </c>
      <c r="C12" s="8" t="n">
        <v>100.000000000001</v>
      </c>
      <c r="D12" s="1"/>
      <c r="E12" s="7" t="n">
        <f aca="false">B12-$B$30</f>
        <v>-1</v>
      </c>
      <c r="F12" s="8" t="n">
        <f aca="false">C12-$C$30</f>
        <v>-78.9999999999994</v>
      </c>
      <c r="G12" s="1"/>
      <c r="H12" s="7" t="n">
        <f aca="false">E12^2</f>
        <v>1</v>
      </c>
      <c r="I12" s="8" t="n">
        <f aca="false">E12*F12</f>
        <v>78.9999999999994</v>
      </c>
      <c r="J12" s="1"/>
      <c r="K12" s="7" t="n">
        <f aca="false">E12^2</f>
        <v>1</v>
      </c>
      <c r="L12" s="8" t="n">
        <f aca="false">F12^2</f>
        <v>6240.99999999991</v>
      </c>
      <c r="M12" s="8" t="n">
        <f aca="false">E12*F12</f>
        <v>78.9999999999994</v>
      </c>
      <c r="N12" s="1"/>
      <c r="O12" s="7" t="n">
        <f aca="false">$I$26+$H$26*B12</f>
        <v>139</v>
      </c>
      <c r="P12" s="8" t="n">
        <f aca="false">C12-O12</f>
        <v>-38.9999999999992</v>
      </c>
      <c r="Q12" s="8" t="n">
        <f aca="false">P12^2</f>
        <v>1520.99999999993</v>
      </c>
      <c r="R12" s="1"/>
      <c r="S12" s="1"/>
    </row>
    <row r="13" customFormat="false" ht="14.15" hidden="false" customHeight="true" outlineLevel="0" collapsed="false">
      <c r="A13" s="2"/>
      <c r="B13" s="19" t="n">
        <v>6</v>
      </c>
      <c r="C13" s="8" t="n">
        <v>137.000000000001</v>
      </c>
      <c r="D13" s="1"/>
      <c r="E13" s="7" t="n">
        <f aca="false">B13-$B$30</f>
        <v>0</v>
      </c>
      <c r="F13" s="8" t="n">
        <f aca="false">C13-$C$30</f>
        <v>-41.9999999999994</v>
      </c>
      <c r="G13" s="1"/>
      <c r="H13" s="7" t="n">
        <f aca="false">E13^2</f>
        <v>0</v>
      </c>
      <c r="I13" s="8" t="n">
        <f aca="false">E13*F13</f>
        <v>-0</v>
      </c>
      <c r="J13" s="1"/>
      <c r="K13" s="7" t="n">
        <f aca="false">E13^2</f>
        <v>0</v>
      </c>
      <c r="L13" s="8" t="n">
        <f aca="false">F13^2</f>
        <v>1763.99999999995</v>
      </c>
      <c r="M13" s="8" t="n">
        <f aca="false">E13*F13</f>
        <v>-0</v>
      </c>
      <c r="N13" s="1"/>
      <c r="O13" s="7" t="n">
        <f aca="false">$I$26+$H$26*B13</f>
        <v>179</v>
      </c>
      <c r="P13" s="8" t="n">
        <f aca="false">C13-O13</f>
        <v>-41.9999999999994</v>
      </c>
      <c r="Q13" s="8" t="n">
        <f aca="false">P13^2</f>
        <v>1763.99999999995</v>
      </c>
      <c r="R13" s="1"/>
      <c r="S13" s="1"/>
    </row>
    <row r="14" customFormat="false" ht="14.15" hidden="false" customHeight="true" outlineLevel="0" collapsed="false">
      <c r="A14" s="2"/>
      <c r="B14" s="19" t="n">
        <v>7</v>
      </c>
      <c r="C14" s="8" t="n">
        <v>180.000000000001</v>
      </c>
      <c r="D14" s="1"/>
      <c r="E14" s="7" t="n">
        <f aca="false">B14-$B$30</f>
        <v>1</v>
      </c>
      <c r="F14" s="8" t="n">
        <f aca="false">C14-$C$30</f>
        <v>1.0000000000006</v>
      </c>
      <c r="G14" s="1"/>
      <c r="H14" s="7" t="n">
        <f aca="false">E14^2</f>
        <v>1</v>
      </c>
      <c r="I14" s="8" t="n">
        <f aca="false">E14*F14</f>
        <v>1.0000000000006</v>
      </c>
      <c r="J14" s="1"/>
      <c r="K14" s="7" t="n">
        <f aca="false">E14^2</f>
        <v>1</v>
      </c>
      <c r="L14" s="8" t="n">
        <f aca="false">F14^2</f>
        <v>1.00000000000119</v>
      </c>
      <c r="M14" s="8" t="n">
        <f aca="false">E14*F14</f>
        <v>1.0000000000006</v>
      </c>
      <c r="N14" s="1"/>
      <c r="O14" s="7" t="n">
        <f aca="false">$I$26+$H$26*B14</f>
        <v>219.000000000001</v>
      </c>
      <c r="P14" s="8" t="n">
        <f aca="false">C14-O14</f>
        <v>-38.9999999999997</v>
      </c>
      <c r="Q14" s="8" t="n">
        <f aca="false">P14^2</f>
        <v>1520.99999999997</v>
      </c>
      <c r="R14" s="1"/>
      <c r="S14" s="1"/>
    </row>
    <row r="15" customFormat="false" ht="14.15" hidden="false" customHeight="true" outlineLevel="0" collapsed="false">
      <c r="A15" s="2"/>
      <c r="B15" s="19" t="n">
        <v>8</v>
      </c>
      <c r="C15" s="8" t="n">
        <v>229.000000000001</v>
      </c>
      <c r="D15" s="1"/>
      <c r="E15" s="7" t="n">
        <f aca="false">B15-$B$30</f>
        <v>2</v>
      </c>
      <c r="F15" s="8" t="n">
        <f aca="false">C15-$C$30</f>
        <v>50.0000000000006</v>
      </c>
      <c r="G15" s="1"/>
      <c r="H15" s="7" t="n">
        <f aca="false">E15^2</f>
        <v>4</v>
      </c>
      <c r="I15" s="8" t="n">
        <f aca="false">E15*F15</f>
        <v>100.000000000001</v>
      </c>
      <c r="J15" s="1"/>
      <c r="K15" s="7" t="n">
        <f aca="false">E15^2</f>
        <v>4</v>
      </c>
      <c r="L15" s="8" t="n">
        <f aca="false">F15^2</f>
        <v>2500.00000000006</v>
      </c>
      <c r="M15" s="8" t="n">
        <f aca="false">E15*F15</f>
        <v>100.000000000001</v>
      </c>
      <c r="N15" s="1"/>
      <c r="O15" s="7" t="n">
        <f aca="false">$I$26+$H$26*B15</f>
        <v>259.000000000001</v>
      </c>
      <c r="P15" s="8" t="n">
        <f aca="false">C15-O15</f>
        <v>-29.9999999999999</v>
      </c>
      <c r="Q15" s="8" t="n">
        <f aca="false">P15^2</f>
        <v>899.999999999995</v>
      </c>
      <c r="R15" s="1"/>
      <c r="S15" s="1"/>
    </row>
    <row r="16" customFormat="false" ht="14.15" hidden="false" customHeight="true" outlineLevel="0" collapsed="false">
      <c r="A16" s="2"/>
      <c r="B16" s="19" t="n">
        <v>9</v>
      </c>
      <c r="C16" s="8" t="n">
        <v>284.000000000002</v>
      </c>
      <c r="D16" s="1"/>
      <c r="E16" s="7" t="n">
        <f aca="false">B16-$B$30</f>
        <v>3</v>
      </c>
      <c r="F16" s="8" t="n">
        <f aca="false">C16-$C$30</f>
        <v>105.000000000002</v>
      </c>
      <c r="G16" s="1"/>
      <c r="H16" s="7" t="n">
        <f aca="false">E16^2</f>
        <v>9</v>
      </c>
      <c r="I16" s="8" t="n">
        <f aca="false">E16*F16</f>
        <v>315.000000000005</v>
      </c>
      <c r="J16" s="1"/>
      <c r="K16" s="7" t="n">
        <f aca="false">E16^2</f>
        <v>9</v>
      </c>
      <c r="L16" s="8" t="n">
        <f aca="false">F16^2</f>
        <v>11025.0000000003</v>
      </c>
      <c r="M16" s="8" t="n">
        <f aca="false">E16*F16</f>
        <v>315.000000000005</v>
      </c>
      <c r="N16" s="1"/>
      <c r="O16" s="7" t="n">
        <f aca="false">$I$26+$H$26*B16</f>
        <v>299.000000000001</v>
      </c>
      <c r="P16" s="8" t="n">
        <f aca="false">C16-O16</f>
        <v>-14.9999999999991</v>
      </c>
      <c r="Q16" s="8" t="n">
        <f aca="false">P16^2</f>
        <v>224.999999999974</v>
      </c>
      <c r="R16" s="1"/>
      <c r="S16" s="1"/>
    </row>
    <row r="17" customFormat="false" ht="14.15" hidden="false" customHeight="true" outlineLevel="0" collapsed="false">
      <c r="A17" s="2"/>
      <c r="B17" s="19" t="n">
        <v>10</v>
      </c>
      <c r="C17" s="8" t="n">
        <v>345.000000000001</v>
      </c>
      <c r="D17" s="1"/>
      <c r="E17" s="7" t="n">
        <f aca="false">B17-$B$30</f>
        <v>4</v>
      </c>
      <c r="F17" s="8" t="n">
        <f aca="false">C17-$C$30</f>
        <v>166.000000000001</v>
      </c>
      <c r="G17" s="1"/>
      <c r="H17" s="7" t="n">
        <f aca="false">E17^2</f>
        <v>16</v>
      </c>
      <c r="I17" s="8" t="n">
        <f aca="false">E17*F17</f>
        <v>664.000000000003</v>
      </c>
      <c r="J17" s="1"/>
      <c r="K17" s="7" t="n">
        <f aca="false">E17^2</f>
        <v>16</v>
      </c>
      <c r="L17" s="8" t="n">
        <f aca="false">F17^2</f>
        <v>27556.0000000002</v>
      </c>
      <c r="M17" s="8" t="n">
        <f aca="false">E17*F17</f>
        <v>664.000000000003</v>
      </c>
      <c r="N17" s="1"/>
      <c r="O17" s="7" t="n">
        <f aca="false">$I$26+$H$26*B17</f>
        <v>339.000000000001</v>
      </c>
      <c r="P17" s="8" t="n">
        <f aca="false">C17-O17</f>
        <v>5.99999999999966</v>
      </c>
      <c r="Q17" s="8" t="n">
        <f aca="false">P17^2</f>
        <v>35.9999999999959</v>
      </c>
      <c r="R17" s="1"/>
      <c r="S17" s="1"/>
    </row>
    <row r="18" customFormat="false" ht="14.15" hidden="false" customHeight="true" outlineLevel="0" collapsed="false">
      <c r="A18" s="2"/>
      <c r="B18" s="19" t="n">
        <v>11</v>
      </c>
      <c r="C18" s="8" t="n">
        <v>412.000000000001</v>
      </c>
      <c r="D18" s="1"/>
      <c r="E18" s="7" t="n">
        <f aca="false">B18-$B$30</f>
        <v>5</v>
      </c>
      <c r="F18" s="8" t="n">
        <f aca="false">C18-$C$30</f>
        <v>233.000000000001</v>
      </c>
      <c r="G18" s="1"/>
      <c r="H18" s="7" t="n">
        <f aca="false">E18^2</f>
        <v>25</v>
      </c>
      <c r="I18" s="8" t="n">
        <f aca="false">E18*F18</f>
        <v>1165</v>
      </c>
      <c r="J18" s="1"/>
      <c r="K18" s="7" t="n">
        <f aca="false">E18^2</f>
        <v>25</v>
      </c>
      <c r="L18" s="8" t="n">
        <f aca="false">F18^2</f>
        <v>54289.0000000003</v>
      </c>
      <c r="M18" s="8" t="n">
        <f aca="false">E18*F18</f>
        <v>1165</v>
      </c>
      <c r="N18" s="1"/>
      <c r="O18" s="7" t="n">
        <f aca="false">$I$26+$H$26*B18</f>
        <v>379.000000000002</v>
      </c>
      <c r="P18" s="8" t="n">
        <f aca="false">C18-O18</f>
        <v>32.9999999999994</v>
      </c>
      <c r="Q18" s="8" t="n">
        <f aca="false">P18^2</f>
        <v>1088.99999999996</v>
      </c>
      <c r="R18" s="1"/>
      <c r="S18" s="1"/>
    </row>
    <row r="19" customFormat="false" ht="14.15" hidden="false" customHeight="true" outlineLevel="0" collapsed="false">
      <c r="A19" s="2"/>
      <c r="B19" s="19" t="n">
        <v>12</v>
      </c>
      <c r="C19" s="8" t="n">
        <v>485.000000000001</v>
      </c>
      <c r="D19" s="1"/>
      <c r="E19" s="7" t="n">
        <f aca="false">B19-$B$30</f>
        <v>6</v>
      </c>
      <c r="F19" s="8" t="n">
        <f aca="false">C19-$C$30</f>
        <v>306.000000000001</v>
      </c>
      <c r="G19" s="1"/>
      <c r="H19" s="7" t="n">
        <f aca="false">E19^2</f>
        <v>36</v>
      </c>
      <c r="I19" s="8" t="n">
        <f aca="false">E19*F19</f>
        <v>1836</v>
      </c>
      <c r="J19" s="1"/>
      <c r="K19" s="7" t="n">
        <f aca="false">E19^2</f>
        <v>36</v>
      </c>
      <c r="L19" s="8" t="n">
        <f aca="false">F19^2</f>
        <v>93636.0000000004</v>
      </c>
      <c r="M19" s="8" t="n">
        <f aca="false">E19*F19</f>
        <v>1836</v>
      </c>
      <c r="N19" s="1"/>
      <c r="O19" s="7" t="n">
        <f aca="false">$I$26+$H$26*B19</f>
        <v>419.000000000002</v>
      </c>
      <c r="P19" s="8" t="n">
        <f aca="false">C19-O19</f>
        <v>65.9999999999992</v>
      </c>
      <c r="Q19" s="8" t="n">
        <f aca="false">P19^2</f>
        <v>4355.99999999989</v>
      </c>
      <c r="R19" s="1"/>
      <c r="S19" s="1"/>
    </row>
    <row r="20" customFormat="false" ht="8.25" hidden="false" customHeight="true" outlineLevel="0" collapsed="false">
      <c r="A20" s="2"/>
      <c r="B20" s="20"/>
      <c r="C20" s="21"/>
      <c r="D20" s="1"/>
      <c r="E20" s="20"/>
      <c r="F20" s="21"/>
      <c r="G20" s="1"/>
      <c r="H20" s="20"/>
      <c r="I20" s="21"/>
      <c r="J20" s="1"/>
      <c r="K20" s="20"/>
      <c r="L20" s="21"/>
      <c r="M20" s="21"/>
      <c r="N20" s="1"/>
      <c r="O20" s="22"/>
      <c r="P20" s="22"/>
      <c r="Q20" s="22"/>
      <c r="R20" s="1"/>
      <c r="S20" s="1"/>
    </row>
    <row r="21" customFormat="false" ht="14.15" hidden="false" customHeight="true" outlineLevel="0" collapsed="false">
      <c r="A21" s="1"/>
      <c r="B21" s="5" t="s">
        <v>31</v>
      </c>
      <c r="C21" s="6" t="s">
        <v>32</v>
      </c>
      <c r="D21" s="1"/>
      <c r="E21" s="5" t="s">
        <v>33</v>
      </c>
      <c r="F21" s="6" t="s">
        <v>34</v>
      </c>
      <c r="G21" s="1"/>
      <c r="H21" s="5" t="s">
        <v>35</v>
      </c>
      <c r="I21" s="6" t="s">
        <v>36</v>
      </c>
      <c r="J21" s="1"/>
      <c r="K21" s="5" t="s">
        <v>35</v>
      </c>
      <c r="L21" s="6" t="s">
        <v>37</v>
      </c>
      <c r="M21" s="15" t="s">
        <v>36</v>
      </c>
      <c r="N21" s="1"/>
      <c r="O21" s="2"/>
      <c r="P21" s="2"/>
      <c r="Q21" s="23" t="s">
        <v>38</v>
      </c>
      <c r="R21" s="1"/>
      <c r="S21" s="1"/>
    </row>
    <row r="22" customFormat="false" ht="14.15" hidden="false" customHeight="true" outlineLevel="0" collapsed="false">
      <c r="A22" s="1"/>
      <c r="B22" s="19" t="n">
        <f aca="false">SUM(B7:B19)</f>
        <v>78</v>
      </c>
      <c r="C22" s="8" t="n">
        <f aca="false">SUM(C7:C19)</f>
        <v>2327.00000000001</v>
      </c>
      <c r="D22" s="1"/>
      <c r="E22" s="19" t="n">
        <f aca="false">SUM(E7:E19)</f>
        <v>0</v>
      </c>
      <c r="F22" s="8" t="n">
        <f aca="false">SUM(F7:F19)</f>
        <v>0</v>
      </c>
      <c r="G22" s="1"/>
      <c r="H22" s="19" t="n">
        <f aca="false">SUM(H7:H19)</f>
        <v>182</v>
      </c>
      <c r="I22" s="8" t="n">
        <f aca="false">SUM(I7:I19)</f>
        <v>7280.00000000005</v>
      </c>
      <c r="J22" s="1"/>
      <c r="K22" s="19" t="n">
        <f aca="false">SUM(K7:K19)</f>
        <v>182</v>
      </c>
      <c r="L22" s="8" t="n">
        <f aca="false">SUM(L7:L19)</f>
        <v>309218.000000003</v>
      </c>
      <c r="M22" s="8" t="n">
        <f aca="false">SUM(M7:M19)</f>
        <v>7280.00000000005</v>
      </c>
      <c r="N22" s="1"/>
      <c r="O22" s="2"/>
      <c r="P22" s="2"/>
      <c r="Q22" s="24" t="n">
        <f aca="false">SUM(Q7:Q19)</f>
        <v>18017.9999999995</v>
      </c>
      <c r="R22" s="1"/>
      <c r="S22" s="1"/>
    </row>
    <row r="23" customFormat="false" ht="8.25" hidden="false" customHeight="true" outlineLevel="0" collapsed="false">
      <c r="A23" s="2"/>
      <c r="B23" s="2"/>
      <c r="C23" s="2"/>
      <c r="D23" s="1"/>
      <c r="E23" s="2"/>
      <c r="F23" s="2"/>
      <c r="G23" s="1"/>
      <c r="H23" s="2"/>
      <c r="I23" s="2"/>
      <c r="J23" s="1"/>
      <c r="K23" s="2"/>
      <c r="L23" s="2"/>
      <c r="M23" s="2"/>
      <c r="N23" s="1"/>
      <c r="O23" s="2"/>
      <c r="P23" s="2"/>
      <c r="Q23" s="2"/>
      <c r="R23" s="1"/>
      <c r="S23" s="1"/>
    </row>
    <row r="24" customFormat="false" ht="14.15" hidden="false" customHeight="true" outlineLevel="0" collapsed="false">
      <c r="A24" s="2"/>
      <c r="B24" s="23" t="s">
        <v>39</v>
      </c>
      <c r="C24" s="23"/>
      <c r="D24" s="1"/>
      <c r="E24" s="23" t="s">
        <v>40</v>
      </c>
      <c r="F24" s="23"/>
      <c r="G24" s="1"/>
      <c r="H24" s="5" t="s">
        <v>41</v>
      </c>
      <c r="I24" s="6" t="s">
        <v>42</v>
      </c>
      <c r="J24" s="1"/>
      <c r="K24" s="5" t="s">
        <v>43</v>
      </c>
      <c r="L24" s="6" t="s">
        <v>44</v>
      </c>
      <c r="M24" s="15" t="s">
        <v>45</v>
      </c>
      <c r="N24" s="1"/>
      <c r="O24" s="2"/>
      <c r="P24" s="2"/>
      <c r="Q24" s="23" t="s">
        <v>46</v>
      </c>
      <c r="R24" s="1"/>
      <c r="S24" s="1"/>
    </row>
    <row r="25" customFormat="false" ht="14.15" hidden="false" customHeight="true" outlineLevel="0" collapsed="false">
      <c r="A25" s="1"/>
      <c r="B25" s="5" t="s">
        <v>47</v>
      </c>
      <c r="C25" s="6" t="s">
        <v>47</v>
      </c>
      <c r="D25" s="1"/>
      <c r="E25" s="5" t="s">
        <v>48</v>
      </c>
      <c r="F25" s="6" t="s">
        <v>48</v>
      </c>
      <c r="G25" s="1"/>
      <c r="H25" s="5" t="s">
        <v>49</v>
      </c>
      <c r="I25" s="6" t="s">
        <v>50</v>
      </c>
      <c r="J25" s="1"/>
      <c r="K25" s="5" t="s">
        <v>51</v>
      </c>
      <c r="L25" s="25" t="s">
        <v>52</v>
      </c>
      <c r="M25" s="23" t="s">
        <v>53</v>
      </c>
      <c r="N25" s="1"/>
      <c r="O25" s="2"/>
      <c r="P25" s="2"/>
      <c r="Q25" s="24" t="n">
        <f aca="false">Q22/$E$30</f>
        <v>1637.99999999995</v>
      </c>
      <c r="R25" s="1"/>
      <c r="S25" s="1"/>
    </row>
    <row r="26" customFormat="false" ht="14.15" hidden="false" customHeight="true" outlineLevel="0" collapsed="false">
      <c r="A26" s="1"/>
      <c r="B26" s="19" t="n">
        <f aca="false">COUNT(B7:B19)</f>
        <v>13</v>
      </c>
      <c r="C26" s="8" t="n">
        <f aca="false">COUNT(C7:C19)</f>
        <v>13</v>
      </c>
      <c r="D26" s="1"/>
      <c r="E26" s="19" t="n">
        <f aca="false">COUNT(B7:B19)-1</f>
        <v>12</v>
      </c>
      <c r="F26" s="8" t="n">
        <f aca="false">COUNT(C7:C19)-1</f>
        <v>12</v>
      </c>
      <c r="G26" s="1"/>
      <c r="H26" s="26" t="n">
        <f aca="false">I22/H22</f>
        <v>40.0000000000002</v>
      </c>
      <c r="I26" s="27" t="n">
        <f aca="false">C30-H26*B30</f>
        <v>-61.0000000000011</v>
      </c>
      <c r="J26" s="1"/>
      <c r="K26" s="26" t="n">
        <f aca="false">K22/E26</f>
        <v>15.1666666666667</v>
      </c>
      <c r="L26" s="27" t="n">
        <f aca="false">L22/F26</f>
        <v>25768.1666666669</v>
      </c>
      <c r="M26" s="27" t="n">
        <f aca="false">M22/E26</f>
        <v>606.66666666667</v>
      </c>
      <c r="N26" s="1"/>
      <c r="O26" s="2"/>
      <c r="P26" s="2"/>
      <c r="Q26" s="2"/>
      <c r="R26" s="1"/>
      <c r="S26" s="1"/>
    </row>
    <row r="27" customFormat="false" ht="8.25" hidden="false" customHeight="true" outlineLevel="0" collapsed="false">
      <c r="A27" s="2"/>
      <c r="B27" s="2"/>
      <c r="C27" s="2"/>
      <c r="D27" s="1"/>
      <c r="E27" s="2"/>
      <c r="F27" s="2"/>
      <c r="G27" s="1"/>
      <c r="H27" s="2"/>
      <c r="I27" s="2"/>
      <c r="J27" s="1"/>
      <c r="K27" s="2"/>
      <c r="L27" s="2"/>
      <c r="M27" s="2"/>
      <c r="N27" s="1"/>
      <c r="O27" s="2"/>
      <c r="P27" s="2"/>
      <c r="Q27" s="2"/>
      <c r="R27" s="1"/>
      <c r="S27" s="1"/>
    </row>
    <row r="28" customFormat="false" ht="14.15" hidden="false" customHeight="true" outlineLevel="0" collapsed="false">
      <c r="A28" s="2"/>
      <c r="B28" s="23" t="s">
        <v>54</v>
      </c>
      <c r="C28" s="23"/>
      <c r="D28" s="1"/>
      <c r="E28" s="23" t="s">
        <v>55</v>
      </c>
      <c r="F28" s="23"/>
      <c r="G28" s="1"/>
      <c r="H28" s="2"/>
      <c r="I28" s="2"/>
      <c r="J28" s="1"/>
      <c r="K28" s="5" t="s">
        <v>56</v>
      </c>
      <c r="L28" s="6" t="s">
        <v>57</v>
      </c>
      <c r="M28" s="15" t="s">
        <v>58</v>
      </c>
      <c r="N28" s="1"/>
      <c r="O28" s="2"/>
      <c r="P28" s="2"/>
      <c r="Q28" s="23" t="s">
        <v>59</v>
      </c>
      <c r="R28" s="1"/>
      <c r="S28" s="1"/>
    </row>
    <row r="29" customFormat="false" ht="14.15" hidden="false" customHeight="true" outlineLevel="0" collapsed="false">
      <c r="A29" s="1"/>
      <c r="B29" s="5" t="s">
        <v>60</v>
      </c>
      <c r="C29" s="6" t="s">
        <v>61</v>
      </c>
      <c r="D29" s="1"/>
      <c r="E29" s="23" t="s">
        <v>62</v>
      </c>
      <c r="F29" s="2"/>
      <c r="G29" s="1"/>
      <c r="H29" s="28" t="s">
        <v>63</v>
      </c>
      <c r="I29" s="28"/>
      <c r="J29" s="1"/>
      <c r="K29" s="5" t="s">
        <v>64</v>
      </c>
      <c r="L29" s="25" t="s">
        <v>65</v>
      </c>
      <c r="M29" s="23" t="s">
        <v>66</v>
      </c>
      <c r="N29" s="1"/>
      <c r="O29" s="2"/>
      <c r="P29" s="2"/>
      <c r="Q29" s="23" t="s">
        <v>67</v>
      </c>
      <c r="R29" s="1"/>
      <c r="S29" s="1"/>
    </row>
    <row r="30" customFormat="false" ht="14.15" hidden="false" customHeight="true" outlineLevel="0" collapsed="false">
      <c r="A30" s="1"/>
      <c r="B30" s="26" t="n">
        <f aca="false">B22/B26</f>
        <v>6</v>
      </c>
      <c r="C30" s="27" t="n">
        <f aca="false">C22/C26</f>
        <v>179</v>
      </c>
      <c r="D30" s="1"/>
      <c r="E30" s="24" t="n">
        <f aca="false">COUNT(B7:B19)-2</f>
        <v>11</v>
      </c>
      <c r="F30" s="2"/>
      <c r="G30" s="1"/>
      <c r="H30" s="1" t="str">
        <f aca="false">CONCATENATE("y = ",TEXT(I26,"#.##0,00")," + ",TEXT(H26,"#.##0,00"),".x")</f>
        <v>y = -61,00 + 40,00.x</v>
      </c>
      <c r="I30" s="2"/>
      <c r="J30" s="1"/>
      <c r="K30" s="26" t="n">
        <f aca="false">SQRT(K26)</f>
        <v>3.89444048184931</v>
      </c>
      <c r="L30" s="27" t="n">
        <f aca="false">SQRT(L26)</f>
        <v>160.524660618445</v>
      </c>
      <c r="M30" s="27" t="n">
        <f aca="false">M26/(K30*L30)</f>
        <v>0.970427962120069</v>
      </c>
      <c r="N30" s="1"/>
      <c r="O30" s="2"/>
      <c r="P30" s="2"/>
      <c r="Q30" s="29" t="n">
        <f aca="false">SQRT(Q25/K22)</f>
        <v>2.99999999999996</v>
      </c>
      <c r="R30" s="1"/>
      <c r="S30" s="1"/>
    </row>
    <row r="31" customFormat="false" ht="8.25" hidden="false" customHeight="true" outlineLevel="0" collapsed="false">
      <c r="A31" s="2"/>
      <c r="B31" s="2"/>
      <c r="C31" s="2"/>
      <c r="D31" s="1"/>
      <c r="E31" s="2"/>
      <c r="F31" s="2"/>
      <c r="G31" s="1"/>
      <c r="H31" s="2"/>
      <c r="I31" s="2"/>
      <c r="J31" s="1"/>
      <c r="K31" s="2"/>
      <c r="L31" s="2"/>
      <c r="M31" s="2"/>
      <c r="N31" s="1"/>
      <c r="O31" s="2"/>
      <c r="P31" s="2"/>
      <c r="Q31" s="2"/>
      <c r="R31" s="1"/>
      <c r="S31" s="1"/>
    </row>
    <row r="32" customFormat="false" ht="14.15" hidden="false" customHeight="true" outlineLevel="0" collapsed="false">
      <c r="A32" s="2"/>
      <c r="B32" s="2"/>
      <c r="C32" s="2"/>
      <c r="D32" s="1"/>
      <c r="E32" s="2"/>
      <c r="F32" s="2"/>
      <c r="G32" s="1"/>
      <c r="H32" s="2"/>
      <c r="I32" s="2"/>
      <c r="J32" s="1"/>
      <c r="K32" s="28" t="s">
        <v>68</v>
      </c>
      <c r="L32" s="28"/>
      <c r="M32" s="6" t="s">
        <v>69</v>
      </c>
      <c r="N32" s="1"/>
      <c r="O32" s="2"/>
      <c r="P32" s="2"/>
      <c r="Q32" s="2"/>
      <c r="R32" s="1"/>
      <c r="S32" s="1"/>
    </row>
    <row r="33" customFormat="false" ht="13.2" hidden="false" customHeight="false" outlineLevel="0" collapsed="false">
      <c r="A33" s="1"/>
      <c r="B33" s="2"/>
      <c r="C33" s="2"/>
      <c r="D33" s="1"/>
      <c r="E33" s="2"/>
      <c r="F33" s="2"/>
      <c r="G33" s="1"/>
      <c r="H33" s="2"/>
      <c r="I33" s="2"/>
      <c r="J33" s="1"/>
      <c r="K33" s="30" t="s">
        <v>70</v>
      </c>
      <c r="L33" s="30"/>
      <c r="M33" s="27" t="n">
        <f aca="false">M30^2</f>
        <v>0.941730429664511</v>
      </c>
      <c r="N33" s="1"/>
      <c r="O33" s="2"/>
      <c r="P33" s="2"/>
      <c r="Q33" s="23" t="s">
        <v>71</v>
      </c>
      <c r="R33" s="31" t="s">
        <v>72</v>
      </c>
      <c r="S33" s="1"/>
    </row>
    <row r="34" customFormat="false" ht="14.15" hidden="false" customHeight="true" outlineLevel="0" collapsed="false">
      <c r="A34" s="2"/>
      <c r="B34" s="2"/>
      <c r="C34" s="2"/>
      <c r="D34" s="1"/>
      <c r="E34" s="2"/>
      <c r="F34" s="2"/>
      <c r="G34" s="1"/>
      <c r="H34" s="2"/>
      <c r="I34" s="2"/>
      <c r="J34" s="1"/>
      <c r="K34" s="28" t="s">
        <v>68</v>
      </c>
      <c r="L34" s="28"/>
      <c r="M34" s="6" t="s">
        <v>73</v>
      </c>
      <c r="N34" s="1"/>
      <c r="O34" s="2"/>
      <c r="P34" s="2"/>
      <c r="Q34" s="23" t="s">
        <v>74</v>
      </c>
      <c r="R34" s="31" t="s">
        <v>75</v>
      </c>
      <c r="S34" s="1"/>
    </row>
    <row r="35" customFormat="false" ht="15" hidden="false" customHeight="true" outlineLevel="0" collapsed="false">
      <c r="A35" s="1"/>
      <c r="B35" s="1"/>
      <c r="C35" s="1"/>
      <c r="D35" s="1"/>
      <c r="E35" s="2"/>
      <c r="F35" s="2"/>
      <c r="G35" s="1"/>
      <c r="H35" s="2"/>
      <c r="I35" s="2"/>
      <c r="J35" s="1"/>
      <c r="K35" s="30" t="s">
        <v>76</v>
      </c>
      <c r="L35" s="30"/>
      <c r="M35" s="27" t="n">
        <f aca="false">1-(1-M33)*(B26-1)/(B26-1-1)</f>
        <v>0.936433195997648</v>
      </c>
      <c r="N35" s="1"/>
      <c r="O35" s="2"/>
      <c r="P35" s="2"/>
      <c r="Q35" s="29" t="n">
        <f aca="false">H26/Q30</f>
        <v>13.3333333333336</v>
      </c>
      <c r="R35" s="32" t="n">
        <f aca="false">_xlfn.T.DIST.2T(Q35,$E$30)</f>
        <v>3.91117071946751E-008</v>
      </c>
      <c r="S35" s="1"/>
    </row>
    <row r="36" customFormat="false" ht="8.25" hidden="false" customHeight="true" outlineLevel="0" collapsed="false">
      <c r="A36" s="2"/>
      <c r="B36" s="2"/>
      <c r="C36" s="2"/>
      <c r="D36" s="1"/>
      <c r="E36" s="2"/>
      <c r="F36" s="2"/>
      <c r="G36" s="1"/>
      <c r="H36" s="2"/>
      <c r="I36" s="2"/>
      <c r="J36" s="1"/>
      <c r="K36" s="2"/>
      <c r="L36" s="2"/>
      <c r="M36" s="2"/>
      <c r="N36" s="1"/>
      <c r="O36" s="2"/>
      <c r="P36" s="2"/>
      <c r="Q36" s="2"/>
      <c r="R36" s="1"/>
      <c r="S36" s="1"/>
    </row>
  </sheetData>
  <mergeCells count="11">
    <mergeCell ref="B5:C5"/>
    <mergeCell ref="E5:F5"/>
    <mergeCell ref="H5:I5"/>
    <mergeCell ref="K5:M5"/>
    <mergeCell ref="O5:Q5"/>
    <mergeCell ref="B24:C24"/>
    <mergeCell ref="E24:F24"/>
    <mergeCell ref="B28:C28"/>
    <mergeCell ref="E28:F28"/>
    <mergeCell ref="K33:L33"/>
    <mergeCell ref="K35:L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BDEFB"/>
    <pageSetUpPr fitToPage="false"/>
  </sheetPr>
  <dimension ref="A1:D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ColWidth="11.5625" defaultRowHeight="15" zeroHeight="false" outlineLevelRow="0" outlineLevelCol="0"/>
  <cols>
    <col collapsed="false" customWidth="true" hidden="false" outlineLevel="0" max="1" min="1" style="12" width="2.56"/>
    <col collapsed="false" customWidth="true" hidden="false" outlineLevel="0" max="3" min="2" style="12" width="10.2"/>
    <col collapsed="false" customWidth="true" hidden="false" outlineLevel="0" max="4" min="4" style="12" width="20.44"/>
    <col collapsed="false" customWidth="true" hidden="false" outlineLevel="0" max="5" min="5" style="12" width="2.56"/>
    <col collapsed="false" customWidth="true" hidden="false" outlineLevel="0" max="13" min="13" style="3" width="2.56"/>
  </cols>
  <sheetData>
    <row r="1" customFormat="false" ht="8.25" hidden="false" customHeight="true" outlineLevel="0" collapsed="false">
      <c r="A1" s="33"/>
    </row>
    <row r="2" customFormat="false" ht="16.5" hidden="false" customHeight="true" outlineLevel="0" collapsed="false">
      <c r="A2" s="33"/>
      <c r="B2" s="4" t="s">
        <v>77</v>
      </c>
      <c r="C2" s="9"/>
      <c r="D2" s="9"/>
    </row>
    <row r="3" customFormat="false" ht="16.5" hidden="false" customHeight="true" outlineLevel="0" collapsed="false">
      <c r="A3" s="33"/>
      <c r="B3" s="1" t="s">
        <v>78</v>
      </c>
    </row>
    <row r="4" customFormat="false" ht="8.25" hidden="false" customHeight="true" outlineLevel="0" collapsed="false">
      <c r="A4" s="33"/>
    </row>
    <row r="5" customFormat="false" ht="13.5" hidden="false" customHeight="true" outlineLevel="0" collapsed="false">
      <c r="A5" s="33"/>
      <c r="B5" s="5" t="s">
        <v>11</v>
      </c>
      <c r="C5" s="6" t="s">
        <v>12</v>
      </c>
    </row>
    <row r="6" customFormat="false" ht="13.5" hidden="false" customHeight="true" outlineLevel="0" collapsed="false">
      <c r="A6" s="33"/>
      <c r="B6" s="13" t="s">
        <v>9</v>
      </c>
      <c r="C6" s="8" t="n">
        <v>5</v>
      </c>
    </row>
    <row r="7" customFormat="false" ht="13.5" hidden="false" customHeight="true" outlineLevel="0" collapsed="false">
      <c r="A7" s="33"/>
      <c r="B7" s="13" t="s">
        <v>79</v>
      </c>
      <c r="C7" s="8" t="n">
        <v>4</v>
      </c>
    </row>
    <row r="8" customFormat="false" ht="8.25" hidden="false" customHeight="true" outlineLevel="0" collapsed="false">
      <c r="A8" s="33"/>
    </row>
    <row r="9" customFormat="false" ht="13.5" hidden="false" customHeight="true" outlineLevel="0" collapsed="false">
      <c r="A9" s="33"/>
      <c r="B9" s="5" t="s">
        <v>6</v>
      </c>
      <c r="C9" s="6" t="s">
        <v>22</v>
      </c>
      <c r="D9" s="15" t="s">
        <v>14</v>
      </c>
    </row>
    <row r="10" customFormat="false" ht="13.5" hidden="false" customHeight="true" outlineLevel="0" collapsed="false">
      <c r="A10" s="33"/>
      <c r="B10" s="7" t="n">
        <v>0</v>
      </c>
      <c r="C10" s="8" t="n">
        <f aca="false">$C$6+$C$7*B10</f>
        <v>5</v>
      </c>
      <c r="D10" s="8" t="str">
        <f aca="false">"a + b."&amp;B10</f>
        <v>a + b.0</v>
      </c>
    </row>
    <row r="11" customFormat="false" ht="13.5" hidden="false" customHeight="true" outlineLevel="0" collapsed="false">
      <c r="A11" s="33"/>
      <c r="B11" s="7" t="n">
        <f aca="false">B10+1</f>
        <v>1</v>
      </c>
      <c r="C11" s="8" t="n">
        <f aca="false">$C$6+$C$7*B11</f>
        <v>9</v>
      </c>
      <c r="D11" s="8" t="str">
        <f aca="false">"a + b."&amp;B11</f>
        <v>a + b.1</v>
      </c>
    </row>
    <row r="12" customFormat="false" ht="13.5" hidden="false" customHeight="true" outlineLevel="0" collapsed="false">
      <c r="A12" s="33"/>
      <c r="B12" s="7" t="n">
        <f aca="false">B11+1</f>
        <v>2</v>
      </c>
      <c r="C12" s="8" t="n">
        <f aca="false">$C$6+$C$7*B12</f>
        <v>13</v>
      </c>
      <c r="D12" s="8" t="str">
        <f aca="false">"a + b."&amp;B12</f>
        <v>a + b.2</v>
      </c>
    </row>
    <row r="13" customFormat="false" ht="13.5" hidden="false" customHeight="true" outlineLevel="0" collapsed="false">
      <c r="A13" s="33"/>
      <c r="B13" s="7" t="n">
        <f aca="false">B12+1</f>
        <v>3</v>
      </c>
      <c r="C13" s="8" t="n">
        <f aca="false">$C$6+$C$7*B13</f>
        <v>17</v>
      </c>
      <c r="D13" s="8" t="str">
        <f aca="false">"a + b."&amp;B13</f>
        <v>a + b.3</v>
      </c>
    </row>
    <row r="14" customFormat="false" ht="13.5" hidden="false" customHeight="true" outlineLevel="0" collapsed="false">
      <c r="A14" s="33"/>
      <c r="B14" s="7" t="n">
        <f aca="false">B13+1</f>
        <v>4</v>
      </c>
      <c r="C14" s="8" t="n">
        <f aca="false">$C$6+$C$7*B14</f>
        <v>21</v>
      </c>
      <c r="D14" s="8" t="str">
        <f aca="false">"a + b."&amp;B14</f>
        <v>a + b.4</v>
      </c>
    </row>
    <row r="15" customFormat="false" ht="13.5" hidden="false" customHeight="true" outlineLevel="0" collapsed="false">
      <c r="A15" s="33"/>
      <c r="B15" s="7" t="n">
        <f aca="false">B14+1</f>
        <v>5</v>
      </c>
      <c r="C15" s="8" t="n">
        <f aca="false">$C$6+$C$7*B15</f>
        <v>25</v>
      </c>
      <c r="D15" s="8" t="str">
        <f aca="false">"a + b."&amp;B15</f>
        <v>a + b.5</v>
      </c>
    </row>
    <row r="16" customFormat="false" ht="13.5" hidden="false" customHeight="true" outlineLevel="0" collapsed="false">
      <c r="A16" s="33"/>
      <c r="B16" s="7" t="n">
        <f aca="false">B15+1</f>
        <v>6</v>
      </c>
      <c r="C16" s="8" t="n">
        <f aca="false">$C$6+$C$7*B16</f>
        <v>29</v>
      </c>
      <c r="D16" s="8" t="str">
        <f aca="false">"a + b."&amp;B16</f>
        <v>a + b.6</v>
      </c>
    </row>
    <row r="17" customFormat="false" ht="15" hidden="false" customHeight="false" outlineLevel="0" collapsed="false">
      <c r="A17" s="33"/>
      <c r="B17" s="7" t="n">
        <f aca="false">B16+1</f>
        <v>7</v>
      </c>
      <c r="C17" s="8" t="n">
        <f aca="false">$C$6+$C$7*B17</f>
        <v>33</v>
      </c>
      <c r="D17" s="8" t="str">
        <f aca="false">"a + b."&amp;B17</f>
        <v>a + b.7</v>
      </c>
    </row>
    <row r="18" customFormat="false" ht="15" hidden="false" customHeight="false" outlineLevel="0" collapsed="false">
      <c r="A18" s="33"/>
      <c r="B18" s="7" t="n">
        <f aca="false">B17+1</f>
        <v>8</v>
      </c>
      <c r="C18" s="8" t="n">
        <f aca="false">$C$6+$C$7*B18</f>
        <v>37</v>
      </c>
      <c r="D18" s="8" t="str">
        <f aca="false">"a + b."&amp;B18</f>
        <v>a + b.8</v>
      </c>
    </row>
    <row r="19" customFormat="false" ht="15" hidden="false" customHeight="false" outlineLevel="0" collapsed="false">
      <c r="A19" s="33"/>
      <c r="B19" s="7" t="n">
        <f aca="false">B18+1</f>
        <v>9</v>
      </c>
      <c r="C19" s="8" t="n">
        <f aca="false">$C$6+$C$7*B19</f>
        <v>41</v>
      </c>
      <c r="D19" s="8" t="str">
        <f aca="false">"a + b."&amp;B19</f>
        <v>a + b.9</v>
      </c>
    </row>
    <row r="20" customFormat="false" ht="15" hidden="false" customHeight="false" outlineLevel="0" collapsed="false">
      <c r="A20" s="33"/>
      <c r="B20" s="7" t="n">
        <f aca="false">B19+1</f>
        <v>10</v>
      </c>
      <c r="C20" s="8" t="n">
        <f aca="false">$C$6+$C$7*B20</f>
        <v>45</v>
      </c>
      <c r="D20" s="8" t="str">
        <f aca="false">"a + b."&amp;B20</f>
        <v>a + b.10</v>
      </c>
    </row>
    <row r="21" customFormat="false" ht="15" hidden="false" customHeight="false" outlineLevel="0" collapsed="false">
      <c r="A21" s="33"/>
      <c r="B21" s="7" t="n">
        <f aca="false">B20+1</f>
        <v>11</v>
      </c>
      <c r="C21" s="8" t="n">
        <f aca="false">$C$6+$C$7*B21</f>
        <v>49</v>
      </c>
      <c r="D21" s="8" t="str">
        <f aca="false">"a + b."&amp;B21</f>
        <v>a + b.11</v>
      </c>
    </row>
    <row r="22" customFormat="false" ht="15" hidden="false" customHeight="false" outlineLevel="0" collapsed="false">
      <c r="A22" s="33"/>
      <c r="B22" s="7" t="n">
        <f aca="false">B21+1</f>
        <v>12</v>
      </c>
      <c r="C22" s="8" t="n">
        <f aca="false">$C$6+$C$7*B22</f>
        <v>53</v>
      </c>
      <c r="D22" s="8" t="str">
        <f aca="false">"a + b."&amp;B22</f>
        <v>a + b.12</v>
      </c>
    </row>
    <row r="23" customFormat="false" ht="8.25" hidden="false" customHeight="true" outlineLevel="0" collapsed="false">
      <c r="A23" s="33"/>
    </row>
    <row r="24" customFormat="false" ht="15" hidden="false" customHeight="false" outlineLevel="0" collapsed="false">
      <c r="B24" s="2"/>
      <c r="C24" s="2"/>
      <c r="D24" s="2"/>
    </row>
    <row r="25" customFormat="false" ht="15" hidden="false" customHeight="false" outlineLevel="0" collapsed="false">
      <c r="B25" s="2"/>
      <c r="C25" s="2"/>
      <c r="D25" s="2"/>
    </row>
    <row r="26" customFormat="false" ht="15" hidden="false" customHeight="false" outlineLevel="0" collapsed="false">
      <c r="B26" s="2"/>
      <c r="C26" s="2"/>
      <c r="D26" s="2"/>
    </row>
    <row r="27" customFormat="false" ht="15" hidden="false" customHeight="false" outlineLevel="0" collapsed="false">
      <c r="B27" s="2"/>
      <c r="C27" s="2"/>
      <c r="D27" s="2"/>
    </row>
    <row r="28" customFormat="false" ht="15" hidden="false" customHeight="false" outlineLevel="0" collapsed="false">
      <c r="B28" s="2"/>
      <c r="C28" s="2"/>
      <c r="D28" s="2"/>
    </row>
    <row r="29" customFormat="false" ht="15" hidden="false" customHeight="false" outlineLevel="0" collapsed="false">
      <c r="B29" s="2"/>
      <c r="C29" s="2"/>
      <c r="D29" s="2"/>
    </row>
    <row r="30" customFormat="false" ht="15" hidden="false" customHeight="false" outlineLevel="0" collapsed="false">
      <c r="B30" s="2"/>
      <c r="C30" s="2"/>
      <c r="D30" s="2"/>
    </row>
    <row r="31" customFormat="false" ht="15" hidden="false" customHeight="false" outlineLevel="0" collapsed="false">
      <c r="B31" s="2"/>
      <c r="C31" s="2"/>
      <c r="D31" s="2"/>
    </row>
    <row r="32" customFormat="false" ht="15" hidden="false" customHeight="false" outlineLevel="0" collapsed="false">
      <c r="B32" s="2"/>
      <c r="C32" s="2"/>
      <c r="D32" s="2"/>
    </row>
    <row r="33" customFormat="false" ht="15" hidden="false" customHeight="false" outlineLevel="0" collapsed="false">
      <c r="B33" s="2"/>
      <c r="C33" s="2"/>
      <c r="D33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0CAF9"/>
    <pageSetUpPr fitToPage="false"/>
  </sheetPr>
  <dimension ref="A1:K2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11.5625" defaultRowHeight="15" zeroHeight="false" outlineLevelRow="0" outlineLevelCol="0"/>
  <cols>
    <col collapsed="false" customWidth="true" hidden="false" outlineLevel="0" max="1" min="1" style="12" width="2.56"/>
    <col collapsed="false" customWidth="true" hidden="false" outlineLevel="0" max="3" min="2" style="12" width="10.2"/>
    <col collapsed="false" customWidth="true" hidden="false" outlineLevel="0" max="4" min="4" style="12" width="2.56"/>
    <col collapsed="false" customWidth="true" hidden="false" outlineLevel="0" max="7" min="5" style="3" width="10.2"/>
    <col collapsed="false" customWidth="true" hidden="false" outlineLevel="0" max="8" min="8" style="12" width="2.56"/>
    <col collapsed="false" customWidth="true" hidden="false" outlineLevel="0" max="10" min="10" style="12" width="2.56"/>
    <col collapsed="false" customWidth="false" hidden="false" outlineLevel="0" max="11" min="11" style="2" width="11.56"/>
    <col collapsed="false" customWidth="true" hidden="false" outlineLevel="0" max="12" min="12" style="3" width="2.56"/>
  </cols>
  <sheetData>
    <row r="1" customFormat="false" ht="8.25" hidden="false" customHeight="true" outlineLevel="0" collapsed="false">
      <c r="A1" s="33"/>
    </row>
    <row r="2" customFormat="false" ht="16.5" hidden="false" customHeight="true" outlineLevel="0" collapsed="false">
      <c r="A2" s="33"/>
      <c r="B2" s="4" t="s">
        <v>80</v>
      </c>
      <c r="C2" s="9"/>
    </row>
    <row r="3" customFormat="false" ht="16.5" hidden="false" customHeight="true" outlineLevel="0" collapsed="false">
      <c r="A3" s="33"/>
      <c r="B3" s="1" t="s">
        <v>78</v>
      </c>
      <c r="K3" s="2" t="s">
        <v>81</v>
      </c>
    </row>
    <row r="4" customFormat="false" ht="8.25" hidden="false" customHeight="true" outlineLevel="0" collapsed="false">
      <c r="A4" s="33"/>
    </row>
    <row r="5" customFormat="false" ht="13.5" hidden="false" customHeight="true" outlineLevel="0" collapsed="false">
      <c r="A5" s="33"/>
      <c r="B5" s="5" t="s">
        <v>6</v>
      </c>
      <c r="C5" s="6" t="s">
        <v>82</v>
      </c>
      <c r="E5" s="5" t="s">
        <v>83</v>
      </c>
      <c r="F5" s="6" t="s">
        <v>84</v>
      </c>
      <c r="G5" s="34" t="s">
        <v>85</v>
      </c>
      <c r="I5" s="35" t="s">
        <v>11</v>
      </c>
      <c r="K5" s="35" t="s">
        <v>12</v>
      </c>
    </row>
    <row r="6" customFormat="false" ht="13.5" hidden="false" customHeight="true" outlineLevel="0" collapsed="false">
      <c r="A6" s="33"/>
      <c r="B6" s="7" t="n">
        <v>0</v>
      </c>
      <c r="C6" s="8" t="n">
        <v>5</v>
      </c>
      <c r="E6" s="10" t="str">
        <f aca="false">"P("&amp;B6&amp;")"</f>
        <v>P(0)</v>
      </c>
      <c r="F6" s="8" t="n">
        <v>1</v>
      </c>
      <c r="G6" s="8" t="n">
        <f aca="false">B6^1</f>
        <v>0</v>
      </c>
      <c r="I6" s="36" t="n">
        <v>5</v>
      </c>
      <c r="K6" s="36" t="n">
        <f aca="false" t="array" ref="K6:K18">MMULT(F6:G18,I6:I7)</f>
        <v>5</v>
      </c>
    </row>
    <row r="7" customFormat="false" ht="13.5" hidden="false" customHeight="true" outlineLevel="0" collapsed="false">
      <c r="A7" s="33"/>
      <c r="B7" s="7" t="n">
        <f aca="false">B6+1</f>
        <v>1</v>
      </c>
      <c r="C7" s="8" t="n">
        <v>9</v>
      </c>
      <c r="E7" s="10" t="str">
        <f aca="false">"P("&amp;B7&amp;")"</f>
        <v>P(1)</v>
      </c>
      <c r="F7" s="8" t="n">
        <f aca="false">B7^0</f>
        <v>1</v>
      </c>
      <c r="G7" s="8" t="n">
        <f aca="false">B7^1</f>
        <v>1</v>
      </c>
      <c r="I7" s="36" t="n">
        <v>4</v>
      </c>
      <c r="K7" s="36" t="n">
        <v>9</v>
      </c>
    </row>
    <row r="8" customFormat="false" ht="13.5" hidden="false" customHeight="true" outlineLevel="0" collapsed="false">
      <c r="A8" s="33"/>
      <c r="B8" s="7" t="n">
        <f aca="false">B7+1</f>
        <v>2</v>
      </c>
      <c r="C8" s="8" t="n">
        <v>13</v>
      </c>
      <c r="E8" s="10" t="str">
        <f aca="false">"P("&amp;B8&amp;")"</f>
        <v>P(2)</v>
      </c>
      <c r="F8" s="8" t="n">
        <f aca="false">B8^0</f>
        <v>1</v>
      </c>
      <c r="G8" s="8" t="n">
        <f aca="false">B8^1</f>
        <v>2</v>
      </c>
      <c r="I8" s="36"/>
      <c r="K8" s="36" t="n">
        <v>13</v>
      </c>
    </row>
    <row r="9" customFormat="false" ht="13.5" hidden="false" customHeight="true" outlineLevel="0" collapsed="false">
      <c r="A9" s="33"/>
      <c r="B9" s="7" t="n">
        <f aca="false">B8+1</f>
        <v>3</v>
      </c>
      <c r="C9" s="8" t="n">
        <v>17</v>
      </c>
      <c r="E9" s="10" t="str">
        <f aca="false">"P("&amp;B9&amp;")"</f>
        <v>P(3)</v>
      </c>
      <c r="F9" s="8" t="n">
        <f aca="false">B9^0</f>
        <v>1</v>
      </c>
      <c r="G9" s="8" t="n">
        <f aca="false">B9^1</f>
        <v>3</v>
      </c>
      <c r="I9" s="36"/>
      <c r="K9" s="36" t="n">
        <v>17</v>
      </c>
    </row>
    <row r="10" customFormat="false" ht="13.5" hidden="false" customHeight="true" outlineLevel="0" collapsed="false">
      <c r="A10" s="33"/>
      <c r="B10" s="7" t="n">
        <f aca="false">B9+1</f>
        <v>4</v>
      </c>
      <c r="C10" s="8" t="n">
        <v>21</v>
      </c>
      <c r="E10" s="10" t="str">
        <f aca="false">"P("&amp;B10&amp;")"</f>
        <v>P(4)</v>
      </c>
      <c r="F10" s="8" t="n">
        <f aca="false">B10^0</f>
        <v>1</v>
      </c>
      <c r="G10" s="8" t="n">
        <f aca="false">B10^1</f>
        <v>4</v>
      </c>
      <c r="K10" s="36" t="n">
        <v>21</v>
      </c>
    </row>
    <row r="11" customFormat="false" ht="13.5" hidden="false" customHeight="true" outlineLevel="0" collapsed="false">
      <c r="A11" s="33"/>
      <c r="B11" s="7" t="n">
        <f aca="false">B10+1</f>
        <v>5</v>
      </c>
      <c r="C11" s="8" t="n">
        <v>25</v>
      </c>
      <c r="E11" s="10" t="str">
        <f aca="false">"P("&amp;B11&amp;")"</f>
        <v>P(5)</v>
      </c>
      <c r="F11" s="8" t="n">
        <f aca="false">B11^0</f>
        <v>1</v>
      </c>
      <c r="G11" s="8" t="n">
        <f aca="false">B11^1</f>
        <v>5</v>
      </c>
      <c r="K11" s="36" t="n">
        <v>25</v>
      </c>
    </row>
    <row r="12" customFormat="false" ht="13.5" hidden="false" customHeight="true" outlineLevel="0" collapsed="false">
      <c r="A12" s="33"/>
      <c r="B12" s="7" t="n">
        <f aca="false">B11+1</f>
        <v>6</v>
      </c>
      <c r="C12" s="8" t="n">
        <v>29</v>
      </c>
      <c r="E12" s="10" t="str">
        <f aca="false">"P("&amp;B12&amp;")"</f>
        <v>P(6)</v>
      </c>
      <c r="F12" s="8" t="n">
        <f aca="false">B12^0</f>
        <v>1</v>
      </c>
      <c r="G12" s="8" t="n">
        <f aca="false">B12^1</f>
        <v>6</v>
      </c>
      <c r="K12" s="36" t="n">
        <v>29</v>
      </c>
    </row>
    <row r="13" customFormat="false" ht="15" hidden="false" customHeight="false" outlineLevel="0" collapsed="false">
      <c r="A13" s="33"/>
      <c r="B13" s="7" t="n">
        <f aca="false">B12+1</f>
        <v>7</v>
      </c>
      <c r="C13" s="8" t="n">
        <v>33</v>
      </c>
      <c r="E13" s="10" t="str">
        <f aca="false">"P("&amp;B13&amp;")"</f>
        <v>P(7)</v>
      </c>
      <c r="F13" s="8" t="n">
        <f aca="false">B13^0</f>
        <v>1</v>
      </c>
      <c r="G13" s="8" t="n">
        <f aca="false">B13^1</f>
        <v>7</v>
      </c>
      <c r="K13" s="36" t="n">
        <v>33</v>
      </c>
    </row>
    <row r="14" customFormat="false" ht="15" hidden="false" customHeight="false" outlineLevel="0" collapsed="false">
      <c r="A14" s="33"/>
      <c r="B14" s="7" t="n">
        <f aca="false">B13+1</f>
        <v>8</v>
      </c>
      <c r="C14" s="8" t="n">
        <v>37</v>
      </c>
      <c r="E14" s="10" t="str">
        <f aca="false">"P("&amp;B14&amp;")"</f>
        <v>P(8)</v>
      </c>
      <c r="F14" s="8" t="n">
        <f aca="false">B14^0</f>
        <v>1</v>
      </c>
      <c r="G14" s="8" t="n">
        <f aca="false">B14^1</f>
        <v>8</v>
      </c>
      <c r="K14" s="36" t="n">
        <v>37</v>
      </c>
    </row>
    <row r="15" customFormat="false" ht="15" hidden="false" customHeight="false" outlineLevel="0" collapsed="false">
      <c r="A15" s="33"/>
      <c r="B15" s="7" t="n">
        <f aca="false">B14+1</f>
        <v>9</v>
      </c>
      <c r="C15" s="8" t="n">
        <v>41</v>
      </c>
      <c r="E15" s="10" t="str">
        <f aca="false">"P("&amp;B15&amp;")"</f>
        <v>P(9)</v>
      </c>
      <c r="F15" s="8" t="n">
        <f aca="false">B15^0</f>
        <v>1</v>
      </c>
      <c r="G15" s="8" t="n">
        <f aca="false">B15^1</f>
        <v>9</v>
      </c>
      <c r="K15" s="36" t="n">
        <v>41</v>
      </c>
    </row>
    <row r="16" customFormat="false" ht="15" hidden="false" customHeight="false" outlineLevel="0" collapsed="false">
      <c r="A16" s="33"/>
      <c r="B16" s="7" t="n">
        <f aca="false">B15+1</f>
        <v>10</v>
      </c>
      <c r="C16" s="8" t="n">
        <v>45</v>
      </c>
      <c r="E16" s="10" t="str">
        <f aca="false">"P("&amp;B16&amp;")"</f>
        <v>P(10)</v>
      </c>
      <c r="F16" s="8" t="n">
        <f aca="false">B16^0</f>
        <v>1</v>
      </c>
      <c r="G16" s="8" t="n">
        <f aca="false">B16^1</f>
        <v>10</v>
      </c>
      <c r="K16" s="36" t="n">
        <v>45</v>
      </c>
    </row>
    <row r="17" customFormat="false" ht="15" hidden="false" customHeight="false" outlineLevel="0" collapsed="false">
      <c r="A17" s="33"/>
      <c r="B17" s="7" t="n">
        <f aca="false">B16+1</f>
        <v>11</v>
      </c>
      <c r="C17" s="8" t="n">
        <v>49</v>
      </c>
      <c r="E17" s="10" t="str">
        <f aca="false">"P("&amp;B17&amp;")"</f>
        <v>P(11)</v>
      </c>
      <c r="F17" s="8" t="n">
        <f aca="false">B17^0</f>
        <v>1</v>
      </c>
      <c r="G17" s="8" t="n">
        <f aca="false">B17^1</f>
        <v>11</v>
      </c>
      <c r="K17" s="36" t="n">
        <v>49</v>
      </c>
    </row>
    <row r="18" customFormat="false" ht="15" hidden="false" customHeight="false" outlineLevel="0" collapsed="false">
      <c r="A18" s="33"/>
      <c r="B18" s="7" t="n">
        <f aca="false">B17+1</f>
        <v>12</v>
      </c>
      <c r="C18" s="8" t="n">
        <v>53</v>
      </c>
      <c r="E18" s="10" t="str">
        <f aca="false">"P("&amp;B18&amp;")"</f>
        <v>P(12)</v>
      </c>
      <c r="F18" s="8" t="n">
        <f aca="false">B18^0</f>
        <v>1</v>
      </c>
      <c r="G18" s="8" t="n">
        <f aca="false">B18^1</f>
        <v>12</v>
      </c>
      <c r="K18" s="36" t="n">
        <v>53</v>
      </c>
    </row>
    <row r="19" customFormat="false" ht="8.25" hidden="false" customHeight="true" outlineLevel="0" collapsed="false">
      <c r="A19" s="33"/>
    </row>
    <row r="20" customFormat="false" ht="15" hidden="false" customHeight="false" outlineLevel="0" collapsed="false">
      <c r="B20" s="2"/>
      <c r="C20" s="2"/>
    </row>
    <row r="21" customFormat="false" ht="15" hidden="false" customHeight="false" outlineLevel="0" collapsed="false">
      <c r="B21" s="2"/>
      <c r="C21" s="2"/>
    </row>
    <row r="22" customFormat="false" ht="15" hidden="false" customHeight="false" outlineLevel="0" collapsed="false">
      <c r="B22" s="2"/>
      <c r="C22" s="2"/>
    </row>
    <row r="23" customFormat="false" ht="15" hidden="false" customHeight="false" outlineLevel="0" collapsed="false">
      <c r="B23" s="2"/>
      <c r="C23" s="2"/>
    </row>
    <row r="24" customFormat="false" ht="15" hidden="false" customHeight="false" outlineLevel="0" collapsed="false">
      <c r="B24" s="2"/>
      <c r="C24" s="2"/>
    </row>
    <row r="25" customFormat="false" ht="15" hidden="false" customHeight="false" outlineLevel="0" collapsed="false">
      <c r="B25" s="2"/>
      <c r="C25" s="2"/>
    </row>
    <row r="26" customFormat="false" ht="15" hidden="false" customHeight="false" outlineLevel="0" collapsed="false">
      <c r="B26" s="2"/>
      <c r="C26" s="2"/>
    </row>
    <row r="27" customFormat="false" ht="15" hidden="false" customHeight="false" outlineLevel="0" collapsed="false">
      <c r="B27" s="2"/>
      <c r="C27" s="2"/>
    </row>
    <row r="28" customFormat="false" ht="15" hidden="false" customHeight="false" outlineLevel="0" collapsed="false">
      <c r="B28" s="2"/>
      <c r="C28" s="2"/>
    </row>
    <row r="29" customFormat="false" ht="15" hidden="false" customHeight="false" outlineLevel="0" collapsed="false">
      <c r="B29" s="2"/>
      <c r="C2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64B5F6"/>
    <pageSetUpPr fitToPage="false"/>
  </sheetPr>
  <dimension ref="A1:AF1048576"/>
  <sheetViews>
    <sheetView showFormulas="false" showGridLines="fals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38" activeCellId="0" sqref="A38"/>
    </sheetView>
  </sheetViews>
  <sheetFormatPr defaultColWidth="11.5625" defaultRowHeight="14.25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7.67"/>
    <col collapsed="false" customWidth="true" hidden="false" outlineLevel="0" max="8" min="5" style="10" width="7.67"/>
    <col collapsed="false" customWidth="true" hidden="false" outlineLevel="0" max="9" min="9" style="11" width="7.67"/>
    <col collapsed="false" customWidth="true" hidden="false" outlineLevel="0" max="10" min="10" style="10" width="7.67"/>
    <col collapsed="false" customWidth="true" hidden="false" outlineLevel="0" max="11" min="11" style="11" width="2.55"/>
    <col collapsed="false" customWidth="true" hidden="false" outlineLevel="0" max="17" min="12" style="10" width="7.67"/>
    <col collapsed="false" customWidth="true" hidden="false" outlineLevel="0" max="18" min="18" style="2" width="2.56"/>
  </cols>
  <sheetData>
    <row r="1" customFormat="false" ht="8.25" hidden="false" customHeight="true" outlineLevel="0" collapsed="false">
      <c r="A1" s="2"/>
    </row>
    <row r="2" customFormat="false" ht="16.5" hidden="false" customHeight="true" outlineLevel="0" collapsed="false">
      <c r="A2" s="2"/>
      <c r="B2" s="4" t="s">
        <v>86</v>
      </c>
      <c r="C2" s="4"/>
    </row>
    <row r="3" customFormat="false" ht="16.5" hidden="false" customHeight="true" outlineLevel="0" collapsed="false">
      <c r="A3" s="2"/>
      <c r="B3" s="1" t="s">
        <v>78</v>
      </c>
    </row>
    <row r="4" customFormat="false" ht="8.25" hidden="false" customHeight="true" outlineLevel="0" collapsed="false">
      <c r="A4" s="2"/>
      <c r="B4" s="2"/>
      <c r="C4" s="2"/>
    </row>
    <row r="5" customFormat="false" ht="16.5" hidden="false" customHeight="true" outlineLevel="0" collapsed="false">
      <c r="A5" s="2"/>
      <c r="C5" s="2" t="s">
        <v>87</v>
      </c>
    </row>
    <row r="6" customFormat="false" ht="16.5" hidden="false" customHeight="true" outlineLevel="0" collapsed="false">
      <c r="A6" s="2"/>
      <c r="B6" s="11" t="s">
        <v>88</v>
      </c>
      <c r="C6" s="2" t="s">
        <v>89</v>
      </c>
    </row>
    <row r="7" customFormat="false" ht="8.25" hidden="false" customHeight="true" outlineLevel="0" collapsed="false">
      <c r="A7" s="2"/>
    </row>
    <row r="8" customFormat="false" ht="13.5" hidden="false" customHeight="true" outlineLevel="0" collapsed="false">
      <c r="A8" s="2"/>
      <c r="B8" s="5" t="s">
        <v>6</v>
      </c>
      <c r="C8" s="6" t="s">
        <v>7</v>
      </c>
    </row>
    <row r="9" customFormat="false" ht="13.5" hidden="false" customHeight="true" outlineLevel="0" collapsed="false">
      <c r="A9" s="2"/>
      <c r="B9" s="7" t="n">
        <v>0</v>
      </c>
      <c r="C9" s="8" t="n">
        <v>5</v>
      </c>
      <c r="D9" s="11" t="s">
        <v>90</v>
      </c>
      <c r="E9" s="37" t="n">
        <f aca="false">1</f>
        <v>1</v>
      </c>
      <c r="F9" s="38" t="n">
        <f aca="false">B9^1</f>
        <v>0</v>
      </c>
      <c r="G9" s="11" t="s">
        <v>91</v>
      </c>
      <c r="H9" s="39" t="s">
        <v>9</v>
      </c>
      <c r="I9" s="11" t="s">
        <v>92</v>
      </c>
      <c r="J9" s="39" t="n">
        <f aca="false">C9</f>
        <v>5</v>
      </c>
      <c r="K9" s="3"/>
      <c r="L9" s="3"/>
    </row>
    <row r="10" customFormat="false" ht="13.5" hidden="false" customHeight="true" outlineLevel="0" collapsed="false">
      <c r="A10" s="2"/>
      <c r="B10" s="7" t="n">
        <f aca="false">B9+1</f>
        <v>1</v>
      </c>
      <c r="C10" s="8" t="n">
        <v>9</v>
      </c>
      <c r="D10" s="2"/>
      <c r="E10" s="37" t="n">
        <f aca="false">B10^0</f>
        <v>1</v>
      </c>
      <c r="F10" s="38" t="n">
        <f aca="false">B10^1</f>
        <v>1</v>
      </c>
      <c r="H10" s="39" t="s">
        <v>79</v>
      </c>
      <c r="I10" s="10"/>
      <c r="J10" s="39" t="n">
        <f aca="false">C10</f>
        <v>9</v>
      </c>
      <c r="K10" s="3"/>
      <c r="L10" s="3"/>
    </row>
    <row r="11" customFormat="false" ht="13.5" hidden="false" customHeight="true" outlineLevel="0" collapsed="false">
      <c r="A11" s="2"/>
      <c r="B11" s="7" t="n">
        <f aca="false">B10+1</f>
        <v>2</v>
      </c>
      <c r="C11" s="8" t="n">
        <v>13</v>
      </c>
      <c r="D11" s="2"/>
      <c r="E11" s="37" t="n">
        <f aca="false">B11^0</f>
        <v>1</v>
      </c>
      <c r="F11" s="38" t="n">
        <f aca="false">B11^1</f>
        <v>2</v>
      </c>
      <c r="I11" s="10"/>
      <c r="J11" s="39" t="n">
        <f aca="false">C11</f>
        <v>13</v>
      </c>
      <c r="K11" s="3"/>
      <c r="L11" s="3"/>
    </row>
    <row r="12" customFormat="false" ht="13.5" hidden="false" customHeight="true" outlineLevel="0" collapsed="false">
      <c r="A12" s="2"/>
      <c r="B12" s="7" t="n">
        <f aca="false">B11+1</f>
        <v>3</v>
      </c>
      <c r="C12" s="8" t="n">
        <v>17</v>
      </c>
      <c r="D12" s="2"/>
      <c r="E12" s="37" t="n">
        <f aca="false">B12^0</f>
        <v>1</v>
      </c>
      <c r="F12" s="38" t="n">
        <f aca="false">B12^1</f>
        <v>3</v>
      </c>
      <c r="I12" s="10"/>
      <c r="J12" s="39" t="n">
        <f aca="false">C12</f>
        <v>17</v>
      </c>
      <c r="K12" s="3"/>
      <c r="L12" s="3"/>
    </row>
    <row r="13" customFormat="false" ht="13.5" hidden="false" customHeight="true" outlineLevel="0" collapsed="false">
      <c r="A13" s="2"/>
      <c r="B13" s="7" t="n">
        <f aca="false">B12+1</f>
        <v>4</v>
      </c>
      <c r="C13" s="8" t="n">
        <v>21</v>
      </c>
      <c r="D13" s="2"/>
      <c r="E13" s="37" t="n">
        <f aca="false">B13^0</f>
        <v>1</v>
      </c>
      <c r="F13" s="38" t="n">
        <f aca="false">B13^1</f>
        <v>4</v>
      </c>
      <c r="I13" s="10"/>
      <c r="J13" s="39" t="n">
        <f aca="false">C13</f>
        <v>21</v>
      </c>
      <c r="K13" s="3"/>
      <c r="L13" s="3"/>
    </row>
    <row r="14" customFormat="false" ht="13.5" hidden="false" customHeight="true" outlineLevel="0" collapsed="false">
      <c r="A14" s="2"/>
      <c r="B14" s="7" t="n">
        <f aca="false">B13+1</f>
        <v>5</v>
      </c>
      <c r="C14" s="8" t="n">
        <v>25</v>
      </c>
      <c r="D14" s="2"/>
      <c r="E14" s="37" t="n">
        <f aca="false">B14^0</f>
        <v>1</v>
      </c>
      <c r="F14" s="38" t="n">
        <f aca="false">B14^1</f>
        <v>5</v>
      </c>
      <c r="I14" s="10"/>
      <c r="J14" s="39" t="n">
        <f aca="false">C14</f>
        <v>25</v>
      </c>
      <c r="K14" s="3"/>
      <c r="L14" s="3"/>
    </row>
    <row r="15" customFormat="false" ht="13.5" hidden="false" customHeight="true" outlineLevel="0" collapsed="false">
      <c r="A15" s="2"/>
      <c r="B15" s="7" t="n">
        <f aca="false">B14+1</f>
        <v>6</v>
      </c>
      <c r="C15" s="8" t="n">
        <v>29</v>
      </c>
      <c r="D15" s="2"/>
      <c r="E15" s="37" t="n">
        <f aca="false">B15^0</f>
        <v>1</v>
      </c>
      <c r="F15" s="38" t="n">
        <f aca="false">B15^1</f>
        <v>6</v>
      </c>
      <c r="I15" s="10"/>
      <c r="J15" s="39" t="n">
        <f aca="false">C15</f>
        <v>29</v>
      </c>
      <c r="K15" s="3"/>
      <c r="L15" s="3"/>
    </row>
    <row r="16" customFormat="false" ht="13.2" hidden="false" customHeight="false" outlineLevel="0" collapsed="false">
      <c r="A16" s="2"/>
      <c r="B16" s="7" t="n">
        <f aca="false">B15+1</f>
        <v>7</v>
      </c>
      <c r="C16" s="8" t="n">
        <v>33</v>
      </c>
      <c r="D16" s="2"/>
      <c r="E16" s="37" t="n">
        <f aca="false">B16^0</f>
        <v>1</v>
      </c>
      <c r="F16" s="38" t="n">
        <f aca="false">B16^1</f>
        <v>7</v>
      </c>
      <c r="I16" s="10"/>
      <c r="J16" s="39" t="n">
        <f aca="false">C16</f>
        <v>33</v>
      </c>
      <c r="K16" s="3"/>
      <c r="L16" s="3"/>
    </row>
    <row r="17" customFormat="false" ht="13.2" hidden="false" customHeight="false" outlineLevel="0" collapsed="false">
      <c r="A17" s="2"/>
      <c r="B17" s="7" t="n">
        <f aca="false">B16+1</f>
        <v>8</v>
      </c>
      <c r="C17" s="8" t="n">
        <v>37</v>
      </c>
      <c r="D17" s="2"/>
      <c r="E17" s="37" t="n">
        <f aca="false">B17^0</f>
        <v>1</v>
      </c>
      <c r="F17" s="38" t="n">
        <f aca="false">B17^1</f>
        <v>8</v>
      </c>
      <c r="I17" s="10"/>
      <c r="J17" s="39" t="n">
        <f aca="false">C17</f>
        <v>37</v>
      </c>
      <c r="K17" s="3"/>
      <c r="L17" s="3"/>
    </row>
    <row r="18" customFormat="false" ht="13.2" hidden="false" customHeight="false" outlineLevel="0" collapsed="false">
      <c r="A18" s="2"/>
      <c r="B18" s="7" t="n">
        <f aca="false">B17+1</f>
        <v>9</v>
      </c>
      <c r="C18" s="8" t="n">
        <v>41</v>
      </c>
      <c r="D18" s="2"/>
      <c r="E18" s="37" t="n">
        <f aca="false">B18^0</f>
        <v>1</v>
      </c>
      <c r="F18" s="38" t="n">
        <f aca="false">B18^1</f>
        <v>9</v>
      </c>
      <c r="I18" s="10"/>
      <c r="J18" s="39" t="n">
        <f aca="false">C18</f>
        <v>41</v>
      </c>
      <c r="K18" s="3"/>
      <c r="L18" s="3"/>
    </row>
    <row r="19" customFormat="false" ht="13.2" hidden="false" customHeight="false" outlineLevel="0" collapsed="false">
      <c r="A19" s="2"/>
      <c r="B19" s="7" t="n">
        <f aca="false">B18+1</f>
        <v>10</v>
      </c>
      <c r="C19" s="8" t="n">
        <v>45</v>
      </c>
      <c r="D19" s="2"/>
      <c r="E19" s="37" t="n">
        <f aca="false">B19^0</f>
        <v>1</v>
      </c>
      <c r="F19" s="38" t="n">
        <f aca="false">B19^1</f>
        <v>10</v>
      </c>
      <c r="I19" s="10"/>
      <c r="J19" s="39" t="n">
        <f aca="false">C19</f>
        <v>45</v>
      </c>
      <c r="K19" s="3"/>
      <c r="L19" s="3"/>
    </row>
    <row r="20" customFormat="false" ht="13.2" hidden="false" customHeight="false" outlineLevel="0" collapsed="false">
      <c r="A20" s="2"/>
      <c r="B20" s="7" t="n">
        <f aca="false">B19+1</f>
        <v>11</v>
      </c>
      <c r="C20" s="8" t="n">
        <v>49</v>
      </c>
      <c r="D20" s="2"/>
      <c r="E20" s="37" t="n">
        <f aca="false">B20^0</f>
        <v>1</v>
      </c>
      <c r="F20" s="38" t="n">
        <f aca="false">B20^1</f>
        <v>11</v>
      </c>
      <c r="I20" s="10"/>
      <c r="J20" s="39" t="n">
        <f aca="false">C20</f>
        <v>49</v>
      </c>
      <c r="K20" s="3"/>
      <c r="L20" s="3"/>
    </row>
    <row r="21" customFormat="false" ht="13.2" hidden="false" customHeight="false" outlineLevel="0" collapsed="false">
      <c r="A21" s="2"/>
      <c r="B21" s="7" t="n">
        <f aca="false">B20+1</f>
        <v>12</v>
      </c>
      <c r="C21" s="8" t="n">
        <v>53</v>
      </c>
      <c r="D21" s="2"/>
      <c r="E21" s="37" t="n">
        <f aca="false">B21^0</f>
        <v>1</v>
      </c>
      <c r="F21" s="38" t="n">
        <f aca="false">B21^1</f>
        <v>12</v>
      </c>
      <c r="I21" s="10"/>
      <c r="J21" s="39" t="n">
        <f aca="false">C21</f>
        <v>53</v>
      </c>
      <c r="K21" s="3"/>
      <c r="L21" s="3"/>
    </row>
    <row r="22" customFormat="false" ht="8.25" hidden="false" customHeight="true" outlineLevel="0" collapsed="false">
      <c r="A22" s="2"/>
      <c r="B22" s="2"/>
      <c r="C22" s="2"/>
    </row>
    <row r="23" customFormat="false" ht="14.25" hidden="false" customHeight="false" outlineLevel="0" collapsed="false">
      <c r="B23" s="2"/>
      <c r="C23" s="2" t="s">
        <v>87</v>
      </c>
    </row>
    <row r="24" customFormat="false" ht="14.25" hidden="false" customHeight="false" outlineLevel="0" collapsed="false">
      <c r="B24" s="11" t="s">
        <v>88</v>
      </c>
      <c r="C24" s="2" t="s">
        <v>93</v>
      </c>
    </row>
    <row r="25" customFormat="false" ht="14.25" hidden="false" customHeight="false" outlineLevel="0" collapsed="false">
      <c r="B25" s="11" t="s">
        <v>88</v>
      </c>
      <c r="C25" s="2" t="s">
        <v>94</v>
      </c>
    </row>
    <row r="26" customFormat="false" ht="8.25" hidden="false" customHeight="true" outlineLevel="0" collapsed="false">
      <c r="A26" s="2"/>
      <c r="B26" s="2"/>
      <c r="C26" s="2"/>
    </row>
    <row r="27" customFormat="false" ht="13.2" hidden="false" customHeight="false" outlineLevel="0" collapsed="false">
      <c r="B27" s="2"/>
      <c r="C27" s="40" t="s">
        <v>95</v>
      </c>
      <c r="D27" s="40"/>
      <c r="E27" s="41" t="n">
        <f aca="false" t="array" ref="E27:F28">MMULT(TRANSPOSE(E9:F21),E9:F21)</f>
        <v>13</v>
      </c>
      <c r="F27" s="42" t="n">
        <v>78</v>
      </c>
      <c r="G27" s="11"/>
      <c r="H27" s="11"/>
    </row>
    <row r="28" customFormat="false" ht="13.2" hidden="false" customHeight="false" outlineLevel="0" collapsed="false">
      <c r="E28" s="41" t="n">
        <v>78</v>
      </c>
      <c r="F28" s="42" t="n">
        <v>650</v>
      </c>
      <c r="G28" s="11"/>
      <c r="H28" s="11"/>
    </row>
    <row r="29" customFormat="false" ht="8.25" hidden="false" customHeight="true" outlineLevel="0" collapsed="false">
      <c r="A29" s="2"/>
      <c r="B29" s="2"/>
      <c r="C29" s="2"/>
    </row>
    <row r="30" s="2" customFormat="true" ht="13.2" hidden="false" customHeight="false" outlineLevel="0" collapsed="false">
      <c r="A30" s="1"/>
      <c r="B30" s="1"/>
      <c r="C30" s="40" t="s">
        <v>96</v>
      </c>
      <c r="D30" s="40"/>
      <c r="E30" s="41" t="n">
        <f aca="false" t="array" ref="E30:F31">MINVERSE(E27:F28)</f>
        <v>0.274725274725275</v>
      </c>
      <c r="F30" s="42" t="n">
        <v>-0.032967032967033</v>
      </c>
      <c r="G30" s="11"/>
      <c r="H30" s="11"/>
      <c r="I30" s="11"/>
      <c r="J30" s="10"/>
      <c r="K30" s="11"/>
      <c r="L30" s="10"/>
      <c r="M30" s="10"/>
      <c r="N30" s="10"/>
      <c r="O30" s="10"/>
      <c r="P30" s="10"/>
      <c r="Q30" s="10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="2" customFormat="true" ht="13.2" hidden="false" customHeight="false" outlineLevel="0" collapsed="false">
      <c r="A31" s="1"/>
      <c r="B31" s="1"/>
      <c r="C31" s="1"/>
      <c r="D31" s="1"/>
      <c r="E31" s="41" t="n">
        <v>-0.032967032967033</v>
      </c>
      <c r="F31" s="42" t="n">
        <v>0.00549450549450549</v>
      </c>
      <c r="G31" s="11"/>
      <c r="H31" s="11"/>
      <c r="I31" s="11"/>
      <c r="J31" s="10"/>
      <c r="K31" s="11"/>
      <c r="L31" s="10"/>
      <c r="M31" s="10"/>
      <c r="N31" s="10"/>
      <c r="O31" s="10"/>
      <c r="P31" s="10"/>
      <c r="Q31" s="10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="2" customFormat="true" ht="8.25" hidden="false" customHeight="true" outlineLevel="0" collapsed="false">
      <c r="D32" s="1"/>
      <c r="E32" s="10"/>
      <c r="F32" s="10"/>
      <c r="G32" s="10"/>
      <c r="H32" s="10"/>
      <c r="I32" s="11"/>
      <c r="J32" s="10"/>
      <c r="K32" s="11"/>
      <c r="L32" s="10"/>
      <c r="M32" s="10"/>
      <c r="N32" s="10"/>
      <c r="O32" s="10"/>
      <c r="P32" s="10"/>
      <c r="Q32" s="10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="2" customFormat="true" ht="13.2" hidden="false" customHeight="false" outlineLevel="0" collapsed="false">
      <c r="A33" s="1"/>
      <c r="B33" s="1"/>
      <c r="C33" s="40" t="s">
        <v>97</v>
      </c>
      <c r="D33" s="40"/>
      <c r="E33" s="43" t="n">
        <f aca="false" t="array" ref="E33:E34">MMULT(TRANSPOSE(E9:F21),J9:J21)</f>
        <v>377</v>
      </c>
      <c r="F33" s="10"/>
      <c r="G33" s="10"/>
      <c r="H33" s="10"/>
      <c r="I33" s="11"/>
      <c r="J33" s="10"/>
      <c r="K33" s="11"/>
      <c r="L33" s="10"/>
      <c r="M33" s="10"/>
      <c r="N33" s="10"/>
      <c r="O33" s="10"/>
      <c r="P33" s="10"/>
      <c r="Q33" s="10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="2" customFormat="true" ht="13.2" hidden="false" customHeight="false" outlineLevel="0" collapsed="false">
      <c r="A34" s="1"/>
      <c r="B34" s="1"/>
      <c r="C34" s="1"/>
      <c r="D34" s="1"/>
      <c r="E34" s="43" t="n">
        <v>2990</v>
      </c>
      <c r="F34" s="10"/>
      <c r="G34" s="10"/>
      <c r="H34" s="10"/>
      <c r="I34" s="11"/>
      <c r="J34" s="10"/>
      <c r="K34" s="11"/>
      <c r="L34" s="10"/>
      <c r="M34" s="10"/>
      <c r="N34" s="10"/>
      <c r="O34" s="10"/>
      <c r="P34" s="10"/>
      <c r="Q34" s="10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customFormat="false" ht="8.25" hidden="false" customHeight="true" outlineLevel="0" collapsed="false">
      <c r="A35" s="2"/>
      <c r="B35" s="2"/>
      <c r="C35" s="2"/>
    </row>
    <row r="36" customFormat="false" ht="13.2" hidden="false" customHeight="false" outlineLevel="0" collapsed="false">
      <c r="B36" s="11" t="s">
        <v>91</v>
      </c>
      <c r="C36" s="1" t="s">
        <v>98</v>
      </c>
      <c r="E36" s="43" t="n">
        <f aca="false" t="array" ref="E36:E37">MMULT(E30:F31,E33:E34)</f>
        <v>5.00000000000003</v>
      </c>
    </row>
    <row r="37" customFormat="false" ht="13.2" hidden="false" customHeight="false" outlineLevel="0" collapsed="false">
      <c r="E37" s="43" t="n">
        <v>4</v>
      </c>
    </row>
    <row r="38" customFormat="false" ht="8.5" hidden="false" customHeight="true" outlineLevel="0" collapsed="false">
      <c r="A38" s="2"/>
      <c r="B38" s="2"/>
      <c r="C38" s="2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customFormat="false" ht="15" hidden="false" customHeight="false" outlineLevel="0" collapsed="false">
      <c r="A39" s="3"/>
      <c r="B39" s="4" t="s">
        <v>99</v>
      </c>
      <c r="C39" s="9"/>
      <c r="D39" s="9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customFormat="false" ht="15" hidden="false" customHeight="false" outlineLevel="0" collapsed="false">
      <c r="A40" s="3"/>
      <c r="B40" s="1" t="s">
        <v>78</v>
      </c>
      <c r="C40" s="12"/>
      <c r="D40" s="1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customFormat="false" ht="8.5" hidden="false" customHeight="true" outlineLevel="0" collapsed="false">
      <c r="A41" s="2"/>
      <c r="B41" s="2"/>
      <c r="C41" s="2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customFormat="false" ht="15" hidden="false" customHeight="false" outlineLevel="0" collapsed="false">
      <c r="A42" s="3"/>
      <c r="B42" s="5" t="s">
        <v>11</v>
      </c>
      <c r="C42" s="6" t="s">
        <v>12</v>
      </c>
      <c r="D42" s="1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customFormat="false" ht="15" hidden="false" customHeight="false" outlineLevel="0" collapsed="false">
      <c r="A43" s="3"/>
      <c r="B43" s="13" t="s">
        <v>9</v>
      </c>
      <c r="C43" s="14" t="n">
        <f aca="false">E36</f>
        <v>5.00000000000003</v>
      </c>
      <c r="D43" s="1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customFormat="false" ht="15" hidden="false" customHeight="false" outlineLevel="0" collapsed="false">
      <c r="A44" s="3"/>
      <c r="B44" s="13" t="s">
        <v>79</v>
      </c>
      <c r="C44" s="14" t="n">
        <f aca="false">E37</f>
        <v>4</v>
      </c>
      <c r="D44" s="1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customFormat="false" ht="8.5" hidden="false" customHeight="true" outlineLevel="0" collapsed="false">
      <c r="A45" s="2"/>
      <c r="B45" s="2"/>
      <c r="C45" s="2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customFormat="false" ht="14.15" hidden="false" customHeight="true" outlineLevel="0" collapsed="false">
      <c r="A46" s="3"/>
      <c r="B46" s="5" t="s">
        <v>6</v>
      </c>
      <c r="C46" s="6" t="s">
        <v>13</v>
      </c>
      <c r="D46" s="15" t="s">
        <v>14</v>
      </c>
      <c r="E46" s="44"/>
      <c r="F46" s="4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customFormat="false" ht="13.2" hidden="false" customHeight="false" outlineLevel="0" collapsed="false">
      <c r="B47" s="7" t="n">
        <v>0</v>
      </c>
      <c r="C47" s="8" t="n">
        <f aca="false">$C$43+$C$44*B47</f>
        <v>5.00000000000003</v>
      </c>
      <c r="D47" s="16" t="str">
        <f aca="false">"a + b."&amp;B47</f>
        <v>a + b.0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customFormat="false" ht="13.2" hidden="false" customHeight="false" outlineLevel="0" collapsed="false">
      <c r="B48" s="7" t="n">
        <f aca="false">B47+1</f>
        <v>1</v>
      </c>
      <c r="C48" s="8" t="n">
        <f aca="false">$C$43+$C$44*B48</f>
        <v>9.00000000000003</v>
      </c>
      <c r="D48" s="16" t="str">
        <f aca="false">"a + b."&amp;B48</f>
        <v>a + b.1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customFormat="false" ht="13.2" hidden="false" customHeight="false" outlineLevel="0" collapsed="false">
      <c r="B49" s="7" t="n">
        <f aca="false">B48+1</f>
        <v>2</v>
      </c>
      <c r="C49" s="8" t="n">
        <f aca="false">$C$43+$C$44*B49</f>
        <v>13</v>
      </c>
      <c r="D49" s="16" t="str">
        <f aca="false">"a + b."&amp;B49</f>
        <v>a + b.2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customFormat="false" ht="13.2" hidden="false" customHeight="false" outlineLevel="0" collapsed="false">
      <c r="B50" s="7" t="n">
        <f aca="false">B49+1</f>
        <v>3</v>
      </c>
      <c r="C50" s="8" t="n">
        <f aca="false">$C$43+$C$44*B50</f>
        <v>17</v>
      </c>
      <c r="D50" s="16" t="str">
        <f aca="false">"a + b."&amp;B50</f>
        <v>a + b.3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customFormat="false" ht="13.2" hidden="false" customHeight="false" outlineLevel="0" collapsed="false">
      <c r="B51" s="7" t="n">
        <f aca="false">B50+1</f>
        <v>4</v>
      </c>
      <c r="C51" s="8" t="n">
        <f aca="false">$C$43+$C$44*B51</f>
        <v>21</v>
      </c>
      <c r="D51" s="16" t="str">
        <f aca="false">"a + b."&amp;B51</f>
        <v>a + b.4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customFormat="false" ht="13.2" hidden="false" customHeight="false" outlineLevel="0" collapsed="false">
      <c r="B52" s="7" t="n">
        <f aca="false">B51+1</f>
        <v>5</v>
      </c>
      <c r="C52" s="8" t="n">
        <f aca="false">$C$43+$C$44*B52</f>
        <v>25</v>
      </c>
      <c r="D52" s="16" t="str">
        <f aca="false">"a + b."&amp;B52</f>
        <v>a + b.5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customFormat="false" ht="13.2" hidden="false" customHeight="false" outlineLevel="0" collapsed="false">
      <c r="B53" s="7" t="n">
        <f aca="false">B52+1</f>
        <v>6</v>
      </c>
      <c r="C53" s="8" t="n">
        <f aca="false">$C$43+$C$44*B53</f>
        <v>29</v>
      </c>
      <c r="D53" s="16" t="str">
        <f aca="false">"a + b."&amp;B53</f>
        <v>a + b.6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customFormat="false" ht="13.2" hidden="false" customHeight="false" outlineLevel="0" collapsed="false">
      <c r="B54" s="7" t="n">
        <f aca="false">B53+1</f>
        <v>7</v>
      </c>
      <c r="C54" s="8" t="n">
        <f aca="false">$C$43+$C$44*B54</f>
        <v>33</v>
      </c>
      <c r="D54" s="16" t="str">
        <f aca="false">"a + b."&amp;B54</f>
        <v>a + b.7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customFormat="false" ht="13.2" hidden="false" customHeight="false" outlineLevel="0" collapsed="false">
      <c r="B55" s="7" t="n">
        <f aca="false">B54+1</f>
        <v>8</v>
      </c>
      <c r="C55" s="8" t="n">
        <f aca="false">$C$43+$C$44*B55</f>
        <v>37</v>
      </c>
      <c r="D55" s="16" t="str">
        <f aca="false">"a + b."&amp;B55</f>
        <v>a + b.8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customFormat="false" ht="13.2" hidden="false" customHeight="false" outlineLevel="0" collapsed="false">
      <c r="B56" s="7" t="n">
        <f aca="false">B55+1</f>
        <v>9</v>
      </c>
      <c r="C56" s="8" t="n">
        <f aca="false">$C$43+$C$44*B56</f>
        <v>41</v>
      </c>
      <c r="D56" s="16" t="str">
        <f aca="false">"a + b."&amp;B56</f>
        <v>a + b.9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customFormat="false" ht="13.2" hidden="false" customHeight="false" outlineLevel="0" collapsed="false">
      <c r="B57" s="7" t="n">
        <f aca="false">B56+1</f>
        <v>10</v>
      </c>
      <c r="C57" s="8" t="n">
        <f aca="false">$C$43+$C$44*B57</f>
        <v>45</v>
      </c>
      <c r="D57" s="16" t="str">
        <f aca="false">"a + b."&amp;B57</f>
        <v>a + b.10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customFormat="false" ht="13.2" hidden="false" customHeight="false" outlineLevel="0" collapsed="false">
      <c r="B58" s="7" t="n">
        <f aca="false">B57+1</f>
        <v>11</v>
      </c>
      <c r="C58" s="8" t="n">
        <f aca="false">$C$43+$C$44*B58</f>
        <v>49</v>
      </c>
      <c r="D58" s="16" t="str">
        <f aca="false">"a + b."&amp;B58</f>
        <v>a + b.11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customFormat="false" ht="13.2" hidden="false" customHeight="false" outlineLevel="0" collapsed="false">
      <c r="B59" s="7" t="n">
        <f aca="false">B58+1</f>
        <v>12</v>
      </c>
      <c r="C59" s="8" t="n">
        <f aca="false">$C$43+$C$44*B59</f>
        <v>53</v>
      </c>
      <c r="D59" s="16" t="str">
        <f aca="false">"a + b."&amp;B59</f>
        <v>a + b.12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customFormat="false" ht="8.5" hidden="false" customHeight="true" outlineLevel="0" collapsed="false">
      <c r="A60" s="2"/>
      <c r="B60" s="2"/>
      <c r="C60" s="2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C27:D27"/>
    <mergeCell ref="C30:D30"/>
    <mergeCell ref="C33:D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2A5F5"/>
    <pageSetUpPr fitToPage="false"/>
  </sheetPr>
  <dimension ref="A1:AF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ColWidth="11.5625" defaultRowHeight="13.2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7.67"/>
    <col collapsed="false" customWidth="true" hidden="false" outlineLevel="0" max="8" min="5" style="10" width="7.67"/>
    <col collapsed="false" customWidth="true" hidden="false" outlineLevel="0" max="9" min="9" style="11" width="7.67"/>
    <col collapsed="false" customWidth="true" hidden="false" outlineLevel="0" max="10" min="10" style="10" width="7.67"/>
    <col collapsed="false" customWidth="true" hidden="false" outlineLevel="0" max="11" min="11" style="2" width="2.56"/>
  </cols>
  <sheetData>
    <row r="1" customFormat="false" ht="8.25" hidden="false" customHeight="true" outlineLevel="0" collapsed="false">
      <c r="A1" s="2"/>
    </row>
    <row r="2" customFormat="false" ht="16.5" hidden="false" customHeight="true" outlineLevel="0" collapsed="false">
      <c r="A2" s="2"/>
      <c r="B2" s="4" t="s">
        <v>100</v>
      </c>
      <c r="C2" s="4"/>
    </row>
    <row r="3" customFormat="false" ht="16.5" hidden="false" customHeight="true" outlineLevel="0" collapsed="false">
      <c r="A3" s="2"/>
      <c r="B3" s="1" t="s">
        <v>78</v>
      </c>
    </row>
    <row r="4" customFormat="false" ht="8.25" hidden="false" customHeight="true" outlineLevel="0" collapsed="false">
      <c r="A4" s="2"/>
      <c r="B4" s="2"/>
      <c r="C4" s="2"/>
    </row>
    <row r="5" customFormat="false" ht="16.5" hidden="false" customHeight="true" outlineLevel="0" collapsed="false">
      <c r="A5" s="2"/>
      <c r="C5" s="2" t="s">
        <v>87</v>
      </c>
    </row>
    <row r="6" customFormat="false" ht="16.5" hidden="false" customHeight="true" outlineLevel="0" collapsed="false">
      <c r="A6" s="2"/>
      <c r="B6" s="11" t="s">
        <v>88</v>
      </c>
      <c r="C6" s="2" t="s">
        <v>89</v>
      </c>
    </row>
    <row r="7" customFormat="false" ht="8.25" hidden="false" customHeight="true" outlineLevel="0" collapsed="false">
      <c r="A7" s="2"/>
    </row>
    <row r="8" customFormat="false" ht="13.5" hidden="false" customHeight="true" outlineLevel="0" collapsed="false">
      <c r="A8" s="2"/>
      <c r="B8" s="5" t="s">
        <v>6</v>
      </c>
      <c r="C8" s="6" t="s">
        <v>7</v>
      </c>
    </row>
    <row r="9" customFormat="false" ht="13.5" hidden="false" customHeight="true" outlineLevel="0" collapsed="false">
      <c r="A9" s="2"/>
      <c r="B9" s="7" t="n">
        <v>11</v>
      </c>
      <c r="C9" s="8" t="n">
        <v>49</v>
      </c>
      <c r="D9" s="11" t="s">
        <v>90</v>
      </c>
      <c r="E9" s="37" t="n">
        <f aca="false">1</f>
        <v>1</v>
      </c>
      <c r="F9" s="38" t="n">
        <f aca="false">B9^1</f>
        <v>11</v>
      </c>
      <c r="G9" s="11" t="s">
        <v>91</v>
      </c>
      <c r="H9" s="39" t="s">
        <v>9</v>
      </c>
      <c r="I9" s="11" t="s">
        <v>92</v>
      </c>
      <c r="J9" s="39" t="n">
        <f aca="false">C9</f>
        <v>49</v>
      </c>
    </row>
    <row r="10" customFormat="false" ht="13.5" hidden="false" customHeight="true" outlineLevel="0" collapsed="false">
      <c r="A10" s="2"/>
      <c r="B10" s="7" t="n">
        <v>12</v>
      </c>
      <c r="C10" s="8" t="n">
        <v>53</v>
      </c>
      <c r="D10" s="2"/>
      <c r="E10" s="37" t="n">
        <f aca="false">B10^0</f>
        <v>1</v>
      </c>
      <c r="F10" s="38" t="n">
        <f aca="false">B10^1</f>
        <v>12</v>
      </c>
      <c r="H10" s="39" t="s">
        <v>79</v>
      </c>
      <c r="I10" s="10"/>
      <c r="J10" s="39" t="n">
        <f aca="false">C10</f>
        <v>53</v>
      </c>
    </row>
    <row r="11" customFormat="false" ht="8.25" hidden="false" customHeight="true" outlineLevel="0" collapsed="false">
      <c r="A11" s="2"/>
      <c r="B11" s="2"/>
      <c r="C11" s="2"/>
    </row>
    <row r="12" customFormat="false" ht="13.2" hidden="false" customHeight="false" outlineLevel="0" collapsed="false">
      <c r="B12" s="2"/>
      <c r="C12" s="2" t="s">
        <v>87</v>
      </c>
    </row>
    <row r="13" customFormat="false" ht="13.2" hidden="false" customHeight="false" outlineLevel="0" collapsed="false">
      <c r="B13" s="11" t="s">
        <v>88</v>
      </c>
      <c r="C13" s="2" t="s">
        <v>93</v>
      </c>
    </row>
    <row r="14" customFormat="false" ht="13.2" hidden="false" customHeight="false" outlineLevel="0" collapsed="false">
      <c r="B14" s="11" t="s">
        <v>88</v>
      </c>
      <c r="C14" s="2" t="s">
        <v>94</v>
      </c>
    </row>
    <row r="15" customFormat="false" ht="8.25" hidden="false" customHeight="true" outlineLevel="0" collapsed="false">
      <c r="A15" s="2"/>
      <c r="B15" s="2"/>
      <c r="C15" s="2"/>
    </row>
    <row r="16" customFormat="false" ht="13.2" hidden="false" customHeight="false" outlineLevel="0" collapsed="false">
      <c r="B16" s="2"/>
      <c r="C16" s="40" t="s">
        <v>101</v>
      </c>
      <c r="D16" s="40"/>
      <c r="E16" s="41" t="n">
        <f aca="false" t="array" ref="E16:F17">TRANSPOSE(E9:F10)</f>
        <v>1</v>
      </c>
      <c r="F16" s="42" t="n">
        <v>1</v>
      </c>
      <c r="I16" s="10"/>
    </row>
    <row r="17" customFormat="false" ht="13.2" hidden="false" customHeight="false" outlineLevel="0" collapsed="false">
      <c r="B17" s="2"/>
      <c r="C17" s="2"/>
      <c r="D17" s="11"/>
      <c r="E17" s="41" t="n">
        <v>11</v>
      </c>
      <c r="F17" s="42" t="n">
        <v>12</v>
      </c>
      <c r="I17" s="10"/>
    </row>
    <row r="18" customFormat="false" ht="8.25" hidden="false" customHeight="true" outlineLevel="0" collapsed="false">
      <c r="A18" s="2"/>
      <c r="B18" s="2"/>
      <c r="C18" s="2"/>
    </row>
    <row r="19" customFormat="false" ht="13.2" hidden="false" customHeight="false" outlineLevel="0" collapsed="false">
      <c r="B19" s="2"/>
      <c r="C19" s="40" t="s">
        <v>95</v>
      </c>
      <c r="D19" s="40"/>
      <c r="E19" s="41" t="n">
        <f aca="false" t="array" ref="E19:F20">MMULT(E16:F17,E9:F10)</f>
        <v>2</v>
      </c>
      <c r="F19" s="42" t="n">
        <v>23</v>
      </c>
      <c r="G19" s="11"/>
      <c r="H19" s="11"/>
    </row>
    <row r="20" customFormat="false" ht="13.2" hidden="false" customHeight="false" outlineLevel="0" collapsed="false">
      <c r="E20" s="41" t="n">
        <v>23</v>
      </c>
      <c r="F20" s="42" t="n">
        <v>265</v>
      </c>
      <c r="G20" s="11"/>
      <c r="H20" s="11"/>
    </row>
    <row r="21" customFormat="false" ht="8.25" hidden="false" customHeight="true" outlineLevel="0" collapsed="false">
      <c r="A21" s="2"/>
      <c r="B21" s="2"/>
      <c r="C21" s="2"/>
    </row>
    <row r="22" customFormat="false" ht="13.2" hidden="false" customHeight="false" outlineLevel="0" collapsed="false">
      <c r="C22" s="40" t="s">
        <v>96</v>
      </c>
      <c r="D22" s="40"/>
      <c r="E22" s="41" t="n">
        <f aca="false" t="array" ref="E22:F23">MINVERSE(E19:F20)</f>
        <v>265</v>
      </c>
      <c r="F22" s="42" t="n">
        <v>-23</v>
      </c>
      <c r="G22" s="11"/>
      <c r="H22" s="11"/>
    </row>
    <row r="23" customFormat="false" ht="13.2" hidden="false" customHeight="false" outlineLevel="0" collapsed="false">
      <c r="E23" s="41" t="n">
        <v>-23</v>
      </c>
      <c r="F23" s="42" t="n">
        <v>2</v>
      </c>
      <c r="G23" s="11"/>
      <c r="H23" s="11"/>
    </row>
    <row r="24" customFormat="false" ht="8.25" hidden="false" customHeight="true" outlineLevel="0" collapsed="false">
      <c r="A24" s="2"/>
      <c r="B24" s="2"/>
      <c r="C24" s="2"/>
    </row>
    <row r="25" customFormat="false" ht="13.2" hidden="false" customHeight="false" outlineLevel="0" collapsed="false">
      <c r="C25" s="40" t="s">
        <v>97</v>
      </c>
      <c r="D25" s="40"/>
      <c r="E25" s="43" t="n">
        <f aca="false" t="array" ref="E25:E26">MMULT(E16:F17,J9:J10)</f>
        <v>102</v>
      </c>
    </row>
    <row r="26" customFormat="false" ht="13.2" hidden="false" customHeight="false" outlineLevel="0" collapsed="false">
      <c r="E26" s="43" t="n">
        <v>1175</v>
      </c>
    </row>
    <row r="27" customFormat="false" ht="8.25" hidden="false" customHeight="true" outlineLevel="0" collapsed="false">
      <c r="A27" s="2"/>
      <c r="B27" s="2"/>
      <c r="C27" s="2"/>
    </row>
    <row r="28" customFormat="false" ht="13.2" hidden="false" customHeight="false" outlineLevel="0" collapsed="false">
      <c r="B28" s="11" t="s">
        <v>91</v>
      </c>
      <c r="C28" s="1" t="s">
        <v>98</v>
      </c>
      <c r="E28" s="43" t="n">
        <f aca="false" t="array" ref="E28:E29">MMULT(E22:F23,E25:E26)</f>
        <v>5</v>
      </c>
    </row>
    <row r="29" customFormat="false" ht="13.2" hidden="false" customHeight="false" outlineLevel="0" collapsed="false">
      <c r="E29" s="43" t="n">
        <v>4</v>
      </c>
    </row>
    <row r="30" customFormat="false" ht="8.5" hidden="false" customHeight="true" outlineLevel="0" collapsed="false">
      <c r="A30" s="2"/>
      <c r="B30" s="2"/>
      <c r="C30" s="2"/>
      <c r="K30" s="11"/>
      <c r="L30" s="10"/>
      <c r="M30" s="10"/>
      <c r="N30" s="10"/>
      <c r="O30" s="10"/>
      <c r="P30" s="10"/>
      <c r="Q30" s="10"/>
      <c r="R30" s="2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customFormat="false" ht="15" hidden="false" customHeight="false" outlineLevel="0" collapsed="false">
      <c r="A31" s="3"/>
      <c r="B31" s="4" t="s">
        <v>99</v>
      </c>
      <c r="C31" s="9"/>
      <c r="D31" s="9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customFormat="false" ht="15" hidden="false" customHeight="false" outlineLevel="0" collapsed="false">
      <c r="A32" s="3"/>
      <c r="B32" s="1" t="s">
        <v>78</v>
      </c>
      <c r="C32" s="12"/>
      <c r="D32" s="1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customFormat="false" ht="8.5" hidden="false" customHeight="true" outlineLevel="0" collapsed="false">
      <c r="A33" s="2"/>
      <c r="B33" s="2"/>
      <c r="C33" s="2"/>
      <c r="K33" s="11"/>
      <c r="L33" s="10"/>
      <c r="M33" s="10"/>
      <c r="N33" s="10"/>
      <c r="O33" s="10"/>
      <c r="P33" s="10"/>
      <c r="Q33" s="10"/>
      <c r="R33" s="2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customFormat="false" ht="15" hidden="false" customHeight="false" outlineLevel="0" collapsed="false">
      <c r="A34" s="3"/>
      <c r="B34" s="5" t="s">
        <v>11</v>
      </c>
      <c r="C34" s="6" t="s">
        <v>12</v>
      </c>
      <c r="D34" s="1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customFormat="false" ht="15" hidden="false" customHeight="false" outlineLevel="0" collapsed="false">
      <c r="A35" s="3"/>
      <c r="B35" s="13" t="s">
        <v>9</v>
      </c>
      <c r="C35" s="14" t="n">
        <f aca="false">E28</f>
        <v>5</v>
      </c>
      <c r="D35" s="1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customFormat="false" ht="15" hidden="false" customHeight="false" outlineLevel="0" collapsed="false">
      <c r="A36" s="3"/>
      <c r="B36" s="13" t="s">
        <v>79</v>
      </c>
      <c r="C36" s="14" t="n">
        <f aca="false">E29</f>
        <v>4</v>
      </c>
      <c r="D36" s="1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customFormat="false" ht="8.5" hidden="false" customHeight="true" outlineLevel="0" collapsed="false">
      <c r="A37" s="2"/>
      <c r="B37" s="2"/>
      <c r="C37" s="2"/>
      <c r="K37" s="11"/>
      <c r="L37" s="10"/>
      <c r="M37" s="10"/>
      <c r="N37" s="10"/>
      <c r="O37" s="10"/>
      <c r="P37" s="10"/>
      <c r="Q37" s="10"/>
      <c r="R37" s="2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customFormat="false" ht="14.15" hidden="false" customHeight="true" outlineLevel="0" collapsed="false">
      <c r="A38" s="3"/>
      <c r="B38" s="5" t="s">
        <v>6</v>
      </c>
      <c r="C38" s="6" t="s">
        <v>13</v>
      </c>
      <c r="D38" s="15" t="s">
        <v>14</v>
      </c>
      <c r="E38" s="44"/>
      <c r="F38" s="4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customFormat="false" ht="13.2" hidden="false" customHeight="false" outlineLevel="0" collapsed="false">
      <c r="B39" s="7" t="n">
        <v>0</v>
      </c>
      <c r="C39" s="8" t="n">
        <f aca="false">$C$35+$C$36*B39</f>
        <v>5</v>
      </c>
      <c r="D39" s="16" t="str">
        <f aca="false">"a + b."&amp;B39</f>
        <v>a + b.0</v>
      </c>
      <c r="K39" s="11"/>
      <c r="L39" s="10"/>
      <c r="M39" s="10"/>
      <c r="N39" s="10"/>
      <c r="O39" s="10"/>
      <c r="P39" s="10"/>
      <c r="Q39" s="10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customFormat="false" ht="13.2" hidden="false" customHeight="false" outlineLevel="0" collapsed="false">
      <c r="B40" s="7" t="n">
        <v>5</v>
      </c>
      <c r="C40" s="8" t="n">
        <f aca="false">$C$35+$C$36*B40</f>
        <v>25</v>
      </c>
      <c r="D40" s="16" t="str">
        <f aca="false">"a + b."&amp;B40</f>
        <v>a + b.5</v>
      </c>
      <c r="K40" s="11"/>
      <c r="L40" s="10"/>
      <c r="M40" s="10"/>
      <c r="N40" s="10"/>
      <c r="O40" s="10"/>
      <c r="P40" s="10"/>
      <c r="Q40" s="10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customFormat="false" ht="13.2" hidden="false" customHeight="false" outlineLevel="0" collapsed="false">
      <c r="B41" s="7" t="n">
        <v>12</v>
      </c>
      <c r="C41" s="8" t="n">
        <f aca="false">$C$35+$C$36*B41</f>
        <v>53</v>
      </c>
      <c r="D41" s="16" t="str">
        <f aca="false">"a + b."&amp;B41</f>
        <v>a + b.12</v>
      </c>
      <c r="K41" s="11"/>
      <c r="L41" s="10"/>
      <c r="M41" s="10"/>
      <c r="N41" s="10"/>
      <c r="O41" s="10"/>
      <c r="P41" s="10"/>
      <c r="Q41" s="10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customFormat="false" ht="8.5" hidden="false" customHeight="true" outlineLevel="0" collapsed="false">
      <c r="A42" s="2"/>
      <c r="B42" s="2"/>
      <c r="C42" s="2"/>
      <c r="K42" s="11"/>
      <c r="L42" s="10"/>
      <c r="M42" s="10"/>
      <c r="N42" s="10"/>
      <c r="O42" s="10"/>
      <c r="P42" s="10"/>
      <c r="Q42" s="10"/>
      <c r="R42" s="2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6:D16"/>
    <mergeCell ref="C19:D19"/>
    <mergeCell ref="C22:D22"/>
    <mergeCell ref="C25:D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BDEFB"/>
    <pageSetUpPr fitToPage="false"/>
  </sheetPr>
  <dimension ref="A1:D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625" defaultRowHeight="15" zeroHeight="false" outlineLevelRow="0" outlineLevelCol="0"/>
  <cols>
    <col collapsed="false" customWidth="true" hidden="false" outlineLevel="0" max="1" min="1" style="12" width="2.56"/>
    <col collapsed="false" customWidth="true" hidden="false" outlineLevel="0" max="3" min="2" style="12" width="10.2"/>
    <col collapsed="false" customWidth="true" hidden="false" outlineLevel="0" max="4" min="4" style="12" width="20.44"/>
    <col collapsed="false" customWidth="true" hidden="false" outlineLevel="0" max="5" min="5" style="12" width="2.56"/>
    <col collapsed="false" customWidth="true" hidden="false" outlineLevel="0" max="13" min="13" style="3" width="2.56"/>
  </cols>
  <sheetData>
    <row r="1" customFormat="false" ht="8.25" hidden="false" customHeight="true" outlineLevel="0" collapsed="false">
      <c r="A1" s="33"/>
    </row>
    <row r="2" customFormat="false" ht="16.5" hidden="false" customHeight="true" outlineLevel="0" collapsed="false">
      <c r="A2" s="33"/>
      <c r="B2" s="4" t="s">
        <v>102</v>
      </c>
      <c r="C2" s="9"/>
      <c r="D2" s="9"/>
    </row>
    <row r="3" customFormat="false" ht="16.5" hidden="false" customHeight="true" outlineLevel="0" collapsed="false">
      <c r="A3" s="33"/>
      <c r="B3" s="1" t="s">
        <v>103</v>
      </c>
    </row>
    <row r="4" customFormat="false" ht="8.25" hidden="false" customHeight="true" outlineLevel="0" collapsed="false">
      <c r="A4" s="33"/>
    </row>
    <row r="5" customFormat="false" ht="13.5" hidden="false" customHeight="true" outlineLevel="0" collapsed="false">
      <c r="A5" s="33"/>
      <c r="B5" s="5" t="s">
        <v>11</v>
      </c>
      <c r="C5" s="6" t="s">
        <v>12</v>
      </c>
    </row>
    <row r="6" customFormat="false" ht="13.5" hidden="false" customHeight="true" outlineLevel="0" collapsed="false">
      <c r="A6" s="33"/>
      <c r="B6" s="13" t="s">
        <v>9</v>
      </c>
      <c r="C6" s="8" t="n">
        <v>5</v>
      </c>
    </row>
    <row r="7" customFormat="false" ht="13.5" hidden="false" customHeight="true" outlineLevel="0" collapsed="false">
      <c r="A7" s="33"/>
      <c r="B7" s="13" t="s">
        <v>79</v>
      </c>
      <c r="C7" s="8" t="n">
        <v>4</v>
      </c>
    </row>
    <row r="8" customFormat="false" ht="13.5" hidden="false" customHeight="true" outlineLevel="0" collapsed="false">
      <c r="A8" s="33"/>
      <c r="B8" s="13" t="s">
        <v>104</v>
      </c>
      <c r="C8" s="8" t="n">
        <v>3</v>
      </c>
    </row>
    <row r="9" customFormat="false" ht="8.25" hidden="false" customHeight="true" outlineLevel="0" collapsed="false">
      <c r="A9" s="33"/>
    </row>
    <row r="10" customFormat="false" ht="13.5" hidden="false" customHeight="true" outlineLevel="0" collapsed="false">
      <c r="A10" s="33"/>
      <c r="B10" s="5" t="s">
        <v>6</v>
      </c>
      <c r="C10" s="6" t="s">
        <v>22</v>
      </c>
      <c r="D10" s="15" t="s">
        <v>14</v>
      </c>
    </row>
    <row r="11" customFormat="false" ht="13.5" hidden="false" customHeight="true" outlineLevel="0" collapsed="false">
      <c r="A11" s="33"/>
      <c r="B11" s="7" t="n">
        <v>0</v>
      </c>
      <c r="C11" s="8" t="n">
        <f aca="false">$C$6+$C$7*B11+$C$8*B11^2</f>
        <v>5</v>
      </c>
      <c r="D11" s="8" t="str">
        <f aca="false">"a + b."&amp;B11&amp;" + c."&amp;B11&amp;"²"</f>
        <v>a + b.0 + c.0²</v>
      </c>
    </row>
    <row r="12" customFormat="false" ht="13.5" hidden="false" customHeight="true" outlineLevel="0" collapsed="false">
      <c r="A12" s="33"/>
      <c r="B12" s="7" t="n">
        <f aca="false">B11+1</f>
        <v>1</v>
      </c>
      <c r="C12" s="8" t="n">
        <f aca="false">$C$6+$C$7*B12+$C$8*B12^2</f>
        <v>12</v>
      </c>
      <c r="D12" s="8" t="str">
        <f aca="false">"a + b."&amp;B12&amp;" + c."&amp;B12&amp;"²"</f>
        <v>a + b.1 + c.1²</v>
      </c>
    </row>
    <row r="13" customFormat="false" ht="13.5" hidden="false" customHeight="true" outlineLevel="0" collapsed="false">
      <c r="A13" s="33"/>
      <c r="B13" s="7" t="n">
        <f aca="false">B12+1</f>
        <v>2</v>
      </c>
      <c r="C13" s="8" t="n">
        <f aca="false">$C$6+$C$7*B13+$C$8*B13^2</f>
        <v>25</v>
      </c>
      <c r="D13" s="8" t="str">
        <f aca="false">"a + b."&amp;B13&amp;" + c."&amp;B13&amp;"²"</f>
        <v>a + b.2 + c.2²</v>
      </c>
    </row>
    <row r="14" customFormat="false" ht="13.5" hidden="false" customHeight="true" outlineLevel="0" collapsed="false">
      <c r="A14" s="33"/>
      <c r="B14" s="7" t="n">
        <f aca="false">B13+1</f>
        <v>3</v>
      </c>
      <c r="C14" s="8" t="n">
        <f aca="false">$C$6+$C$7*B14+$C$8*B14^2</f>
        <v>44</v>
      </c>
      <c r="D14" s="8" t="str">
        <f aca="false">"a + b."&amp;B14&amp;" + c."&amp;B14&amp;"²"</f>
        <v>a + b.3 + c.3²</v>
      </c>
    </row>
    <row r="15" customFormat="false" ht="13.5" hidden="false" customHeight="true" outlineLevel="0" collapsed="false">
      <c r="A15" s="33"/>
      <c r="B15" s="7" t="n">
        <f aca="false">B14+1</f>
        <v>4</v>
      </c>
      <c r="C15" s="8" t="n">
        <f aca="false">$C$6+$C$7*B15+$C$8*B15^2</f>
        <v>69</v>
      </c>
      <c r="D15" s="8" t="str">
        <f aca="false">"a + b."&amp;B15&amp;" + c."&amp;B15&amp;"²"</f>
        <v>a + b.4 + c.4²</v>
      </c>
    </row>
    <row r="16" customFormat="false" ht="13.5" hidden="false" customHeight="true" outlineLevel="0" collapsed="false">
      <c r="A16" s="33"/>
      <c r="B16" s="7" t="n">
        <f aca="false">B15+1</f>
        <v>5</v>
      </c>
      <c r="C16" s="8" t="n">
        <f aca="false">$C$6+$C$7*B16+$C$8*B16^2</f>
        <v>100</v>
      </c>
      <c r="D16" s="8" t="str">
        <f aca="false">"a + b."&amp;B16&amp;" + c."&amp;B16&amp;"²"</f>
        <v>a + b.5 + c.5²</v>
      </c>
    </row>
    <row r="17" customFormat="false" ht="13.5" hidden="false" customHeight="true" outlineLevel="0" collapsed="false">
      <c r="A17" s="33"/>
      <c r="B17" s="7" t="n">
        <f aca="false">B16+1</f>
        <v>6</v>
      </c>
      <c r="C17" s="8" t="n">
        <f aca="false">$C$6+$C$7*B17+$C$8*B17^2</f>
        <v>137</v>
      </c>
      <c r="D17" s="8" t="str">
        <f aca="false">"a + b."&amp;B17&amp;" + c."&amp;B17&amp;"²"</f>
        <v>a + b.6 + c.6²</v>
      </c>
    </row>
    <row r="18" customFormat="false" ht="15" hidden="false" customHeight="false" outlineLevel="0" collapsed="false">
      <c r="A18" s="33"/>
      <c r="B18" s="7" t="n">
        <f aca="false">B17+1</f>
        <v>7</v>
      </c>
      <c r="C18" s="8" t="n">
        <f aca="false">$C$6+$C$7*B18+$C$8*B18^2</f>
        <v>180</v>
      </c>
      <c r="D18" s="8" t="str">
        <f aca="false">"a + b."&amp;B18&amp;" + c."&amp;B18&amp;"²"</f>
        <v>a + b.7 + c.7²</v>
      </c>
    </row>
    <row r="19" customFormat="false" ht="15" hidden="false" customHeight="false" outlineLevel="0" collapsed="false">
      <c r="A19" s="33"/>
      <c r="B19" s="7" t="n">
        <f aca="false">B18+1</f>
        <v>8</v>
      </c>
      <c r="C19" s="8" t="n">
        <f aca="false">$C$6+$C$7*B19+$C$8*B19^2</f>
        <v>229</v>
      </c>
      <c r="D19" s="8" t="str">
        <f aca="false">"a + b."&amp;B19&amp;" + c."&amp;B19&amp;"²"</f>
        <v>a + b.8 + c.8²</v>
      </c>
    </row>
    <row r="20" customFormat="false" ht="15" hidden="false" customHeight="false" outlineLevel="0" collapsed="false">
      <c r="A20" s="33"/>
      <c r="B20" s="7" t="n">
        <f aca="false">B19+1</f>
        <v>9</v>
      </c>
      <c r="C20" s="8" t="n">
        <f aca="false">$C$6+$C$7*B20+$C$8*B20^2</f>
        <v>284</v>
      </c>
      <c r="D20" s="8" t="str">
        <f aca="false">"a + b."&amp;B20&amp;" + c."&amp;B20&amp;"²"</f>
        <v>a + b.9 + c.9²</v>
      </c>
    </row>
    <row r="21" customFormat="false" ht="15" hidden="false" customHeight="false" outlineLevel="0" collapsed="false">
      <c r="A21" s="33"/>
      <c r="B21" s="7" t="n">
        <f aca="false">B20+1</f>
        <v>10</v>
      </c>
      <c r="C21" s="8" t="n">
        <f aca="false">$C$6+$C$7*B21+$C$8*B21^2</f>
        <v>345</v>
      </c>
      <c r="D21" s="8" t="str">
        <f aca="false">"a + b."&amp;B21&amp;" + c."&amp;B21&amp;"²"</f>
        <v>a + b.10 + c.10²</v>
      </c>
    </row>
    <row r="22" customFormat="false" ht="15" hidden="false" customHeight="false" outlineLevel="0" collapsed="false">
      <c r="A22" s="33"/>
      <c r="B22" s="7" t="n">
        <f aca="false">B21+1</f>
        <v>11</v>
      </c>
      <c r="C22" s="8" t="n">
        <f aca="false">$C$6+$C$7*B22+$C$8*B22^2</f>
        <v>412</v>
      </c>
      <c r="D22" s="8" t="str">
        <f aca="false">"a + b."&amp;B22&amp;" + c."&amp;B22&amp;"²"</f>
        <v>a + b.11 + c.11²</v>
      </c>
    </row>
    <row r="23" customFormat="false" ht="15" hidden="false" customHeight="false" outlineLevel="0" collapsed="false">
      <c r="A23" s="33"/>
      <c r="B23" s="7" t="n">
        <f aca="false">B22+1</f>
        <v>12</v>
      </c>
      <c r="C23" s="8" t="n">
        <f aca="false">$C$6+$C$7*B23+$C$8*B23^2</f>
        <v>485</v>
      </c>
      <c r="D23" s="8" t="str">
        <f aca="false">"a + b."&amp;B23&amp;" + c."&amp;B23&amp;"²"</f>
        <v>a + b.12 + c.12²</v>
      </c>
    </row>
    <row r="24" customFormat="false" ht="8.25" hidden="false" customHeight="true" outlineLevel="0" collapsed="false">
      <c r="A24" s="33"/>
    </row>
    <row r="25" customFormat="false" ht="15" hidden="false" customHeight="false" outlineLevel="0" collapsed="false">
      <c r="B25" s="2"/>
      <c r="C25" s="2"/>
      <c r="D25" s="2"/>
    </row>
    <row r="26" customFormat="false" ht="15" hidden="false" customHeight="false" outlineLevel="0" collapsed="false">
      <c r="B26" s="2"/>
      <c r="C26" s="2"/>
      <c r="D26" s="2"/>
    </row>
    <row r="27" customFormat="false" ht="15" hidden="false" customHeight="false" outlineLevel="0" collapsed="false">
      <c r="B27" s="2"/>
      <c r="C27" s="2"/>
      <c r="D27" s="2"/>
    </row>
    <row r="28" customFormat="false" ht="15" hidden="false" customHeight="false" outlineLevel="0" collapsed="false">
      <c r="B28" s="2"/>
      <c r="C28" s="2"/>
      <c r="D28" s="2"/>
    </row>
    <row r="29" customFormat="false" ht="15" hidden="false" customHeight="false" outlineLevel="0" collapsed="false">
      <c r="B29" s="2"/>
      <c r="C29" s="2"/>
      <c r="D29" s="2"/>
    </row>
    <row r="30" customFormat="false" ht="15" hidden="false" customHeight="false" outlineLevel="0" collapsed="false">
      <c r="B30" s="2"/>
      <c r="C30" s="2"/>
      <c r="D30" s="2"/>
    </row>
    <row r="31" customFormat="false" ht="15" hidden="false" customHeight="false" outlineLevel="0" collapsed="false">
      <c r="B31" s="2"/>
      <c r="C31" s="2"/>
      <c r="D31" s="2"/>
    </row>
    <row r="32" customFormat="false" ht="15" hidden="false" customHeight="false" outlineLevel="0" collapsed="false">
      <c r="B32" s="2"/>
      <c r="C32" s="2"/>
      <c r="D32" s="2"/>
    </row>
    <row r="33" customFormat="false" ht="15" hidden="false" customHeight="false" outlineLevel="0" collapsed="false">
      <c r="B33" s="2"/>
      <c r="C33" s="2"/>
      <c r="D33" s="2"/>
    </row>
    <row r="34" customFormat="false" ht="15" hidden="false" customHeight="false" outlineLevel="0" collapsed="false">
      <c r="B34" s="2"/>
      <c r="C34" s="2"/>
      <c r="D34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0CAF9"/>
    <pageSetUpPr fitToPage="false"/>
  </sheetPr>
  <dimension ref="A1:L2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1.5625" defaultRowHeight="15" zeroHeight="false" outlineLevelRow="0" outlineLevelCol="0"/>
  <cols>
    <col collapsed="false" customWidth="true" hidden="false" outlineLevel="0" max="1" min="1" style="12" width="2.56"/>
    <col collapsed="false" customWidth="true" hidden="false" outlineLevel="0" max="3" min="2" style="12" width="10.2"/>
    <col collapsed="false" customWidth="true" hidden="false" outlineLevel="0" max="4" min="4" style="12" width="2.56"/>
    <col collapsed="false" customWidth="true" hidden="false" outlineLevel="0" max="8" min="5" style="3" width="10.2"/>
    <col collapsed="false" customWidth="true" hidden="false" outlineLevel="0" max="9" min="9" style="12" width="2.56"/>
    <col collapsed="false" customWidth="true" hidden="false" outlineLevel="0" max="11" min="11" style="12" width="2.56"/>
    <col collapsed="false" customWidth="false" hidden="false" outlineLevel="0" max="12" min="12" style="2" width="11.56"/>
    <col collapsed="false" customWidth="true" hidden="false" outlineLevel="0" max="13" min="13" style="3" width="2.56"/>
  </cols>
  <sheetData>
    <row r="1" customFormat="false" ht="8.25" hidden="false" customHeight="true" outlineLevel="0" collapsed="false">
      <c r="A1" s="33"/>
    </row>
    <row r="2" customFormat="false" ht="16.5" hidden="false" customHeight="true" outlineLevel="0" collapsed="false">
      <c r="A2" s="33"/>
      <c r="B2" s="4" t="s">
        <v>105</v>
      </c>
      <c r="C2" s="9"/>
    </row>
    <row r="3" customFormat="false" ht="16.5" hidden="false" customHeight="true" outlineLevel="0" collapsed="false">
      <c r="A3" s="33"/>
      <c r="B3" s="1" t="s">
        <v>103</v>
      </c>
      <c r="L3" s="2" t="s">
        <v>81</v>
      </c>
    </row>
    <row r="4" customFormat="false" ht="8.25" hidden="false" customHeight="true" outlineLevel="0" collapsed="false">
      <c r="A4" s="33"/>
    </row>
    <row r="5" customFormat="false" ht="13.5" hidden="false" customHeight="true" outlineLevel="0" collapsed="false">
      <c r="A5" s="33"/>
      <c r="B5" s="5" t="s">
        <v>6</v>
      </c>
      <c r="C5" s="6" t="s">
        <v>82</v>
      </c>
      <c r="E5" s="5" t="s">
        <v>83</v>
      </c>
      <c r="F5" s="6" t="s">
        <v>84</v>
      </c>
      <c r="G5" s="34" t="s">
        <v>85</v>
      </c>
      <c r="H5" s="6" t="s">
        <v>106</v>
      </c>
      <c r="J5" s="35" t="s">
        <v>11</v>
      </c>
      <c r="L5" s="35" t="s">
        <v>12</v>
      </c>
    </row>
    <row r="6" customFormat="false" ht="13.5" hidden="false" customHeight="true" outlineLevel="0" collapsed="false">
      <c r="A6" s="33"/>
      <c r="B6" s="7" t="n">
        <v>0</v>
      </c>
      <c r="C6" s="8" t="n">
        <v>5</v>
      </c>
      <c r="E6" s="10" t="str">
        <f aca="false">"P("&amp;B6&amp;")"</f>
        <v>P(0)</v>
      </c>
      <c r="F6" s="8" t="n">
        <v>1</v>
      </c>
      <c r="G6" s="8" t="n">
        <f aca="false">B6^1</f>
        <v>0</v>
      </c>
      <c r="H6" s="8" t="n">
        <f aca="false">B6^2</f>
        <v>0</v>
      </c>
      <c r="J6" s="36" t="n">
        <v>5</v>
      </c>
      <c r="L6" s="36" t="n">
        <f aca="false" t="array" ref="L6:L18">MMULT(F6:H18,J6:J8)</f>
        <v>5</v>
      </c>
    </row>
    <row r="7" customFormat="false" ht="13.5" hidden="false" customHeight="true" outlineLevel="0" collapsed="false">
      <c r="A7" s="33"/>
      <c r="B7" s="7" t="n">
        <f aca="false">B6+1</f>
        <v>1</v>
      </c>
      <c r="C7" s="8" t="n">
        <v>12</v>
      </c>
      <c r="E7" s="10" t="str">
        <f aca="false">"P("&amp;B7&amp;")"</f>
        <v>P(1)</v>
      </c>
      <c r="F7" s="8" t="n">
        <f aca="false">B7^0</f>
        <v>1</v>
      </c>
      <c r="G7" s="8" t="n">
        <f aca="false">B7^1</f>
        <v>1</v>
      </c>
      <c r="H7" s="8" t="n">
        <f aca="false">B7^2</f>
        <v>1</v>
      </c>
      <c r="J7" s="36" t="n">
        <v>4</v>
      </c>
      <c r="L7" s="36" t="n">
        <v>12</v>
      </c>
    </row>
    <row r="8" customFormat="false" ht="13.5" hidden="false" customHeight="true" outlineLevel="0" collapsed="false">
      <c r="A8" s="33"/>
      <c r="B8" s="7" t="n">
        <f aca="false">B7+1</f>
        <v>2</v>
      </c>
      <c r="C8" s="8" t="n">
        <v>25</v>
      </c>
      <c r="E8" s="10" t="str">
        <f aca="false">"P("&amp;B8&amp;")"</f>
        <v>P(2)</v>
      </c>
      <c r="F8" s="8" t="n">
        <f aca="false">B8^0</f>
        <v>1</v>
      </c>
      <c r="G8" s="8" t="n">
        <f aca="false">B8^1</f>
        <v>2</v>
      </c>
      <c r="H8" s="8" t="n">
        <f aca="false">B8^2</f>
        <v>4</v>
      </c>
      <c r="J8" s="36" t="n">
        <v>3</v>
      </c>
      <c r="L8" s="36" t="n">
        <v>25</v>
      </c>
    </row>
    <row r="9" customFormat="false" ht="13.5" hidden="false" customHeight="true" outlineLevel="0" collapsed="false">
      <c r="A9" s="33"/>
      <c r="B9" s="7" t="n">
        <f aca="false">B8+1</f>
        <v>3</v>
      </c>
      <c r="C9" s="8" t="n">
        <v>44</v>
      </c>
      <c r="E9" s="10" t="str">
        <f aca="false">"P("&amp;B9&amp;")"</f>
        <v>P(3)</v>
      </c>
      <c r="F9" s="8" t="n">
        <f aca="false">B9^0</f>
        <v>1</v>
      </c>
      <c r="G9" s="8" t="n">
        <f aca="false">B9^1</f>
        <v>3</v>
      </c>
      <c r="H9" s="8" t="n">
        <f aca="false">B9^2</f>
        <v>9</v>
      </c>
      <c r="J9" s="36"/>
      <c r="L9" s="36" t="n">
        <v>44</v>
      </c>
    </row>
    <row r="10" customFormat="false" ht="13.5" hidden="false" customHeight="true" outlineLevel="0" collapsed="false">
      <c r="A10" s="33"/>
      <c r="B10" s="7" t="n">
        <f aca="false">B9+1</f>
        <v>4</v>
      </c>
      <c r="C10" s="8" t="n">
        <v>69</v>
      </c>
      <c r="E10" s="10" t="str">
        <f aca="false">"P("&amp;B10&amp;")"</f>
        <v>P(4)</v>
      </c>
      <c r="F10" s="8" t="n">
        <f aca="false">B10^0</f>
        <v>1</v>
      </c>
      <c r="G10" s="8" t="n">
        <f aca="false">B10^1</f>
        <v>4</v>
      </c>
      <c r="H10" s="8" t="n">
        <f aca="false">B10^2</f>
        <v>16</v>
      </c>
      <c r="L10" s="36" t="n">
        <v>69</v>
      </c>
    </row>
    <row r="11" customFormat="false" ht="13.5" hidden="false" customHeight="true" outlineLevel="0" collapsed="false">
      <c r="A11" s="33"/>
      <c r="B11" s="7" t="n">
        <f aca="false">B10+1</f>
        <v>5</v>
      </c>
      <c r="C11" s="8" t="n">
        <v>100</v>
      </c>
      <c r="E11" s="10" t="str">
        <f aca="false">"P("&amp;B11&amp;")"</f>
        <v>P(5)</v>
      </c>
      <c r="F11" s="8" t="n">
        <f aca="false">B11^0</f>
        <v>1</v>
      </c>
      <c r="G11" s="8" t="n">
        <f aca="false">B11^1</f>
        <v>5</v>
      </c>
      <c r="H11" s="8" t="n">
        <f aca="false">B11^2</f>
        <v>25</v>
      </c>
      <c r="L11" s="36" t="n">
        <v>100</v>
      </c>
    </row>
    <row r="12" customFormat="false" ht="13.5" hidden="false" customHeight="true" outlineLevel="0" collapsed="false">
      <c r="A12" s="33"/>
      <c r="B12" s="7" t="n">
        <f aca="false">B11+1</f>
        <v>6</v>
      </c>
      <c r="C12" s="8" t="n">
        <v>137</v>
      </c>
      <c r="E12" s="10" t="str">
        <f aca="false">"P("&amp;B12&amp;")"</f>
        <v>P(6)</v>
      </c>
      <c r="F12" s="8" t="n">
        <f aca="false">B12^0</f>
        <v>1</v>
      </c>
      <c r="G12" s="8" t="n">
        <f aca="false">B12^1</f>
        <v>6</v>
      </c>
      <c r="H12" s="8" t="n">
        <f aca="false">B12^2</f>
        <v>36</v>
      </c>
      <c r="L12" s="36" t="n">
        <v>137</v>
      </c>
    </row>
    <row r="13" customFormat="false" ht="15" hidden="false" customHeight="false" outlineLevel="0" collapsed="false">
      <c r="A13" s="33"/>
      <c r="B13" s="7" t="n">
        <f aca="false">B12+1</f>
        <v>7</v>
      </c>
      <c r="C13" s="8" t="n">
        <v>180</v>
      </c>
      <c r="E13" s="10" t="str">
        <f aca="false">"P("&amp;B13&amp;")"</f>
        <v>P(7)</v>
      </c>
      <c r="F13" s="8" t="n">
        <f aca="false">B13^0</f>
        <v>1</v>
      </c>
      <c r="G13" s="8" t="n">
        <f aca="false">B13^1</f>
        <v>7</v>
      </c>
      <c r="H13" s="8" t="n">
        <f aca="false">B13^2</f>
        <v>49</v>
      </c>
      <c r="L13" s="36" t="n">
        <v>180</v>
      </c>
    </row>
    <row r="14" customFormat="false" ht="15" hidden="false" customHeight="false" outlineLevel="0" collapsed="false">
      <c r="A14" s="33"/>
      <c r="B14" s="7" t="n">
        <f aca="false">B13+1</f>
        <v>8</v>
      </c>
      <c r="C14" s="8" t="n">
        <v>229</v>
      </c>
      <c r="E14" s="10" t="str">
        <f aca="false">"P("&amp;B14&amp;")"</f>
        <v>P(8)</v>
      </c>
      <c r="F14" s="8" t="n">
        <f aca="false">B14^0</f>
        <v>1</v>
      </c>
      <c r="G14" s="8" t="n">
        <f aca="false">B14^1</f>
        <v>8</v>
      </c>
      <c r="H14" s="8" t="n">
        <f aca="false">B14^2</f>
        <v>64</v>
      </c>
      <c r="L14" s="36" t="n">
        <v>229</v>
      </c>
    </row>
    <row r="15" customFormat="false" ht="15" hidden="false" customHeight="false" outlineLevel="0" collapsed="false">
      <c r="A15" s="33"/>
      <c r="B15" s="7" t="n">
        <f aca="false">B14+1</f>
        <v>9</v>
      </c>
      <c r="C15" s="8" t="n">
        <v>284</v>
      </c>
      <c r="E15" s="10" t="str">
        <f aca="false">"P("&amp;B15&amp;")"</f>
        <v>P(9)</v>
      </c>
      <c r="F15" s="8" t="n">
        <f aca="false">B15^0</f>
        <v>1</v>
      </c>
      <c r="G15" s="8" t="n">
        <f aca="false">B15^1</f>
        <v>9</v>
      </c>
      <c r="H15" s="8" t="n">
        <f aca="false">B15^2</f>
        <v>81</v>
      </c>
      <c r="L15" s="36" t="n">
        <v>284</v>
      </c>
    </row>
    <row r="16" customFormat="false" ht="15" hidden="false" customHeight="false" outlineLevel="0" collapsed="false">
      <c r="A16" s="33"/>
      <c r="B16" s="7" t="n">
        <f aca="false">B15+1</f>
        <v>10</v>
      </c>
      <c r="C16" s="8" t="n">
        <v>345</v>
      </c>
      <c r="E16" s="10" t="str">
        <f aca="false">"P("&amp;B16&amp;")"</f>
        <v>P(10)</v>
      </c>
      <c r="F16" s="8" t="n">
        <f aca="false">B16^0</f>
        <v>1</v>
      </c>
      <c r="G16" s="8" t="n">
        <f aca="false">B16^1</f>
        <v>10</v>
      </c>
      <c r="H16" s="8" t="n">
        <f aca="false">B16^2</f>
        <v>100</v>
      </c>
      <c r="L16" s="36" t="n">
        <v>345</v>
      </c>
    </row>
    <row r="17" customFormat="false" ht="15" hidden="false" customHeight="false" outlineLevel="0" collapsed="false">
      <c r="A17" s="33"/>
      <c r="B17" s="7" t="n">
        <f aca="false">B16+1</f>
        <v>11</v>
      </c>
      <c r="C17" s="8" t="n">
        <v>412</v>
      </c>
      <c r="E17" s="10" t="str">
        <f aca="false">"P("&amp;B17&amp;")"</f>
        <v>P(11)</v>
      </c>
      <c r="F17" s="8" t="n">
        <f aca="false">B17^0</f>
        <v>1</v>
      </c>
      <c r="G17" s="8" t="n">
        <f aca="false">B17^1</f>
        <v>11</v>
      </c>
      <c r="H17" s="8" t="n">
        <f aca="false">B17^2</f>
        <v>121</v>
      </c>
      <c r="L17" s="36" t="n">
        <v>412</v>
      </c>
    </row>
    <row r="18" customFormat="false" ht="15" hidden="false" customHeight="false" outlineLevel="0" collapsed="false">
      <c r="A18" s="33"/>
      <c r="B18" s="7" t="n">
        <f aca="false">B17+1</f>
        <v>12</v>
      </c>
      <c r="C18" s="8" t="n">
        <v>485</v>
      </c>
      <c r="E18" s="10" t="str">
        <f aca="false">"P("&amp;B18&amp;")"</f>
        <v>P(12)</v>
      </c>
      <c r="F18" s="8" t="n">
        <f aca="false">B18^0</f>
        <v>1</v>
      </c>
      <c r="G18" s="8" t="n">
        <f aca="false">B18^1</f>
        <v>12</v>
      </c>
      <c r="H18" s="8" t="n">
        <f aca="false">B18^2</f>
        <v>144</v>
      </c>
      <c r="L18" s="36" t="n">
        <v>485</v>
      </c>
    </row>
    <row r="19" customFormat="false" ht="8.25" hidden="false" customHeight="true" outlineLevel="0" collapsed="false">
      <c r="A19" s="33"/>
    </row>
    <row r="20" customFormat="false" ht="15" hidden="false" customHeight="false" outlineLevel="0" collapsed="false">
      <c r="B20" s="2"/>
      <c r="C20" s="2"/>
    </row>
    <row r="21" customFormat="false" ht="15" hidden="false" customHeight="false" outlineLevel="0" collapsed="false">
      <c r="B21" s="2"/>
      <c r="C21" s="2"/>
    </row>
    <row r="22" customFormat="false" ht="15" hidden="false" customHeight="false" outlineLevel="0" collapsed="false">
      <c r="B22" s="2"/>
      <c r="C22" s="2"/>
    </row>
    <row r="23" customFormat="false" ht="15" hidden="false" customHeight="false" outlineLevel="0" collapsed="false">
      <c r="B23" s="2"/>
      <c r="C23" s="2"/>
    </row>
    <row r="24" customFormat="false" ht="15" hidden="false" customHeight="false" outlineLevel="0" collapsed="false">
      <c r="B24" s="2"/>
      <c r="C24" s="2"/>
    </row>
    <row r="25" customFormat="false" ht="15" hidden="false" customHeight="false" outlineLevel="0" collapsed="false">
      <c r="B25" s="2"/>
      <c r="C25" s="2"/>
    </row>
    <row r="26" customFormat="false" ht="15" hidden="false" customHeight="false" outlineLevel="0" collapsed="false">
      <c r="B26" s="2"/>
      <c r="C26" s="2"/>
    </row>
    <row r="27" customFormat="false" ht="15" hidden="false" customHeight="false" outlineLevel="0" collapsed="false">
      <c r="B27" s="2"/>
      <c r="C27" s="2"/>
    </row>
    <row r="28" customFormat="false" ht="15" hidden="false" customHeight="false" outlineLevel="0" collapsed="false">
      <c r="B28" s="2"/>
      <c r="C28" s="2"/>
    </row>
    <row r="29" customFormat="false" ht="15" hidden="false" customHeight="false" outlineLevel="0" collapsed="false">
      <c r="B29" s="2"/>
      <c r="C2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64B5F6"/>
    <pageSetUpPr fitToPage="false"/>
  </sheetPr>
  <dimension ref="A1:AF1048576"/>
  <sheetViews>
    <sheetView showFormulas="false" showGridLines="fals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42" activeCellId="0" sqref="A42"/>
    </sheetView>
  </sheetViews>
  <sheetFormatPr defaultColWidth="11.5625" defaultRowHeight="14.25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7.67"/>
    <col collapsed="false" customWidth="true" hidden="false" outlineLevel="0" max="8" min="5" style="10" width="7.67"/>
    <col collapsed="false" customWidth="true" hidden="false" outlineLevel="0" max="9" min="9" style="11" width="7.67"/>
    <col collapsed="false" customWidth="true" hidden="false" outlineLevel="0" max="10" min="10" style="10" width="7.67"/>
    <col collapsed="false" customWidth="true" hidden="false" outlineLevel="0" max="11" min="11" style="11" width="7.67"/>
    <col collapsed="false" customWidth="true" hidden="false" outlineLevel="0" max="12" min="12" style="10" width="2.55"/>
    <col collapsed="false" customWidth="true" hidden="false" outlineLevel="0" max="17" min="13" style="10" width="7.67"/>
    <col collapsed="false" customWidth="true" hidden="false" outlineLevel="0" max="18" min="18" style="2" width="2.56"/>
  </cols>
  <sheetData>
    <row r="1" customFormat="false" ht="8.25" hidden="false" customHeight="true" outlineLevel="0" collapsed="false">
      <c r="A1" s="2"/>
    </row>
    <row r="2" customFormat="false" ht="16.5" hidden="false" customHeight="true" outlineLevel="0" collapsed="false">
      <c r="A2" s="2"/>
      <c r="B2" s="4" t="s">
        <v>107</v>
      </c>
      <c r="C2" s="4"/>
    </row>
    <row r="3" customFormat="false" ht="16.5" hidden="false" customHeight="true" outlineLevel="0" collapsed="false">
      <c r="A3" s="2"/>
      <c r="B3" s="1" t="s">
        <v>103</v>
      </c>
    </row>
    <row r="4" customFormat="false" ht="8.25" hidden="false" customHeight="true" outlineLevel="0" collapsed="false">
      <c r="A4" s="2"/>
      <c r="B4" s="2"/>
      <c r="C4" s="2"/>
    </row>
    <row r="5" customFormat="false" ht="16.5" hidden="false" customHeight="true" outlineLevel="0" collapsed="false">
      <c r="A5" s="2"/>
      <c r="C5" s="2" t="s">
        <v>87</v>
      </c>
    </row>
    <row r="6" customFormat="false" ht="16.5" hidden="false" customHeight="true" outlineLevel="0" collapsed="false">
      <c r="A6" s="2"/>
      <c r="B6" s="11" t="s">
        <v>88</v>
      </c>
      <c r="C6" s="2" t="s">
        <v>89</v>
      </c>
    </row>
    <row r="7" customFormat="false" ht="8.25" hidden="false" customHeight="true" outlineLevel="0" collapsed="false">
      <c r="A7" s="2"/>
    </row>
    <row r="8" customFormat="false" ht="13.5" hidden="false" customHeight="true" outlineLevel="0" collapsed="false">
      <c r="A8" s="2"/>
      <c r="B8" s="5" t="s">
        <v>6</v>
      </c>
      <c r="C8" s="6" t="s">
        <v>7</v>
      </c>
    </row>
    <row r="9" customFormat="false" ht="13.5" hidden="false" customHeight="true" outlineLevel="0" collapsed="false">
      <c r="A9" s="2"/>
      <c r="B9" s="7" t="n">
        <v>0</v>
      </c>
      <c r="C9" s="8" t="n">
        <v>5</v>
      </c>
      <c r="D9" s="11" t="s">
        <v>90</v>
      </c>
      <c r="E9" s="37" t="n">
        <f aca="false">1</f>
        <v>1</v>
      </c>
      <c r="F9" s="36" t="n">
        <f aca="false">B9^1</f>
        <v>0</v>
      </c>
      <c r="G9" s="38" t="n">
        <f aca="false">B9^2</f>
        <v>0</v>
      </c>
      <c r="H9" s="11" t="s">
        <v>91</v>
      </c>
      <c r="I9" s="39" t="s">
        <v>9</v>
      </c>
      <c r="J9" s="11" t="s">
        <v>92</v>
      </c>
      <c r="K9" s="39" t="n">
        <f aca="false">C9</f>
        <v>5</v>
      </c>
      <c r="L9" s="3"/>
    </row>
    <row r="10" customFormat="false" ht="13.5" hidden="false" customHeight="true" outlineLevel="0" collapsed="false">
      <c r="A10" s="2"/>
      <c r="B10" s="7" t="n">
        <f aca="false">B9+1</f>
        <v>1</v>
      </c>
      <c r="C10" s="8" t="n">
        <v>12</v>
      </c>
      <c r="D10" s="2"/>
      <c r="E10" s="37" t="n">
        <f aca="false">B10^0</f>
        <v>1</v>
      </c>
      <c r="F10" s="36" t="n">
        <f aca="false">B10^1</f>
        <v>1</v>
      </c>
      <c r="G10" s="38" t="n">
        <f aca="false">B10^2</f>
        <v>1</v>
      </c>
      <c r="I10" s="39" t="s">
        <v>79</v>
      </c>
      <c r="K10" s="39" t="n">
        <f aca="false">C10</f>
        <v>12</v>
      </c>
      <c r="L10" s="3"/>
    </row>
    <row r="11" customFormat="false" ht="13.5" hidden="false" customHeight="true" outlineLevel="0" collapsed="false">
      <c r="A11" s="2"/>
      <c r="B11" s="7" t="n">
        <f aca="false">B10+1</f>
        <v>2</v>
      </c>
      <c r="C11" s="8" t="n">
        <v>25</v>
      </c>
      <c r="D11" s="2"/>
      <c r="E11" s="37" t="n">
        <f aca="false">B11^0</f>
        <v>1</v>
      </c>
      <c r="F11" s="36" t="n">
        <f aca="false">B11^1</f>
        <v>2</v>
      </c>
      <c r="G11" s="38" t="n">
        <f aca="false">B11^2</f>
        <v>4</v>
      </c>
      <c r="I11" s="39" t="s">
        <v>104</v>
      </c>
      <c r="K11" s="39" t="n">
        <f aca="false">C11</f>
        <v>25</v>
      </c>
      <c r="L11" s="3"/>
    </row>
    <row r="12" customFormat="false" ht="13.5" hidden="false" customHeight="true" outlineLevel="0" collapsed="false">
      <c r="A12" s="2"/>
      <c r="B12" s="7" t="n">
        <f aca="false">B11+1</f>
        <v>3</v>
      </c>
      <c r="C12" s="8" t="n">
        <v>44</v>
      </c>
      <c r="D12" s="2"/>
      <c r="E12" s="37" t="n">
        <f aca="false">B12^0</f>
        <v>1</v>
      </c>
      <c r="F12" s="36" t="n">
        <f aca="false">B12^1</f>
        <v>3</v>
      </c>
      <c r="G12" s="38" t="n">
        <f aca="false">B12^2</f>
        <v>9</v>
      </c>
      <c r="I12" s="10"/>
      <c r="K12" s="39" t="n">
        <f aca="false">C12</f>
        <v>44</v>
      </c>
      <c r="L12" s="3"/>
    </row>
    <row r="13" customFormat="false" ht="13.5" hidden="false" customHeight="true" outlineLevel="0" collapsed="false">
      <c r="A13" s="2"/>
      <c r="B13" s="7" t="n">
        <f aca="false">B12+1</f>
        <v>4</v>
      </c>
      <c r="C13" s="8" t="n">
        <v>69</v>
      </c>
      <c r="D13" s="2"/>
      <c r="E13" s="37" t="n">
        <f aca="false">B13^0</f>
        <v>1</v>
      </c>
      <c r="F13" s="36" t="n">
        <f aca="false">B13^1</f>
        <v>4</v>
      </c>
      <c r="G13" s="38" t="n">
        <f aca="false">B13^2</f>
        <v>16</v>
      </c>
      <c r="I13" s="10"/>
      <c r="K13" s="39" t="n">
        <f aca="false">C13</f>
        <v>69</v>
      </c>
      <c r="L13" s="3"/>
    </row>
    <row r="14" customFormat="false" ht="13.5" hidden="false" customHeight="true" outlineLevel="0" collapsed="false">
      <c r="A14" s="2"/>
      <c r="B14" s="7" t="n">
        <f aca="false">B13+1</f>
        <v>5</v>
      </c>
      <c r="C14" s="8" t="n">
        <v>100</v>
      </c>
      <c r="D14" s="2"/>
      <c r="E14" s="37" t="n">
        <f aca="false">B14^0</f>
        <v>1</v>
      </c>
      <c r="F14" s="36" t="n">
        <f aca="false">B14^1</f>
        <v>5</v>
      </c>
      <c r="G14" s="38" t="n">
        <f aca="false">B14^2</f>
        <v>25</v>
      </c>
      <c r="I14" s="10"/>
      <c r="K14" s="39" t="n">
        <f aca="false">C14</f>
        <v>100</v>
      </c>
      <c r="L14" s="3"/>
    </row>
    <row r="15" customFormat="false" ht="13.5" hidden="false" customHeight="true" outlineLevel="0" collapsed="false">
      <c r="A15" s="2"/>
      <c r="B15" s="7" t="n">
        <f aca="false">B14+1</f>
        <v>6</v>
      </c>
      <c r="C15" s="8" t="n">
        <v>137</v>
      </c>
      <c r="D15" s="2"/>
      <c r="E15" s="37" t="n">
        <f aca="false">B15^0</f>
        <v>1</v>
      </c>
      <c r="F15" s="36" t="n">
        <f aca="false">B15^1</f>
        <v>6</v>
      </c>
      <c r="G15" s="38" t="n">
        <f aca="false">B15^2</f>
        <v>36</v>
      </c>
      <c r="I15" s="10"/>
      <c r="K15" s="39" t="n">
        <f aca="false">C15</f>
        <v>137</v>
      </c>
      <c r="L15" s="3"/>
    </row>
    <row r="16" customFormat="false" ht="13.2" hidden="false" customHeight="false" outlineLevel="0" collapsed="false">
      <c r="A16" s="2"/>
      <c r="B16" s="7" t="n">
        <f aca="false">B15+1</f>
        <v>7</v>
      </c>
      <c r="C16" s="8" t="n">
        <v>180</v>
      </c>
      <c r="D16" s="2"/>
      <c r="E16" s="37" t="n">
        <f aca="false">B16^0</f>
        <v>1</v>
      </c>
      <c r="F16" s="36" t="n">
        <f aca="false">B16^1</f>
        <v>7</v>
      </c>
      <c r="G16" s="38" t="n">
        <f aca="false">B16^2</f>
        <v>49</v>
      </c>
      <c r="I16" s="10"/>
      <c r="K16" s="39" t="n">
        <f aca="false">C16</f>
        <v>180</v>
      </c>
      <c r="L16" s="3"/>
    </row>
    <row r="17" customFormat="false" ht="13.2" hidden="false" customHeight="false" outlineLevel="0" collapsed="false">
      <c r="A17" s="2"/>
      <c r="B17" s="7" t="n">
        <f aca="false">B16+1</f>
        <v>8</v>
      </c>
      <c r="C17" s="8" t="n">
        <v>229</v>
      </c>
      <c r="D17" s="2"/>
      <c r="E17" s="37" t="n">
        <f aca="false">B17^0</f>
        <v>1</v>
      </c>
      <c r="F17" s="36" t="n">
        <f aca="false">B17^1</f>
        <v>8</v>
      </c>
      <c r="G17" s="38" t="n">
        <f aca="false">B17^2</f>
        <v>64</v>
      </c>
      <c r="I17" s="10"/>
      <c r="K17" s="39" t="n">
        <f aca="false">C17</f>
        <v>229</v>
      </c>
      <c r="L17" s="3"/>
    </row>
    <row r="18" customFormat="false" ht="13.2" hidden="false" customHeight="false" outlineLevel="0" collapsed="false">
      <c r="A18" s="2"/>
      <c r="B18" s="7" t="n">
        <f aca="false">B17+1</f>
        <v>9</v>
      </c>
      <c r="C18" s="8" t="n">
        <v>284</v>
      </c>
      <c r="D18" s="2"/>
      <c r="E18" s="37" t="n">
        <f aca="false">B18^0</f>
        <v>1</v>
      </c>
      <c r="F18" s="36" t="n">
        <f aca="false">B18^1</f>
        <v>9</v>
      </c>
      <c r="G18" s="38" t="n">
        <f aca="false">B18^2</f>
        <v>81</v>
      </c>
      <c r="I18" s="10"/>
      <c r="K18" s="39" t="n">
        <f aca="false">C18</f>
        <v>284</v>
      </c>
      <c r="L18" s="3"/>
    </row>
    <row r="19" customFormat="false" ht="13.2" hidden="false" customHeight="false" outlineLevel="0" collapsed="false">
      <c r="A19" s="2"/>
      <c r="B19" s="7" t="n">
        <f aca="false">B18+1</f>
        <v>10</v>
      </c>
      <c r="C19" s="8" t="n">
        <v>345</v>
      </c>
      <c r="D19" s="2"/>
      <c r="E19" s="37" t="n">
        <f aca="false">B19^0</f>
        <v>1</v>
      </c>
      <c r="F19" s="36" t="n">
        <f aca="false">B19^1</f>
        <v>10</v>
      </c>
      <c r="G19" s="38" t="n">
        <f aca="false">B19^2</f>
        <v>100</v>
      </c>
      <c r="I19" s="10"/>
      <c r="K19" s="39" t="n">
        <f aca="false">C19</f>
        <v>345</v>
      </c>
      <c r="L19" s="3"/>
    </row>
    <row r="20" customFormat="false" ht="13.2" hidden="false" customHeight="false" outlineLevel="0" collapsed="false">
      <c r="A20" s="2"/>
      <c r="B20" s="7" t="n">
        <f aca="false">B19+1</f>
        <v>11</v>
      </c>
      <c r="C20" s="8" t="n">
        <v>412</v>
      </c>
      <c r="D20" s="2"/>
      <c r="E20" s="37" t="n">
        <f aca="false">B20^0</f>
        <v>1</v>
      </c>
      <c r="F20" s="36" t="n">
        <f aca="false">B20^1</f>
        <v>11</v>
      </c>
      <c r="G20" s="38" t="n">
        <f aca="false">B20^2</f>
        <v>121</v>
      </c>
      <c r="I20" s="10"/>
      <c r="K20" s="39" t="n">
        <f aca="false">C20</f>
        <v>412</v>
      </c>
      <c r="L20" s="3"/>
    </row>
    <row r="21" customFormat="false" ht="13.2" hidden="false" customHeight="false" outlineLevel="0" collapsed="false">
      <c r="A21" s="2"/>
      <c r="B21" s="7" t="n">
        <f aca="false">B20+1</f>
        <v>12</v>
      </c>
      <c r="C21" s="8" t="n">
        <v>485</v>
      </c>
      <c r="D21" s="2"/>
      <c r="E21" s="37" t="n">
        <f aca="false">B21^0</f>
        <v>1</v>
      </c>
      <c r="F21" s="36" t="n">
        <f aca="false">B21^1</f>
        <v>12</v>
      </c>
      <c r="G21" s="38" t="n">
        <f aca="false">B21^2</f>
        <v>144</v>
      </c>
      <c r="I21" s="10"/>
      <c r="K21" s="39" t="n">
        <f aca="false">C21</f>
        <v>485</v>
      </c>
      <c r="L21" s="3"/>
    </row>
    <row r="22" customFormat="false" ht="8.25" hidden="false" customHeight="true" outlineLevel="0" collapsed="false">
      <c r="A22" s="2"/>
      <c r="B22" s="2"/>
      <c r="C22" s="2"/>
    </row>
    <row r="23" customFormat="false" ht="14.25" hidden="false" customHeight="false" outlineLevel="0" collapsed="false">
      <c r="B23" s="2"/>
      <c r="C23" s="2" t="s">
        <v>87</v>
      </c>
    </row>
    <row r="24" customFormat="false" ht="14.25" hidden="false" customHeight="false" outlineLevel="0" collapsed="false">
      <c r="B24" s="11" t="s">
        <v>88</v>
      </c>
      <c r="C24" s="2" t="s">
        <v>93</v>
      </c>
    </row>
    <row r="25" customFormat="false" ht="14.25" hidden="false" customHeight="false" outlineLevel="0" collapsed="false">
      <c r="B25" s="11" t="s">
        <v>88</v>
      </c>
      <c r="C25" s="2" t="s">
        <v>94</v>
      </c>
    </row>
    <row r="26" customFormat="false" ht="8.25" hidden="false" customHeight="true" outlineLevel="0" collapsed="false">
      <c r="A26" s="2"/>
      <c r="B26" s="2"/>
      <c r="C26" s="2"/>
    </row>
    <row r="27" customFormat="false" ht="13.2" hidden="false" customHeight="false" outlineLevel="0" collapsed="false">
      <c r="B27" s="2"/>
      <c r="C27" s="40" t="s">
        <v>95</v>
      </c>
      <c r="D27" s="40"/>
      <c r="E27" s="41" t="n">
        <f aca="false" t="array" ref="E27:G29">MMULT(TRANSPOSE(E9:G21),E9:G21)</f>
        <v>13</v>
      </c>
      <c r="F27" s="10" t="n">
        <v>78</v>
      </c>
      <c r="G27" s="42" t="n">
        <v>650</v>
      </c>
      <c r="H27" s="11"/>
    </row>
    <row r="28" customFormat="false" ht="13.2" hidden="false" customHeight="false" outlineLevel="0" collapsed="false">
      <c r="E28" s="41" t="n">
        <v>78</v>
      </c>
      <c r="F28" s="10" t="n">
        <v>650</v>
      </c>
      <c r="G28" s="42" t="n">
        <v>6084</v>
      </c>
      <c r="H28" s="11"/>
    </row>
    <row r="29" customFormat="false" ht="13.2" hidden="false" customHeight="false" outlineLevel="0" collapsed="false">
      <c r="E29" s="41" t="n">
        <v>650</v>
      </c>
      <c r="F29" s="10" t="n">
        <v>6084</v>
      </c>
      <c r="G29" s="42" t="n">
        <v>60710</v>
      </c>
      <c r="H29" s="11"/>
    </row>
    <row r="30" customFormat="false" ht="8.25" hidden="false" customHeight="true" outlineLevel="0" collapsed="false">
      <c r="A30" s="2"/>
      <c r="B30" s="2"/>
      <c r="C30" s="2"/>
    </row>
    <row r="31" customFormat="false" ht="13.2" hidden="false" customHeight="false" outlineLevel="0" collapsed="false">
      <c r="C31" s="40" t="s">
        <v>96</v>
      </c>
      <c r="D31" s="40"/>
      <c r="E31" s="41" t="n">
        <f aca="false" t="array" ref="E31:G33">MINVERSE(E27:G29)</f>
        <v>0.516483516483517</v>
      </c>
      <c r="F31" s="10" t="n">
        <v>-0.164835164835165</v>
      </c>
      <c r="G31" s="42" t="n">
        <v>0.010989010989011</v>
      </c>
      <c r="H31" s="11"/>
    </row>
    <row r="32" customFormat="false" ht="13.2" hidden="false" customHeight="false" outlineLevel="0" collapsed="false">
      <c r="E32" s="41" t="n">
        <v>-0.164835164835165</v>
      </c>
      <c r="F32" s="10" t="n">
        <v>0.0774225774225774</v>
      </c>
      <c r="G32" s="42" t="n">
        <v>-0.00599400599400599</v>
      </c>
      <c r="H32" s="11"/>
    </row>
    <row r="33" customFormat="false" ht="13.2" hidden="false" customHeight="false" outlineLevel="0" collapsed="false">
      <c r="E33" s="41" t="n">
        <v>0.010989010989011</v>
      </c>
      <c r="F33" s="10" t="n">
        <v>-0.005994005994006</v>
      </c>
      <c r="G33" s="42" t="n">
        <v>0.000499500499500499</v>
      </c>
      <c r="H33" s="11"/>
    </row>
    <row r="34" customFormat="false" ht="8.25" hidden="false" customHeight="true" outlineLevel="0" collapsed="false">
      <c r="A34" s="2"/>
      <c r="B34" s="2"/>
      <c r="C34" s="2"/>
    </row>
    <row r="35" customFormat="false" ht="13.2" hidden="false" customHeight="false" outlineLevel="0" collapsed="false">
      <c r="C35" s="40" t="s">
        <v>97</v>
      </c>
      <c r="D35" s="40"/>
      <c r="E35" s="43" t="n">
        <f aca="false" t="array" ref="E35:E37">MMULT(TRANSPOSE(E9:G21),K9:K21)</f>
        <v>2327</v>
      </c>
    </row>
    <row r="36" customFormat="false" ht="13.2" hidden="false" customHeight="false" outlineLevel="0" collapsed="false">
      <c r="E36" s="43" t="n">
        <v>21242</v>
      </c>
    </row>
    <row r="37" customFormat="false" ht="13.2" hidden="false" customHeight="false" outlineLevel="0" collapsed="false">
      <c r="E37" s="43" t="n">
        <v>209716</v>
      </c>
    </row>
    <row r="38" customFormat="false" ht="8.25" hidden="false" customHeight="true" outlineLevel="0" collapsed="false">
      <c r="A38" s="2"/>
      <c r="B38" s="2"/>
      <c r="C38" s="2"/>
    </row>
    <row r="39" customFormat="false" ht="13.2" hidden="false" customHeight="false" outlineLevel="0" collapsed="false">
      <c r="B39" s="11" t="s">
        <v>91</v>
      </c>
      <c r="C39" s="1" t="s">
        <v>98</v>
      </c>
      <c r="E39" s="43" t="n">
        <f aca="false" t="array" ref="E39:E41">MMULT(E31:G33,E35:E37)</f>
        <v>4.99999999999795</v>
      </c>
    </row>
    <row r="40" customFormat="false" ht="13.2" hidden="false" customHeight="false" outlineLevel="0" collapsed="false">
      <c r="E40" s="43" t="n">
        <v>4.00000000000074</v>
      </c>
    </row>
    <row r="41" customFormat="false" ht="13.2" hidden="false" customHeight="false" outlineLevel="0" collapsed="false">
      <c r="E41" s="43" t="n">
        <v>2.99999999999996</v>
      </c>
    </row>
    <row r="42" customFormat="false" ht="8.5" hidden="false" customHeight="true" outlineLevel="0" collapsed="false">
      <c r="A42" s="2"/>
      <c r="B42" s="2"/>
      <c r="C42" s="2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customFormat="false" ht="15" hidden="false" customHeight="false" outlineLevel="0" collapsed="false">
      <c r="A43" s="3"/>
      <c r="B43" s="4" t="s">
        <v>99</v>
      </c>
      <c r="C43" s="9"/>
      <c r="D43" s="9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customFormat="false" ht="15" hidden="false" customHeight="false" outlineLevel="0" collapsed="false">
      <c r="A44" s="3"/>
      <c r="B44" s="1" t="s">
        <v>103</v>
      </c>
      <c r="C44" s="12"/>
      <c r="D44" s="1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customFormat="false" ht="8.5" hidden="false" customHeight="true" outlineLevel="0" collapsed="false">
      <c r="A45" s="2"/>
      <c r="B45" s="2"/>
      <c r="C45" s="2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customFormat="false" ht="15" hidden="false" customHeight="false" outlineLevel="0" collapsed="false">
      <c r="A46" s="3"/>
      <c r="B46" s="5" t="s">
        <v>11</v>
      </c>
      <c r="C46" s="6" t="s">
        <v>12</v>
      </c>
      <c r="D46" s="1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customFormat="false" ht="15" hidden="false" customHeight="false" outlineLevel="0" collapsed="false">
      <c r="A47" s="3"/>
      <c r="B47" s="13" t="s">
        <v>9</v>
      </c>
      <c r="C47" s="14" t="n">
        <f aca="false">E39</f>
        <v>4.99999999999795</v>
      </c>
      <c r="D47" s="1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customFormat="false" ht="15" hidden="false" customHeight="false" outlineLevel="0" collapsed="false">
      <c r="A48" s="3"/>
      <c r="B48" s="13" t="s">
        <v>79</v>
      </c>
      <c r="C48" s="14" t="n">
        <f aca="false">E40</f>
        <v>4.00000000000074</v>
      </c>
      <c r="D48" s="1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customFormat="false" ht="15" hidden="false" customHeight="false" outlineLevel="0" collapsed="false">
      <c r="A49" s="3"/>
      <c r="B49" s="13" t="s">
        <v>104</v>
      </c>
      <c r="C49" s="14" t="n">
        <f aca="false">E41</f>
        <v>2.99999999999996</v>
      </c>
      <c r="D49" s="1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customFormat="false" ht="8.5" hidden="false" customHeight="true" outlineLevel="0" collapsed="false">
      <c r="A50" s="2"/>
      <c r="B50" s="2"/>
      <c r="C50" s="2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customFormat="false" ht="14.15" hidden="false" customHeight="true" outlineLevel="0" collapsed="false">
      <c r="A51" s="3"/>
      <c r="B51" s="5" t="s">
        <v>6</v>
      </c>
      <c r="C51" s="6" t="s">
        <v>13</v>
      </c>
      <c r="D51" s="15" t="s">
        <v>14</v>
      </c>
      <c r="E51" s="44"/>
      <c r="F51" s="4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customFormat="false" ht="13.2" hidden="false" customHeight="false" outlineLevel="0" collapsed="false">
      <c r="B52" s="7" t="n">
        <v>0</v>
      </c>
      <c r="C52" s="8" t="n">
        <f aca="false">$C$47+$C$48*B52+$C$49*B52^2</f>
        <v>4.99999999999795</v>
      </c>
      <c r="D52" s="16" t="str">
        <f aca="false">"a + b."&amp;B52&amp;" + c."&amp;B52&amp;"²"</f>
        <v>a + b.0 + c.0²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customFormat="false" ht="13.2" hidden="false" customHeight="false" outlineLevel="0" collapsed="false">
      <c r="B53" s="7" t="n">
        <f aca="false">B52+1</f>
        <v>1</v>
      </c>
      <c r="C53" s="8" t="n">
        <f aca="false">$C$47+$C$48*B53+$C$49*B53^2</f>
        <v>11.9999999999987</v>
      </c>
      <c r="D53" s="16" t="str">
        <f aca="false">"a + b."&amp;B53&amp;" + c."&amp;B53&amp;"²"</f>
        <v>a + b.1 + c.1²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customFormat="false" ht="13.2" hidden="false" customHeight="false" outlineLevel="0" collapsed="false">
      <c r="B54" s="7" t="n">
        <f aca="false">B53+1</f>
        <v>2</v>
      </c>
      <c r="C54" s="8" t="n">
        <f aca="false">$C$47+$C$48*B54+$C$49*B54^2</f>
        <v>24.9999999999993</v>
      </c>
      <c r="D54" s="16" t="str">
        <f aca="false">"a + b."&amp;B54&amp;" + c."&amp;B54&amp;"²"</f>
        <v>a + b.2 + c.2²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customFormat="false" ht="13.2" hidden="false" customHeight="false" outlineLevel="0" collapsed="false">
      <c r="B55" s="7" t="n">
        <f aca="false">B54+1</f>
        <v>3</v>
      </c>
      <c r="C55" s="8" t="n">
        <f aca="false">$C$47+$C$48*B55+$C$49*B55^2</f>
        <v>43.9999999999998</v>
      </c>
      <c r="D55" s="16" t="str">
        <f aca="false">"a + b."&amp;B55&amp;" + c."&amp;B55&amp;"²"</f>
        <v>a + b.3 + c.3²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customFormat="false" ht="13.2" hidden="false" customHeight="false" outlineLevel="0" collapsed="false">
      <c r="B56" s="7" t="n">
        <f aca="false">B55+1</f>
        <v>4</v>
      </c>
      <c r="C56" s="8" t="n">
        <f aca="false">$C$47+$C$48*B56+$C$49*B56^2</f>
        <v>69.0000000000003</v>
      </c>
      <c r="D56" s="16" t="str">
        <f aca="false">"a + b."&amp;B56&amp;" + c."&amp;B56&amp;"²"</f>
        <v>a + b.4 + c.4²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customFormat="false" ht="13.2" hidden="false" customHeight="false" outlineLevel="0" collapsed="false">
      <c r="B57" s="7" t="n">
        <f aca="false">B56+1</f>
        <v>5</v>
      </c>
      <c r="C57" s="8" t="n">
        <f aca="false">$C$47+$C$48*B57+$C$49*B57^2</f>
        <v>100.000000000001</v>
      </c>
      <c r="D57" s="16" t="str">
        <f aca="false">"a + b."&amp;B57&amp;" + c."&amp;B57&amp;"²"</f>
        <v>a + b.5 + c.5²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customFormat="false" ht="13.2" hidden="false" customHeight="false" outlineLevel="0" collapsed="false">
      <c r="B58" s="7" t="n">
        <f aca="false">B57+1</f>
        <v>6</v>
      </c>
      <c r="C58" s="8" t="n">
        <f aca="false">$C$47+$C$48*B58+$C$49*B58^2</f>
        <v>137.000000000001</v>
      </c>
      <c r="D58" s="16" t="str">
        <f aca="false">"a + b."&amp;B58&amp;" + c."&amp;B58&amp;"²"</f>
        <v>a + b.6 + c.6²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customFormat="false" ht="13.2" hidden="false" customHeight="false" outlineLevel="0" collapsed="false">
      <c r="B59" s="7" t="n">
        <f aca="false">B58+1</f>
        <v>7</v>
      </c>
      <c r="C59" s="8" t="n">
        <f aca="false">$C$47+$C$48*B59+$C$49*B59^2</f>
        <v>180.000000000001</v>
      </c>
      <c r="D59" s="16" t="str">
        <f aca="false">"a + b."&amp;B59&amp;" + c."&amp;B59&amp;"²"</f>
        <v>a + b.7 + c.7²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customFormat="false" ht="13.2" hidden="false" customHeight="false" outlineLevel="0" collapsed="false">
      <c r="B60" s="7" t="n">
        <f aca="false">B59+1</f>
        <v>8</v>
      </c>
      <c r="C60" s="8" t="n">
        <f aca="false">$C$47+$C$48*B60+$C$49*B60^2</f>
        <v>229.000000000001</v>
      </c>
      <c r="D60" s="16" t="str">
        <f aca="false">"a + b."&amp;B60&amp;" + c."&amp;B60&amp;"²"</f>
        <v>a + b.8 + c.8²</v>
      </c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customFormat="false" ht="13.2" hidden="false" customHeight="false" outlineLevel="0" collapsed="false">
      <c r="B61" s="7" t="n">
        <f aca="false">B60+1</f>
        <v>9</v>
      </c>
      <c r="C61" s="8" t="n">
        <f aca="false">$C$47+$C$48*B61+$C$49*B61^2</f>
        <v>284.000000000002</v>
      </c>
      <c r="D61" s="16" t="str">
        <f aca="false">"a + b."&amp;B61&amp;" + c."&amp;B61&amp;"²"</f>
        <v>a + b.9 + c.9²</v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customFormat="false" ht="13.2" hidden="false" customHeight="false" outlineLevel="0" collapsed="false">
      <c r="B62" s="7" t="n">
        <f aca="false">B61+1</f>
        <v>10</v>
      </c>
      <c r="C62" s="8" t="n">
        <f aca="false">$C$47+$C$48*B62+$C$49*B62^2</f>
        <v>345.000000000001</v>
      </c>
      <c r="D62" s="16" t="str">
        <f aca="false">"a + b."&amp;B62&amp;" + c."&amp;B62&amp;"²"</f>
        <v>a + b.10 + c.10²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customFormat="false" ht="13.2" hidden="false" customHeight="false" outlineLevel="0" collapsed="false">
      <c r="B63" s="7" t="n">
        <f aca="false">B62+1</f>
        <v>11</v>
      </c>
      <c r="C63" s="8" t="n">
        <f aca="false">$C$47+$C$48*B63+$C$49*B63^2</f>
        <v>412.000000000001</v>
      </c>
      <c r="D63" s="16" t="str">
        <f aca="false">"a + b."&amp;B63&amp;" + c."&amp;B63&amp;"²"</f>
        <v>a + b.11 + c.11²</v>
      </c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customFormat="false" ht="13.2" hidden="false" customHeight="false" outlineLevel="0" collapsed="false">
      <c r="B64" s="7" t="n">
        <f aca="false">B63+1</f>
        <v>12</v>
      </c>
      <c r="C64" s="8" t="n">
        <f aca="false">$C$47+$C$48*B64+$C$49*B64^2</f>
        <v>485.000000000001</v>
      </c>
      <c r="D64" s="16" t="str">
        <f aca="false">"a + b."&amp;B64&amp;" + c."&amp;B64&amp;"²"</f>
        <v>a + b.12 + c.12²</v>
      </c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customFormat="false" ht="8.5" hidden="false" customHeight="true" outlineLevel="0" collapsed="false">
      <c r="A65" s="2"/>
      <c r="B65" s="2"/>
      <c r="C65" s="2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C27:D27"/>
    <mergeCell ref="C31:D31"/>
    <mergeCell ref="C35:D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2A5F5"/>
    <pageSetUpPr fitToPage="false"/>
  </sheetPr>
  <dimension ref="A1:AF1048576"/>
  <sheetViews>
    <sheetView showFormulas="false" showGridLines="fals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6" activeCellId="0" sqref="A36"/>
    </sheetView>
  </sheetViews>
  <sheetFormatPr defaultColWidth="11.5625" defaultRowHeight="13.2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7.67"/>
    <col collapsed="false" customWidth="true" hidden="false" outlineLevel="0" max="8" min="5" style="10" width="7.67"/>
    <col collapsed="false" customWidth="true" hidden="false" outlineLevel="0" max="9" min="9" style="11" width="7.67"/>
    <col collapsed="false" customWidth="true" hidden="false" outlineLevel="0" max="10" min="10" style="10" width="7.67"/>
    <col collapsed="false" customWidth="true" hidden="false" outlineLevel="0" max="11" min="11" style="11" width="7.67"/>
    <col collapsed="false" customWidth="true" hidden="false" outlineLevel="0" max="12" min="12" style="2" width="2.56"/>
  </cols>
  <sheetData>
    <row r="1" customFormat="false" ht="8.25" hidden="false" customHeight="true" outlineLevel="0" collapsed="false">
      <c r="A1" s="2"/>
    </row>
    <row r="2" customFormat="false" ht="16.5" hidden="false" customHeight="true" outlineLevel="0" collapsed="false">
      <c r="A2" s="2"/>
      <c r="B2" s="4" t="s">
        <v>108</v>
      </c>
      <c r="C2" s="4"/>
      <c r="D2" s="45"/>
    </row>
    <row r="3" customFormat="false" ht="16.5" hidden="false" customHeight="true" outlineLevel="0" collapsed="false">
      <c r="A3" s="2"/>
      <c r="B3" s="1" t="s">
        <v>103</v>
      </c>
    </row>
    <row r="4" customFormat="false" ht="8.25" hidden="false" customHeight="true" outlineLevel="0" collapsed="false">
      <c r="A4" s="2"/>
      <c r="B4" s="2"/>
      <c r="C4" s="2"/>
    </row>
    <row r="5" customFormat="false" ht="16.5" hidden="false" customHeight="true" outlineLevel="0" collapsed="false">
      <c r="A5" s="2"/>
      <c r="C5" s="2" t="s">
        <v>87</v>
      </c>
    </row>
    <row r="6" customFormat="false" ht="16.5" hidden="false" customHeight="true" outlineLevel="0" collapsed="false">
      <c r="A6" s="2"/>
      <c r="B6" s="11" t="s">
        <v>88</v>
      </c>
      <c r="C6" s="2" t="s">
        <v>89</v>
      </c>
    </row>
    <row r="7" customFormat="false" ht="8.25" hidden="false" customHeight="true" outlineLevel="0" collapsed="false">
      <c r="A7" s="2"/>
    </row>
    <row r="8" customFormat="false" ht="13.5" hidden="false" customHeight="true" outlineLevel="0" collapsed="false">
      <c r="A8" s="2"/>
      <c r="B8" s="5" t="s">
        <v>6</v>
      </c>
      <c r="C8" s="6" t="s">
        <v>7</v>
      </c>
    </row>
    <row r="9" customFormat="false" ht="13.5" hidden="false" customHeight="true" outlineLevel="0" collapsed="false">
      <c r="A9" s="2"/>
      <c r="B9" s="7" t="n">
        <v>10</v>
      </c>
      <c r="C9" s="8" t="n">
        <v>345</v>
      </c>
      <c r="D9" s="11" t="s">
        <v>90</v>
      </c>
      <c r="E9" s="37" t="n">
        <f aca="false">1</f>
        <v>1</v>
      </c>
      <c r="F9" s="36" t="n">
        <f aca="false">B9^1</f>
        <v>10</v>
      </c>
      <c r="G9" s="38" t="n">
        <f aca="false">B9^2</f>
        <v>100</v>
      </c>
      <c r="H9" s="11" t="s">
        <v>91</v>
      </c>
      <c r="I9" s="39" t="s">
        <v>9</v>
      </c>
      <c r="J9" s="11" t="s">
        <v>92</v>
      </c>
      <c r="K9" s="39" t="n">
        <f aca="false">C9</f>
        <v>345</v>
      </c>
    </row>
    <row r="10" customFormat="false" ht="13.5" hidden="false" customHeight="true" outlineLevel="0" collapsed="false">
      <c r="A10" s="2"/>
      <c r="B10" s="7" t="n">
        <v>11</v>
      </c>
      <c r="C10" s="8" t="n">
        <v>412</v>
      </c>
      <c r="D10" s="2"/>
      <c r="E10" s="37" t="n">
        <f aca="false">B10^0</f>
        <v>1</v>
      </c>
      <c r="F10" s="36" t="n">
        <f aca="false">B10^1</f>
        <v>11</v>
      </c>
      <c r="G10" s="38" t="n">
        <f aca="false">B10^2</f>
        <v>121</v>
      </c>
      <c r="I10" s="39" t="s">
        <v>79</v>
      </c>
      <c r="K10" s="39" t="n">
        <f aca="false">C10</f>
        <v>412</v>
      </c>
    </row>
    <row r="11" customFormat="false" ht="13.5" hidden="false" customHeight="true" outlineLevel="0" collapsed="false">
      <c r="A11" s="2"/>
      <c r="B11" s="7" t="n">
        <v>12</v>
      </c>
      <c r="C11" s="8" t="n">
        <v>485</v>
      </c>
      <c r="D11" s="2"/>
      <c r="E11" s="37" t="n">
        <f aca="false">B11^0</f>
        <v>1</v>
      </c>
      <c r="F11" s="36" t="n">
        <f aca="false">B11^1</f>
        <v>12</v>
      </c>
      <c r="G11" s="38" t="n">
        <f aca="false">B11^2</f>
        <v>144</v>
      </c>
      <c r="I11" s="39" t="s">
        <v>104</v>
      </c>
      <c r="K11" s="39" t="n">
        <f aca="false">C11</f>
        <v>485</v>
      </c>
    </row>
    <row r="12" customFormat="false" ht="8.25" hidden="false" customHeight="true" outlineLevel="0" collapsed="false">
      <c r="A12" s="2"/>
      <c r="B12" s="2"/>
      <c r="C12" s="2"/>
    </row>
    <row r="13" customFormat="false" ht="13.2" hidden="false" customHeight="false" outlineLevel="0" collapsed="false">
      <c r="B13" s="2"/>
      <c r="C13" s="2" t="s">
        <v>87</v>
      </c>
    </row>
    <row r="14" customFormat="false" ht="13.2" hidden="false" customHeight="false" outlineLevel="0" collapsed="false">
      <c r="B14" s="11" t="s">
        <v>88</v>
      </c>
      <c r="C14" s="2" t="s">
        <v>93</v>
      </c>
    </row>
    <row r="15" customFormat="false" ht="13.2" hidden="false" customHeight="false" outlineLevel="0" collapsed="false">
      <c r="B15" s="11" t="s">
        <v>88</v>
      </c>
      <c r="C15" s="2" t="s">
        <v>94</v>
      </c>
    </row>
    <row r="16" customFormat="false" ht="8.25" hidden="false" customHeight="true" outlineLevel="0" collapsed="false">
      <c r="A16" s="2"/>
      <c r="B16" s="2"/>
      <c r="C16" s="2"/>
    </row>
    <row r="17" customFormat="false" ht="13.2" hidden="false" customHeight="false" outlineLevel="0" collapsed="false">
      <c r="B17" s="2"/>
      <c r="C17" s="40" t="s">
        <v>101</v>
      </c>
      <c r="D17" s="40"/>
      <c r="E17" s="41" t="n">
        <f aca="false" t="array" ref="E17:G19">TRANSPOSE(E9:G11)</f>
        <v>1</v>
      </c>
      <c r="F17" s="10" t="n">
        <v>1</v>
      </c>
      <c r="G17" s="42" t="n">
        <v>1</v>
      </c>
      <c r="I17" s="10"/>
      <c r="K17" s="10"/>
    </row>
    <row r="18" customFormat="false" ht="13.2" hidden="false" customHeight="false" outlineLevel="0" collapsed="false">
      <c r="B18" s="2"/>
      <c r="C18" s="2"/>
      <c r="D18" s="11"/>
      <c r="E18" s="41" t="n">
        <v>10</v>
      </c>
      <c r="F18" s="10" t="n">
        <v>11</v>
      </c>
      <c r="G18" s="42" t="n">
        <v>12</v>
      </c>
      <c r="I18" s="10"/>
      <c r="K18" s="10"/>
    </row>
    <row r="19" customFormat="false" ht="13.2" hidden="false" customHeight="false" outlineLevel="0" collapsed="false">
      <c r="B19" s="2"/>
      <c r="C19" s="2"/>
      <c r="E19" s="41" t="n">
        <v>100</v>
      </c>
      <c r="F19" s="10" t="n">
        <v>121</v>
      </c>
      <c r="G19" s="42" t="n">
        <v>144</v>
      </c>
      <c r="I19" s="10"/>
      <c r="K19" s="10"/>
    </row>
    <row r="20" customFormat="false" ht="8.25" hidden="false" customHeight="true" outlineLevel="0" collapsed="false">
      <c r="A20" s="2"/>
      <c r="B20" s="2"/>
      <c r="C20" s="2"/>
    </row>
    <row r="21" customFormat="false" ht="13.2" hidden="false" customHeight="false" outlineLevel="0" collapsed="false">
      <c r="B21" s="2"/>
      <c r="C21" s="40" t="s">
        <v>95</v>
      </c>
      <c r="D21" s="40"/>
      <c r="E21" s="41" t="n">
        <f aca="false" t="array" ref="E21:G23">MMULT(E17:G19,E9:G11)</f>
        <v>3</v>
      </c>
      <c r="F21" s="10" t="n">
        <v>33</v>
      </c>
      <c r="G21" s="42" t="n">
        <v>365</v>
      </c>
      <c r="H21" s="11"/>
    </row>
    <row r="22" customFormat="false" ht="13.2" hidden="false" customHeight="false" outlineLevel="0" collapsed="false">
      <c r="E22" s="41" t="n">
        <v>33</v>
      </c>
      <c r="F22" s="10" t="n">
        <v>365</v>
      </c>
      <c r="G22" s="42" t="n">
        <v>4059</v>
      </c>
      <c r="H22" s="11"/>
    </row>
    <row r="23" customFormat="false" ht="13.2" hidden="false" customHeight="false" outlineLevel="0" collapsed="false">
      <c r="E23" s="41" t="n">
        <v>365</v>
      </c>
      <c r="F23" s="10" t="n">
        <v>4059</v>
      </c>
      <c r="G23" s="42" t="n">
        <v>45377</v>
      </c>
      <c r="H23" s="11"/>
    </row>
    <row r="24" customFormat="false" ht="8.25" hidden="false" customHeight="true" outlineLevel="0" collapsed="false">
      <c r="A24" s="2"/>
      <c r="B24" s="2"/>
      <c r="C24" s="2"/>
    </row>
    <row r="25" customFormat="false" ht="13.2" hidden="false" customHeight="false" outlineLevel="0" collapsed="false">
      <c r="C25" s="40" t="s">
        <v>96</v>
      </c>
      <c r="D25" s="40"/>
      <c r="E25" s="41" t="n">
        <f aca="false" t="array" ref="E25:G27">MINVERSE(E21:G23)</f>
        <v>21780.9999999992</v>
      </c>
      <c r="F25" s="10" t="n">
        <v>-3976.49999999985</v>
      </c>
      <c r="G25" s="42" t="n">
        <v>180.499999999994</v>
      </c>
      <c r="H25" s="11"/>
    </row>
    <row r="26" customFormat="false" ht="13.2" hidden="false" customHeight="false" outlineLevel="0" collapsed="false">
      <c r="E26" s="41" t="n">
        <v>-3976.49999999986</v>
      </c>
      <c r="F26" s="10" t="n">
        <v>726.499999999974</v>
      </c>
      <c r="G26" s="42" t="n">
        <v>-32.9999999999988</v>
      </c>
      <c r="H26" s="11"/>
    </row>
    <row r="27" s="2" customFormat="true" ht="13.2" hidden="false" customHeight="false" outlineLevel="0" collapsed="false">
      <c r="A27" s="1"/>
      <c r="B27" s="1"/>
      <c r="C27" s="1"/>
      <c r="D27" s="1"/>
      <c r="E27" s="41" t="n">
        <v>180.499999999993</v>
      </c>
      <c r="F27" s="10" t="n">
        <v>-32.9999999999988</v>
      </c>
      <c r="G27" s="42" t="n">
        <v>1.49999999999995</v>
      </c>
      <c r="H27" s="11"/>
      <c r="I27" s="11"/>
      <c r="J27" s="10"/>
      <c r="K27" s="11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="2" customFormat="true" ht="8.25" hidden="false" customHeight="true" outlineLevel="0" collapsed="false">
      <c r="D28" s="1"/>
      <c r="E28" s="10"/>
      <c r="F28" s="10"/>
      <c r="G28" s="10"/>
      <c r="H28" s="10"/>
      <c r="I28" s="11"/>
      <c r="J28" s="10"/>
      <c r="K28" s="11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="2" customFormat="true" ht="13.2" hidden="false" customHeight="false" outlineLevel="0" collapsed="false">
      <c r="A29" s="1"/>
      <c r="B29" s="1"/>
      <c r="C29" s="40" t="s">
        <v>97</v>
      </c>
      <c r="D29" s="40"/>
      <c r="E29" s="43" t="n">
        <f aca="false" t="array" ref="E29:E31">MMULT(E17:G19,K9:K11)</f>
        <v>1242</v>
      </c>
      <c r="F29" s="10"/>
      <c r="G29" s="10"/>
      <c r="H29" s="10"/>
      <c r="I29" s="11"/>
      <c r="J29" s="10"/>
      <c r="K29" s="11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="2" customFormat="true" ht="13.2" hidden="false" customHeight="false" outlineLevel="0" collapsed="false">
      <c r="A30" s="1"/>
      <c r="B30" s="1"/>
      <c r="C30" s="1"/>
      <c r="D30" s="1"/>
      <c r="E30" s="43" t="n">
        <v>13802</v>
      </c>
      <c r="F30" s="10"/>
      <c r="G30" s="10"/>
      <c r="H30" s="10"/>
      <c r="I30" s="11"/>
      <c r="J30" s="10"/>
      <c r="K30" s="11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="2" customFormat="true" ht="13.2" hidden="false" customHeight="false" outlineLevel="0" collapsed="false">
      <c r="A31" s="1"/>
      <c r="B31" s="1"/>
      <c r="C31" s="1"/>
      <c r="D31" s="1"/>
      <c r="E31" s="43" t="n">
        <v>154192</v>
      </c>
      <c r="F31" s="10"/>
      <c r="G31" s="10"/>
      <c r="H31" s="10"/>
      <c r="I31" s="11"/>
      <c r="J31" s="10"/>
      <c r="K31" s="11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="2" customFormat="true" ht="8.25" hidden="false" customHeight="true" outlineLevel="0" collapsed="false">
      <c r="D32" s="1"/>
      <c r="E32" s="10"/>
      <c r="F32" s="10"/>
      <c r="G32" s="10"/>
      <c r="H32" s="10"/>
      <c r="I32" s="11"/>
      <c r="J32" s="10"/>
      <c r="K32" s="11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="2" customFormat="true" ht="13.2" hidden="false" customHeight="false" outlineLevel="0" collapsed="false">
      <c r="A33" s="1"/>
      <c r="B33" s="11" t="s">
        <v>91</v>
      </c>
      <c r="C33" s="1" t="s">
        <v>98</v>
      </c>
      <c r="D33" s="1"/>
      <c r="E33" s="43" t="n">
        <f aca="false" t="array" ref="E33:E35">MMULT(E25:G27,E29:E31)</f>
        <v>5.00000002980232</v>
      </c>
      <c r="F33" s="10"/>
      <c r="G33" s="10"/>
      <c r="H33" s="10"/>
      <c r="I33" s="11"/>
      <c r="J33" s="10"/>
      <c r="K33" s="11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="2" customFormat="true" ht="13.2" hidden="false" customHeight="false" outlineLevel="0" collapsed="false">
      <c r="A34" s="1"/>
      <c r="B34" s="1"/>
      <c r="C34" s="1"/>
      <c r="D34" s="1"/>
      <c r="E34" s="43" t="n">
        <v>3.99999999906868</v>
      </c>
      <c r="F34" s="10"/>
      <c r="G34" s="10"/>
      <c r="H34" s="10"/>
      <c r="I34" s="11"/>
      <c r="J34" s="10"/>
      <c r="K34" s="11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="2" customFormat="true" ht="13.2" hidden="false" customHeight="false" outlineLevel="0" collapsed="false">
      <c r="A35" s="1"/>
      <c r="B35" s="1"/>
      <c r="C35" s="1"/>
      <c r="D35" s="1"/>
      <c r="E35" s="43" t="n">
        <v>3.00000000008731</v>
      </c>
      <c r="F35" s="10"/>
      <c r="G35" s="10"/>
      <c r="H35" s="10"/>
      <c r="I35" s="11"/>
      <c r="J35" s="10"/>
      <c r="K35" s="11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customFormat="false" ht="8.5" hidden="false" customHeight="true" outlineLevel="0" collapsed="false">
      <c r="A36" s="2"/>
      <c r="B36" s="2"/>
      <c r="C36" s="2"/>
      <c r="L36" s="10"/>
      <c r="M36" s="10"/>
      <c r="N36" s="10"/>
      <c r="O36" s="10"/>
      <c r="P36" s="10"/>
      <c r="Q36" s="10"/>
      <c r="R36" s="2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customFormat="false" ht="15" hidden="false" customHeight="false" outlineLevel="0" collapsed="false">
      <c r="A37" s="3"/>
      <c r="B37" s="4" t="s">
        <v>99</v>
      </c>
      <c r="C37" s="9"/>
      <c r="D37" s="9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customFormat="false" ht="15" hidden="false" customHeight="false" outlineLevel="0" collapsed="false">
      <c r="A38" s="3"/>
      <c r="B38" s="1" t="s">
        <v>103</v>
      </c>
      <c r="C38" s="12"/>
      <c r="D38" s="1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customFormat="false" ht="8.5" hidden="false" customHeight="true" outlineLevel="0" collapsed="false">
      <c r="A39" s="2"/>
      <c r="B39" s="2"/>
      <c r="C39" s="2"/>
      <c r="L39" s="10"/>
      <c r="M39" s="10"/>
      <c r="N39" s="10"/>
      <c r="O39" s="10"/>
      <c r="P39" s="10"/>
      <c r="Q39" s="10"/>
      <c r="R39" s="2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customFormat="false" ht="15" hidden="false" customHeight="false" outlineLevel="0" collapsed="false">
      <c r="A40" s="3"/>
      <c r="B40" s="5" t="s">
        <v>11</v>
      </c>
      <c r="C40" s="6" t="s">
        <v>12</v>
      </c>
      <c r="D40" s="1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customFormat="false" ht="15" hidden="false" customHeight="false" outlineLevel="0" collapsed="false">
      <c r="A41" s="3"/>
      <c r="B41" s="13" t="s">
        <v>9</v>
      </c>
      <c r="C41" s="14" t="n">
        <f aca="false">E33</f>
        <v>5.00000002980232</v>
      </c>
      <c r="D41" s="1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customFormat="false" ht="15" hidden="false" customHeight="false" outlineLevel="0" collapsed="false">
      <c r="A42" s="3"/>
      <c r="B42" s="13" t="s">
        <v>79</v>
      </c>
      <c r="C42" s="14" t="n">
        <f aca="false">E34</f>
        <v>3.99999999906868</v>
      </c>
      <c r="D42" s="1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customFormat="false" ht="15" hidden="false" customHeight="false" outlineLevel="0" collapsed="false">
      <c r="A43" s="3"/>
      <c r="B43" s="13" t="s">
        <v>104</v>
      </c>
      <c r="C43" s="14" t="n">
        <f aca="false">E35</f>
        <v>3.00000000008731</v>
      </c>
      <c r="D43" s="1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customFormat="false" ht="8.5" hidden="false" customHeight="true" outlineLevel="0" collapsed="false">
      <c r="A44" s="2"/>
      <c r="B44" s="2"/>
      <c r="C44" s="2"/>
      <c r="L44" s="10"/>
      <c r="M44" s="10"/>
      <c r="N44" s="10"/>
      <c r="O44" s="10"/>
      <c r="P44" s="10"/>
      <c r="Q44" s="10"/>
      <c r="R44" s="2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customFormat="false" ht="14.15" hidden="false" customHeight="true" outlineLevel="0" collapsed="false">
      <c r="A45" s="3"/>
      <c r="B45" s="5" t="s">
        <v>6</v>
      </c>
      <c r="C45" s="6" t="s">
        <v>13</v>
      </c>
      <c r="D45" s="15" t="s">
        <v>14</v>
      </c>
      <c r="E45" s="44"/>
      <c r="F45" s="4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customFormat="false" ht="13.2" hidden="false" customHeight="false" outlineLevel="0" collapsed="false">
      <c r="B46" s="7" t="n">
        <v>0</v>
      </c>
      <c r="C46" s="8" t="n">
        <f aca="false">$C$41+$C$42*B46+$C$43*B46^2</f>
        <v>5.00000002980232</v>
      </c>
      <c r="D46" s="16" t="str">
        <f aca="false">"a + b."&amp;B46&amp;" + c."&amp;B46&amp;"²"</f>
        <v>a + b.0 + c.0²</v>
      </c>
      <c r="L46" s="10"/>
      <c r="M46" s="10"/>
      <c r="N46" s="10"/>
      <c r="O46" s="10"/>
      <c r="P46" s="10"/>
      <c r="Q46" s="10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customFormat="false" ht="13.2" hidden="false" customHeight="false" outlineLevel="0" collapsed="false">
      <c r="B47" s="7" t="n">
        <v>5</v>
      </c>
      <c r="C47" s="8" t="n">
        <f aca="false">$C$41+$C$42*B47+$C$43*B47^2</f>
        <v>100.000000027329</v>
      </c>
      <c r="D47" s="16" t="str">
        <f aca="false">"a + b."&amp;B47&amp;" + c."&amp;B47&amp;"²"</f>
        <v>a + b.5 + c.5²</v>
      </c>
      <c r="L47" s="10"/>
      <c r="M47" s="10"/>
      <c r="N47" s="10"/>
      <c r="O47" s="10"/>
      <c r="P47" s="10"/>
      <c r="Q47" s="10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customFormat="false" ht="13.2" hidden="false" customHeight="false" outlineLevel="0" collapsed="false">
      <c r="B48" s="7" t="n">
        <v>12</v>
      </c>
      <c r="C48" s="8" t="n">
        <f aca="false">$C$41+$C$42*B48+$C$43*B48^2</f>
        <v>485.000000031199</v>
      </c>
      <c r="D48" s="16" t="str">
        <f aca="false">"a + b."&amp;B48&amp;" + c."&amp;B48&amp;"²"</f>
        <v>a + b.12 + c.12²</v>
      </c>
      <c r="L48" s="10"/>
      <c r="M48" s="10"/>
      <c r="N48" s="10"/>
      <c r="O48" s="10"/>
      <c r="P48" s="10"/>
      <c r="Q48" s="10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customFormat="false" ht="8.5" hidden="false" customHeight="true" outlineLevel="0" collapsed="false">
      <c r="A49" s="2"/>
      <c r="B49" s="2"/>
      <c r="C49" s="2"/>
      <c r="L49" s="10"/>
      <c r="M49" s="10"/>
      <c r="N49" s="10"/>
      <c r="O49" s="10"/>
      <c r="P49" s="10"/>
      <c r="Q49" s="10"/>
      <c r="R49" s="2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7:D17"/>
    <mergeCell ref="C21:D21"/>
    <mergeCell ref="C25:D25"/>
    <mergeCell ref="C29:D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BDEFB"/>
    <pageSetUpPr fitToPage="false"/>
  </sheetPr>
  <dimension ref="A1:D3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625" defaultRowHeight="15" zeroHeight="false" outlineLevelRow="0" outlineLevelCol="0"/>
  <cols>
    <col collapsed="false" customWidth="true" hidden="false" outlineLevel="0" max="1" min="1" style="12" width="2.56"/>
    <col collapsed="false" customWidth="true" hidden="false" outlineLevel="0" max="3" min="2" style="12" width="10.2"/>
    <col collapsed="false" customWidth="true" hidden="false" outlineLevel="0" max="4" min="4" style="12" width="20.44"/>
    <col collapsed="false" customWidth="true" hidden="false" outlineLevel="0" max="5" min="5" style="12" width="2.56"/>
    <col collapsed="false" customWidth="true" hidden="false" outlineLevel="0" max="13" min="13" style="3" width="2.56"/>
  </cols>
  <sheetData>
    <row r="1" customFormat="false" ht="8.25" hidden="false" customHeight="true" outlineLevel="0" collapsed="false">
      <c r="A1" s="33"/>
    </row>
    <row r="2" customFormat="false" ht="16.5" hidden="false" customHeight="true" outlineLevel="0" collapsed="false">
      <c r="A2" s="33"/>
      <c r="B2" s="4" t="s">
        <v>109</v>
      </c>
      <c r="C2" s="9"/>
      <c r="D2" s="9"/>
    </row>
    <row r="3" customFormat="false" ht="16.5" hidden="false" customHeight="true" outlineLevel="0" collapsed="false">
      <c r="A3" s="33"/>
      <c r="B3" s="1" t="s">
        <v>110</v>
      </c>
    </row>
    <row r="4" customFormat="false" ht="8.25" hidden="false" customHeight="true" outlineLevel="0" collapsed="false">
      <c r="A4" s="33"/>
    </row>
    <row r="5" customFormat="false" ht="13.5" hidden="false" customHeight="true" outlineLevel="0" collapsed="false">
      <c r="A5" s="33"/>
      <c r="B5" s="5" t="s">
        <v>11</v>
      </c>
      <c r="C5" s="6" t="s">
        <v>12</v>
      </c>
    </row>
    <row r="6" customFormat="false" ht="13.5" hidden="false" customHeight="true" outlineLevel="0" collapsed="false">
      <c r="A6" s="33"/>
      <c r="B6" s="13" t="s">
        <v>9</v>
      </c>
      <c r="C6" s="8" t="n">
        <v>5</v>
      </c>
    </row>
    <row r="7" customFormat="false" ht="13.5" hidden="false" customHeight="true" outlineLevel="0" collapsed="false">
      <c r="A7" s="33"/>
      <c r="B7" s="13" t="s">
        <v>79</v>
      </c>
      <c r="C7" s="8" t="n">
        <v>4</v>
      </c>
    </row>
    <row r="8" customFormat="false" ht="13.5" hidden="false" customHeight="true" outlineLevel="0" collapsed="false">
      <c r="A8" s="33"/>
      <c r="B8" s="13" t="s">
        <v>104</v>
      </c>
      <c r="C8" s="8" t="n">
        <v>3</v>
      </c>
    </row>
    <row r="9" customFormat="false" ht="13.5" hidden="false" customHeight="true" outlineLevel="0" collapsed="false">
      <c r="A9" s="33"/>
      <c r="B9" s="13" t="s">
        <v>111</v>
      </c>
      <c r="C9" s="8" t="n">
        <v>2</v>
      </c>
    </row>
    <row r="10" customFormat="false" ht="8.25" hidden="false" customHeight="true" outlineLevel="0" collapsed="false">
      <c r="A10" s="33"/>
    </row>
    <row r="11" customFormat="false" ht="13.5" hidden="false" customHeight="true" outlineLevel="0" collapsed="false">
      <c r="A11" s="33"/>
      <c r="B11" s="5" t="s">
        <v>6</v>
      </c>
      <c r="C11" s="6" t="s">
        <v>22</v>
      </c>
      <c r="D11" s="15" t="s">
        <v>14</v>
      </c>
    </row>
    <row r="12" customFormat="false" ht="13.5" hidden="false" customHeight="true" outlineLevel="0" collapsed="false">
      <c r="A12" s="33"/>
      <c r="B12" s="7" t="n">
        <v>0</v>
      </c>
      <c r="C12" s="8" t="n">
        <f aca="false">$C$6+$C$7*B12+$C$8*B12^2+$C$9*B12^3</f>
        <v>5</v>
      </c>
      <c r="D12" s="8" t="str">
        <f aca="false">"a + b."&amp;B12&amp;" + c."&amp;B12&amp;"² + d."&amp;B12&amp;"³"</f>
        <v>a + b.0 + c.0² + d.0³</v>
      </c>
    </row>
    <row r="13" customFormat="false" ht="13.5" hidden="false" customHeight="true" outlineLevel="0" collapsed="false">
      <c r="A13" s="33"/>
      <c r="B13" s="7" t="n">
        <f aca="false">B12+1</f>
        <v>1</v>
      </c>
      <c r="C13" s="8" t="n">
        <f aca="false">$C$6+$C$7*B13+$C$8*B13^2+$C$9*B13^3</f>
        <v>14</v>
      </c>
      <c r="D13" s="8" t="str">
        <f aca="false">"a + b."&amp;B13&amp;" + c."&amp;B13&amp;"² + d."&amp;B13&amp;"³"</f>
        <v>a + b.1 + c.1² + d.1³</v>
      </c>
    </row>
    <row r="14" customFormat="false" ht="13.5" hidden="false" customHeight="true" outlineLevel="0" collapsed="false">
      <c r="A14" s="33"/>
      <c r="B14" s="7" t="n">
        <f aca="false">B13+1</f>
        <v>2</v>
      </c>
      <c r="C14" s="8" t="n">
        <f aca="false">$C$6+$C$7*B14+$C$8*B14^2+$C$9*B14^3</f>
        <v>41</v>
      </c>
      <c r="D14" s="8" t="str">
        <f aca="false">"a + b."&amp;B14&amp;" + c."&amp;B14&amp;"² + d."&amp;B14&amp;"³"</f>
        <v>a + b.2 + c.2² + d.2³</v>
      </c>
    </row>
    <row r="15" customFormat="false" ht="13.5" hidden="false" customHeight="true" outlineLevel="0" collapsed="false">
      <c r="A15" s="33"/>
      <c r="B15" s="7" t="n">
        <f aca="false">B14+1</f>
        <v>3</v>
      </c>
      <c r="C15" s="8" t="n">
        <f aca="false">$C$6+$C$7*B15+$C$8*B15^2+$C$9*B15^3</f>
        <v>98</v>
      </c>
      <c r="D15" s="8" t="str">
        <f aca="false">"a + b."&amp;B15&amp;" + c."&amp;B15&amp;"² + d."&amp;B15&amp;"³"</f>
        <v>a + b.3 + c.3² + d.3³</v>
      </c>
    </row>
    <row r="16" customFormat="false" ht="13.5" hidden="false" customHeight="true" outlineLevel="0" collapsed="false">
      <c r="A16" s="33"/>
      <c r="B16" s="7" t="n">
        <f aca="false">B15+1</f>
        <v>4</v>
      </c>
      <c r="C16" s="8" t="n">
        <f aca="false">$C$6+$C$7*B16+$C$8*B16^2+$C$9*B16^3</f>
        <v>197</v>
      </c>
      <c r="D16" s="8" t="str">
        <f aca="false">"a + b."&amp;B16&amp;" + c."&amp;B16&amp;"² + d."&amp;B16&amp;"³"</f>
        <v>a + b.4 + c.4² + d.4³</v>
      </c>
    </row>
    <row r="17" customFormat="false" ht="13.5" hidden="false" customHeight="true" outlineLevel="0" collapsed="false">
      <c r="A17" s="33"/>
      <c r="B17" s="7" t="n">
        <f aca="false">B16+1</f>
        <v>5</v>
      </c>
      <c r="C17" s="8" t="n">
        <f aca="false">$C$6+$C$7*B17+$C$8*B17^2+$C$9*B17^3</f>
        <v>350</v>
      </c>
      <c r="D17" s="8" t="str">
        <f aca="false">"a + b."&amp;B17&amp;" + c."&amp;B17&amp;"² + d."&amp;B17&amp;"³"</f>
        <v>a + b.5 + c.5² + d.5³</v>
      </c>
    </row>
    <row r="18" customFormat="false" ht="13.5" hidden="false" customHeight="true" outlineLevel="0" collapsed="false">
      <c r="A18" s="33"/>
      <c r="B18" s="7" t="n">
        <f aca="false">B17+1</f>
        <v>6</v>
      </c>
      <c r="C18" s="8" t="n">
        <f aca="false">$C$6+$C$7*B18+$C$8*B18^2+$C$9*B18^3</f>
        <v>569</v>
      </c>
      <c r="D18" s="8" t="str">
        <f aca="false">"a + b."&amp;B18&amp;" + c."&amp;B18&amp;"² + d."&amp;B18&amp;"³"</f>
        <v>a + b.6 + c.6² + d.6³</v>
      </c>
    </row>
    <row r="19" customFormat="false" ht="15" hidden="false" customHeight="false" outlineLevel="0" collapsed="false">
      <c r="A19" s="33"/>
      <c r="B19" s="7" t="n">
        <f aca="false">B18+1</f>
        <v>7</v>
      </c>
      <c r="C19" s="8" t="n">
        <f aca="false">$C$6+$C$7*B19+$C$8*B19^2+$C$9*B19^3</f>
        <v>866</v>
      </c>
      <c r="D19" s="8" t="str">
        <f aca="false">"a + b."&amp;B19&amp;" + c."&amp;B19&amp;"² + d."&amp;B19&amp;"³"</f>
        <v>a + b.7 + c.7² + d.7³</v>
      </c>
    </row>
    <row r="20" customFormat="false" ht="15" hidden="false" customHeight="false" outlineLevel="0" collapsed="false">
      <c r="A20" s="33"/>
      <c r="B20" s="7" t="n">
        <f aca="false">B19+1</f>
        <v>8</v>
      </c>
      <c r="C20" s="8" t="n">
        <f aca="false">$C$6+$C$7*B20+$C$8*B20^2+$C$9*B20^3</f>
        <v>1253</v>
      </c>
      <c r="D20" s="8" t="str">
        <f aca="false">"a + b."&amp;B20&amp;" + c."&amp;B20&amp;"² + d."&amp;B20&amp;"³"</f>
        <v>a + b.8 + c.8² + d.8³</v>
      </c>
    </row>
    <row r="21" customFormat="false" ht="15" hidden="false" customHeight="false" outlineLevel="0" collapsed="false">
      <c r="A21" s="33"/>
      <c r="B21" s="7" t="n">
        <f aca="false">B20+1</f>
        <v>9</v>
      </c>
      <c r="C21" s="8" t="n">
        <f aca="false">$C$6+$C$7*B21+$C$8*B21^2+$C$9*B21^3</f>
        <v>1742</v>
      </c>
      <c r="D21" s="8" t="str">
        <f aca="false">"a + b."&amp;B21&amp;" + c."&amp;B21&amp;"² + d."&amp;B21&amp;"³"</f>
        <v>a + b.9 + c.9² + d.9³</v>
      </c>
    </row>
    <row r="22" customFormat="false" ht="15" hidden="false" customHeight="false" outlineLevel="0" collapsed="false">
      <c r="A22" s="33"/>
      <c r="B22" s="7" t="n">
        <f aca="false">B21+1</f>
        <v>10</v>
      </c>
      <c r="C22" s="8" t="n">
        <f aca="false">$C$6+$C$7*B22+$C$8*B22^2+$C$9*B22^3</f>
        <v>2345</v>
      </c>
      <c r="D22" s="8" t="str">
        <f aca="false">"a + b."&amp;B22&amp;" + c."&amp;B22&amp;"² + d."&amp;B22&amp;"³"</f>
        <v>a + b.10 + c.10² + d.10³</v>
      </c>
    </row>
    <row r="23" customFormat="false" ht="15" hidden="false" customHeight="false" outlineLevel="0" collapsed="false">
      <c r="A23" s="33"/>
      <c r="B23" s="7" t="n">
        <f aca="false">B22+1</f>
        <v>11</v>
      </c>
      <c r="C23" s="8" t="n">
        <f aca="false">$C$6+$C$7*B23+$C$8*B23^2+$C$9*B23^3</f>
        <v>3074</v>
      </c>
      <c r="D23" s="8" t="str">
        <f aca="false">"a + b."&amp;B23&amp;" + c."&amp;B23&amp;"² + d."&amp;B23&amp;"³"</f>
        <v>a + b.11 + c.11² + d.11³</v>
      </c>
    </row>
    <row r="24" customFormat="false" ht="15" hidden="false" customHeight="false" outlineLevel="0" collapsed="false">
      <c r="A24" s="33"/>
      <c r="B24" s="7" t="n">
        <f aca="false">B23+1</f>
        <v>12</v>
      </c>
      <c r="C24" s="8" t="n">
        <f aca="false">$C$6+$C$7*B24+$C$8*B24^2+$C$9*B24^3</f>
        <v>3941</v>
      </c>
      <c r="D24" s="8" t="str">
        <f aca="false">"a + b."&amp;B24&amp;" + c."&amp;B24&amp;"² + d."&amp;B24&amp;"³"</f>
        <v>a + b.12 + c.12² + d.12³</v>
      </c>
    </row>
    <row r="25" customFormat="false" ht="8.25" hidden="false" customHeight="true" outlineLevel="0" collapsed="false">
      <c r="A25" s="33"/>
    </row>
    <row r="26" customFormat="false" ht="15" hidden="false" customHeight="false" outlineLevel="0" collapsed="false">
      <c r="B26" s="2"/>
      <c r="C26" s="2"/>
      <c r="D26" s="2"/>
    </row>
    <row r="27" customFormat="false" ht="15" hidden="false" customHeight="false" outlineLevel="0" collapsed="false">
      <c r="B27" s="2"/>
      <c r="C27" s="2"/>
      <c r="D27" s="2"/>
    </row>
    <row r="28" customFormat="false" ht="15" hidden="false" customHeight="false" outlineLevel="0" collapsed="false">
      <c r="B28" s="2"/>
      <c r="C28" s="2"/>
      <c r="D28" s="2"/>
    </row>
    <row r="29" customFormat="false" ht="15" hidden="false" customHeight="false" outlineLevel="0" collapsed="false">
      <c r="B29" s="2"/>
      <c r="C29" s="2"/>
      <c r="D29" s="2"/>
    </row>
    <row r="30" customFormat="false" ht="15" hidden="false" customHeight="false" outlineLevel="0" collapsed="false">
      <c r="B30" s="2"/>
      <c r="C30" s="2"/>
      <c r="D30" s="2"/>
    </row>
    <row r="31" customFormat="false" ht="15" hidden="false" customHeight="false" outlineLevel="0" collapsed="false">
      <c r="B31" s="2"/>
      <c r="C31" s="2"/>
      <c r="D31" s="2"/>
    </row>
    <row r="32" customFormat="false" ht="15" hidden="false" customHeight="false" outlineLevel="0" collapsed="false">
      <c r="B32" s="2"/>
      <c r="C32" s="2"/>
      <c r="D32" s="2"/>
    </row>
    <row r="33" customFormat="false" ht="15" hidden="false" customHeight="false" outlineLevel="0" collapsed="false">
      <c r="B33" s="2"/>
      <c r="C33" s="2"/>
      <c r="D33" s="2"/>
    </row>
    <row r="34" customFormat="false" ht="15" hidden="false" customHeight="false" outlineLevel="0" collapsed="false">
      <c r="B34" s="2"/>
      <c r="C34" s="2"/>
      <c r="D34" s="2"/>
    </row>
    <row r="35" customFormat="false" ht="15" hidden="false" customHeight="false" outlineLevel="0" collapsed="false">
      <c r="B35" s="2"/>
      <c r="C35" s="2"/>
      <c r="D3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0CAF9"/>
    <pageSetUpPr fitToPage="false"/>
  </sheetPr>
  <dimension ref="A1:M2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6" activeCellId="0" sqref="M6"/>
    </sheetView>
  </sheetViews>
  <sheetFormatPr defaultColWidth="11.5625" defaultRowHeight="15" zeroHeight="false" outlineLevelRow="0" outlineLevelCol="0"/>
  <cols>
    <col collapsed="false" customWidth="true" hidden="false" outlineLevel="0" max="1" min="1" style="12" width="2.56"/>
    <col collapsed="false" customWidth="true" hidden="false" outlineLevel="0" max="3" min="2" style="12" width="10.2"/>
    <col collapsed="false" customWidth="true" hidden="false" outlineLevel="0" max="4" min="4" style="12" width="2.56"/>
    <col collapsed="false" customWidth="true" hidden="false" outlineLevel="0" max="9" min="5" style="3" width="10.2"/>
    <col collapsed="false" customWidth="true" hidden="false" outlineLevel="0" max="10" min="10" style="12" width="2.56"/>
    <col collapsed="false" customWidth="true" hidden="false" outlineLevel="0" max="12" min="12" style="12" width="2.56"/>
    <col collapsed="false" customWidth="false" hidden="false" outlineLevel="0" max="13" min="13" style="2" width="11.56"/>
    <col collapsed="false" customWidth="true" hidden="false" outlineLevel="0" max="14" min="14" style="3" width="2.56"/>
  </cols>
  <sheetData>
    <row r="1" customFormat="false" ht="8.25" hidden="false" customHeight="true" outlineLevel="0" collapsed="false">
      <c r="A1" s="33"/>
    </row>
    <row r="2" customFormat="false" ht="16.5" hidden="false" customHeight="true" outlineLevel="0" collapsed="false">
      <c r="A2" s="33"/>
      <c r="B2" s="4" t="s">
        <v>112</v>
      </c>
      <c r="C2" s="9"/>
    </row>
    <row r="3" customFormat="false" ht="16.5" hidden="false" customHeight="true" outlineLevel="0" collapsed="false">
      <c r="A3" s="33"/>
      <c r="B3" s="1" t="s">
        <v>110</v>
      </c>
      <c r="M3" s="2" t="s">
        <v>81</v>
      </c>
    </row>
    <row r="4" customFormat="false" ht="8.25" hidden="false" customHeight="true" outlineLevel="0" collapsed="false">
      <c r="A4" s="33"/>
    </row>
    <row r="5" customFormat="false" ht="13.5" hidden="false" customHeight="true" outlineLevel="0" collapsed="false">
      <c r="A5" s="33"/>
      <c r="B5" s="5" t="s">
        <v>6</v>
      </c>
      <c r="C5" s="6" t="s">
        <v>82</v>
      </c>
      <c r="E5" s="5" t="s">
        <v>83</v>
      </c>
      <c r="F5" s="6" t="s">
        <v>84</v>
      </c>
      <c r="G5" s="34" t="s">
        <v>85</v>
      </c>
      <c r="H5" s="6" t="s">
        <v>106</v>
      </c>
      <c r="I5" s="15" t="s">
        <v>113</v>
      </c>
      <c r="K5" s="35" t="s">
        <v>11</v>
      </c>
      <c r="M5" s="35" t="s">
        <v>12</v>
      </c>
    </row>
    <row r="6" customFormat="false" ht="13.5" hidden="false" customHeight="true" outlineLevel="0" collapsed="false">
      <c r="A6" s="33"/>
      <c r="B6" s="7" t="n">
        <v>0</v>
      </c>
      <c r="C6" s="8" t="n">
        <v>5</v>
      </c>
      <c r="E6" s="10" t="str">
        <f aca="false">"P("&amp;B6&amp;")"</f>
        <v>P(0)</v>
      </c>
      <c r="F6" s="8" t="n">
        <v>1</v>
      </c>
      <c r="G6" s="8" t="n">
        <f aca="false">B6^1</f>
        <v>0</v>
      </c>
      <c r="H6" s="8" t="n">
        <f aca="false">B6^2</f>
        <v>0</v>
      </c>
      <c r="I6" s="8" t="n">
        <f aca="false">B6^3</f>
        <v>0</v>
      </c>
      <c r="K6" s="36" t="n">
        <v>5</v>
      </c>
      <c r="M6" s="36" t="n">
        <f aca="false" t="array" ref="M6:M18">MMULT(F6:I18,K6:K9)</f>
        <v>5</v>
      </c>
    </row>
    <row r="7" customFormat="false" ht="13.5" hidden="false" customHeight="true" outlineLevel="0" collapsed="false">
      <c r="A7" s="33"/>
      <c r="B7" s="7" t="n">
        <f aca="false">B6+1</f>
        <v>1</v>
      </c>
      <c r="C7" s="8" t="n">
        <v>14</v>
      </c>
      <c r="E7" s="10" t="str">
        <f aca="false">"P("&amp;B7&amp;")"</f>
        <v>P(1)</v>
      </c>
      <c r="F7" s="8" t="n">
        <f aca="false">B7^0</f>
        <v>1</v>
      </c>
      <c r="G7" s="8" t="n">
        <f aca="false">B7^1</f>
        <v>1</v>
      </c>
      <c r="H7" s="8" t="n">
        <f aca="false">B7^2</f>
        <v>1</v>
      </c>
      <c r="I7" s="8" t="n">
        <f aca="false">B7^3</f>
        <v>1</v>
      </c>
      <c r="K7" s="36" t="n">
        <v>4</v>
      </c>
      <c r="M7" s="36" t="n">
        <v>14</v>
      </c>
    </row>
    <row r="8" customFormat="false" ht="13.5" hidden="false" customHeight="true" outlineLevel="0" collapsed="false">
      <c r="A8" s="33"/>
      <c r="B8" s="7" t="n">
        <f aca="false">B7+1</f>
        <v>2</v>
      </c>
      <c r="C8" s="8" t="n">
        <v>41</v>
      </c>
      <c r="E8" s="10" t="str">
        <f aca="false">"P("&amp;B8&amp;")"</f>
        <v>P(2)</v>
      </c>
      <c r="F8" s="8" t="n">
        <f aca="false">B8^0</f>
        <v>1</v>
      </c>
      <c r="G8" s="8" t="n">
        <f aca="false">B8^1</f>
        <v>2</v>
      </c>
      <c r="H8" s="8" t="n">
        <f aca="false">B8^2</f>
        <v>4</v>
      </c>
      <c r="I8" s="8" t="n">
        <f aca="false">B8^3</f>
        <v>8</v>
      </c>
      <c r="K8" s="36" t="n">
        <v>3</v>
      </c>
      <c r="M8" s="36" t="n">
        <v>41</v>
      </c>
    </row>
    <row r="9" customFormat="false" ht="13.5" hidden="false" customHeight="true" outlineLevel="0" collapsed="false">
      <c r="A9" s="33"/>
      <c r="B9" s="7" t="n">
        <f aca="false">B8+1</f>
        <v>3</v>
      </c>
      <c r="C9" s="8" t="n">
        <v>98</v>
      </c>
      <c r="E9" s="10" t="str">
        <f aca="false">"P("&amp;B9&amp;")"</f>
        <v>P(3)</v>
      </c>
      <c r="F9" s="8" t="n">
        <f aca="false">B9^0</f>
        <v>1</v>
      </c>
      <c r="G9" s="8" t="n">
        <f aca="false">B9^1</f>
        <v>3</v>
      </c>
      <c r="H9" s="8" t="n">
        <f aca="false">B9^2</f>
        <v>9</v>
      </c>
      <c r="I9" s="8" t="n">
        <f aca="false">B9^3</f>
        <v>27</v>
      </c>
      <c r="K9" s="36" t="n">
        <v>2</v>
      </c>
      <c r="M9" s="36" t="n">
        <v>98</v>
      </c>
    </row>
    <row r="10" customFormat="false" ht="13.5" hidden="false" customHeight="true" outlineLevel="0" collapsed="false">
      <c r="A10" s="33"/>
      <c r="B10" s="7" t="n">
        <f aca="false">B9+1</f>
        <v>4</v>
      </c>
      <c r="C10" s="8" t="n">
        <v>197</v>
      </c>
      <c r="E10" s="10" t="str">
        <f aca="false">"P("&amp;B10&amp;")"</f>
        <v>P(4)</v>
      </c>
      <c r="F10" s="8" t="n">
        <f aca="false">B10^0</f>
        <v>1</v>
      </c>
      <c r="G10" s="8" t="n">
        <f aca="false">B10^1</f>
        <v>4</v>
      </c>
      <c r="H10" s="8" t="n">
        <f aca="false">B10^2</f>
        <v>16</v>
      </c>
      <c r="I10" s="8" t="n">
        <f aca="false">B10^3</f>
        <v>64</v>
      </c>
      <c r="M10" s="36" t="n">
        <v>197</v>
      </c>
    </row>
    <row r="11" customFormat="false" ht="13.5" hidden="false" customHeight="true" outlineLevel="0" collapsed="false">
      <c r="A11" s="33"/>
      <c r="B11" s="7" t="n">
        <f aca="false">B10+1</f>
        <v>5</v>
      </c>
      <c r="C11" s="8" t="n">
        <v>350</v>
      </c>
      <c r="E11" s="10" t="str">
        <f aca="false">"P("&amp;B11&amp;")"</f>
        <v>P(5)</v>
      </c>
      <c r="F11" s="8" t="n">
        <f aca="false">B11^0</f>
        <v>1</v>
      </c>
      <c r="G11" s="8" t="n">
        <f aca="false">B11^1</f>
        <v>5</v>
      </c>
      <c r="H11" s="8" t="n">
        <f aca="false">B11^2</f>
        <v>25</v>
      </c>
      <c r="I11" s="8" t="n">
        <f aca="false">B11^3</f>
        <v>125</v>
      </c>
      <c r="M11" s="36" t="n">
        <v>350</v>
      </c>
    </row>
    <row r="12" customFormat="false" ht="13.5" hidden="false" customHeight="true" outlineLevel="0" collapsed="false">
      <c r="A12" s="33"/>
      <c r="B12" s="7" t="n">
        <f aca="false">B11+1</f>
        <v>6</v>
      </c>
      <c r="C12" s="8" t="n">
        <v>569</v>
      </c>
      <c r="E12" s="10" t="str">
        <f aca="false">"P("&amp;B12&amp;")"</f>
        <v>P(6)</v>
      </c>
      <c r="F12" s="8" t="n">
        <f aca="false">B12^0</f>
        <v>1</v>
      </c>
      <c r="G12" s="8" t="n">
        <f aca="false">B12^1</f>
        <v>6</v>
      </c>
      <c r="H12" s="8" t="n">
        <f aca="false">B12^2</f>
        <v>36</v>
      </c>
      <c r="I12" s="8" t="n">
        <f aca="false">B12^3</f>
        <v>216</v>
      </c>
      <c r="M12" s="36" t="n">
        <v>569</v>
      </c>
    </row>
    <row r="13" customFormat="false" ht="15" hidden="false" customHeight="false" outlineLevel="0" collapsed="false">
      <c r="A13" s="33"/>
      <c r="B13" s="7" t="n">
        <f aca="false">B12+1</f>
        <v>7</v>
      </c>
      <c r="C13" s="8" t="n">
        <v>866</v>
      </c>
      <c r="E13" s="10" t="str">
        <f aca="false">"P("&amp;B13&amp;")"</f>
        <v>P(7)</v>
      </c>
      <c r="F13" s="8" t="n">
        <f aca="false">B13^0</f>
        <v>1</v>
      </c>
      <c r="G13" s="8" t="n">
        <f aca="false">B13^1</f>
        <v>7</v>
      </c>
      <c r="H13" s="8" t="n">
        <f aca="false">B13^2</f>
        <v>49</v>
      </c>
      <c r="I13" s="8" t="n">
        <f aca="false">B13^3</f>
        <v>343</v>
      </c>
      <c r="M13" s="36" t="n">
        <v>866</v>
      </c>
    </row>
    <row r="14" customFormat="false" ht="15" hidden="false" customHeight="false" outlineLevel="0" collapsed="false">
      <c r="A14" s="33"/>
      <c r="B14" s="7" t="n">
        <f aca="false">B13+1</f>
        <v>8</v>
      </c>
      <c r="C14" s="8" t="n">
        <v>1253</v>
      </c>
      <c r="E14" s="10" t="str">
        <f aca="false">"P("&amp;B14&amp;")"</f>
        <v>P(8)</v>
      </c>
      <c r="F14" s="8" t="n">
        <f aca="false">B14^0</f>
        <v>1</v>
      </c>
      <c r="G14" s="8" t="n">
        <f aca="false">B14^1</f>
        <v>8</v>
      </c>
      <c r="H14" s="8" t="n">
        <f aca="false">B14^2</f>
        <v>64</v>
      </c>
      <c r="I14" s="8" t="n">
        <f aca="false">B14^3</f>
        <v>512</v>
      </c>
      <c r="M14" s="36" t="n">
        <v>1253</v>
      </c>
    </row>
    <row r="15" customFormat="false" ht="15" hidden="false" customHeight="false" outlineLevel="0" collapsed="false">
      <c r="A15" s="33"/>
      <c r="B15" s="7" t="n">
        <f aca="false">B14+1</f>
        <v>9</v>
      </c>
      <c r="C15" s="8" t="n">
        <v>1742</v>
      </c>
      <c r="E15" s="10" t="str">
        <f aca="false">"P("&amp;B15&amp;")"</f>
        <v>P(9)</v>
      </c>
      <c r="F15" s="8" t="n">
        <f aca="false">B15^0</f>
        <v>1</v>
      </c>
      <c r="G15" s="8" t="n">
        <f aca="false">B15^1</f>
        <v>9</v>
      </c>
      <c r="H15" s="8" t="n">
        <f aca="false">B15^2</f>
        <v>81</v>
      </c>
      <c r="I15" s="8" t="n">
        <f aca="false">B15^3</f>
        <v>729</v>
      </c>
      <c r="M15" s="36" t="n">
        <v>1742</v>
      </c>
    </row>
    <row r="16" customFormat="false" ht="15" hidden="false" customHeight="false" outlineLevel="0" collapsed="false">
      <c r="A16" s="33"/>
      <c r="B16" s="7" t="n">
        <f aca="false">B15+1</f>
        <v>10</v>
      </c>
      <c r="C16" s="8" t="n">
        <v>2345</v>
      </c>
      <c r="E16" s="10" t="str">
        <f aca="false">"P("&amp;B16&amp;")"</f>
        <v>P(10)</v>
      </c>
      <c r="F16" s="8" t="n">
        <f aca="false">B16^0</f>
        <v>1</v>
      </c>
      <c r="G16" s="8" t="n">
        <f aca="false">B16^1</f>
        <v>10</v>
      </c>
      <c r="H16" s="8" t="n">
        <f aca="false">B16^2</f>
        <v>100</v>
      </c>
      <c r="I16" s="8" t="n">
        <f aca="false">B16^3</f>
        <v>1000</v>
      </c>
      <c r="M16" s="36" t="n">
        <v>2345</v>
      </c>
    </row>
    <row r="17" customFormat="false" ht="15" hidden="false" customHeight="false" outlineLevel="0" collapsed="false">
      <c r="A17" s="33"/>
      <c r="B17" s="7" t="n">
        <f aca="false">B16+1</f>
        <v>11</v>
      </c>
      <c r="C17" s="8" t="n">
        <v>3074</v>
      </c>
      <c r="E17" s="10" t="str">
        <f aca="false">"P("&amp;B17&amp;")"</f>
        <v>P(11)</v>
      </c>
      <c r="F17" s="8" t="n">
        <f aca="false">B17^0</f>
        <v>1</v>
      </c>
      <c r="G17" s="8" t="n">
        <f aca="false">B17^1</f>
        <v>11</v>
      </c>
      <c r="H17" s="8" t="n">
        <f aca="false">B17^2</f>
        <v>121</v>
      </c>
      <c r="I17" s="8" t="n">
        <f aca="false">B17^3</f>
        <v>1331</v>
      </c>
      <c r="M17" s="36" t="n">
        <v>3074</v>
      </c>
    </row>
    <row r="18" customFormat="false" ht="15" hidden="false" customHeight="false" outlineLevel="0" collapsed="false">
      <c r="A18" s="33"/>
      <c r="B18" s="7" t="n">
        <f aca="false">B17+1</f>
        <v>12</v>
      </c>
      <c r="C18" s="8" t="n">
        <v>3941</v>
      </c>
      <c r="E18" s="10" t="str">
        <f aca="false">"P("&amp;B18&amp;")"</f>
        <v>P(12)</v>
      </c>
      <c r="F18" s="8" t="n">
        <f aca="false">B18^0</f>
        <v>1</v>
      </c>
      <c r="G18" s="8" t="n">
        <f aca="false">B18^1</f>
        <v>12</v>
      </c>
      <c r="H18" s="8" t="n">
        <f aca="false">B18^2</f>
        <v>144</v>
      </c>
      <c r="I18" s="8" t="n">
        <f aca="false">B18^3</f>
        <v>1728</v>
      </c>
      <c r="M18" s="36" t="n">
        <v>3941</v>
      </c>
    </row>
    <row r="19" customFormat="false" ht="8.25" hidden="false" customHeight="true" outlineLevel="0" collapsed="false">
      <c r="A19" s="33"/>
    </row>
    <row r="20" customFormat="false" ht="15" hidden="false" customHeight="false" outlineLevel="0" collapsed="false">
      <c r="B20" s="2"/>
      <c r="C20" s="2"/>
    </row>
    <row r="21" customFormat="false" ht="15" hidden="false" customHeight="false" outlineLevel="0" collapsed="false">
      <c r="B21" s="2"/>
      <c r="C21" s="2"/>
    </row>
    <row r="22" customFormat="false" ht="15" hidden="false" customHeight="false" outlineLevel="0" collapsed="false">
      <c r="B22" s="2"/>
      <c r="C22" s="2"/>
    </row>
    <row r="23" customFormat="false" ht="15" hidden="false" customHeight="false" outlineLevel="0" collapsed="false">
      <c r="B23" s="2"/>
      <c r="C23" s="2"/>
    </row>
    <row r="24" customFormat="false" ht="15" hidden="false" customHeight="false" outlineLevel="0" collapsed="false">
      <c r="B24" s="2"/>
      <c r="C24" s="2"/>
    </row>
    <row r="25" customFormat="false" ht="15" hidden="false" customHeight="false" outlineLevel="0" collapsed="false">
      <c r="B25" s="2"/>
      <c r="C25" s="2"/>
    </row>
    <row r="26" customFormat="false" ht="15" hidden="false" customHeight="false" outlineLevel="0" collapsed="false">
      <c r="B26" s="2"/>
      <c r="C26" s="2"/>
    </row>
    <row r="27" customFormat="false" ht="15" hidden="false" customHeight="false" outlineLevel="0" collapsed="false">
      <c r="B27" s="2"/>
      <c r="C27" s="2"/>
    </row>
    <row r="28" customFormat="false" ht="15" hidden="false" customHeight="false" outlineLevel="0" collapsed="false">
      <c r="B28" s="2"/>
      <c r="C28" s="2"/>
    </row>
    <row r="29" customFormat="false" ht="15" hidden="false" customHeight="false" outlineLevel="0" collapsed="false">
      <c r="B29" s="2"/>
      <c r="C2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64B5F6"/>
    <pageSetUpPr fitToPage="false"/>
  </sheetPr>
  <dimension ref="A1:AF1048576"/>
  <sheetViews>
    <sheetView showFormulas="false" showGridLines="fals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46" activeCellId="0" sqref="A46"/>
    </sheetView>
  </sheetViews>
  <sheetFormatPr defaultColWidth="11.5625" defaultRowHeight="14.25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7.67"/>
    <col collapsed="false" customWidth="true" hidden="false" outlineLevel="0" max="8" min="5" style="10" width="7.67"/>
    <col collapsed="false" customWidth="true" hidden="false" outlineLevel="0" max="9" min="9" style="11" width="7.67"/>
    <col collapsed="false" customWidth="true" hidden="false" outlineLevel="0" max="10" min="10" style="10" width="7.67"/>
    <col collapsed="false" customWidth="true" hidden="false" outlineLevel="0" max="11" min="11" style="11" width="7.67"/>
    <col collapsed="false" customWidth="true" hidden="false" outlineLevel="0" max="12" min="12" style="10" width="7.67"/>
    <col collapsed="false" customWidth="true" hidden="false" outlineLevel="0" max="13" min="13" style="10" width="2.55"/>
    <col collapsed="false" customWidth="true" hidden="false" outlineLevel="0" max="17" min="14" style="10" width="7.67"/>
    <col collapsed="false" customWidth="true" hidden="false" outlineLevel="0" max="18" min="18" style="2" width="2.56"/>
    <col collapsed="false" customWidth="false" hidden="false" outlineLevel="0" max="16384" min="19" style="2" width="11.56"/>
  </cols>
  <sheetData>
    <row r="1" customFormat="false" ht="8.25" hidden="false" customHeight="true" outlineLevel="0" collapsed="false">
      <c r="A1" s="2"/>
    </row>
    <row r="2" customFormat="false" ht="16.5" hidden="false" customHeight="true" outlineLevel="0" collapsed="false">
      <c r="A2" s="2"/>
      <c r="B2" s="4" t="s">
        <v>114</v>
      </c>
      <c r="C2" s="4"/>
    </row>
    <row r="3" customFormat="false" ht="16.5" hidden="false" customHeight="true" outlineLevel="0" collapsed="false">
      <c r="A3" s="2"/>
      <c r="B3" s="1" t="s">
        <v>110</v>
      </c>
    </row>
    <row r="4" customFormat="false" ht="8.25" hidden="false" customHeight="true" outlineLevel="0" collapsed="false">
      <c r="A4" s="2"/>
      <c r="B4" s="2"/>
      <c r="C4" s="2"/>
    </row>
    <row r="5" customFormat="false" ht="16.5" hidden="false" customHeight="true" outlineLevel="0" collapsed="false">
      <c r="A5" s="2"/>
      <c r="C5" s="2" t="s">
        <v>87</v>
      </c>
    </row>
    <row r="6" customFormat="false" ht="16.5" hidden="false" customHeight="true" outlineLevel="0" collapsed="false">
      <c r="A6" s="2"/>
      <c r="B6" s="11" t="s">
        <v>88</v>
      </c>
      <c r="C6" s="2" t="s">
        <v>89</v>
      </c>
    </row>
    <row r="7" customFormat="false" ht="8.25" hidden="false" customHeight="true" outlineLevel="0" collapsed="false">
      <c r="A7" s="2"/>
    </row>
    <row r="8" customFormat="false" ht="13.5" hidden="false" customHeight="true" outlineLevel="0" collapsed="false">
      <c r="A8" s="2"/>
      <c r="B8" s="5" t="s">
        <v>6</v>
      </c>
      <c r="C8" s="6" t="s">
        <v>7</v>
      </c>
    </row>
    <row r="9" customFormat="false" ht="13.5" hidden="false" customHeight="true" outlineLevel="0" collapsed="false">
      <c r="A9" s="2"/>
      <c r="B9" s="7" t="n">
        <v>0</v>
      </c>
      <c r="C9" s="8" t="n">
        <v>5</v>
      </c>
      <c r="D9" s="11" t="s">
        <v>90</v>
      </c>
      <c r="E9" s="37" t="n">
        <f aca="false">1</f>
        <v>1</v>
      </c>
      <c r="F9" s="36" t="n">
        <f aca="false">B9^1</f>
        <v>0</v>
      </c>
      <c r="G9" s="36" t="n">
        <f aca="false">B9^2</f>
        <v>0</v>
      </c>
      <c r="H9" s="38" t="n">
        <f aca="false">B9^3</f>
        <v>0</v>
      </c>
      <c r="I9" s="11" t="s">
        <v>91</v>
      </c>
      <c r="J9" s="39" t="s">
        <v>9</v>
      </c>
      <c r="K9" s="11" t="s">
        <v>92</v>
      </c>
      <c r="L9" s="39" t="n">
        <f aca="false">C9</f>
        <v>5</v>
      </c>
    </row>
    <row r="10" customFormat="false" ht="13.5" hidden="false" customHeight="true" outlineLevel="0" collapsed="false">
      <c r="A10" s="2"/>
      <c r="B10" s="7" t="n">
        <f aca="false">B9+1</f>
        <v>1</v>
      </c>
      <c r="C10" s="8" t="n">
        <v>14</v>
      </c>
      <c r="D10" s="2"/>
      <c r="E10" s="37" t="n">
        <f aca="false">B10^0</f>
        <v>1</v>
      </c>
      <c r="F10" s="36" t="n">
        <f aca="false">B10^1</f>
        <v>1</v>
      </c>
      <c r="G10" s="36" t="n">
        <f aca="false">B10^2</f>
        <v>1</v>
      </c>
      <c r="H10" s="38" t="n">
        <f aca="false">B10^3</f>
        <v>1</v>
      </c>
      <c r="I10" s="10"/>
      <c r="J10" s="39" t="s">
        <v>79</v>
      </c>
      <c r="K10" s="10"/>
      <c r="L10" s="39" t="n">
        <v>14</v>
      </c>
    </row>
    <row r="11" customFormat="false" ht="13.5" hidden="false" customHeight="true" outlineLevel="0" collapsed="false">
      <c r="A11" s="2"/>
      <c r="B11" s="7" t="n">
        <f aca="false">B10+1</f>
        <v>2</v>
      </c>
      <c r="C11" s="8" t="n">
        <v>41</v>
      </c>
      <c r="D11" s="2"/>
      <c r="E11" s="37" t="n">
        <f aca="false">B11^0</f>
        <v>1</v>
      </c>
      <c r="F11" s="36" t="n">
        <f aca="false">B11^1</f>
        <v>2</v>
      </c>
      <c r="G11" s="36" t="n">
        <f aca="false">B11^2</f>
        <v>4</v>
      </c>
      <c r="H11" s="38" t="n">
        <f aca="false">B11^3</f>
        <v>8</v>
      </c>
      <c r="I11" s="10"/>
      <c r="J11" s="39" t="s">
        <v>104</v>
      </c>
      <c r="K11" s="10"/>
      <c r="L11" s="39" t="n">
        <v>41</v>
      </c>
    </row>
    <row r="12" customFormat="false" ht="13.5" hidden="false" customHeight="true" outlineLevel="0" collapsed="false">
      <c r="A12" s="2"/>
      <c r="B12" s="7" t="n">
        <f aca="false">B11+1</f>
        <v>3</v>
      </c>
      <c r="C12" s="8" t="n">
        <v>98</v>
      </c>
      <c r="D12" s="2"/>
      <c r="E12" s="37" t="n">
        <f aca="false">B12^0</f>
        <v>1</v>
      </c>
      <c r="F12" s="36" t="n">
        <f aca="false">B12^1</f>
        <v>3</v>
      </c>
      <c r="G12" s="36" t="n">
        <f aca="false">B12^2</f>
        <v>9</v>
      </c>
      <c r="H12" s="38" t="n">
        <f aca="false">B12^3</f>
        <v>27</v>
      </c>
      <c r="I12" s="10"/>
      <c r="J12" s="39" t="s">
        <v>111</v>
      </c>
      <c r="K12" s="10"/>
      <c r="L12" s="39" t="n">
        <v>98</v>
      </c>
    </row>
    <row r="13" customFormat="false" ht="13.5" hidden="false" customHeight="true" outlineLevel="0" collapsed="false">
      <c r="A13" s="2"/>
      <c r="B13" s="7" t="n">
        <f aca="false">B12+1</f>
        <v>4</v>
      </c>
      <c r="C13" s="8" t="n">
        <v>197</v>
      </c>
      <c r="D13" s="2"/>
      <c r="E13" s="37" t="n">
        <f aca="false">B13^0</f>
        <v>1</v>
      </c>
      <c r="F13" s="36" t="n">
        <f aca="false">B13^1</f>
        <v>4</v>
      </c>
      <c r="G13" s="36" t="n">
        <f aca="false">B13^2</f>
        <v>16</v>
      </c>
      <c r="H13" s="38" t="n">
        <f aca="false">B13^3</f>
        <v>64</v>
      </c>
      <c r="I13" s="10"/>
      <c r="K13" s="10"/>
      <c r="L13" s="39" t="n">
        <v>197</v>
      </c>
    </row>
    <row r="14" customFormat="false" ht="13.5" hidden="false" customHeight="true" outlineLevel="0" collapsed="false">
      <c r="A14" s="2"/>
      <c r="B14" s="7" t="n">
        <f aca="false">B13+1</f>
        <v>5</v>
      </c>
      <c r="C14" s="8" t="n">
        <v>350</v>
      </c>
      <c r="D14" s="2"/>
      <c r="E14" s="37" t="n">
        <f aca="false">B14^0</f>
        <v>1</v>
      </c>
      <c r="F14" s="36" t="n">
        <f aca="false">B14^1</f>
        <v>5</v>
      </c>
      <c r="G14" s="36" t="n">
        <f aca="false">B14^2</f>
        <v>25</v>
      </c>
      <c r="H14" s="38" t="n">
        <f aca="false">B14^3</f>
        <v>125</v>
      </c>
      <c r="I14" s="10"/>
      <c r="K14" s="10"/>
      <c r="L14" s="39" t="n">
        <v>350</v>
      </c>
    </row>
    <row r="15" customFormat="false" ht="13.5" hidden="false" customHeight="true" outlineLevel="0" collapsed="false">
      <c r="A15" s="2"/>
      <c r="B15" s="7" t="n">
        <f aca="false">B14+1</f>
        <v>6</v>
      </c>
      <c r="C15" s="8" t="n">
        <v>569</v>
      </c>
      <c r="D15" s="2"/>
      <c r="E15" s="37" t="n">
        <f aca="false">B15^0</f>
        <v>1</v>
      </c>
      <c r="F15" s="36" t="n">
        <f aca="false">B15^1</f>
        <v>6</v>
      </c>
      <c r="G15" s="36" t="n">
        <f aca="false">B15^2</f>
        <v>36</v>
      </c>
      <c r="H15" s="38" t="n">
        <f aca="false">B15^3</f>
        <v>216</v>
      </c>
      <c r="I15" s="10"/>
      <c r="K15" s="10"/>
      <c r="L15" s="39" t="n">
        <v>569</v>
      </c>
    </row>
    <row r="16" customFormat="false" ht="13.2" hidden="false" customHeight="false" outlineLevel="0" collapsed="false">
      <c r="A16" s="2"/>
      <c r="B16" s="7" t="n">
        <f aca="false">B15+1</f>
        <v>7</v>
      </c>
      <c r="C16" s="8" t="n">
        <v>866</v>
      </c>
      <c r="D16" s="2"/>
      <c r="E16" s="37" t="n">
        <f aca="false">B16^0</f>
        <v>1</v>
      </c>
      <c r="F16" s="36" t="n">
        <f aca="false">B16^1</f>
        <v>7</v>
      </c>
      <c r="G16" s="36" t="n">
        <f aca="false">B16^2</f>
        <v>49</v>
      </c>
      <c r="H16" s="38" t="n">
        <f aca="false">B16^3</f>
        <v>343</v>
      </c>
      <c r="I16" s="10"/>
      <c r="K16" s="10"/>
      <c r="L16" s="39" t="n">
        <v>866</v>
      </c>
    </row>
    <row r="17" customFormat="false" ht="13.2" hidden="false" customHeight="false" outlineLevel="0" collapsed="false">
      <c r="A17" s="2"/>
      <c r="B17" s="7" t="n">
        <f aca="false">B16+1</f>
        <v>8</v>
      </c>
      <c r="C17" s="8" t="n">
        <v>1253</v>
      </c>
      <c r="D17" s="2"/>
      <c r="E17" s="37" t="n">
        <f aca="false">B17^0</f>
        <v>1</v>
      </c>
      <c r="F17" s="36" t="n">
        <f aca="false">B17^1</f>
        <v>8</v>
      </c>
      <c r="G17" s="36" t="n">
        <f aca="false">B17^2</f>
        <v>64</v>
      </c>
      <c r="H17" s="38" t="n">
        <f aca="false">B17^3</f>
        <v>512</v>
      </c>
      <c r="I17" s="10"/>
      <c r="K17" s="10"/>
      <c r="L17" s="39" t="n">
        <v>1253</v>
      </c>
    </row>
    <row r="18" customFormat="false" ht="13.2" hidden="false" customHeight="false" outlineLevel="0" collapsed="false">
      <c r="A18" s="2"/>
      <c r="B18" s="7" t="n">
        <f aca="false">B17+1</f>
        <v>9</v>
      </c>
      <c r="C18" s="8" t="n">
        <v>1742</v>
      </c>
      <c r="D18" s="2"/>
      <c r="E18" s="37" t="n">
        <f aca="false">B18^0</f>
        <v>1</v>
      </c>
      <c r="F18" s="36" t="n">
        <f aca="false">B18^1</f>
        <v>9</v>
      </c>
      <c r="G18" s="36" t="n">
        <f aca="false">B18^2</f>
        <v>81</v>
      </c>
      <c r="H18" s="38" t="n">
        <f aca="false">B18^3</f>
        <v>729</v>
      </c>
      <c r="I18" s="10"/>
      <c r="K18" s="10"/>
      <c r="L18" s="39" t="n">
        <v>1742</v>
      </c>
    </row>
    <row r="19" customFormat="false" ht="13.2" hidden="false" customHeight="false" outlineLevel="0" collapsed="false">
      <c r="A19" s="2"/>
      <c r="B19" s="7" t="n">
        <f aca="false">B18+1</f>
        <v>10</v>
      </c>
      <c r="C19" s="8" t="n">
        <v>2345</v>
      </c>
      <c r="D19" s="2"/>
      <c r="E19" s="37" t="n">
        <f aca="false">B19^0</f>
        <v>1</v>
      </c>
      <c r="F19" s="36" t="n">
        <f aca="false">B19^1</f>
        <v>10</v>
      </c>
      <c r="G19" s="36" t="n">
        <f aca="false">B19^2</f>
        <v>100</v>
      </c>
      <c r="H19" s="38" t="n">
        <f aca="false">B19^3</f>
        <v>1000</v>
      </c>
      <c r="I19" s="10"/>
      <c r="K19" s="10"/>
      <c r="L19" s="39" t="n">
        <v>2345</v>
      </c>
    </row>
    <row r="20" customFormat="false" ht="13.2" hidden="false" customHeight="false" outlineLevel="0" collapsed="false">
      <c r="A20" s="2"/>
      <c r="B20" s="7" t="n">
        <f aca="false">B19+1</f>
        <v>11</v>
      </c>
      <c r="C20" s="8" t="n">
        <v>3074</v>
      </c>
      <c r="D20" s="2"/>
      <c r="E20" s="37" t="n">
        <f aca="false">B20^0</f>
        <v>1</v>
      </c>
      <c r="F20" s="36" t="n">
        <f aca="false">B20^1</f>
        <v>11</v>
      </c>
      <c r="G20" s="36" t="n">
        <f aca="false">B20^2</f>
        <v>121</v>
      </c>
      <c r="H20" s="38" t="n">
        <f aca="false">B20^3</f>
        <v>1331</v>
      </c>
      <c r="I20" s="10"/>
      <c r="K20" s="10"/>
      <c r="L20" s="39" t="n">
        <v>3074</v>
      </c>
    </row>
    <row r="21" customFormat="false" ht="13.2" hidden="false" customHeight="false" outlineLevel="0" collapsed="false">
      <c r="A21" s="2"/>
      <c r="B21" s="7" t="n">
        <f aca="false">B20+1</f>
        <v>12</v>
      </c>
      <c r="C21" s="8" t="n">
        <v>3941</v>
      </c>
      <c r="D21" s="2"/>
      <c r="E21" s="37" t="n">
        <f aca="false">B21^0</f>
        <v>1</v>
      </c>
      <c r="F21" s="36" t="n">
        <f aca="false">B21^1</f>
        <v>12</v>
      </c>
      <c r="G21" s="36" t="n">
        <f aca="false">B21^2</f>
        <v>144</v>
      </c>
      <c r="H21" s="38" t="n">
        <f aca="false">B21^3</f>
        <v>1728</v>
      </c>
      <c r="I21" s="10"/>
      <c r="K21" s="10"/>
      <c r="L21" s="39" t="n">
        <v>3941</v>
      </c>
    </row>
    <row r="22" customFormat="false" ht="8.25" hidden="false" customHeight="true" outlineLevel="0" collapsed="false">
      <c r="A22" s="2"/>
      <c r="B22" s="2"/>
      <c r="C22" s="2"/>
    </row>
    <row r="23" customFormat="false" ht="14.25" hidden="false" customHeight="false" outlineLevel="0" collapsed="false">
      <c r="B23" s="2"/>
      <c r="C23" s="2" t="s">
        <v>87</v>
      </c>
    </row>
    <row r="24" customFormat="false" ht="14.25" hidden="false" customHeight="false" outlineLevel="0" collapsed="false">
      <c r="B24" s="11" t="s">
        <v>88</v>
      </c>
      <c r="C24" s="2" t="s">
        <v>93</v>
      </c>
    </row>
    <row r="25" customFormat="false" ht="14.25" hidden="false" customHeight="false" outlineLevel="0" collapsed="false">
      <c r="B25" s="11" t="s">
        <v>88</v>
      </c>
      <c r="C25" s="2" t="s">
        <v>94</v>
      </c>
    </row>
    <row r="26" customFormat="false" ht="8.25" hidden="false" customHeight="true" outlineLevel="0" collapsed="false">
      <c r="A26" s="2"/>
      <c r="B26" s="2"/>
      <c r="C26" s="2"/>
    </row>
    <row r="27" customFormat="false" ht="14.25" hidden="false" customHeight="false" outlineLevel="0" collapsed="false">
      <c r="B27" s="2"/>
      <c r="C27" s="40" t="s">
        <v>95</v>
      </c>
      <c r="D27" s="40"/>
      <c r="E27" s="41" t="n">
        <f aca="false" t="array" ref="E27:H30">MMULT(TRANSPOSE(E9:H21),E9:H21)</f>
        <v>13</v>
      </c>
      <c r="F27" s="10" t="n">
        <v>78</v>
      </c>
      <c r="G27" s="10" t="n">
        <v>650</v>
      </c>
      <c r="H27" s="42" t="n">
        <v>6084</v>
      </c>
    </row>
    <row r="28" customFormat="false" ht="14.25" hidden="false" customHeight="false" outlineLevel="0" collapsed="false">
      <c r="E28" s="41" t="n">
        <v>78</v>
      </c>
      <c r="F28" s="10" t="n">
        <v>650</v>
      </c>
      <c r="G28" s="10" t="n">
        <v>6084</v>
      </c>
      <c r="H28" s="42" t="n">
        <v>60710</v>
      </c>
    </row>
    <row r="29" customFormat="false" ht="14.25" hidden="false" customHeight="false" outlineLevel="0" collapsed="false">
      <c r="E29" s="41" t="n">
        <v>650</v>
      </c>
      <c r="F29" s="10" t="n">
        <v>6084</v>
      </c>
      <c r="G29" s="10" t="n">
        <v>60710</v>
      </c>
      <c r="H29" s="42" t="n">
        <v>630708</v>
      </c>
    </row>
    <row r="30" customFormat="false" ht="14.25" hidden="false" customHeight="false" outlineLevel="0" collapsed="false">
      <c r="E30" s="41" t="n">
        <v>6084</v>
      </c>
      <c r="F30" s="10" t="n">
        <v>60710</v>
      </c>
      <c r="G30" s="10" t="n">
        <v>630708</v>
      </c>
      <c r="H30" s="42" t="n">
        <v>6735950</v>
      </c>
    </row>
    <row r="31" s="3" customFormat="true" ht="8.25" hidden="false" customHeight="true" outlineLevel="0" collapsed="false">
      <c r="A31" s="2"/>
      <c r="B31" s="2"/>
      <c r="C31" s="2"/>
      <c r="D31" s="1"/>
      <c r="E31" s="10"/>
      <c r="F31" s="10"/>
      <c r="G31" s="10"/>
      <c r="H31" s="10"/>
      <c r="I31" s="11"/>
      <c r="J31" s="10"/>
      <c r="K31" s="11"/>
      <c r="L31" s="10"/>
      <c r="M31" s="10"/>
      <c r="N31" s="10"/>
      <c r="O31" s="10"/>
      <c r="P31" s="10"/>
      <c r="Q31" s="10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="3" customFormat="true" ht="14.25" hidden="false" customHeight="false" outlineLevel="0" collapsed="false">
      <c r="A32" s="1"/>
      <c r="B32" s="1"/>
      <c r="C32" s="40" t="s">
        <v>96</v>
      </c>
      <c r="D32" s="40"/>
      <c r="E32" s="41" t="n">
        <f aca="false" t="array" ref="E32:H35">MINVERSE(E27:H30)</f>
        <v>0.728021978021982</v>
      </c>
      <c r="F32" s="10" t="n">
        <v>-0.430860805860809</v>
      </c>
      <c r="G32" s="10" t="n">
        <v>0.0686813186813193</v>
      </c>
      <c r="H32" s="42" t="n">
        <v>-0.00320512820512824</v>
      </c>
      <c r="I32" s="11"/>
      <c r="J32" s="10"/>
      <c r="K32" s="11"/>
      <c r="L32" s="10"/>
      <c r="M32" s="10"/>
      <c r="N32" s="10"/>
      <c r="O32" s="10"/>
      <c r="P32" s="10"/>
      <c r="Q32" s="10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="3" customFormat="true" ht="14.25" hidden="false" customHeight="false" outlineLevel="0" collapsed="false">
      <c r="A33" s="1"/>
      <c r="B33" s="1"/>
      <c r="C33" s="1"/>
      <c r="D33" s="1"/>
      <c r="E33" s="41" t="n">
        <v>-0.430860805860808</v>
      </c>
      <c r="F33" s="10" t="n">
        <v>0.411969974469976</v>
      </c>
      <c r="G33" s="10" t="n">
        <v>-0.0785464535464539</v>
      </c>
      <c r="H33" s="42" t="n">
        <v>0.00403069153069155</v>
      </c>
      <c r="I33" s="11"/>
      <c r="J33" s="10"/>
      <c r="K33" s="11"/>
      <c r="L33" s="10"/>
      <c r="M33" s="10"/>
      <c r="N33" s="10"/>
      <c r="O33" s="10"/>
      <c r="P33" s="10"/>
      <c r="Q33" s="10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="3" customFormat="true" ht="14.25" hidden="false" customHeight="false" outlineLevel="0" collapsed="false">
      <c r="A34" s="1"/>
      <c r="B34" s="1"/>
      <c r="C34" s="1"/>
      <c r="D34" s="1"/>
      <c r="E34" s="41" t="n">
        <v>0.068681318681319</v>
      </c>
      <c r="F34" s="10" t="n">
        <v>-0.0785464535464538</v>
      </c>
      <c r="G34" s="10" t="n">
        <v>0.0162337662337663</v>
      </c>
      <c r="H34" s="42" t="n">
        <v>-0.000874125874125876</v>
      </c>
      <c r="I34" s="11"/>
      <c r="J34" s="10"/>
      <c r="K34" s="11"/>
      <c r="L34" s="10"/>
      <c r="M34" s="10"/>
      <c r="N34" s="10"/>
      <c r="O34" s="10"/>
      <c r="P34" s="10"/>
      <c r="Q34" s="10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customFormat="false" ht="14.25" hidden="false" customHeight="false" outlineLevel="0" collapsed="false">
      <c r="E35" s="41" t="n">
        <v>-0.00320512820512822</v>
      </c>
      <c r="F35" s="10" t="n">
        <v>0.00403069153069154</v>
      </c>
      <c r="G35" s="10" t="n">
        <v>-0.000874125874125876</v>
      </c>
      <c r="H35" s="42" t="n">
        <v>4.85625485625486E-005</v>
      </c>
    </row>
    <row r="36" customFormat="false" ht="8.25" hidden="false" customHeight="true" outlineLevel="0" collapsed="false">
      <c r="A36" s="2"/>
      <c r="B36" s="2"/>
      <c r="C36" s="2"/>
    </row>
    <row r="37" customFormat="false" ht="14.25" hidden="false" customHeight="false" outlineLevel="0" collapsed="false">
      <c r="C37" s="40" t="s">
        <v>97</v>
      </c>
      <c r="D37" s="40"/>
      <c r="E37" s="43" t="n">
        <f aca="false" t="array" ref="E37:E40">MMULT(TRANSPOSE(E9:H21),L9:L21)</f>
        <v>14495</v>
      </c>
    </row>
    <row r="38" customFormat="false" ht="14.25" hidden="false" customHeight="false" outlineLevel="0" collapsed="false">
      <c r="E38" s="43" t="n">
        <v>142662</v>
      </c>
    </row>
    <row r="39" customFormat="false" ht="14.25" hidden="false" customHeight="false" outlineLevel="0" collapsed="false">
      <c r="E39" s="43" t="n">
        <v>1471132</v>
      </c>
    </row>
    <row r="40" customFormat="false" ht="14.25" hidden="false" customHeight="false" outlineLevel="0" collapsed="false">
      <c r="E40" s="43" t="n">
        <v>15637284</v>
      </c>
    </row>
    <row r="41" customFormat="false" ht="8.25" hidden="false" customHeight="true" outlineLevel="0" collapsed="false">
      <c r="A41" s="2"/>
      <c r="B41" s="2"/>
      <c r="C41" s="2"/>
    </row>
    <row r="42" customFormat="false" ht="14.25" hidden="false" customHeight="false" outlineLevel="0" collapsed="false">
      <c r="B42" s="11" t="s">
        <v>91</v>
      </c>
      <c r="C42" s="1" t="s">
        <v>98</v>
      </c>
      <c r="E42" s="43" t="n">
        <f aca="false" t="array" ref="E42:E45">MMULT(E32:H35,E37:E40)</f>
        <v>5.00000000000728</v>
      </c>
    </row>
    <row r="43" customFormat="false" ht="14.25" hidden="false" customHeight="false" outlineLevel="0" collapsed="false">
      <c r="E43" s="43" t="n">
        <v>4.00000000000819</v>
      </c>
    </row>
    <row r="44" customFormat="false" ht="14.25" hidden="false" customHeight="false" outlineLevel="0" collapsed="false">
      <c r="E44" s="43" t="n">
        <v>3.00000000000296</v>
      </c>
    </row>
    <row r="45" customFormat="false" ht="14.25" hidden="false" customHeight="false" outlineLevel="0" collapsed="false">
      <c r="E45" s="43" t="n">
        <v>1.99999999999996</v>
      </c>
    </row>
    <row r="46" customFormat="false" ht="8.5" hidden="false" customHeight="true" outlineLevel="0" collapsed="false">
      <c r="A46" s="2"/>
      <c r="B46" s="2"/>
      <c r="C46" s="2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customFormat="false" ht="15" hidden="false" customHeight="false" outlineLevel="0" collapsed="false">
      <c r="A47" s="3"/>
      <c r="B47" s="4" t="s">
        <v>99</v>
      </c>
      <c r="C47" s="9"/>
      <c r="D47" s="9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customFormat="false" ht="15" hidden="false" customHeight="false" outlineLevel="0" collapsed="false">
      <c r="A48" s="3"/>
      <c r="B48" s="1" t="s">
        <v>110</v>
      </c>
      <c r="C48" s="12"/>
      <c r="D48" s="1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customFormat="false" ht="8.5" hidden="false" customHeight="true" outlineLevel="0" collapsed="false">
      <c r="A49" s="2"/>
      <c r="B49" s="2"/>
      <c r="C49" s="2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customFormat="false" ht="15" hidden="false" customHeight="false" outlineLevel="0" collapsed="false">
      <c r="A50" s="3"/>
      <c r="B50" s="5" t="s">
        <v>11</v>
      </c>
      <c r="C50" s="6" t="s">
        <v>12</v>
      </c>
      <c r="D50" s="1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customFormat="false" ht="15" hidden="false" customHeight="false" outlineLevel="0" collapsed="false">
      <c r="A51" s="3"/>
      <c r="B51" s="13" t="s">
        <v>9</v>
      </c>
      <c r="C51" s="14" t="n">
        <f aca="false">E42</f>
        <v>5.00000000000728</v>
      </c>
      <c r="D51" s="1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customFormat="false" ht="15" hidden="false" customHeight="false" outlineLevel="0" collapsed="false">
      <c r="A52" s="3"/>
      <c r="B52" s="13" t="s">
        <v>79</v>
      </c>
      <c r="C52" s="14" t="n">
        <f aca="false">E43</f>
        <v>4.00000000000819</v>
      </c>
      <c r="D52" s="1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customFormat="false" ht="15" hidden="false" customHeight="false" outlineLevel="0" collapsed="false">
      <c r="A53" s="3"/>
      <c r="B53" s="13" t="s">
        <v>104</v>
      </c>
      <c r="C53" s="14" t="n">
        <f aca="false">E44</f>
        <v>3.00000000000296</v>
      </c>
      <c r="D53" s="1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customFormat="false" ht="15" hidden="false" customHeight="false" outlineLevel="0" collapsed="false">
      <c r="A54" s="3"/>
      <c r="B54" s="13" t="s">
        <v>111</v>
      </c>
      <c r="C54" s="14" t="n">
        <f aca="false">E45</f>
        <v>1.99999999999996</v>
      </c>
      <c r="D54" s="1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customFormat="false" ht="8.5" hidden="false" customHeight="true" outlineLevel="0" collapsed="false">
      <c r="A55" s="2"/>
      <c r="B55" s="2"/>
      <c r="C55" s="2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customFormat="false" ht="14.15" hidden="false" customHeight="true" outlineLevel="0" collapsed="false">
      <c r="A56" s="3"/>
      <c r="B56" s="5" t="s">
        <v>6</v>
      </c>
      <c r="C56" s="6" t="s">
        <v>13</v>
      </c>
      <c r="D56" s="15" t="s">
        <v>14</v>
      </c>
      <c r="E56" s="44"/>
      <c r="F56" s="4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customFormat="false" ht="13.2" hidden="false" customHeight="false" outlineLevel="0" collapsed="false">
      <c r="B57" s="7" t="n">
        <v>0</v>
      </c>
      <c r="C57" s="8" t="n">
        <f aca="false">$C$51+$C$52*B57+$C$53*B57^2+$C$54*B57^3</f>
        <v>5.00000000000728</v>
      </c>
      <c r="D57" s="16" t="str">
        <f aca="false">"a + b."&amp;B57&amp;" + c."&amp;B57&amp;"² + d."&amp;B57&amp;"³"</f>
        <v>a + b.0 + c.0² + d.0³</v>
      </c>
    </row>
    <row r="58" customFormat="false" ht="13.2" hidden="false" customHeight="false" outlineLevel="0" collapsed="false">
      <c r="B58" s="7" t="n">
        <f aca="false">B57+1</f>
        <v>1</v>
      </c>
      <c r="C58" s="8" t="n">
        <f aca="false">$C$51+$C$52*B58+$C$53*B58^2+$C$54*B58^3</f>
        <v>14.0000000000184</v>
      </c>
      <c r="D58" s="16" t="str">
        <f aca="false">"a + b."&amp;B58&amp;" + c."&amp;B58&amp;"² + d."&amp;B58&amp;"³"</f>
        <v>a + b.1 + c.1² + d.1³</v>
      </c>
    </row>
    <row r="59" customFormat="false" ht="13.2" hidden="false" customHeight="false" outlineLevel="0" collapsed="false">
      <c r="B59" s="7" t="n">
        <f aca="false">B58+1</f>
        <v>2</v>
      </c>
      <c r="C59" s="8" t="n">
        <f aca="false">$C$51+$C$52*B59+$C$53*B59^2+$C$54*B59^3</f>
        <v>41.0000000000352</v>
      </c>
      <c r="D59" s="16" t="str">
        <f aca="false">"a + b."&amp;B59&amp;" + c."&amp;B59&amp;"² + d."&amp;B59&amp;"³"</f>
        <v>a + b.2 + c.2² + d.2³</v>
      </c>
    </row>
    <row r="60" customFormat="false" ht="13.2" hidden="false" customHeight="false" outlineLevel="0" collapsed="false">
      <c r="B60" s="7" t="n">
        <f aca="false">B59+1</f>
        <v>3</v>
      </c>
      <c r="C60" s="8" t="n">
        <f aca="false">$C$51+$C$52*B60+$C$53*B60^2+$C$54*B60^3</f>
        <v>98.0000000000575</v>
      </c>
      <c r="D60" s="16" t="str">
        <f aca="false">"a + b."&amp;B60&amp;" + c."&amp;B60&amp;"² + d."&amp;B60&amp;"³"</f>
        <v>a + b.3 + c.3² + d.3³</v>
      </c>
    </row>
    <row r="61" customFormat="false" ht="13.2" hidden="false" customHeight="false" outlineLevel="0" collapsed="false">
      <c r="B61" s="7" t="n">
        <f aca="false">B60+1</f>
        <v>4</v>
      </c>
      <c r="C61" s="8" t="n">
        <f aca="false">$C$51+$C$52*B61+$C$53*B61^2+$C$54*B61^3</f>
        <v>197.000000000085</v>
      </c>
      <c r="D61" s="16" t="str">
        <f aca="false">"a + b."&amp;B61&amp;" + c."&amp;B61&amp;"² + d."&amp;B61&amp;"³"</f>
        <v>a + b.4 + c.4² + d.4³</v>
      </c>
    </row>
    <row r="62" customFormat="false" ht="13.2" hidden="false" customHeight="false" outlineLevel="0" collapsed="false">
      <c r="B62" s="7" t="n">
        <f aca="false">B61+1</f>
        <v>5</v>
      </c>
      <c r="C62" s="8" t="n">
        <f aca="false">$C$51+$C$52*B62+$C$53*B62^2+$C$54*B62^3</f>
        <v>350.000000000118</v>
      </c>
      <c r="D62" s="16" t="str">
        <f aca="false">"a + b."&amp;B62&amp;" + c."&amp;B62&amp;"² + d."&amp;B62&amp;"³"</f>
        <v>a + b.5 + c.5² + d.5³</v>
      </c>
    </row>
    <row r="63" customFormat="false" ht="13.2" hidden="false" customHeight="false" outlineLevel="0" collapsed="false">
      <c r="B63" s="7" t="n">
        <f aca="false">B62+1</f>
        <v>6</v>
      </c>
      <c r="C63" s="8" t="n">
        <f aca="false">$C$51+$C$52*B63+$C$53*B63^2+$C$54*B63^3</f>
        <v>569.000000000155</v>
      </c>
      <c r="D63" s="16" t="str">
        <f aca="false">"a + b."&amp;B63&amp;" + c."&amp;B63&amp;"² + d."&amp;B63&amp;"³"</f>
        <v>a + b.6 + c.6² + d.6³</v>
      </c>
    </row>
    <row r="64" customFormat="false" ht="13.2" hidden="false" customHeight="false" outlineLevel="0" collapsed="false">
      <c r="B64" s="7" t="n">
        <f aca="false">B63+1</f>
        <v>7</v>
      </c>
      <c r="C64" s="8" t="n">
        <f aca="false">$C$51+$C$52*B64+$C$53*B64^2+$C$54*B64^3</f>
        <v>866.000000000197</v>
      </c>
      <c r="D64" s="16" t="str">
        <f aca="false">"a + b."&amp;B64&amp;" + c."&amp;B64&amp;"² + d."&amp;B64&amp;"³"</f>
        <v>a + b.7 + c.7² + d.7³</v>
      </c>
    </row>
    <row r="65" customFormat="false" ht="13.2" hidden="false" customHeight="false" outlineLevel="0" collapsed="false">
      <c r="B65" s="7" t="n">
        <f aca="false">B64+1</f>
        <v>8</v>
      </c>
      <c r="C65" s="8" t="n">
        <f aca="false">$C$51+$C$52*B65+$C$53*B65^2+$C$54*B65^3</f>
        <v>1253.00000000024</v>
      </c>
      <c r="D65" s="16" t="str">
        <f aca="false">"a + b."&amp;B65&amp;" + c."&amp;B65&amp;"² + d."&amp;B65&amp;"³"</f>
        <v>a + b.8 + c.8² + d.8³</v>
      </c>
    </row>
    <row r="66" customFormat="false" ht="13.2" hidden="false" customHeight="false" outlineLevel="0" collapsed="false">
      <c r="B66" s="7" t="n">
        <f aca="false">B65+1</f>
        <v>9</v>
      </c>
      <c r="C66" s="8" t="n">
        <f aca="false">$C$51+$C$52*B66+$C$53*B66^2+$C$54*B66^3</f>
        <v>1742.00000000029</v>
      </c>
      <c r="D66" s="16" t="str">
        <f aca="false">"a + b."&amp;B66&amp;" + c."&amp;B66&amp;"² + d."&amp;B66&amp;"³"</f>
        <v>a + b.9 + c.9² + d.9³</v>
      </c>
    </row>
    <row r="67" customFormat="false" ht="13.2" hidden="false" customHeight="false" outlineLevel="0" collapsed="false">
      <c r="B67" s="7" t="n">
        <f aca="false">B66+1</f>
        <v>10</v>
      </c>
      <c r="C67" s="8" t="n">
        <f aca="false">$C$51+$C$52*B67+$C$53*B67^2+$C$54*B67^3</f>
        <v>2345.00000000035</v>
      </c>
      <c r="D67" s="16" t="str">
        <f aca="false">"a + b."&amp;B67&amp;" + c."&amp;B67&amp;"² + d."&amp;B67&amp;"³"</f>
        <v>a + b.10 + c.10² + d.10³</v>
      </c>
    </row>
    <row r="68" customFormat="false" ht="13.2" hidden="false" customHeight="false" outlineLevel="0" collapsed="false">
      <c r="B68" s="7" t="n">
        <f aca="false">B67+1</f>
        <v>11</v>
      </c>
      <c r="C68" s="8" t="n">
        <f aca="false">$C$51+$C$52*B68+$C$53*B68^2+$C$54*B68^3</f>
        <v>3074.00000000041</v>
      </c>
      <c r="D68" s="16" t="str">
        <f aca="false">"a + b."&amp;B68&amp;" + c."&amp;B68&amp;"² + d."&amp;B68&amp;"³"</f>
        <v>a + b.11 + c.11² + d.11³</v>
      </c>
    </row>
    <row r="69" customFormat="false" ht="13.2" hidden="false" customHeight="false" outlineLevel="0" collapsed="false">
      <c r="B69" s="7" t="n">
        <f aca="false">B68+1</f>
        <v>12</v>
      </c>
      <c r="C69" s="8" t="n">
        <f aca="false">$C$51+$C$52*B69+$C$53*B69^2+$C$54*B69^3</f>
        <v>3941.00000000047</v>
      </c>
      <c r="D69" s="16" t="str">
        <f aca="false">"a + b."&amp;B69&amp;" + c."&amp;B69&amp;"² + d."&amp;B69&amp;"³"</f>
        <v>a + b.12 + c.12² + d.12³</v>
      </c>
    </row>
    <row r="70" customFormat="false" ht="8.5" hidden="false" customHeight="true" outlineLevel="0" collapsed="false">
      <c r="A70" s="2"/>
      <c r="B70" s="2"/>
      <c r="C70" s="2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C27:D27"/>
    <mergeCell ref="C32:D32"/>
    <mergeCell ref="C37:D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2A5F5"/>
    <pageSetUpPr fitToPage="false"/>
  </sheetPr>
  <dimension ref="A1:AF1048576"/>
  <sheetViews>
    <sheetView showFormulas="false" showGridLines="fals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K55" activeCellId="0" sqref="K55"/>
    </sheetView>
  </sheetViews>
  <sheetFormatPr defaultColWidth="11.5625" defaultRowHeight="13.2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7.67"/>
    <col collapsed="false" customWidth="true" hidden="false" outlineLevel="0" max="8" min="5" style="10" width="7.67"/>
    <col collapsed="false" customWidth="true" hidden="false" outlineLevel="0" max="9" min="9" style="11" width="7.67"/>
    <col collapsed="false" customWidth="true" hidden="false" outlineLevel="0" max="10" min="10" style="10" width="7.67"/>
    <col collapsed="false" customWidth="true" hidden="false" outlineLevel="0" max="11" min="11" style="11" width="7.67"/>
    <col collapsed="false" customWidth="true" hidden="false" outlineLevel="0" max="12" min="12" style="10" width="7.67"/>
    <col collapsed="false" customWidth="true" hidden="false" outlineLevel="0" max="13" min="13" style="2" width="2.56"/>
  </cols>
  <sheetData>
    <row r="1" customFormat="false" ht="8.25" hidden="false" customHeight="true" outlineLevel="0" collapsed="false">
      <c r="A1" s="2"/>
    </row>
    <row r="2" customFormat="false" ht="16.5" hidden="false" customHeight="true" outlineLevel="0" collapsed="false">
      <c r="A2" s="2"/>
      <c r="B2" s="4" t="s">
        <v>115</v>
      </c>
      <c r="C2" s="4"/>
      <c r="D2" s="45"/>
    </row>
    <row r="3" customFormat="false" ht="16.5" hidden="false" customHeight="true" outlineLevel="0" collapsed="false">
      <c r="A3" s="2"/>
      <c r="B3" s="1" t="s">
        <v>110</v>
      </c>
    </row>
    <row r="4" customFormat="false" ht="8.25" hidden="false" customHeight="true" outlineLevel="0" collapsed="false">
      <c r="A4" s="2"/>
      <c r="B4" s="2"/>
      <c r="C4" s="2"/>
    </row>
    <row r="5" customFormat="false" ht="16.5" hidden="false" customHeight="true" outlineLevel="0" collapsed="false">
      <c r="A5" s="2"/>
      <c r="C5" s="2" t="s">
        <v>87</v>
      </c>
    </row>
    <row r="6" customFormat="false" ht="16.5" hidden="false" customHeight="true" outlineLevel="0" collapsed="false">
      <c r="A6" s="2"/>
      <c r="B6" s="11" t="s">
        <v>88</v>
      </c>
      <c r="C6" s="2" t="s">
        <v>89</v>
      </c>
    </row>
    <row r="7" customFormat="false" ht="8.25" hidden="false" customHeight="true" outlineLevel="0" collapsed="false">
      <c r="A7" s="2"/>
    </row>
    <row r="8" customFormat="false" ht="13.5" hidden="false" customHeight="true" outlineLevel="0" collapsed="false">
      <c r="A8" s="2"/>
      <c r="B8" s="5" t="s">
        <v>6</v>
      </c>
      <c r="C8" s="6" t="s">
        <v>7</v>
      </c>
    </row>
    <row r="9" customFormat="false" ht="13.5" hidden="false" customHeight="true" outlineLevel="0" collapsed="false">
      <c r="A9" s="2"/>
      <c r="B9" s="7" t="n">
        <v>0</v>
      </c>
      <c r="C9" s="8" t="n">
        <v>5</v>
      </c>
      <c r="D9" s="11" t="s">
        <v>90</v>
      </c>
      <c r="E9" s="37" t="n">
        <f aca="false">1</f>
        <v>1</v>
      </c>
      <c r="F9" s="36" t="n">
        <f aca="false">B9^1</f>
        <v>0</v>
      </c>
      <c r="G9" s="36" t="n">
        <f aca="false">B9^2</f>
        <v>0</v>
      </c>
      <c r="H9" s="38" t="n">
        <f aca="false">B9^3</f>
        <v>0</v>
      </c>
      <c r="I9" s="11" t="s">
        <v>91</v>
      </c>
      <c r="J9" s="39" t="s">
        <v>9</v>
      </c>
      <c r="K9" s="11" t="s">
        <v>92</v>
      </c>
      <c r="L9" s="39" t="n">
        <f aca="false">C9</f>
        <v>5</v>
      </c>
    </row>
    <row r="10" customFormat="false" ht="13.5" hidden="false" customHeight="true" outlineLevel="0" collapsed="false">
      <c r="A10" s="2"/>
      <c r="B10" s="7" t="n">
        <f aca="false">B9+1</f>
        <v>1</v>
      </c>
      <c r="C10" s="8" t="n">
        <v>14</v>
      </c>
      <c r="D10" s="2"/>
      <c r="E10" s="37" t="n">
        <f aca="false">B10^0</f>
        <v>1</v>
      </c>
      <c r="F10" s="36" t="n">
        <f aca="false">B10^1</f>
        <v>1</v>
      </c>
      <c r="G10" s="36" t="n">
        <f aca="false">B10^2</f>
        <v>1</v>
      </c>
      <c r="H10" s="38" t="n">
        <f aca="false">B10^3</f>
        <v>1</v>
      </c>
      <c r="I10" s="10"/>
      <c r="J10" s="39" t="s">
        <v>79</v>
      </c>
      <c r="K10" s="10"/>
      <c r="L10" s="39" t="n">
        <v>14</v>
      </c>
    </row>
    <row r="11" customFormat="false" ht="13.5" hidden="false" customHeight="true" outlineLevel="0" collapsed="false">
      <c r="A11" s="2"/>
      <c r="B11" s="7" t="n">
        <f aca="false">B10+1</f>
        <v>2</v>
      </c>
      <c r="C11" s="8" t="n">
        <v>41</v>
      </c>
      <c r="D11" s="2"/>
      <c r="E11" s="37" t="n">
        <f aca="false">B11^0</f>
        <v>1</v>
      </c>
      <c r="F11" s="36" t="n">
        <f aca="false">B11^1</f>
        <v>2</v>
      </c>
      <c r="G11" s="36" t="n">
        <f aca="false">B11^2</f>
        <v>4</v>
      </c>
      <c r="H11" s="38" t="n">
        <f aca="false">B11^3</f>
        <v>8</v>
      </c>
      <c r="I11" s="10"/>
      <c r="J11" s="39" t="s">
        <v>104</v>
      </c>
      <c r="K11" s="10"/>
      <c r="L11" s="39" t="n">
        <v>41</v>
      </c>
    </row>
    <row r="12" customFormat="false" ht="13.5" hidden="false" customHeight="true" outlineLevel="0" collapsed="false">
      <c r="A12" s="2"/>
      <c r="B12" s="7" t="n">
        <f aca="false">B11+1</f>
        <v>3</v>
      </c>
      <c r="C12" s="8" t="n">
        <v>98</v>
      </c>
      <c r="D12" s="2"/>
      <c r="E12" s="37" t="n">
        <f aca="false">B12^0</f>
        <v>1</v>
      </c>
      <c r="F12" s="36" t="n">
        <f aca="false">B12^1</f>
        <v>3</v>
      </c>
      <c r="G12" s="36" t="n">
        <f aca="false">B12^2</f>
        <v>9</v>
      </c>
      <c r="H12" s="38" t="n">
        <f aca="false">B12^3</f>
        <v>27</v>
      </c>
      <c r="I12" s="10"/>
      <c r="J12" s="39" t="s">
        <v>111</v>
      </c>
      <c r="K12" s="10"/>
      <c r="L12" s="39" t="n">
        <v>98</v>
      </c>
    </row>
    <row r="13" customFormat="false" ht="8.25" hidden="false" customHeight="true" outlineLevel="0" collapsed="false">
      <c r="A13" s="2"/>
      <c r="B13" s="2"/>
      <c r="C13" s="2"/>
    </row>
    <row r="14" customFormat="false" ht="13.2" hidden="false" customHeight="false" outlineLevel="0" collapsed="false">
      <c r="B14" s="2"/>
      <c r="C14" s="2" t="s">
        <v>87</v>
      </c>
    </row>
    <row r="15" customFormat="false" ht="13.2" hidden="false" customHeight="false" outlineLevel="0" collapsed="false">
      <c r="B15" s="11" t="s">
        <v>88</v>
      </c>
      <c r="C15" s="2" t="s">
        <v>93</v>
      </c>
    </row>
    <row r="16" customFormat="false" ht="13.2" hidden="false" customHeight="false" outlineLevel="0" collapsed="false">
      <c r="B16" s="11" t="s">
        <v>88</v>
      </c>
      <c r="C16" s="2" t="s">
        <v>94</v>
      </c>
    </row>
    <row r="17" customFormat="false" ht="8.25" hidden="false" customHeight="true" outlineLevel="0" collapsed="false">
      <c r="A17" s="2"/>
      <c r="B17" s="2"/>
      <c r="C17" s="2"/>
    </row>
    <row r="18" customFormat="false" ht="13.2" hidden="false" customHeight="false" outlineLevel="0" collapsed="false">
      <c r="B18" s="2"/>
      <c r="C18" s="40" t="s">
        <v>101</v>
      </c>
      <c r="D18" s="40"/>
      <c r="E18" s="41" t="n">
        <f aca="false" t="array" ref="E18:H21">TRANSPOSE(E9:H12)</f>
        <v>1</v>
      </c>
      <c r="F18" s="10" t="n">
        <v>1</v>
      </c>
      <c r="G18" s="10" t="n">
        <v>1</v>
      </c>
      <c r="H18" s="42" t="n">
        <v>1</v>
      </c>
      <c r="I18" s="10"/>
      <c r="K18" s="10"/>
    </row>
    <row r="19" customFormat="false" ht="13.2" hidden="false" customHeight="false" outlineLevel="0" collapsed="false">
      <c r="B19" s="2"/>
      <c r="C19" s="2"/>
      <c r="D19" s="11"/>
      <c r="E19" s="41" t="n">
        <v>0</v>
      </c>
      <c r="F19" s="10" t="n">
        <v>1</v>
      </c>
      <c r="G19" s="10" t="n">
        <v>2</v>
      </c>
      <c r="H19" s="42" t="n">
        <v>3</v>
      </c>
      <c r="I19" s="10"/>
      <c r="K19" s="10"/>
    </row>
    <row r="20" customFormat="false" ht="13.2" hidden="false" customHeight="false" outlineLevel="0" collapsed="false">
      <c r="B20" s="2"/>
      <c r="C20" s="2"/>
      <c r="E20" s="41" t="n">
        <v>0</v>
      </c>
      <c r="F20" s="10" t="n">
        <v>1</v>
      </c>
      <c r="G20" s="10" t="n">
        <v>4</v>
      </c>
      <c r="H20" s="42" t="n">
        <v>9</v>
      </c>
      <c r="I20" s="10"/>
      <c r="K20" s="10"/>
    </row>
    <row r="21" customFormat="false" ht="13.2" hidden="false" customHeight="false" outlineLevel="0" collapsed="false">
      <c r="B21" s="2"/>
      <c r="C21" s="2"/>
      <c r="E21" s="41" t="n">
        <v>0</v>
      </c>
      <c r="F21" s="10" t="n">
        <v>1</v>
      </c>
      <c r="G21" s="10" t="n">
        <v>8</v>
      </c>
      <c r="H21" s="42" t="n">
        <v>27</v>
      </c>
      <c r="I21" s="10"/>
      <c r="K21" s="10"/>
    </row>
    <row r="22" customFormat="false" ht="8.25" hidden="false" customHeight="true" outlineLevel="0" collapsed="false">
      <c r="A22" s="2"/>
      <c r="B22" s="2"/>
      <c r="C22" s="2"/>
    </row>
    <row r="23" customFormat="false" ht="13.2" hidden="false" customHeight="false" outlineLevel="0" collapsed="false">
      <c r="B23" s="2"/>
      <c r="C23" s="40" t="s">
        <v>95</v>
      </c>
      <c r="D23" s="40"/>
      <c r="E23" s="41" t="n">
        <f aca="false" t="array" ref="E23:H26">MMULT(E18:H21,E9:H12)</f>
        <v>4</v>
      </c>
      <c r="F23" s="10" t="n">
        <v>6</v>
      </c>
      <c r="G23" s="10" t="n">
        <v>14</v>
      </c>
      <c r="H23" s="42" t="n">
        <v>36</v>
      </c>
    </row>
    <row r="24" customFormat="false" ht="13.2" hidden="false" customHeight="false" outlineLevel="0" collapsed="false">
      <c r="E24" s="41" t="n">
        <v>6</v>
      </c>
      <c r="F24" s="10" t="n">
        <v>14</v>
      </c>
      <c r="G24" s="10" t="n">
        <v>36</v>
      </c>
      <c r="H24" s="42" t="n">
        <v>98</v>
      </c>
    </row>
    <row r="25" customFormat="false" ht="13.2" hidden="false" customHeight="false" outlineLevel="0" collapsed="false">
      <c r="E25" s="41" t="n">
        <v>14</v>
      </c>
      <c r="F25" s="10" t="n">
        <v>36</v>
      </c>
      <c r="G25" s="10" t="n">
        <v>98</v>
      </c>
      <c r="H25" s="42" t="n">
        <v>276</v>
      </c>
    </row>
    <row r="26" customFormat="false" ht="13.2" hidden="false" customHeight="false" outlineLevel="0" collapsed="false">
      <c r="E26" s="41" t="n">
        <v>36</v>
      </c>
      <c r="F26" s="10" t="n">
        <v>98</v>
      </c>
      <c r="G26" s="10" t="n">
        <v>276</v>
      </c>
      <c r="H26" s="42" t="n">
        <v>794</v>
      </c>
    </row>
    <row r="27" customFormat="false" ht="8.25" hidden="false" customHeight="true" outlineLevel="0" collapsed="false">
      <c r="A27" s="2"/>
      <c r="B27" s="2"/>
      <c r="C27" s="2"/>
    </row>
    <row r="28" customFormat="false" ht="13.2" hidden="false" customHeight="false" outlineLevel="0" collapsed="false">
      <c r="C28" s="40" t="s">
        <v>96</v>
      </c>
      <c r="D28" s="40"/>
      <c r="E28" s="41" t="n">
        <f aca="false" t="array" ref="E28:H31">MINVERSE(E23:H26)</f>
        <v>1</v>
      </c>
      <c r="F28" s="10" t="n">
        <v>-1.83333333333334</v>
      </c>
      <c r="G28" s="10" t="n">
        <v>0.999999999999994</v>
      </c>
      <c r="H28" s="42" t="n">
        <v>-0.166666666666665</v>
      </c>
    </row>
    <row r="29" customFormat="false" ht="13.2" hidden="false" customHeight="false" outlineLevel="0" collapsed="false">
      <c r="E29" s="41" t="n">
        <v>-1.83333333333332</v>
      </c>
      <c r="F29" s="10" t="n">
        <v>14.7222222222221</v>
      </c>
      <c r="G29" s="10" t="n">
        <v>-12.4999999999999</v>
      </c>
      <c r="H29" s="42" t="n">
        <v>2.61111111111108</v>
      </c>
    </row>
    <row r="30" customFormat="false" ht="13.2" hidden="false" customHeight="false" outlineLevel="0" collapsed="false">
      <c r="E30" s="41" t="n">
        <v>0.99999999999999</v>
      </c>
      <c r="F30" s="10" t="n">
        <v>-12.4999999999999</v>
      </c>
      <c r="G30" s="10" t="n">
        <v>11.4999999999999</v>
      </c>
      <c r="H30" s="42" t="n">
        <v>-2.49999999999997</v>
      </c>
    </row>
    <row r="31" customFormat="false" ht="13.2" hidden="false" customHeight="false" outlineLevel="0" collapsed="false">
      <c r="E31" s="41" t="n">
        <v>-0.166666666666664</v>
      </c>
      <c r="F31" s="10" t="n">
        <v>2.61111111111108</v>
      </c>
      <c r="G31" s="10" t="n">
        <v>-2.49999999999997</v>
      </c>
      <c r="H31" s="42" t="n">
        <v>0.55555555555555</v>
      </c>
    </row>
    <row r="32" customFormat="false" ht="8.25" hidden="false" customHeight="true" outlineLevel="0" collapsed="false">
      <c r="A32" s="2"/>
      <c r="B32" s="2"/>
      <c r="C32" s="2"/>
    </row>
    <row r="33" customFormat="false" ht="13.2" hidden="false" customHeight="false" outlineLevel="0" collapsed="false">
      <c r="C33" s="40" t="s">
        <v>97</v>
      </c>
      <c r="D33" s="40"/>
      <c r="E33" s="43" t="n">
        <f aca="false" t="array" ref="E33:E36">MMULT(E18:H21,L9:L12)</f>
        <v>158</v>
      </c>
    </row>
    <row r="34" customFormat="false" ht="13.2" hidden="false" customHeight="false" outlineLevel="0" collapsed="false">
      <c r="E34" s="43" t="n">
        <v>390</v>
      </c>
    </row>
    <row r="35" customFormat="false" ht="13.2" hidden="false" customHeight="false" outlineLevel="0" collapsed="false">
      <c r="E35" s="43" t="n">
        <v>1060</v>
      </c>
    </row>
    <row r="36" customFormat="false" ht="13.2" hidden="false" customHeight="false" outlineLevel="0" collapsed="false">
      <c r="E36" s="43" t="n">
        <v>2988</v>
      </c>
    </row>
    <row r="37" customFormat="false" ht="8.25" hidden="false" customHeight="true" outlineLevel="0" collapsed="false">
      <c r="A37" s="2"/>
      <c r="B37" s="2"/>
      <c r="C37" s="2"/>
    </row>
    <row r="38" customFormat="false" ht="13.2" hidden="false" customHeight="false" outlineLevel="0" collapsed="false">
      <c r="B38" s="11" t="s">
        <v>91</v>
      </c>
      <c r="C38" s="1" t="s">
        <v>98</v>
      </c>
      <c r="E38" s="43" t="n">
        <f aca="false" t="array" ref="E38:E41">MMULT(E28:H31,E33:E36)</f>
        <v>4.9999999999956</v>
      </c>
    </row>
    <row r="39" customFormat="false" ht="13.2" hidden="false" customHeight="false" outlineLevel="0" collapsed="false">
      <c r="E39" s="43" t="n">
        <v>4.0000000000046</v>
      </c>
    </row>
    <row r="40" customFormat="false" ht="13.2" hidden="false" customHeight="false" outlineLevel="0" collapsed="false">
      <c r="E40" s="43" t="n">
        <v>3.00000000000023</v>
      </c>
    </row>
    <row r="41" customFormat="false" ht="13.2" hidden="false" customHeight="false" outlineLevel="0" collapsed="false">
      <c r="E41" s="43" t="n">
        <v>1.99999999999971</v>
      </c>
    </row>
    <row r="42" customFormat="false" ht="8.5" hidden="false" customHeight="true" outlineLevel="0" collapsed="false">
      <c r="A42" s="2"/>
      <c r="B42" s="2"/>
      <c r="C42" s="2"/>
      <c r="M42" s="10"/>
      <c r="N42" s="10"/>
      <c r="O42" s="10"/>
      <c r="P42" s="10"/>
      <c r="Q42" s="10"/>
      <c r="R42" s="2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customFormat="false" ht="15" hidden="false" customHeight="false" outlineLevel="0" collapsed="false">
      <c r="A43" s="3"/>
      <c r="B43" s="4" t="s">
        <v>99</v>
      </c>
      <c r="C43" s="9"/>
      <c r="D43" s="9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customFormat="false" ht="15" hidden="false" customHeight="false" outlineLevel="0" collapsed="false">
      <c r="A44" s="3"/>
      <c r="B44" s="1" t="s">
        <v>110</v>
      </c>
      <c r="C44" s="12"/>
      <c r="D44" s="1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customFormat="false" ht="8.5" hidden="false" customHeight="true" outlineLevel="0" collapsed="false">
      <c r="A45" s="2"/>
      <c r="B45" s="2"/>
      <c r="C45" s="2"/>
      <c r="M45" s="10"/>
      <c r="N45" s="10"/>
      <c r="O45" s="10"/>
      <c r="P45" s="10"/>
      <c r="Q45" s="10"/>
      <c r="R45" s="2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customFormat="false" ht="15" hidden="false" customHeight="false" outlineLevel="0" collapsed="false">
      <c r="A46" s="3"/>
      <c r="B46" s="5" t="s">
        <v>11</v>
      </c>
      <c r="C46" s="6" t="s">
        <v>12</v>
      </c>
      <c r="D46" s="1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customFormat="false" ht="15" hidden="false" customHeight="false" outlineLevel="0" collapsed="false">
      <c r="A47" s="3"/>
      <c r="B47" s="13" t="s">
        <v>9</v>
      </c>
      <c r="C47" s="14" t="n">
        <f aca="false">E38</f>
        <v>4.9999999999956</v>
      </c>
      <c r="D47" s="1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customFormat="false" ht="15" hidden="false" customHeight="false" outlineLevel="0" collapsed="false">
      <c r="A48" s="3"/>
      <c r="B48" s="13" t="s">
        <v>79</v>
      </c>
      <c r="C48" s="14" t="n">
        <f aca="false">E39</f>
        <v>4.0000000000046</v>
      </c>
      <c r="D48" s="1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customFormat="false" ht="15" hidden="false" customHeight="false" outlineLevel="0" collapsed="false">
      <c r="A49" s="3"/>
      <c r="B49" s="13" t="s">
        <v>104</v>
      </c>
      <c r="C49" s="14" t="n">
        <f aca="false">E40</f>
        <v>3.00000000000023</v>
      </c>
      <c r="D49" s="1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customFormat="false" ht="15" hidden="false" customHeight="false" outlineLevel="0" collapsed="false">
      <c r="A50" s="3"/>
      <c r="B50" s="13" t="s">
        <v>111</v>
      </c>
      <c r="C50" s="14" t="n">
        <f aca="false">E41</f>
        <v>1.99999999999971</v>
      </c>
      <c r="D50" s="1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customFormat="false" ht="8.5" hidden="false" customHeight="true" outlineLevel="0" collapsed="false">
      <c r="A51" s="2"/>
      <c r="B51" s="2"/>
      <c r="C51" s="2"/>
      <c r="M51" s="10"/>
      <c r="N51" s="10"/>
      <c r="O51" s="10"/>
      <c r="P51" s="10"/>
      <c r="Q51" s="10"/>
      <c r="R51" s="2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customFormat="false" ht="14.15" hidden="false" customHeight="true" outlineLevel="0" collapsed="false">
      <c r="A52" s="3"/>
      <c r="B52" s="5" t="s">
        <v>6</v>
      </c>
      <c r="C52" s="6" t="s">
        <v>13</v>
      </c>
      <c r="D52" s="15" t="s">
        <v>14</v>
      </c>
      <c r="E52" s="44"/>
      <c r="F52" s="4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customFormat="false" ht="13.2" hidden="false" customHeight="false" outlineLevel="0" collapsed="false">
      <c r="B53" s="7" t="n">
        <v>0</v>
      </c>
      <c r="C53" s="8" t="n">
        <f aca="false">$C$47+$C$48*B53+$C$49*B53^2+$C$50*B53^3</f>
        <v>4.9999999999956</v>
      </c>
      <c r="D53" s="16" t="str">
        <f aca="false">"a + b."&amp;B53&amp;" + c."&amp;B53&amp;"² + d."&amp;B53&amp;"³"</f>
        <v>a + b.0 + c.0² + d.0³</v>
      </c>
      <c r="M53" s="10"/>
      <c r="N53" s="10"/>
      <c r="O53" s="10"/>
      <c r="P53" s="10"/>
      <c r="Q53" s="10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customFormat="false" ht="13.2" hidden="false" customHeight="false" outlineLevel="0" collapsed="false">
      <c r="B54" s="7" t="n">
        <v>5</v>
      </c>
      <c r="C54" s="8" t="n">
        <f aca="false">$C$47+$C$48*B54+$C$49*B54^2+$C$50*B54^3</f>
        <v>349.999999999988</v>
      </c>
      <c r="D54" s="16" t="str">
        <f aca="false">"a + b."&amp;B54&amp;" + c."&amp;B54&amp;"² + d."&amp;B54&amp;"³"</f>
        <v>a + b.5 + c.5² + d.5³</v>
      </c>
      <c r="M54" s="10"/>
      <c r="N54" s="10"/>
      <c r="O54" s="10"/>
      <c r="P54" s="10"/>
      <c r="Q54" s="10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customFormat="false" ht="13.2" hidden="false" customHeight="false" outlineLevel="0" collapsed="false">
      <c r="B55" s="7" t="n">
        <v>12</v>
      </c>
      <c r="C55" s="8" t="n">
        <f aca="false">$C$47+$C$48*B55+$C$49*B55^2+$C$50*B55^3</f>
        <v>3940.99999999958</v>
      </c>
      <c r="D55" s="16" t="str">
        <f aca="false">"a + b."&amp;B55&amp;" + c."&amp;B55&amp;"² + d."&amp;B55&amp;"³"</f>
        <v>a + b.12 + c.12² + d.12³</v>
      </c>
      <c r="M55" s="10"/>
      <c r="N55" s="10"/>
      <c r="O55" s="10"/>
      <c r="P55" s="10"/>
      <c r="Q55" s="10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customFormat="false" ht="8.5" hidden="false" customHeight="true" outlineLevel="0" collapsed="false">
      <c r="A56" s="2"/>
      <c r="B56" s="2"/>
      <c r="C56" s="2"/>
      <c r="M56" s="10"/>
      <c r="N56" s="10"/>
      <c r="O56" s="10"/>
      <c r="P56" s="10"/>
      <c r="Q56" s="10"/>
      <c r="R56" s="2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8:D18"/>
    <mergeCell ref="C23:D23"/>
    <mergeCell ref="C28:D28"/>
    <mergeCell ref="C33:D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647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2023-03-20T15:05:06Z</dcterms:created>
  <dc:creator/>
  <dc:description/>
  <dc:language>id-ID</dc:language>
  <cp:lastModifiedBy/>
  <dcterms:modified xsi:type="dcterms:W3CDTF">2024-03-05T01:31:43Z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