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boxlambda\doc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4" i="1"/>
  <c r="F13" i="1"/>
  <c r="F12" i="1"/>
  <c r="F7" i="1"/>
  <c r="F6" i="1"/>
  <c r="F5" i="1"/>
  <c r="N5" i="1" l="1"/>
  <c r="P5" i="1" s="1"/>
  <c r="N6" i="1"/>
  <c r="P6" i="1" s="1"/>
  <c r="N8" i="1"/>
  <c r="P8" i="1" s="1"/>
  <c r="N12" i="1"/>
  <c r="P12" i="1" s="1"/>
  <c r="N13" i="1"/>
  <c r="P13" i="1" s="1"/>
  <c r="N15" i="1"/>
  <c r="P15" i="1" s="1"/>
  <c r="N19" i="1"/>
  <c r="P19" i="1" s="1"/>
  <c r="N20" i="1"/>
  <c r="P20" i="1" s="1"/>
  <c r="N22" i="1"/>
  <c r="P22" i="1" s="1"/>
  <c r="C7" i="1"/>
  <c r="C21" i="1"/>
  <c r="N21" i="1" s="1"/>
  <c r="P21" i="1" s="1"/>
  <c r="C14" i="1"/>
  <c r="N14" i="1" s="1"/>
  <c r="P14" i="1" s="1"/>
  <c r="N7" i="1" l="1"/>
  <c r="P7" i="1" s="1"/>
</calcChain>
</file>

<file path=xl/sharedStrings.xml><?xml version="1.0" encoding="utf-8"?>
<sst xmlns="http://schemas.openxmlformats.org/spreadsheetml/2006/main" count="62" uniqueCount="25">
  <si>
    <t>Slice LUTs</t>
  </si>
  <si>
    <t>Slice Registers</t>
  </si>
  <si>
    <t>Block RAM Tile</t>
  </si>
  <si>
    <t>Vera</t>
  </si>
  <si>
    <t>MIG</t>
  </si>
  <si>
    <t>sdspi</t>
  </si>
  <si>
    <t>wbi2c</t>
  </si>
  <si>
    <t>wbuart</t>
  </si>
  <si>
    <t>DPRAM</t>
  </si>
  <si>
    <t>Nexys A7-100T</t>
  </si>
  <si>
    <t>DSPs</t>
  </si>
  <si>
    <t>ps2 mouse</t>
  </si>
  <si>
    <t>Margin Pct.</t>
  </si>
  <si>
    <t>Pct. Utilization</t>
  </si>
  <si>
    <t>Total (incl. margin)</t>
  </si>
  <si>
    <t>Arty A7-35T orig.</t>
  </si>
  <si>
    <t>Arty A7-35T adjusted</t>
  </si>
  <si>
    <t>Ibex RV32IMB</t>
  </si>
  <si>
    <t>Ibex RV32IMCB</t>
  </si>
  <si>
    <t>RV32IMC</t>
  </si>
  <si>
    <t>RV32IC</t>
  </si>
  <si>
    <t>Available Resources</t>
  </si>
  <si>
    <t>Praxos DMA</t>
  </si>
  <si>
    <t>ps2 keyb.</t>
  </si>
  <si>
    <t>Dual JT49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</si>
</sst>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8"/>
  <sheetViews>
    <sheetView tabSelected="1" workbookViewId="0">
      <selection activeCell="H24" sqref="H24"/>
    </sheetView>
  </sheetViews>
  <sheetFormatPr defaultRowHeight="14.4" x14ac:dyDescent="0.3"/>
  <cols>
    <col min="1" max="1" width="15.88671875" customWidth="1"/>
    <col min="2" max="2" width="9.21875" customWidth="1"/>
    <col min="3" max="3" width="8.44140625" customWidth="1"/>
    <col min="4" max="4" width="10.44140625" customWidth="1"/>
    <col min="5" max="5" width="8.21875" customWidth="1"/>
    <col min="15" max="16" width="10.5546875" customWidth="1"/>
    <col min="17" max="17" width="7.6640625" customWidth="1"/>
    <col min="18" max="18" width="7.77734375" customWidth="1"/>
    <col min="19" max="19" width="10.88671875" customWidth="1"/>
    <col min="20" max="20" width="11.21875" customWidth="1"/>
  </cols>
  <sheetData>
    <row r="3" spans="1:16" x14ac:dyDescent="0.3">
      <c r="A3" s="3" t="s">
        <v>15</v>
      </c>
    </row>
    <row r="4" spans="1:16" s="2" customFormat="1" ht="43.2" x14ac:dyDescent="0.3">
      <c r="B4" s="3" t="s">
        <v>8</v>
      </c>
      <c r="C4" s="3" t="s">
        <v>3</v>
      </c>
      <c r="D4" s="3" t="s">
        <v>17</v>
      </c>
      <c r="E4" s="3" t="s">
        <v>4</v>
      </c>
      <c r="F4" s="3" t="s">
        <v>24</v>
      </c>
      <c r="G4" s="3" t="s">
        <v>22</v>
      </c>
      <c r="H4" s="3" t="s">
        <v>23</v>
      </c>
      <c r="I4" s="3" t="s">
        <v>11</v>
      </c>
      <c r="J4" s="3" t="s">
        <v>5</v>
      </c>
      <c r="K4" s="3" t="s">
        <v>6</v>
      </c>
      <c r="L4" s="3" t="s">
        <v>7</v>
      </c>
      <c r="M4" s="3" t="s">
        <v>12</v>
      </c>
      <c r="N4" s="3" t="s">
        <v>14</v>
      </c>
      <c r="O4" s="3" t="s">
        <v>21</v>
      </c>
      <c r="P4" s="3" t="s">
        <v>13</v>
      </c>
    </row>
    <row r="5" spans="1:16" x14ac:dyDescent="0.3">
      <c r="A5" s="4" t="s">
        <v>0</v>
      </c>
      <c r="B5">
        <v>0</v>
      </c>
      <c r="C5">
        <v>2122</v>
      </c>
      <c r="D5">
        <v>3390</v>
      </c>
      <c r="E5">
        <v>5673</v>
      </c>
      <c r="F5">
        <f>2*277</f>
        <v>554</v>
      </c>
      <c r="G5">
        <v>380</v>
      </c>
      <c r="H5">
        <v>205</v>
      </c>
      <c r="I5">
        <v>205</v>
      </c>
      <c r="J5">
        <v>536</v>
      </c>
      <c r="K5">
        <v>84</v>
      </c>
      <c r="L5">
        <v>438</v>
      </c>
      <c r="M5" s="1">
        <v>0.2</v>
      </c>
      <c r="N5">
        <f>SUM(B5:L5)*(1+M5)</f>
        <v>16304.4</v>
      </c>
      <c r="O5">
        <v>20800</v>
      </c>
      <c r="P5" s="1">
        <f>N5/O5</f>
        <v>0.78386538461538458</v>
      </c>
    </row>
    <row r="6" spans="1:16" x14ac:dyDescent="0.3">
      <c r="A6" s="4" t="s">
        <v>1</v>
      </c>
      <c r="B6">
        <v>0</v>
      </c>
      <c r="C6">
        <v>1441</v>
      </c>
      <c r="D6">
        <v>911</v>
      </c>
      <c r="E6">
        <v>5060</v>
      </c>
      <c r="F6">
        <f>2*311</f>
        <v>622</v>
      </c>
      <c r="G6">
        <v>167</v>
      </c>
      <c r="H6">
        <v>185</v>
      </c>
      <c r="I6">
        <v>185</v>
      </c>
      <c r="J6">
        <v>749</v>
      </c>
      <c r="K6">
        <v>114</v>
      </c>
      <c r="L6">
        <v>346</v>
      </c>
      <c r="M6" s="1">
        <v>0.2</v>
      </c>
      <c r="N6">
        <f>SUM(B6:L6)*(1+M6)</f>
        <v>11736</v>
      </c>
      <c r="O6">
        <v>41600</v>
      </c>
      <c r="P6" s="1">
        <f>N6/O6</f>
        <v>0.2821153846153846</v>
      </c>
    </row>
    <row r="7" spans="1:16" x14ac:dyDescent="0.3">
      <c r="A7" s="4" t="s">
        <v>2</v>
      </c>
      <c r="B7">
        <v>32</v>
      </c>
      <c r="C7">
        <f>9+16</f>
        <v>25</v>
      </c>
      <c r="D7">
        <v>0</v>
      </c>
      <c r="E7">
        <v>0</v>
      </c>
      <c r="F7">
        <f>2*0.5</f>
        <v>1</v>
      </c>
      <c r="G7">
        <v>0.5</v>
      </c>
      <c r="H7">
        <v>0</v>
      </c>
      <c r="I7">
        <v>0</v>
      </c>
      <c r="J7">
        <v>1</v>
      </c>
      <c r="K7">
        <v>1</v>
      </c>
      <c r="L7">
        <v>0</v>
      </c>
      <c r="M7" s="1">
        <v>0.2</v>
      </c>
      <c r="N7">
        <f>SUM(B7:L7)*(1+M7)</f>
        <v>72.599999999999994</v>
      </c>
      <c r="O7">
        <v>50</v>
      </c>
      <c r="P7" s="1">
        <f>N7/O7</f>
        <v>1.452</v>
      </c>
    </row>
    <row r="8" spans="1:16" x14ac:dyDescent="0.3">
      <c r="A8" s="4" t="s">
        <v>10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">
        <v>0.2</v>
      </c>
      <c r="N8">
        <f>SUM(B8:L8)*(1+M8)</f>
        <v>3.5999999999999996</v>
      </c>
      <c r="O8">
        <v>90</v>
      </c>
      <c r="P8" s="1">
        <f>N8/O8</f>
        <v>3.9999999999999994E-2</v>
      </c>
    </row>
    <row r="9" spans="1:16" x14ac:dyDescent="0.3">
      <c r="A9" s="4"/>
      <c r="M9" s="1"/>
      <c r="P9" s="1"/>
    </row>
    <row r="10" spans="1:16" ht="28.8" x14ac:dyDescent="0.3">
      <c r="A10" s="3" t="s">
        <v>16</v>
      </c>
      <c r="M10" s="1"/>
    </row>
    <row r="11" spans="1:16" s="2" customFormat="1" ht="43.2" x14ac:dyDescent="0.3">
      <c r="B11" s="3" t="s">
        <v>8</v>
      </c>
      <c r="C11" s="3" t="s">
        <v>3</v>
      </c>
      <c r="D11" s="3" t="s">
        <v>18</v>
      </c>
      <c r="E11" s="3" t="s">
        <v>4</v>
      </c>
      <c r="F11" s="3" t="s">
        <v>24</v>
      </c>
      <c r="G11" s="3" t="s">
        <v>22</v>
      </c>
      <c r="H11" s="3" t="s">
        <v>23</v>
      </c>
      <c r="I11" s="3" t="s">
        <v>11</v>
      </c>
      <c r="J11" s="3" t="s">
        <v>5</v>
      </c>
      <c r="K11" s="3" t="s">
        <v>6</v>
      </c>
      <c r="L11" s="3" t="s">
        <v>7</v>
      </c>
      <c r="M11" s="3" t="s">
        <v>12</v>
      </c>
      <c r="N11" s="3" t="s">
        <v>14</v>
      </c>
      <c r="O11" s="3" t="s">
        <v>21</v>
      </c>
      <c r="P11" s="3" t="s">
        <v>13</v>
      </c>
    </row>
    <row r="12" spans="1:16" x14ac:dyDescent="0.3">
      <c r="A12" s="4" t="s">
        <v>0</v>
      </c>
      <c r="B12">
        <v>0</v>
      </c>
      <c r="C12">
        <v>2122</v>
      </c>
      <c r="D12">
        <v>3390</v>
      </c>
      <c r="E12">
        <v>5673</v>
      </c>
      <c r="F12">
        <f>2*277</f>
        <v>554</v>
      </c>
      <c r="G12">
        <v>380</v>
      </c>
      <c r="H12">
        <v>205</v>
      </c>
      <c r="I12">
        <v>205</v>
      </c>
      <c r="J12">
        <v>536</v>
      </c>
      <c r="K12">
        <v>84</v>
      </c>
      <c r="L12">
        <v>438</v>
      </c>
      <c r="M12" s="1">
        <v>0.2</v>
      </c>
      <c r="N12">
        <f>SUM(B12:L12)*(1+M12)</f>
        <v>16304.4</v>
      </c>
      <c r="O12">
        <v>20800</v>
      </c>
      <c r="P12" s="1">
        <f>N12/O12</f>
        <v>0.78386538461538458</v>
      </c>
    </row>
    <row r="13" spans="1:16" x14ac:dyDescent="0.3">
      <c r="A13" s="4" t="s">
        <v>1</v>
      </c>
      <c r="B13">
        <v>0</v>
      </c>
      <c r="C13">
        <v>1441</v>
      </c>
      <c r="D13">
        <v>911</v>
      </c>
      <c r="E13">
        <v>5060</v>
      </c>
      <c r="F13">
        <f>2*311</f>
        <v>622</v>
      </c>
      <c r="G13">
        <v>167</v>
      </c>
      <c r="H13">
        <v>185</v>
      </c>
      <c r="I13">
        <v>185</v>
      </c>
      <c r="J13">
        <v>749</v>
      </c>
      <c r="K13">
        <v>114</v>
      </c>
      <c r="L13">
        <v>346</v>
      </c>
      <c r="M13" s="1">
        <v>0.2</v>
      </c>
      <c r="N13">
        <f>SUM(B13:L13)*(1+M13)</f>
        <v>11736</v>
      </c>
      <c r="O13">
        <v>41600</v>
      </c>
      <c r="P13" s="1">
        <f>N13/O13</f>
        <v>0.2821153846153846</v>
      </c>
    </row>
    <row r="14" spans="1:16" x14ac:dyDescent="0.3">
      <c r="A14" s="4" t="s">
        <v>2</v>
      </c>
      <c r="B14" s="4">
        <v>16</v>
      </c>
      <c r="C14">
        <f>9+16</f>
        <v>25</v>
      </c>
      <c r="D14">
        <v>0</v>
      </c>
      <c r="E14">
        <v>0</v>
      </c>
      <c r="F14">
        <f>2*0.5</f>
        <v>1</v>
      </c>
      <c r="G14">
        <v>0.5</v>
      </c>
      <c r="H14">
        <v>0</v>
      </c>
      <c r="I14">
        <v>0</v>
      </c>
      <c r="J14">
        <v>1</v>
      </c>
      <c r="K14">
        <v>1</v>
      </c>
      <c r="L14">
        <v>0</v>
      </c>
      <c r="M14" s="5">
        <v>0.1</v>
      </c>
      <c r="N14">
        <f>SUM(B14:L14)*(1+M14)</f>
        <v>48.95</v>
      </c>
      <c r="O14">
        <v>50</v>
      </c>
      <c r="P14" s="1">
        <f>N14/O14</f>
        <v>0.97900000000000009</v>
      </c>
    </row>
    <row r="15" spans="1:16" x14ac:dyDescent="0.3">
      <c r="A15" s="4" t="s">
        <v>10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0.2</v>
      </c>
      <c r="N15">
        <f>SUM(B15:L15)*(1+M15)</f>
        <v>3.5999999999999996</v>
      </c>
      <c r="O15">
        <v>90</v>
      </c>
      <c r="P15" s="1">
        <f>N15/O15</f>
        <v>3.9999999999999994E-2</v>
      </c>
    </row>
    <row r="16" spans="1:16" x14ac:dyDescent="0.3">
      <c r="A16" s="4"/>
      <c r="M16" s="1"/>
      <c r="P16" s="1"/>
    </row>
    <row r="17" spans="1:16" x14ac:dyDescent="0.3">
      <c r="A17" s="3" t="s">
        <v>9</v>
      </c>
      <c r="M17" s="1"/>
      <c r="P17" s="1"/>
    </row>
    <row r="18" spans="1:16" s="2" customFormat="1" ht="43.2" x14ac:dyDescent="0.3">
      <c r="B18" s="3" t="s">
        <v>8</v>
      </c>
      <c r="C18" s="3" t="s">
        <v>3</v>
      </c>
      <c r="D18" s="3" t="s">
        <v>18</v>
      </c>
      <c r="E18" s="3" t="s">
        <v>4</v>
      </c>
      <c r="F18" s="3" t="s">
        <v>24</v>
      </c>
      <c r="G18" s="3" t="s">
        <v>22</v>
      </c>
      <c r="H18" s="3" t="s">
        <v>23</v>
      </c>
      <c r="I18" s="3" t="s">
        <v>11</v>
      </c>
      <c r="J18" s="3" t="s">
        <v>5</v>
      </c>
      <c r="K18" s="3" t="s">
        <v>6</v>
      </c>
      <c r="L18" s="3" t="s">
        <v>7</v>
      </c>
      <c r="M18" s="3" t="s">
        <v>12</v>
      </c>
      <c r="N18" s="3" t="s">
        <v>14</v>
      </c>
      <c r="O18" s="3" t="s">
        <v>21</v>
      </c>
      <c r="P18" s="3" t="s">
        <v>13</v>
      </c>
    </row>
    <row r="19" spans="1:16" x14ac:dyDescent="0.3">
      <c r="A19" s="4" t="s">
        <v>0</v>
      </c>
      <c r="B19">
        <v>0</v>
      </c>
      <c r="C19">
        <v>2122</v>
      </c>
      <c r="D19">
        <v>3390</v>
      </c>
      <c r="E19">
        <v>5673</v>
      </c>
      <c r="F19">
        <f>2*277</f>
        <v>554</v>
      </c>
      <c r="G19">
        <v>380</v>
      </c>
      <c r="H19">
        <v>205</v>
      </c>
      <c r="I19">
        <v>205</v>
      </c>
      <c r="J19">
        <v>536</v>
      </c>
      <c r="K19">
        <v>84</v>
      </c>
      <c r="L19">
        <v>438</v>
      </c>
      <c r="M19" s="1">
        <v>0.2</v>
      </c>
      <c r="N19">
        <f>SUM(B19:L19)*(1+M19)</f>
        <v>16304.4</v>
      </c>
      <c r="O19">
        <v>63400</v>
      </c>
      <c r="P19" s="1">
        <f>N19/O19</f>
        <v>0.25716719242902208</v>
      </c>
    </row>
    <row r="20" spans="1:16" x14ac:dyDescent="0.3">
      <c r="A20" s="4" t="s">
        <v>1</v>
      </c>
      <c r="B20">
        <v>0</v>
      </c>
      <c r="C20">
        <v>1441</v>
      </c>
      <c r="D20">
        <v>911</v>
      </c>
      <c r="E20">
        <v>5060</v>
      </c>
      <c r="F20">
        <f>2*311</f>
        <v>622</v>
      </c>
      <c r="G20">
        <v>167</v>
      </c>
      <c r="H20">
        <v>185</v>
      </c>
      <c r="I20">
        <v>185</v>
      </c>
      <c r="J20">
        <v>749</v>
      </c>
      <c r="K20">
        <v>114</v>
      </c>
      <c r="L20">
        <v>346</v>
      </c>
      <c r="M20" s="1">
        <v>0.2</v>
      </c>
      <c r="N20">
        <f>SUM(B20:L20)*(1+M20)</f>
        <v>11736</v>
      </c>
      <c r="O20">
        <v>126800</v>
      </c>
      <c r="P20" s="1">
        <f>N20/O20</f>
        <v>9.2555205047318609E-2</v>
      </c>
    </row>
    <row r="21" spans="1:16" x14ac:dyDescent="0.3">
      <c r="A21" s="4" t="s">
        <v>2</v>
      </c>
      <c r="B21">
        <v>64</v>
      </c>
      <c r="C21">
        <f>9+32</f>
        <v>41</v>
      </c>
      <c r="D21">
        <v>0</v>
      </c>
      <c r="E21">
        <v>0</v>
      </c>
      <c r="F21">
        <f>2*0.5</f>
        <v>1</v>
      </c>
      <c r="G21">
        <v>0.5</v>
      </c>
      <c r="H21">
        <v>0</v>
      </c>
      <c r="I21">
        <v>0</v>
      </c>
      <c r="J21">
        <v>1</v>
      </c>
      <c r="K21">
        <v>1</v>
      </c>
      <c r="L21">
        <v>0</v>
      </c>
      <c r="M21" s="1">
        <v>0.2</v>
      </c>
      <c r="N21">
        <f>SUM(B21:L21)*(1+M21)</f>
        <v>130.19999999999999</v>
      </c>
      <c r="O21">
        <v>135</v>
      </c>
      <c r="P21" s="1">
        <f>N21/O21</f>
        <v>0.96444444444444433</v>
      </c>
    </row>
    <row r="22" spans="1:16" x14ac:dyDescent="0.3">
      <c r="A22" s="4" t="s">
        <v>10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0.2</v>
      </c>
      <c r="N22">
        <f>SUM(B22:L22)*(1+M22)</f>
        <v>3.5999999999999996</v>
      </c>
      <c r="O22">
        <v>240</v>
      </c>
      <c r="P22" s="1">
        <f>N22/O22</f>
        <v>1.4999999999999998E-2</v>
      </c>
    </row>
    <row r="24" spans="1:16" x14ac:dyDescent="0.3">
      <c r="D24" s="4" t="s">
        <v>19</v>
      </c>
      <c r="E24" s="4" t="s">
        <v>20</v>
      </c>
    </row>
    <row r="25" spans="1:16" x14ac:dyDescent="0.3">
      <c r="D25">
        <v>2509</v>
      </c>
      <c r="E25">
        <v>1916</v>
      </c>
    </row>
    <row r="26" spans="1:16" x14ac:dyDescent="0.3">
      <c r="D26">
        <v>910</v>
      </c>
      <c r="E26">
        <v>769</v>
      </c>
    </row>
    <row r="27" spans="1:16" x14ac:dyDescent="0.3">
      <c r="D27">
        <v>0</v>
      </c>
      <c r="E27">
        <v>0</v>
      </c>
    </row>
    <row r="28" spans="1:16" x14ac:dyDescent="0.3">
      <c r="D28">
        <v>1</v>
      </c>
      <c r="E28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Lysens</dc:creator>
  <cp:lastModifiedBy>Ruben Lysens</cp:lastModifiedBy>
  <dcterms:created xsi:type="dcterms:W3CDTF">2022-05-22T18:22:39Z</dcterms:created>
  <dcterms:modified xsi:type="dcterms:W3CDTF">2022-05-25T10:05:08Z</dcterms:modified>
</cp:coreProperties>
</file>