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2014.45-48" sheetId="9" r:id="rId1"/>
    <sheet name="2014.40-44" sheetId="8" r:id="rId2"/>
    <sheet name="2014.38-39" sheetId="7" r:id="rId3"/>
    <sheet name="2014.33-37" sheetId="6" r:id="rId4"/>
    <sheet name="2014.24-27" sheetId="5" r:id="rId5"/>
    <sheet name="2014.21-23" sheetId="4" r:id="rId6"/>
    <sheet name="2014.18-20" sheetId="1" r:id="rId7"/>
    <sheet name="Sheet2" sheetId="2" r:id="rId8"/>
    <sheet name="Sheet3" sheetId="3" r:id="rId9"/>
  </sheets>
  <calcPr calcId="145621"/>
</workbook>
</file>

<file path=xl/calcChain.xml><?xml version="1.0" encoding="utf-8"?>
<calcChain xmlns="http://schemas.openxmlformats.org/spreadsheetml/2006/main">
  <c r="G31" i="9" l="1"/>
  <c r="G30" i="9"/>
  <c r="G29" i="9"/>
  <c r="G28" i="9"/>
  <c r="G27" i="9"/>
  <c r="G26" i="9"/>
  <c r="G25" i="9"/>
  <c r="G24" i="9"/>
  <c r="G23" i="9"/>
  <c r="G11" i="9"/>
  <c r="G10" i="9"/>
  <c r="G9" i="9"/>
  <c r="G8" i="9"/>
  <c r="G7" i="9"/>
  <c r="G6" i="9"/>
  <c r="G5" i="9"/>
  <c r="G4" i="9"/>
  <c r="I38" i="9"/>
  <c r="E38" i="9"/>
  <c r="D38" i="9"/>
  <c r="G35" i="9"/>
  <c r="G34" i="9"/>
  <c r="G33" i="9"/>
  <c r="G32" i="9"/>
  <c r="G22" i="9"/>
  <c r="G21" i="9"/>
  <c r="G20" i="9"/>
  <c r="G19" i="9"/>
  <c r="G18" i="9"/>
  <c r="G17" i="9"/>
  <c r="G16" i="9"/>
  <c r="G15" i="9"/>
  <c r="G14" i="9"/>
  <c r="G13" i="9"/>
  <c r="G12" i="9"/>
  <c r="G38" i="9" l="1"/>
  <c r="D40" i="9" s="1"/>
  <c r="E40" i="9" s="1"/>
  <c r="E41" i="9" s="1"/>
  <c r="I38" i="8"/>
  <c r="E38" i="8"/>
  <c r="D38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8" i="8" l="1"/>
  <c r="D40" i="8" s="1"/>
  <c r="E40" i="8" s="1"/>
  <c r="E41" i="8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5" i="7"/>
  <c r="G4" i="7"/>
  <c r="I38" i="7"/>
  <c r="E38" i="7"/>
  <c r="D38" i="7"/>
  <c r="G38" i="7" l="1"/>
  <c r="D40" i="7" s="1"/>
  <c r="E40" i="7" s="1"/>
  <c r="E41" i="7" s="1"/>
  <c r="G23" i="6"/>
  <c r="G22" i="6"/>
  <c r="G21" i="6"/>
  <c r="G20" i="6"/>
  <c r="G19" i="6"/>
  <c r="G18" i="6"/>
  <c r="I38" i="6" l="1"/>
  <c r="E38" i="6"/>
  <c r="D38" i="6"/>
  <c r="G35" i="6"/>
  <c r="G34" i="6"/>
  <c r="G33" i="6"/>
  <c r="G32" i="6"/>
  <c r="G31" i="6"/>
  <c r="G30" i="6"/>
  <c r="G29" i="6"/>
  <c r="G28" i="6"/>
  <c r="G27" i="6"/>
  <c r="G26" i="6"/>
  <c r="G25" i="6"/>
  <c r="G24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8" i="6" l="1"/>
  <c r="D40" i="6" s="1"/>
  <c r="E40" i="6" s="1"/>
  <c r="E41" i="6" s="1"/>
  <c r="G8" i="5"/>
  <c r="I32" i="5" l="1"/>
  <c r="E32" i="5"/>
  <c r="D32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7" i="5"/>
  <c r="G6" i="5"/>
  <c r="G5" i="5"/>
  <c r="G4" i="5"/>
  <c r="G32" i="5" l="1"/>
  <c r="D34" i="5" s="1"/>
  <c r="E34" i="5" s="1"/>
  <c r="E35" i="5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3" i="4" l="1"/>
  <c r="I31" i="4" l="1"/>
  <c r="E31" i="4"/>
  <c r="D31" i="4"/>
  <c r="G28" i="4"/>
  <c r="G27" i="4"/>
  <c r="G26" i="4"/>
  <c r="G25" i="4"/>
  <c r="G24" i="4"/>
  <c r="G20" i="4"/>
  <c r="G22" i="4"/>
  <c r="G21" i="4"/>
  <c r="G19" i="4"/>
  <c r="G5" i="4"/>
  <c r="G4" i="4"/>
  <c r="G31" i="4" l="1"/>
  <c r="D33" i="4" s="1"/>
  <c r="E33" i="4" s="1"/>
  <c r="E34" i="4" s="1"/>
  <c r="I3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E30" i="1"/>
  <c r="D30" i="1"/>
  <c r="G30" i="1" l="1"/>
  <c r="D32" i="1" s="1"/>
  <c r="E32" i="1" s="1"/>
  <c r="E33" i="1" s="1"/>
</calcChain>
</file>

<file path=xl/sharedStrings.xml><?xml version="1.0" encoding="utf-8"?>
<sst xmlns="http://schemas.openxmlformats.org/spreadsheetml/2006/main" count="440" uniqueCount="108">
  <si>
    <t>Relevé des heures</t>
  </si>
  <si>
    <t>Qui</t>
  </si>
  <si>
    <t>PA</t>
  </si>
  <si>
    <t>Date</t>
  </si>
  <si>
    <t>Travaux</t>
  </si>
  <si>
    <t>Design et support</t>
  </si>
  <si>
    <t>Maintenance</t>
  </si>
  <si>
    <t>Facturable</t>
  </si>
  <si>
    <t>Maintenance et import e-CH</t>
  </si>
  <si>
    <t>Design et implémentation / RH</t>
  </si>
  <si>
    <t>Séance de design avec SL</t>
  </si>
  <si>
    <t>Investigation adresses</t>
  </si>
  <si>
    <t>Implémentation RH et divers</t>
  </si>
  <si>
    <t>SL</t>
  </si>
  <si>
    <t>E-mail et tél. primaire/secondaire</t>
  </si>
  <si>
    <t>Rôles</t>
  </si>
  <si>
    <t>Qualité de données</t>
  </si>
  <si>
    <t>Bug fix</t>
  </si>
  <si>
    <t>Job exportation</t>
  </si>
  <si>
    <t>Job nettoyage warnings</t>
  </si>
  <si>
    <t>Rabais</t>
  </si>
  <si>
    <t>Total moins heures offertes</t>
  </si>
  <si>
    <t>Coût</t>
  </si>
  <si>
    <t>Offert</t>
  </si>
  <si>
    <t>Facturé le 19.05.2014</t>
  </si>
  <si>
    <t>heures</t>
  </si>
  <si>
    <t>francs</t>
  </si>
  <si>
    <t>Reporter</t>
  </si>
  <si>
    <t>Gestion du projet</t>
  </si>
  <si>
    <t>Travaux sur WebCore</t>
  </si>
  <si>
    <t>Module RH, qualité de données</t>
  </si>
  <si>
    <t>Cache pour les rôles</t>
  </si>
  <si>
    <t>Suivi, gestion du projet</t>
  </si>
  <si>
    <t>Exploration, suivi</t>
  </si>
  <si>
    <t>Actions asynchrones</t>
  </si>
  <si>
    <t>Améliorations client (JS)</t>
  </si>
  <si>
    <t>Maintenance et Bonne Nouvelle</t>
  </si>
  <si>
    <t>Assistance, divers</t>
  </si>
  <si>
    <t>Nettoyage et corrections WebCoreClient</t>
  </si>
  <si>
    <t>Investigations problèmes d'adresses + corr.</t>
  </si>
  <si>
    <t>Mailing amélioré, groupes, privilèges, doublons</t>
  </si>
  <si>
    <t>Rencontre avec Alain Valiquer</t>
  </si>
  <si>
    <t>Adaptations schémas + mail Alain Valiquer</t>
  </si>
  <si>
    <t>Facturé le 06.06.2014</t>
  </si>
  <si>
    <t>Visibilité des groupes associés / gestion</t>
  </si>
  <si>
    <t>Synchro RCH</t>
  </si>
  <si>
    <t>Assistance, synchro</t>
  </si>
  <si>
    <t>Export, noms de fichiers</t>
  </si>
  <si>
    <t>Refresh client JS</t>
  </si>
  <si>
    <t>Droits RH</t>
  </si>
  <si>
    <t>Droits RH, divers</t>
  </si>
  <si>
    <t>Adaptations, modifications</t>
  </si>
  <si>
    <t>Maintenance et synchro RCH</t>
  </si>
  <si>
    <t>Travaux pour l'import Alain Valiquer</t>
  </si>
  <si>
    <t>Export log Bonne Nouvelle paroisses/région</t>
  </si>
  <si>
    <t>Territorialité des PLA</t>
  </si>
  <si>
    <t>Téléphone</t>
  </si>
  <si>
    <t>Correctif (Mégroz, Alyssa)</t>
  </si>
  <si>
    <t>Correctifs (tél., Geneviève Saugy, export)</t>
  </si>
  <si>
    <t>Correctifs (régression étiquettes)</t>
  </si>
  <si>
    <t>Exportation Bonne Nouvelle, mise à jour MAT[CH]</t>
  </si>
  <si>
    <t>Téléphone et suivi</t>
  </si>
  <si>
    <t>Mise à jour</t>
  </si>
  <si>
    <t>Correctifs, modifications</t>
  </si>
  <si>
    <t>Révision de la base de gestion</t>
  </si>
  <si>
    <t>Travaux sur le panier</t>
  </si>
  <si>
    <t>Export vers le panier</t>
  </si>
  <si>
    <t>Région et gestion</t>
  </si>
  <si>
    <t>Enregistrement des réglages CSV</t>
  </si>
  <si>
    <t>Réglages exportation CSV (#37)</t>
  </si>
  <si>
    <t>En cours: filtre/publipostage (#44)</t>
  </si>
  <si>
    <t>Mise à jour, déploiement // SL</t>
  </si>
  <si>
    <t>Facturé le 15.09.2014</t>
  </si>
  <si>
    <t>Nom court gestion. Mise à jour. #52</t>
  </si>
  <si>
    <t>Déploiement, doc, nouveautés</t>
  </si>
  <si>
    <t xml:space="preserve">Éditeur de requêtes </t>
  </si>
  <si>
    <t>Importation RCH</t>
  </si>
  <si>
    <t>Exportation Bonne Nouvelle</t>
  </si>
  <si>
    <t>Importation RCH, correction "hidden"</t>
  </si>
  <si>
    <t>Facturé le 30.09.2014</t>
  </si>
  <si>
    <t>Éditeur de requêtes</t>
  </si>
  <si>
    <t>Affiner la notion d'utilisateur AIDER 45/46</t>
  </si>
  <si>
    <t>Mailing optimisé</t>
  </si>
  <si>
    <t>Tests</t>
  </si>
  <si>
    <t xml:space="preserve">Finalisation </t>
  </si>
  <si>
    <t>Éditeur opérationnel 44</t>
  </si>
  <si>
    <t>Téléphone avec JMS</t>
  </si>
  <si>
    <t>Maintenance, BN</t>
  </si>
  <si>
    <t>Gestion des mails, administration, SL</t>
  </si>
  <si>
    <t>Travaux selon mail de JMS</t>
  </si>
  <si>
    <t>Maintenance, mise à jour</t>
  </si>
  <si>
    <t>Facturé le 30.10.2014</t>
  </si>
  <si>
    <t>Requêtes pour mailings, régions filtrables, …</t>
  </si>
  <si>
    <t>Réglé Appel fonds Tolochenaz</t>
  </si>
  <si>
    <t>Divers, réponses aux mails, etc.</t>
  </si>
  <si>
    <t>Déploiement 1.4.1446.0 + RCH</t>
  </si>
  <si>
    <t>Chasse au bug, analyse registre</t>
  </si>
  <si>
    <t>Gestion des déf. De groupes "fonctions"</t>
  </si>
  <si>
    <t>Analyse Registres</t>
  </si>
  <si>
    <t>Export BN + maintenance</t>
  </si>
  <si>
    <t>Analyse, médlisation, modifications</t>
  </si>
  <si>
    <t>Collaborateurs AIDER</t>
  </si>
  <si>
    <t>Utilisateurs AIDER</t>
  </si>
  <si>
    <t>Renommages de collab./chgmt gestion/région</t>
  </si>
  <si>
    <t>Analyse lenteurs AIDER</t>
  </si>
  <si>
    <t>Amélioration performance SUB-SELECT</t>
  </si>
  <si>
    <t>Registres</t>
  </si>
  <si>
    <t>Correctif pour mailings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</si>
</sst>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9" fontId="0" fillId="0" borderId="0" xfId="0" applyNumberFormat="1"/>
    <xf numFmtId="43" fontId="0" fillId="0" borderId="0" xfId="1" applyFont="1"/>
    <xf numFmtId="43" fontId="3" fillId="0" borderId="0" xfId="1" applyFont="1"/>
    <xf numFmtId="0" fontId="3" fillId="0" borderId="0" xfId="0" applyFont="1"/>
    <xf numFmtId="164" fontId="0" fillId="0" borderId="0" xfId="1" applyNumberFormat="1" applyFont="1"/>
    <xf numFmtId="164" fontId="0" fillId="0" borderId="2" xfId="1" applyNumberFormat="1" applyFont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workbookViewId="0">
      <selection activeCell="B12" sqref="B12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41954</v>
      </c>
      <c r="C4" t="s">
        <v>94</v>
      </c>
      <c r="D4" s="2">
        <v>1.3888888888888888E-2</v>
      </c>
      <c r="G4" s="2">
        <f t="shared" ref="G4:G11" si="0">D4*F4</f>
        <v>0</v>
      </c>
    </row>
    <row r="5" spans="1:9" x14ac:dyDescent="0.25">
      <c r="A5" s="17" t="s">
        <v>2</v>
      </c>
      <c r="B5" s="1">
        <v>41957</v>
      </c>
      <c r="C5" t="s">
        <v>95</v>
      </c>
      <c r="D5" s="2"/>
      <c r="E5" s="2">
        <v>5.5555555555555552E-2</v>
      </c>
      <c r="G5" s="2">
        <f t="shared" si="0"/>
        <v>0</v>
      </c>
    </row>
    <row r="6" spans="1:9" x14ac:dyDescent="0.25">
      <c r="A6" s="17" t="s">
        <v>2</v>
      </c>
      <c r="B6" s="1">
        <v>41963</v>
      </c>
      <c r="C6" t="s">
        <v>99</v>
      </c>
      <c r="D6" s="2"/>
      <c r="E6" s="2">
        <v>4.1666666666666664E-2</v>
      </c>
      <c r="G6" s="2">
        <f t="shared" si="0"/>
        <v>0</v>
      </c>
    </row>
    <row r="7" spans="1:9" x14ac:dyDescent="0.25">
      <c r="A7" s="17" t="s">
        <v>2</v>
      </c>
      <c r="B7" s="1">
        <v>41967</v>
      </c>
      <c r="C7" t="s">
        <v>94</v>
      </c>
      <c r="D7" s="2">
        <v>6.9444444444444441E-3</v>
      </c>
      <c r="G7" s="2">
        <f t="shared" si="0"/>
        <v>0</v>
      </c>
    </row>
    <row r="8" spans="1:9" x14ac:dyDescent="0.25">
      <c r="A8" s="17" t="s">
        <v>2</v>
      </c>
      <c r="B8" s="1">
        <v>41974</v>
      </c>
      <c r="C8" t="s">
        <v>104</v>
      </c>
      <c r="D8" s="2">
        <v>0.13194444444444445</v>
      </c>
      <c r="F8" s="8">
        <v>0.5</v>
      </c>
      <c r="G8" s="2">
        <f t="shared" si="0"/>
        <v>6.5972222222222224E-2</v>
      </c>
    </row>
    <row r="9" spans="1:9" x14ac:dyDescent="0.25">
      <c r="A9" s="17" t="s">
        <v>2</v>
      </c>
      <c r="B9" s="1">
        <v>41975</v>
      </c>
      <c r="C9" t="s">
        <v>104</v>
      </c>
      <c r="D9" s="2">
        <v>0.16666666666666666</v>
      </c>
      <c r="F9" s="8">
        <v>0.5</v>
      </c>
      <c r="G9" s="2">
        <f t="shared" si="0"/>
        <v>8.3333333333333329E-2</v>
      </c>
    </row>
    <row r="10" spans="1:9" x14ac:dyDescent="0.25">
      <c r="A10" s="17" t="s">
        <v>2</v>
      </c>
      <c r="B10" s="1">
        <v>41977</v>
      </c>
      <c r="C10" t="s">
        <v>105</v>
      </c>
      <c r="D10" s="2">
        <v>6.25E-2</v>
      </c>
      <c r="G10" s="2">
        <f t="shared" si="0"/>
        <v>0</v>
      </c>
    </row>
    <row r="11" spans="1:9" x14ac:dyDescent="0.25">
      <c r="A11" s="17" t="s">
        <v>2</v>
      </c>
      <c r="B11" s="1">
        <v>41984</v>
      </c>
      <c r="C11" t="s">
        <v>107</v>
      </c>
      <c r="D11" s="2">
        <v>3.4722222222222224E-2</v>
      </c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ref="G12:G35" si="1">D12*F12</f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41947</v>
      </c>
      <c r="C23" t="s">
        <v>92</v>
      </c>
      <c r="D23" s="2">
        <v>0.16666666666666666</v>
      </c>
      <c r="F23" s="8"/>
      <c r="G23" s="2">
        <f t="shared" ref="G23:G31" si="2">D23*F23</f>
        <v>0</v>
      </c>
    </row>
    <row r="24" spans="1:7" x14ac:dyDescent="0.25">
      <c r="A24" t="s">
        <v>13</v>
      </c>
      <c r="B24" s="1">
        <v>41949</v>
      </c>
      <c r="C24" t="s">
        <v>93</v>
      </c>
      <c r="D24" s="2">
        <v>4.1666666666666664E-2</v>
      </c>
      <c r="F24" s="8"/>
      <c r="G24" s="2">
        <f t="shared" si="2"/>
        <v>0</v>
      </c>
    </row>
    <row r="25" spans="1:7" x14ac:dyDescent="0.25">
      <c r="A25" t="s">
        <v>13</v>
      </c>
      <c r="B25" s="1">
        <v>41954</v>
      </c>
      <c r="C25" t="s">
        <v>96</v>
      </c>
      <c r="D25" s="2">
        <v>0.16666666666666666</v>
      </c>
      <c r="F25" s="8"/>
      <c r="G25" s="2">
        <f t="shared" si="2"/>
        <v>0</v>
      </c>
    </row>
    <row r="26" spans="1:7" x14ac:dyDescent="0.25">
      <c r="A26" t="s">
        <v>13</v>
      </c>
      <c r="B26" s="1">
        <v>41956</v>
      </c>
      <c r="C26" t="s">
        <v>97</v>
      </c>
      <c r="D26" s="2">
        <v>0.16666666666666666</v>
      </c>
      <c r="F26" s="8"/>
      <c r="G26" s="2">
        <f t="shared" si="2"/>
        <v>0</v>
      </c>
    </row>
    <row r="27" spans="1:7" x14ac:dyDescent="0.25">
      <c r="A27" t="s">
        <v>13</v>
      </c>
      <c r="B27" s="1">
        <v>41962</v>
      </c>
      <c r="C27" t="s">
        <v>98</v>
      </c>
      <c r="D27" s="2">
        <v>0.10416666666666667</v>
      </c>
      <c r="F27" s="8"/>
      <c r="G27" s="2">
        <f t="shared" si="2"/>
        <v>0</v>
      </c>
    </row>
    <row r="28" spans="1:7" x14ac:dyDescent="0.25">
      <c r="A28" t="s">
        <v>13</v>
      </c>
      <c r="B28" s="1">
        <v>41968</v>
      </c>
      <c r="C28" t="s">
        <v>100</v>
      </c>
      <c r="D28" s="2">
        <v>0.20833333333333334</v>
      </c>
      <c r="F28" s="8"/>
      <c r="G28" s="2">
        <f t="shared" si="2"/>
        <v>0</v>
      </c>
    </row>
    <row r="29" spans="1:7" x14ac:dyDescent="0.25">
      <c r="A29" t="s">
        <v>13</v>
      </c>
      <c r="B29" s="1">
        <v>41969</v>
      </c>
      <c r="C29" t="s">
        <v>101</v>
      </c>
      <c r="D29" s="2">
        <v>0.29166666666666669</v>
      </c>
      <c r="F29" s="8"/>
      <c r="G29" s="2">
        <f t="shared" si="2"/>
        <v>0</v>
      </c>
    </row>
    <row r="30" spans="1:7" x14ac:dyDescent="0.25">
      <c r="A30" t="s">
        <v>13</v>
      </c>
      <c r="B30" s="1">
        <v>41970</v>
      </c>
      <c r="C30" t="s">
        <v>102</v>
      </c>
      <c r="D30" s="2">
        <v>0.16666666666666666</v>
      </c>
      <c r="F30" s="8"/>
      <c r="G30" s="2">
        <f t="shared" si="2"/>
        <v>0</v>
      </c>
    </row>
    <row r="31" spans="1:7" x14ac:dyDescent="0.25">
      <c r="A31" t="s">
        <v>13</v>
      </c>
      <c r="B31" s="1">
        <v>41975</v>
      </c>
      <c r="C31" t="s">
        <v>103</v>
      </c>
      <c r="D31" s="2">
        <v>0.25</v>
      </c>
      <c r="G31" s="2">
        <f t="shared" si="2"/>
        <v>0</v>
      </c>
    </row>
    <row r="32" spans="1:7" x14ac:dyDescent="0.25">
      <c r="A32" t="s">
        <v>13</v>
      </c>
      <c r="B32" s="1">
        <v>41982</v>
      </c>
      <c r="C32" t="s">
        <v>106</v>
      </c>
      <c r="D32" s="2">
        <v>0.33333333333333331</v>
      </c>
      <c r="F32" s="8"/>
      <c r="G32" s="2">
        <f t="shared" si="1"/>
        <v>0</v>
      </c>
    </row>
    <row r="33" spans="1:9" x14ac:dyDescent="0.25">
      <c r="A33" t="s">
        <v>13</v>
      </c>
      <c r="B33" s="1"/>
      <c r="D33" s="2"/>
      <c r="F33" s="8"/>
      <c r="G33" s="2">
        <f t="shared" si="1"/>
        <v>0</v>
      </c>
    </row>
    <row r="34" spans="1:9" x14ac:dyDescent="0.25">
      <c r="A34" t="s">
        <v>13</v>
      </c>
      <c r="B34" s="1"/>
      <c r="D34" s="2"/>
      <c r="F34" s="8"/>
      <c r="G34" s="2">
        <f t="shared" si="1"/>
        <v>0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2.3125</v>
      </c>
      <c r="E38" s="13">
        <f>SUM(E4:E37)</f>
        <v>9.722222222222221E-2</v>
      </c>
      <c r="F38" s="14"/>
      <c r="G38" s="13">
        <f>SUM(G4:G37)</f>
        <v>0.14930555555555555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2.1631944444444446</v>
      </c>
      <c r="E40" s="10">
        <f>INT(DAY(D40)*24+HOUR(D40))+MINUTE(D40)/60</f>
        <v>51.916666666666664</v>
      </c>
      <c r="F40" s="11" t="s">
        <v>25</v>
      </c>
    </row>
    <row r="41" spans="1:9" x14ac:dyDescent="0.25">
      <c r="C41" t="s">
        <v>22</v>
      </c>
      <c r="E41" s="10">
        <f>E40*150</f>
        <v>7787.5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C48" sqref="C4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41918</v>
      </c>
      <c r="C4" t="s">
        <v>6</v>
      </c>
      <c r="D4" s="2"/>
      <c r="E4" s="2">
        <v>6.9444444444444441E-3</v>
      </c>
      <c r="G4" s="2">
        <f t="shared" ref="G4:G35" si="0">D4*F4</f>
        <v>0</v>
      </c>
    </row>
    <row r="5" spans="1:9" x14ac:dyDescent="0.25">
      <c r="A5" s="17" t="s">
        <v>2</v>
      </c>
      <c r="B5" s="1">
        <v>41919</v>
      </c>
      <c r="C5" t="s">
        <v>83</v>
      </c>
      <c r="D5" s="2">
        <v>1.3888888888888888E-2</v>
      </c>
      <c r="E5" s="2"/>
      <c r="G5" s="2">
        <f t="shared" si="0"/>
        <v>0</v>
      </c>
    </row>
    <row r="6" spans="1:9" x14ac:dyDescent="0.25">
      <c r="A6" s="17" t="s">
        <v>2</v>
      </c>
      <c r="B6" s="1">
        <v>41922</v>
      </c>
      <c r="C6" t="s">
        <v>87</v>
      </c>
      <c r="D6" s="2"/>
      <c r="E6" s="2">
        <v>3.125E-2</v>
      </c>
      <c r="G6" s="2">
        <f t="shared" si="0"/>
        <v>0</v>
      </c>
    </row>
    <row r="7" spans="1:9" x14ac:dyDescent="0.25">
      <c r="A7" s="17" t="s">
        <v>2</v>
      </c>
      <c r="B7" s="1">
        <v>41929</v>
      </c>
      <c r="C7" t="s">
        <v>6</v>
      </c>
      <c r="D7" s="2"/>
      <c r="E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41936</v>
      </c>
      <c r="C8" t="s">
        <v>6</v>
      </c>
      <c r="D8" s="2"/>
      <c r="E8" s="2">
        <v>1.7361111111111112E-2</v>
      </c>
      <c r="G8" s="2">
        <f t="shared" si="0"/>
        <v>0</v>
      </c>
    </row>
    <row r="9" spans="1:9" x14ac:dyDescent="0.25">
      <c r="A9" s="17" t="s">
        <v>2</v>
      </c>
      <c r="B9" s="1">
        <v>41941</v>
      </c>
      <c r="C9" t="s">
        <v>88</v>
      </c>
      <c r="D9" s="2">
        <v>2.0833333333333332E-2</v>
      </c>
      <c r="G9" s="2">
        <f t="shared" si="0"/>
        <v>0</v>
      </c>
    </row>
    <row r="10" spans="1:9" x14ac:dyDescent="0.25">
      <c r="A10" s="17" t="s">
        <v>2</v>
      </c>
      <c r="B10" s="1">
        <v>41942</v>
      </c>
      <c r="C10" t="s">
        <v>90</v>
      </c>
      <c r="D10" s="2"/>
      <c r="E10" s="2">
        <v>3.4722222222222224E-2</v>
      </c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41917</v>
      </c>
      <c r="C23" t="s">
        <v>80</v>
      </c>
      <c r="D23" s="2">
        <v>0.14583333333333334</v>
      </c>
      <c r="G23" s="2">
        <f t="shared" si="0"/>
        <v>0</v>
      </c>
    </row>
    <row r="24" spans="1:7" x14ac:dyDescent="0.25">
      <c r="A24" t="s">
        <v>13</v>
      </c>
      <c r="B24" s="1">
        <v>41918</v>
      </c>
      <c r="C24" t="s">
        <v>81</v>
      </c>
      <c r="D24" s="2">
        <v>6.25E-2</v>
      </c>
      <c r="F24" s="8"/>
      <c r="G24" s="2">
        <f t="shared" si="0"/>
        <v>0</v>
      </c>
    </row>
    <row r="25" spans="1:7" x14ac:dyDescent="0.25">
      <c r="A25" t="s">
        <v>13</v>
      </c>
      <c r="B25" s="1">
        <v>41918</v>
      </c>
      <c r="C25" t="s">
        <v>82</v>
      </c>
      <c r="D25" s="2">
        <v>8.3333333333333329E-2</v>
      </c>
      <c r="F25" s="8"/>
      <c r="G25" s="2">
        <f t="shared" si="0"/>
        <v>0</v>
      </c>
    </row>
    <row r="26" spans="1:7" x14ac:dyDescent="0.25">
      <c r="A26" t="s">
        <v>13</v>
      </c>
      <c r="B26" s="1">
        <v>41918</v>
      </c>
      <c r="C26" t="s">
        <v>85</v>
      </c>
      <c r="D26" s="2">
        <v>2.0833333333333332E-2</v>
      </c>
      <c r="F26" s="8"/>
      <c r="G26" s="2">
        <f t="shared" si="0"/>
        <v>0</v>
      </c>
    </row>
    <row r="27" spans="1:7" x14ac:dyDescent="0.25">
      <c r="A27" t="s">
        <v>13</v>
      </c>
      <c r="B27" s="1">
        <v>41919</v>
      </c>
      <c r="C27" t="s">
        <v>84</v>
      </c>
      <c r="D27" s="2">
        <v>0.33333333333333331</v>
      </c>
      <c r="F27" s="8"/>
      <c r="G27" s="2">
        <f t="shared" si="0"/>
        <v>0</v>
      </c>
    </row>
    <row r="28" spans="1:7" x14ac:dyDescent="0.25">
      <c r="A28" t="s">
        <v>13</v>
      </c>
      <c r="B28" s="1">
        <v>41925</v>
      </c>
      <c r="C28" t="s">
        <v>86</v>
      </c>
      <c r="D28" s="2">
        <v>4.1666666666666664E-2</v>
      </c>
      <c r="F28" s="8"/>
      <c r="G28" s="2">
        <f t="shared" si="0"/>
        <v>0</v>
      </c>
    </row>
    <row r="29" spans="1:7" x14ac:dyDescent="0.25">
      <c r="A29" t="s">
        <v>13</v>
      </c>
      <c r="B29" s="1">
        <v>41942</v>
      </c>
      <c r="C29" t="s">
        <v>89</v>
      </c>
      <c r="D29" s="2">
        <v>0.21527777777777779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F30" s="8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0.9375</v>
      </c>
      <c r="E38" s="13">
        <f>SUM(E4:E37)</f>
        <v>0.10416666666666667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0.9375</v>
      </c>
      <c r="E40" s="10">
        <f>INT(DAY(D40)*24+HOUR(D40))+MINUTE(D40)/60</f>
        <v>22.5</v>
      </c>
      <c r="F40" s="11" t="s">
        <v>25</v>
      </c>
    </row>
    <row r="41" spans="1:9" x14ac:dyDescent="0.25">
      <c r="C41" t="s">
        <v>22</v>
      </c>
      <c r="E41" s="10">
        <f>E40*150</f>
        <v>3375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F46" sqref="F4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41898</v>
      </c>
      <c r="C4" t="s">
        <v>74</v>
      </c>
      <c r="D4" s="2">
        <v>3.8194444444444441E-2</v>
      </c>
      <c r="G4" s="2">
        <f t="shared" ref="G4:G5" si="0">D4*F4</f>
        <v>0</v>
      </c>
    </row>
    <row r="5" spans="1:9" x14ac:dyDescent="0.25">
      <c r="A5" s="17" t="s">
        <v>2</v>
      </c>
      <c r="B5" s="1">
        <v>41904</v>
      </c>
      <c r="C5" t="s">
        <v>76</v>
      </c>
      <c r="D5" s="2"/>
      <c r="E5" s="2">
        <v>2.7777777777777776E-2</v>
      </c>
      <c r="G5" s="2">
        <f t="shared" si="0"/>
        <v>0</v>
      </c>
    </row>
    <row r="6" spans="1:9" x14ac:dyDescent="0.25">
      <c r="A6" s="17" t="s">
        <v>2</v>
      </c>
      <c r="B6" s="1">
        <v>41905</v>
      </c>
      <c r="C6" t="s">
        <v>77</v>
      </c>
      <c r="D6" s="2"/>
      <c r="E6" s="2">
        <v>2.4305555555555556E-2</v>
      </c>
      <c r="G6" s="2">
        <f t="shared" ref="G6:G35" si="1">D6*F6</f>
        <v>0</v>
      </c>
    </row>
    <row r="7" spans="1:9" x14ac:dyDescent="0.25">
      <c r="A7" s="17" t="s">
        <v>2</v>
      </c>
      <c r="B7" s="1">
        <v>41911</v>
      </c>
      <c r="C7" t="s">
        <v>78</v>
      </c>
      <c r="D7" s="2">
        <v>1.3888888888888888E-2</v>
      </c>
      <c r="E7" s="2">
        <v>2.7777777777777776E-2</v>
      </c>
      <c r="G7" s="2">
        <f t="shared" si="1"/>
        <v>0</v>
      </c>
    </row>
    <row r="8" spans="1:9" x14ac:dyDescent="0.25">
      <c r="A8" s="17" t="s">
        <v>2</v>
      </c>
      <c r="B8" s="1">
        <v>41912</v>
      </c>
      <c r="C8" t="s">
        <v>28</v>
      </c>
      <c r="D8" s="2">
        <v>1.0416666666666666E-2</v>
      </c>
      <c r="G8" s="2">
        <f t="shared" si="1"/>
        <v>0</v>
      </c>
    </row>
    <row r="9" spans="1:9" x14ac:dyDescent="0.25">
      <c r="A9" s="17" t="s">
        <v>2</v>
      </c>
      <c r="B9" s="1"/>
      <c r="D9" s="2"/>
      <c r="G9" s="2">
        <f t="shared" si="1"/>
        <v>0</v>
      </c>
    </row>
    <row r="10" spans="1:9" x14ac:dyDescent="0.25">
      <c r="A10" s="17" t="s">
        <v>2</v>
      </c>
      <c r="B10" s="1"/>
      <c r="D10" s="2"/>
      <c r="G10" s="2">
        <f t="shared" si="1"/>
        <v>0</v>
      </c>
    </row>
    <row r="11" spans="1:9" x14ac:dyDescent="0.25">
      <c r="A11" s="17" t="s">
        <v>2</v>
      </c>
      <c r="B11" s="1"/>
      <c r="D11" s="2"/>
      <c r="G11" s="2">
        <f t="shared" si="1"/>
        <v>0</v>
      </c>
    </row>
    <row r="12" spans="1:9" x14ac:dyDescent="0.25">
      <c r="A12" s="17" t="s">
        <v>2</v>
      </c>
      <c r="B12" s="1"/>
      <c r="D12" s="2"/>
      <c r="G12" s="2">
        <f t="shared" si="1"/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41898</v>
      </c>
      <c r="C24" t="s">
        <v>75</v>
      </c>
      <c r="D24" s="2">
        <v>0.66666666666666663</v>
      </c>
      <c r="F24" s="8">
        <v>0.5</v>
      </c>
      <c r="G24" s="2">
        <f t="shared" si="1"/>
        <v>0.33333333333333331</v>
      </c>
    </row>
    <row r="25" spans="1:7" x14ac:dyDescent="0.25">
      <c r="A25" t="s">
        <v>13</v>
      </c>
      <c r="B25" s="1">
        <v>41899</v>
      </c>
      <c r="C25" t="s">
        <v>75</v>
      </c>
      <c r="D25" s="2">
        <v>0.25</v>
      </c>
      <c r="F25" s="8">
        <v>0.5</v>
      </c>
      <c r="G25" s="2">
        <f t="shared" si="1"/>
        <v>0.125</v>
      </c>
    </row>
    <row r="26" spans="1:7" x14ac:dyDescent="0.25">
      <c r="A26" t="s">
        <v>13</v>
      </c>
      <c r="B26" s="1">
        <v>41900</v>
      </c>
      <c r="C26" t="s">
        <v>75</v>
      </c>
      <c r="D26" s="2">
        <v>0.29166666666666669</v>
      </c>
      <c r="F26" s="8">
        <v>0.5</v>
      </c>
      <c r="G26" s="2">
        <f t="shared" si="1"/>
        <v>0.14583333333333334</v>
      </c>
    </row>
    <row r="27" spans="1:7" x14ac:dyDescent="0.25">
      <c r="A27" t="s">
        <v>13</v>
      </c>
      <c r="B27" s="1">
        <v>41901</v>
      </c>
      <c r="C27" t="s">
        <v>75</v>
      </c>
      <c r="D27" s="2">
        <v>0.29166666666666669</v>
      </c>
      <c r="F27" s="8">
        <v>0.5</v>
      </c>
      <c r="G27" s="2">
        <f t="shared" si="1"/>
        <v>0.14583333333333334</v>
      </c>
    </row>
    <row r="28" spans="1:7" x14ac:dyDescent="0.25">
      <c r="A28" t="s">
        <v>13</v>
      </c>
      <c r="B28" s="1">
        <v>41904</v>
      </c>
      <c r="C28" t="s">
        <v>75</v>
      </c>
      <c r="D28" s="2">
        <v>0.3125</v>
      </c>
      <c r="F28" s="8">
        <v>0.5</v>
      </c>
      <c r="G28" s="2">
        <f t="shared" si="1"/>
        <v>0.15625</v>
      </c>
    </row>
    <row r="29" spans="1:7" x14ac:dyDescent="0.25">
      <c r="A29" t="s">
        <v>13</v>
      </c>
      <c r="B29" s="1">
        <v>41905</v>
      </c>
      <c r="C29" t="s">
        <v>75</v>
      </c>
      <c r="D29" s="2">
        <v>0.33333333333333331</v>
      </c>
      <c r="F29" s="8">
        <v>1</v>
      </c>
      <c r="G29" s="2">
        <f t="shared" si="1"/>
        <v>0.33333333333333331</v>
      </c>
    </row>
    <row r="30" spans="1:7" x14ac:dyDescent="0.25">
      <c r="A30" t="s">
        <v>13</v>
      </c>
      <c r="B30" s="1">
        <v>41906</v>
      </c>
      <c r="C30" t="s">
        <v>75</v>
      </c>
      <c r="D30" s="2">
        <v>0.33333333333333331</v>
      </c>
      <c r="F30" s="8">
        <v>0.5</v>
      </c>
      <c r="G30" s="2">
        <f t="shared" si="1"/>
        <v>0.16666666666666666</v>
      </c>
    </row>
    <row r="31" spans="1:7" x14ac:dyDescent="0.25">
      <c r="A31" t="s">
        <v>13</v>
      </c>
      <c r="B31" s="1">
        <v>41907</v>
      </c>
      <c r="C31" t="s">
        <v>75</v>
      </c>
      <c r="D31" s="2">
        <v>0.29166666666666669</v>
      </c>
      <c r="F31" s="8">
        <v>0.5</v>
      </c>
      <c r="G31" s="2">
        <f t="shared" si="1"/>
        <v>0.14583333333333334</v>
      </c>
    </row>
    <row r="32" spans="1:7" x14ac:dyDescent="0.25">
      <c r="A32" t="s">
        <v>13</v>
      </c>
      <c r="B32" s="1">
        <v>41908</v>
      </c>
      <c r="C32" t="s">
        <v>75</v>
      </c>
      <c r="D32" s="2">
        <v>0.33333333333333331</v>
      </c>
      <c r="F32" s="8">
        <v>0.5</v>
      </c>
      <c r="G32" s="2">
        <f t="shared" si="1"/>
        <v>0.16666666666666666</v>
      </c>
    </row>
    <row r="33" spans="1:9" x14ac:dyDescent="0.25">
      <c r="A33" t="s">
        <v>13</v>
      </c>
      <c r="B33" s="1">
        <v>41911</v>
      </c>
      <c r="C33" t="s">
        <v>75</v>
      </c>
      <c r="D33" s="2">
        <v>0.33333333333333331</v>
      </c>
      <c r="F33" s="8">
        <v>0.5</v>
      </c>
      <c r="G33" s="2">
        <f t="shared" si="1"/>
        <v>0.16666666666666666</v>
      </c>
    </row>
    <row r="34" spans="1:9" x14ac:dyDescent="0.25">
      <c r="A34" t="s">
        <v>13</v>
      </c>
      <c r="B34" s="1">
        <v>41912</v>
      </c>
      <c r="C34" t="s">
        <v>75</v>
      </c>
      <c r="D34" s="2">
        <v>8.3333333333333329E-2</v>
      </c>
      <c r="F34" s="8">
        <v>0.5</v>
      </c>
      <c r="G34" s="2">
        <f t="shared" si="1"/>
        <v>4.1666666666666664E-2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3.5833333333333339</v>
      </c>
      <c r="E38" s="13">
        <f>SUM(E4:E37)</f>
        <v>7.9861111111111105E-2</v>
      </c>
      <c r="F38" s="14"/>
      <c r="G38" s="13">
        <f>SUM(G4:G37)</f>
        <v>1.9270833333333335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1.6562500000000004</v>
      </c>
      <c r="E40" s="10">
        <f>INT(DAY(D40)*24+HOUR(D40))+MINUTE(D40)/60</f>
        <v>39.75</v>
      </c>
      <c r="F40" s="11" t="s">
        <v>25</v>
      </c>
    </row>
    <row r="41" spans="1:9" x14ac:dyDescent="0.25">
      <c r="C41" t="s">
        <v>22</v>
      </c>
      <c r="E41" s="10">
        <f>E40*150</f>
        <v>5962.5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>
      <selection activeCell="D19" sqref="D19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41866</v>
      </c>
      <c r="C4" s="5" t="s">
        <v>52</v>
      </c>
      <c r="D4" s="7">
        <v>5.5555555555555552E-2</v>
      </c>
      <c r="E4" s="7"/>
      <c r="F4" s="8">
        <v>1</v>
      </c>
      <c r="G4" s="2">
        <f>D4*F4</f>
        <v>5.5555555555555552E-2</v>
      </c>
    </row>
    <row r="5" spans="1:9" x14ac:dyDescent="0.25">
      <c r="A5" s="17" t="s">
        <v>2</v>
      </c>
      <c r="B5" s="1">
        <v>41867</v>
      </c>
      <c r="C5" t="s">
        <v>57</v>
      </c>
      <c r="D5" s="2">
        <v>2.7777777777777776E-2</v>
      </c>
      <c r="E5" s="2"/>
      <c r="F5" s="8"/>
      <c r="G5" s="2">
        <f t="shared" ref="G5:G35" si="0">D5*F5</f>
        <v>0</v>
      </c>
    </row>
    <row r="6" spans="1:9" x14ac:dyDescent="0.25">
      <c r="A6" s="17" t="s">
        <v>2</v>
      </c>
      <c r="B6" s="1">
        <v>41868</v>
      </c>
      <c r="C6" t="s">
        <v>58</v>
      </c>
      <c r="D6" s="2">
        <v>9.7222222222222224E-2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41870</v>
      </c>
      <c r="C7" t="s">
        <v>59</v>
      </c>
      <c r="D7" s="2">
        <v>1.7361111111111112E-2</v>
      </c>
      <c r="E7" s="2"/>
      <c r="G7" s="2">
        <f t="shared" si="0"/>
        <v>0</v>
      </c>
    </row>
    <row r="8" spans="1:9" x14ac:dyDescent="0.25">
      <c r="A8" s="17" t="s">
        <v>2</v>
      </c>
      <c r="B8" s="1">
        <v>41870</v>
      </c>
      <c r="C8" t="s">
        <v>60</v>
      </c>
      <c r="D8" s="2">
        <v>5.5555555555555552E-2</v>
      </c>
      <c r="E8" s="2"/>
      <c r="F8" s="8">
        <v>1</v>
      </c>
      <c r="G8" s="2">
        <f t="shared" si="0"/>
        <v>5.5555555555555552E-2</v>
      </c>
    </row>
    <row r="9" spans="1:9" x14ac:dyDescent="0.25">
      <c r="A9" s="17" t="s">
        <v>2</v>
      </c>
      <c r="B9" s="1">
        <v>41873</v>
      </c>
      <c r="C9" t="s">
        <v>61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41876</v>
      </c>
      <c r="C10" t="s">
        <v>73</v>
      </c>
      <c r="D10" s="2">
        <v>2.0833333333333332E-2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41876</v>
      </c>
      <c r="C11" t="s">
        <v>52</v>
      </c>
      <c r="D11" s="2">
        <v>1.3888888888888888E-2</v>
      </c>
      <c r="E11" s="2"/>
      <c r="F11" s="8">
        <v>1</v>
      </c>
      <c r="G11" s="2">
        <f t="shared" si="0"/>
        <v>1.3888888888888888E-2</v>
      </c>
    </row>
    <row r="12" spans="1:9" x14ac:dyDescent="0.25">
      <c r="A12" s="17" t="s">
        <v>2</v>
      </c>
      <c r="B12" s="1">
        <v>41880</v>
      </c>
      <c r="C12" t="s">
        <v>52</v>
      </c>
      <c r="D12" s="2">
        <v>2.0833333333333332E-2</v>
      </c>
      <c r="E12" s="2"/>
      <c r="F12" s="8">
        <v>1</v>
      </c>
      <c r="G12" s="2">
        <f t="shared" si="0"/>
        <v>2.0833333333333332E-2</v>
      </c>
    </row>
    <row r="13" spans="1:9" x14ac:dyDescent="0.25">
      <c r="A13" s="17" t="s">
        <v>2</v>
      </c>
      <c r="B13" s="1">
        <v>41884</v>
      </c>
      <c r="C13" t="s">
        <v>62</v>
      </c>
      <c r="D13" s="2">
        <v>6.9444444444444441E-3</v>
      </c>
      <c r="E13" s="2"/>
      <c r="G13" s="2">
        <f t="shared" si="0"/>
        <v>0</v>
      </c>
    </row>
    <row r="14" spans="1:9" x14ac:dyDescent="0.25">
      <c r="A14" s="17" t="s">
        <v>2</v>
      </c>
      <c r="B14" s="1">
        <v>41887</v>
      </c>
      <c r="C14" t="s">
        <v>52</v>
      </c>
      <c r="D14" s="2">
        <v>1.3888888888888888E-2</v>
      </c>
      <c r="E14" s="2"/>
      <c r="F14" s="8">
        <v>1</v>
      </c>
      <c r="G14" s="2">
        <f t="shared" si="0"/>
        <v>1.3888888888888888E-2</v>
      </c>
    </row>
    <row r="15" spans="1:9" x14ac:dyDescent="0.25">
      <c r="A15" s="17" t="s">
        <v>2</v>
      </c>
      <c r="B15" s="1">
        <v>41887</v>
      </c>
      <c r="C15" t="s">
        <v>63</v>
      </c>
      <c r="D15" s="2">
        <v>2.7777777777777776E-2</v>
      </c>
      <c r="G15" s="2">
        <f t="shared" si="0"/>
        <v>0</v>
      </c>
    </row>
    <row r="16" spans="1:9" x14ac:dyDescent="0.25">
      <c r="A16" s="17" t="s">
        <v>2</v>
      </c>
      <c r="B16" s="1">
        <v>41890</v>
      </c>
      <c r="C16" t="s">
        <v>64</v>
      </c>
      <c r="D16" s="2">
        <v>7.6388888888888895E-2</v>
      </c>
      <c r="G16" s="2">
        <f t="shared" si="0"/>
        <v>0</v>
      </c>
    </row>
    <row r="17" spans="1:7" x14ac:dyDescent="0.25">
      <c r="A17" s="17" t="s">
        <v>2</v>
      </c>
      <c r="B17" s="1">
        <v>41897</v>
      </c>
      <c r="C17" t="s">
        <v>71</v>
      </c>
      <c r="D17" s="2">
        <v>4.8611111111111112E-2</v>
      </c>
      <c r="G17" s="2">
        <f t="shared" si="0"/>
        <v>0</v>
      </c>
    </row>
    <row r="18" spans="1:7" x14ac:dyDescent="0.25">
      <c r="A18" s="17" t="s">
        <v>2</v>
      </c>
      <c r="B18" s="1">
        <v>41897</v>
      </c>
      <c r="C18" t="s">
        <v>52</v>
      </c>
      <c r="D18" s="2">
        <v>2.7777777777777776E-2</v>
      </c>
      <c r="F18" s="8">
        <v>1</v>
      </c>
      <c r="G18" s="2">
        <f t="shared" ref="G18:G23" si="1">D18*F18</f>
        <v>2.7777777777777776E-2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41890</v>
      </c>
      <c r="C24" t="s">
        <v>65</v>
      </c>
      <c r="D24" s="2">
        <v>0.33333333333333331</v>
      </c>
      <c r="G24" s="2">
        <f t="shared" si="0"/>
        <v>0</v>
      </c>
    </row>
    <row r="25" spans="1:7" x14ac:dyDescent="0.25">
      <c r="A25" t="s">
        <v>13</v>
      </c>
      <c r="B25" s="1">
        <v>41891</v>
      </c>
      <c r="C25" t="s">
        <v>66</v>
      </c>
      <c r="D25" s="2">
        <v>8.3333333333333329E-2</v>
      </c>
      <c r="G25" s="2">
        <f t="shared" si="0"/>
        <v>0</v>
      </c>
    </row>
    <row r="26" spans="1:7" x14ac:dyDescent="0.25">
      <c r="A26" t="s">
        <v>13</v>
      </c>
      <c r="B26" s="1">
        <v>41893</v>
      </c>
      <c r="C26" t="s">
        <v>67</v>
      </c>
      <c r="D26" s="2">
        <v>4.1666666666666664E-2</v>
      </c>
      <c r="F26" s="8"/>
      <c r="G26" s="2">
        <f>D26*F26</f>
        <v>0</v>
      </c>
    </row>
    <row r="27" spans="1:7" x14ac:dyDescent="0.25">
      <c r="A27" t="s">
        <v>13</v>
      </c>
      <c r="B27" s="1">
        <v>41893</v>
      </c>
      <c r="C27" t="s">
        <v>68</v>
      </c>
      <c r="D27" s="2">
        <v>0.18055555555555555</v>
      </c>
      <c r="G27" s="2">
        <f>D27*F27</f>
        <v>0</v>
      </c>
    </row>
    <row r="28" spans="1:7" x14ac:dyDescent="0.25">
      <c r="A28" t="s">
        <v>13</v>
      </c>
      <c r="B28" s="1">
        <v>41894</v>
      </c>
      <c r="C28" t="s">
        <v>69</v>
      </c>
      <c r="D28" s="2">
        <v>0.16666666666666666</v>
      </c>
      <c r="F28" s="8"/>
      <c r="G28" s="2">
        <f t="shared" si="0"/>
        <v>0</v>
      </c>
    </row>
    <row r="29" spans="1:7" x14ac:dyDescent="0.25">
      <c r="A29" t="s">
        <v>13</v>
      </c>
      <c r="B29" s="1">
        <v>41894</v>
      </c>
      <c r="C29" t="s">
        <v>70</v>
      </c>
      <c r="D29" s="2">
        <v>0.16666666666666666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1.5104166666666667</v>
      </c>
      <c r="E38" s="13">
        <f>SUM(E4:E37)</f>
        <v>0</v>
      </c>
      <c r="F38" s="14"/>
      <c r="G38" s="13">
        <f>SUM(G4:G37)</f>
        <v>0.1875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1.3229166666666667</v>
      </c>
      <c r="E40" s="10">
        <f>INT(DAY(D40)*24+HOUR(D40))+MINUTE(D40)/60</f>
        <v>31.75</v>
      </c>
      <c r="F40" s="11" t="s">
        <v>25</v>
      </c>
    </row>
    <row r="41" spans="1:9" x14ac:dyDescent="0.25">
      <c r="C41" t="s">
        <v>22</v>
      </c>
      <c r="E41" s="10">
        <f>E40*150</f>
        <v>4762.5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>
      <selection activeCell="B24" sqref="B24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41800</v>
      </c>
      <c r="C4" s="5" t="s">
        <v>41</v>
      </c>
      <c r="D4" s="7">
        <v>2.7777777777777776E-2</v>
      </c>
      <c r="E4" s="7"/>
      <c r="F4" s="8">
        <v>1</v>
      </c>
      <c r="G4" s="2">
        <f>D4*F4</f>
        <v>2.7777777777777776E-2</v>
      </c>
    </row>
    <row r="5" spans="1:9" x14ac:dyDescent="0.25">
      <c r="A5" s="17" t="s">
        <v>2</v>
      </c>
      <c r="B5" s="1">
        <v>41801</v>
      </c>
      <c r="C5" t="s">
        <v>42</v>
      </c>
      <c r="D5" s="2">
        <v>3.8194444444444441E-2</v>
      </c>
      <c r="E5" s="2"/>
      <c r="F5" s="8">
        <v>1</v>
      </c>
      <c r="G5" s="2">
        <f t="shared" ref="G5:G29" si="0">D5*F5</f>
        <v>3.8194444444444441E-2</v>
      </c>
    </row>
    <row r="6" spans="1:9" x14ac:dyDescent="0.25">
      <c r="A6" s="17" t="s">
        <v>2</v>
      </c>
      <c r="B6" s="1">
        <v>41807</v>
      </c>
      <c r="C6" t="s">
        <v>46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41809</v>
      </c>
      <c r="C7" t="s">
        <v>45</v>
      </c>
      <c r="D7" s="2"/>
      <c r="E7" s="2">
        <v>2.0833333333333332E-2</v>
      </c>
      <c r="G7" s="2">
        <f t="shared" si="0"/>
        <v>0</v>
      </c>
    </row>
    <row r="8" spans="1:9" x14ac:dyDescent="0.25">
      <c r="A8" s="17" t="s">
        <v>2</v>
      </c>
      <c r="B8" s="1">
        <v>41815</v>
      </c>
      <c r="C8" t="s">
        <v>53</v>
      </c>
      <c r="D8" s="2">
        <v>0.1388888888888889</v>
      </c>
      <c r="E8" s="2"/>
      <c r="F8" s="8">
        <v>1</v>
      </c>
      <c r="G8" s="2">
        <f t="shared" si="0"/>
        <v>0.1388888888888889</v>
      </c>
    </row>
    <row r="9" spans="1:9" x14ac:dyDescent="0.25">
      <c r="A9" s="17" t="s">
        <v>2</v>
      </c>
      <c r="B9" s="1">
        <v>41816</v>
      </c>
      <c r="C9" t="s">
        <v>51</v>
      </c>
      <c r="D9" s="2">
        <v>5.5555555555555552E-2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41817</v>
      </c>
      <c r="C10" t="s">
        <v>52</v>
      </c>
      <c r="D10" s="2"/>
      <c r="E10" s="2">
        <v>2.7777777777777776E-2</v>
      </c>
      <c r="G10" s="2">
        <f t="shared" si="0"/>
        <v>0</v>
      </c>
    </row>
    <row r="11" spans="1:9" x14ac:dyDescent="0.25">
      <c r="A11" s="17" t="s">
        <v>2</v>
      </c>
      <c r="B11" s="1">
        <v>41819</v>
      </c>
      <c r="C11" t="s">
        <v>54</v>
      </c>
      <c r="D11" s="2">
        <v>3.4722222222222224E-2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41821</v>
      </c>
      <c r="C12" t="s">
        <v>55</v>
      </c>
      <c r="D12" s="2">
        <v>3.4722222222222224E-2</v>
      </c>
      <c r="E12" s="2"/>
      <c r="G12" s="2">
        <f t="shared" si="0"/>
        <v>0</v>
      </c>
    </row>
    <row r="13" spans="1:9" x14ac:dyDescent="0.25">
      <c r="A13" s="17" t="s">
        <v>2</v>
      </c>
      <c r="B13" s="1"/>
      <c r="E13" s="2"/>
      <c r="G13" s="2">
        <f t="shared" si="0"/>
        <v>0</v>
      </c>
    </row>
    <row r="14" spans="1:9" x14ac:dyDescent="0.25">
      <c r="A14" s="17" t="s">
        <v>2</v>
      </c>
      <c r="B14" s="1"/>
      <c r="D14" s="2"/>
      <c r="E14" s="2"/>
      <c r="G14" s="2">
        <f t="shared" si="0"/>
        <v>0</v>
      </c>
    </row>
    <row r="15" spans="1:9" x14ac:dyDescent="0.25">
      <c r="B15" s="1"/>
      <c r="D15" s="2"/>
      <c r="G15" s="2">
        <f t="shared" si="0"/>
        <v>0</v>
      </c>
    </row>
    <row r="16" spans="1:9" x14ac:dyDescent="0.25">
      <c r="G16" s="2">
        <f t="shared" si="0"/>
        <v>0</v>
      </c>
    </row>
    <row r="17" spans="1:9" x14ac:dyDescent="0.25">
      <c r="B17" s="1"/>
      <c r="D17" s="2"/>
      <c r="G17" s="2">
        <f t="shared" si="0"/>
        <v>0</v>
      </c>
    </row>
    <row r="18" spans="1:9" x14ac:dyDescent="0.25">
      <c r="A18" t="s">
        <v>13</v>
      </c>
      <c r="B18" s="1">
        <v>41800</v>
      </c>
      <c r="C18" t="s">
        <v>44</v>
      </c>
      <c r="D18" s="2">
        <v>0.15625</v>
      </c>
      <c r="G18" s="2">
        <f t="shared" si="0"/>
        <v>0</v>
      </c>
    </row>
    <row r="19" spans="1:9" x14ac:dyDescent="0.25">
      <c r="A19" t="s">
        <v>13</v>
      </c>
      <c r="B19" s="1">
        <v>41808</v>
      </c>
      <c r="C19" t="s">
        <v>47</v>
      </c>
      <c r="D19" s="2">
        <v>4.1666666666666664E-2</v>
      </c>
      <c r="G19" s="2">
        <f t="shared" si="0"/>
        <v>0</v>
      </c>
    </row>
    <row r="20" spans="1:9" x14ac:dyDescent="0.25">
      <c r="A20" t="s">
        <v>13</v>
      </c>
      <c r="B20" s="1">
        <v>41808</v>
      </c>
      <c r="C20" t="s">
        <v>48</v>
      </c>
      <c r="D20" s="2">
        <v>0.20833333333333334</v>
      </c>
      <c r="F20" s="8">
        <v>0.5</v>
      </c>
      <c r="G20" s="2">
        <f>D20*F20</f>
        <v>0.10416666666666667</v>
      </c>
    </row>
    <row r="21" spans="1:9" x14ac:dyDescent="0.25">
      <c r="A21" t="s">
        <v>13</v>
      </c>
      <c r="B21" s="1">
        <v>41808</v>
      </c>
      <c r="C21" t="s">
        <v>49</v>
      </c>
      <c r="D21" s="2">
        <v>0.16666666666666666</v>
      </c>
      <c r="G21" s="2">
        <f>D21*F21</f>
        <v>0</v>
      </c>
    </row>
    <row r="22" spans="1:9" x14ac:dyDescent="0.25">
      <c r="A22" t="s">
        <v>13</v>
      </c>
      <c r="B22" s="1">
        <v>41816</v>
      </c>
      <c r="C22" t="s">
        <v>50</v>
      </c>
      <c r="D22" s="2">
        <v>0.16666666666666666</v>
      </c>
      <c r="F22" s="8"/>
      <c r="G22" s="2">
        <f t="shared" si="0"/>
        <v>0</v>
      </c>
    </row>
    <row r="23" spans="1:9" x14ac:dyDescent="0.25">
      <c r="A23" t="s">
        <v>13</v>
      </c>
      <c r="B23" s="1">
        <v>41820</v>
      </c>
      <c r="C23" t="s">
        <v>56</v>
      </c>
      <c r="D23" s="2">
        <v>5.2083333333333336E-2</v>
      </c>
      <c r="F23" s="8"/>
      <c r="G23" s="2">
        <f t="shared" si="0"/>
        <v>0</v>
      </c>
    </row>
    <row r="24" spans="1:9" x14ac:dyDescent="0.25">
      <c r="A24" t="s">
        <v>13</v>
      </c>
      <c r="B24" s="1"/>
      <c r="D24" s="2"/>
      <c r="G24" s="2">
        <f t="shared" si="0"/>
        <v>0</v>
      </c>
    </row>
    <row r="25" spans="1:9" x14ac:dyDescent="0.25">
      <c r="A25" t="s">
        <v>13</v>
      </c>
      <c r="B25" s="1"/>
      <c r="D25" s="2"/>
      <c r="F25" s="8"/>
      <c r="G25" s="2">
        <f t="shared" si="0"/>
        <v>0</v>
      </c>
    </row>
    <row r="26" spans="1:9" x14ac:dyDescent="0.25">
      <c r="A26" t="s">
        <v>13</v>
      </c>
      <c r="B26" s="1"/>
      <c r="D26" s="2"/>
      <c r="F26" s="8"/>
      <c r="G26" s="2">
        <f t="shared" si="0"/>
        <v>0</v>
      </c>
    </row>
    <row r="27" spans="1:9" x14ac:dyDescent="0.25">
      <c r="A27" t="s">
        <v>13</v>
      </c>
      <c r="B27" s="1"/>
      <c r="D27" s="2"/>
      <c r="F27" s="8"/>
      <c r="G27" s="2">
        <f t="shared" si="0"/>
        <v>0</v>
      </c>
    </row>
    <row r="28" spans="1:9" x14ac:dyDescent="0.25">
      <c r="A28" t="s">
        <v>13</v>
      </c>
      <c r="B28" s="1"/>
      <c r="D28" s="2"/>
      <c r="F28" s="8"/>
      <c r="G28" s="2">
        <f t="shared" si="0"/>
        <v>0</v>
      </c>
    </row>
    <row r="29" spans="1:9" x14ac:dyDescent="0.25">
      <c r="A29" t="s">
        <v>13</v>
      </c>
      <c r="B29" s="1"/>
      <c r="D29" s="2"/>
      <c r="G29" s="2">
        <f t="shared" si="0"/>
        <v>0</v>
      </c>
    </row>
    <row r="32" spans="1:9" ht="15.75" thickBot="1" x14ac:dyDescent="0.3">
      <c r="D32" s="13">
        <f>SUM(D4:D31)</f>
        <v>1.1562499999999998</v>
      </c>
      <c r="E32" s="13">
        <f>SUM(E4:E31)</f>
        <v>4.8611111111111105E-2</v>
      </c>
      <c r="F32" s="14"/>
      <c r="G32" s="13">
        <f>SUM(G4:G31)</f>
        <v>0.30902777777777779</v>
      </c>
      <c r="H32" s="14"/>
      <c r="I32" s="13">
        <f>SUM(I4:I31)</f>
        <v>0</v>
      </c>
    </row>
    <row r="33" spans="3:6" ht="15.75" thickTop="1" x14ac:dyDescent="0.25"/>
    <row r="34" spans="3:6" x14ac:dyDescent="0.25">
      <c r="C34" t="s">
        <v>21</v>
      </c>
      <c r="D34" s="12">
        <f>D32-G32</f>
        <v>0.84722222222222199</v>
      </c>
      <c r="E34" s="10">
        <f>INT(DAY(D34)*24+HOUR(D34))+MINUTE(D34)/60</f>
        <v>20.333333333333332</v>
      </c>
      <c r="F34" s="11" t="s">
        <v>25</v>
      </c>
    </row>
    <row r="35" spans="3:6" x14ac:dyDescent="0.25">
      <c r="C35" t="s">
        <v>22</v>
      </c>
      <c r="E35" s="10">
        <f>E34*150</f>
        <v>3050</v>
      </c>
      <c r="F35" s="11" t="s">
        <v>26</v>
      </c>
    </row>
    <row r="37" spans="3:6" x14ac:dyDescent="0.25">
      <c r="C37" t="s">
        <v>24</v>
      </c>
      <c r="E37" s="9">
        <v>6900</v>
      </c>
      <c r="F37" t="s">
        <v>26</v>
      </c>
    </row>
    <row r="38" spans="3:6" x14ac:dyDescent="0.25">
      <c r="C38" t="s">
        <v>43</v>
      </c>
      <c r="E38" s="9">
        <v>7975.05</v>
      </c>
      <c r="F38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>
      <selection activeCell="D11" sqref="D1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41778</v>
      </c>
      <c r="C4" s="5" t="s">
        <v>28</v>
      </c>
      <c r="D4" s="7">
        <v>4.8611111111111112E-2</v>
      </c>
      <c r="E4" s="7"/>
      <c r="G4" s="2">
        <f>D4*F4</f>
        <v>0</v>
      </c>
    </row>
    <row r="5" spans="1:9" x14ac:dyDescent="0.25">
      <c r="A5" s="17" t="s">
        <v>2</v>
      </c>
      <c r="B5" s="1">
        <v>41779</v>
      </c>
      <c r="C5" t="s">
        <v>28</v>
      </c>
      <c r="D5" s="2">
        <v>1.0416666666666666E-2</v>
      </c>
      <c r="E5" s="2"/>
      <c r="G5" s="2">
        <f t="shared" ref="G5:G28" si="0">D5*F5</f>
        <v>0</v>
      </c>
    </row>
    <row r="6" spans="1:9" x14ac:dyDescent="0.25">
      <c r="A6" s="17" t="s">
        <v>2</v>
      </c>
      <c r="B6" s="1">
        <v>41780</v>
      </c>
      <c r="C6" t="s">
        <v>32</v>
      </c>
      <c r="D6" s="2">
        <v>3.125E-2</v>
      </c>
      <c r="E6" s="2">
        <v>1.3888888888888888E-2</v>
      </c>
      <c r="G6" s="2">
        <f t="shared" si="0"/>
        <v>0</v>
      </c>
    </row>
    <row r="7" spans="1:9" x14ac:dyDescent="0.25">
      <c r="A7" s="17" t="s">
        <v>2</v>
      </c>
      <c r="B7" s="1">
        <v>41781</v>
      </c>
      <c r="C7" t="s">
        <v>33</v>
      </c>
      <c r="D7" s="2">
        <v>7.6388888888888895E-2</v>
      </c>
      <c r="E7" s="2">
        <v>1.0416666666666666E-2</v>
      </c>
      <c r="G7" s="2">
        <f t="shared" si="0"/>
        <v>0</v>
      </c>
    </row>
    <row r="8" spans="1:9" x14ac:dyDescent="0.25">
      <c r="A8" s="17" t="s">
        <v>2</v>
      </c>
      <c r="B8" s="1">
        <v>41782</v>
      </c>
      <c r="C8" t="s">
        <v>36</v>
      </c>
      <c r="D8" s="2"/>
      <c r="E8" s="2">
        <v>3.4722222222222224E-2</v>
      </c>
      <c r="G8" s="2">
        <f t="shared" si="0"/>
        <v>0</v>
      </c>
    </row>
    <row r="9" spans="1:9" x14ac:dyDescent="0.25">
      <c r="A9" s="17" t="s">
        <v>2</v>
      </c>
      <c r="B9" s="1">
        <v>41782</v>
      </c>
      <c r="C9" t="s">
        <v>37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41785</v>
      </c>
      <c r="C10" t="s">
        <v>39</v>
      </c>
      <c r="D10" s="2">
        <v>6.25E-2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41792</v>
      </c>
      <c r="C11" t="s">
        <v>28</v>
      </c>
      <c r="D11" s="2">
        <v>6.9444444444444441E-3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41795</v>
      </c>
      <c r="C12" t="s">
        <v>6</v>
      </c>
      <c r="E12" s="2">
        <v>2.7777777777777776E-2</v>
      </c>
      <c r="G12" s="2">
        <f t="shared" si="0"/>
        <v>0</v>
      </c>
    </row>
    <row r="13" spans="1:9" x14ac:dyDescent="0.25">
      <c r="A13" s="17" t="s">
        <v>2</v>
      </c>
      <c r="B13" s="1">
        <v>41796</v>
      </c>
      <c r="C13" t="s">
        <v>33</v>
      </c>
      <c r="D13" s="2">
        <v>1.3888888888888888E-2</v>
      </c>
      <c r="E13" s="2">
        <v>4.8611111111111112E-2</v>
      </c>
      <c r="G13" s="2">
        <f t="shared" si="0"/>
        <v>0</v>
      </c>
    </row>
    <row r="14" spans="1:9" x14ac:dyDescent="0.25">
      <c r="B14" s="1"/>
      <c r="D14" s="2"/>
      <c r="G14" s="2">
        <f t="shared" si="0"/>
        <v>0</v>
      </c>
    </row>
    <row r="15" spans="1:9" x14ac:dyDescent="0.25">
      <c r="G15" s="2">
        <f t="shared" si="0"/>
        <v>0</v>
      </c>
    </row>
    <row r="16" spans="1:9" x14ac:dyDescent="0.25">
      <c r="B16" s="1"/>
      <c r="D16" s="2"/>
      <c r="G16" s="2">
        <f t="shared" si="0"/>
        <v>0</v>
      </c>
    </row>
    <row r="17" spans="1:9" x14ac:dyDescent="0.25">
      <c r="A17" t="s">
        <v>13</v>
      </c>
      <c r="B17" s="1">
        <v>41760</v>
      </c>
      <c r="C17" t="s">
        <v>15</v>
      </c>
      <c r="D17" s="2">
        <v>0.16666666666666666</v>
      </c>
      <c r="G17" s="2">
        <f t="shared" si="0"/>
        <v>0</v>
      </c>
    </row>
    <row r="18" spans="1:9" x14ac:dyDescent="0.25">
      <c r="A18" t="s">
        <v>13</v>
      </c>
      <c r="B18" s="1">
        <v>41761</v>
      </c>
      <c r="C18" t="s">
        <v>15</v>
      </c>
      <c r="D18" s="2">
        <v>0.33333333333333331</v>
      </c>
      <c r="G18" s="2">
        <f t="shared" si="0"/>
        <v>0</v>
      </c>
    </row>
    <row r="19" spans="1:9" x14ac:dyDescent="0.25">
      <c r="A19" t="s">
        <v>13</v>
      </c>
      <c r="B19" s="1">
        <v>41764</v>
      </c>
      <c r="C19" t="s">
        <v>15</v>
      </c>
      <c r="D19" s="2">
        <v>8.3333333333333329E-2</v>
      </c>
      <c r="G19" s="2">
        <f>D19*F19</f>
        <v>0</v>
      </c>
    </row>
    <row r="20" spans="1:9" x14ac:dyDescent="0.25">
      <c r="A20" t="s">
        <v>13</v>
      </c>
      <c r="B20" s="1">
        <v>41768</v>
      </c>
      <c r="C20" t="s">
        <v>15</v>
      </c>
      <c r="D20" s="2">
        <v>0.25</v>
      </c>
      <c r="G20" s="2">
        <f>D20*F20</f>
        <v>0</v>
      </c>
    </row>
    <row r="21" spans="1:9" x14ac:dyDescent="0.25">
      <c r="A21" t="s">
        <v>13</v>
      </c>
      <c r="B21" s="1">
        <v>41779</v>
      </c>
      <c r="C21" t="s">
        <v>29</v>
      </c>
      <c r="D21" s="2">
        <v>9.7222222222222224E-2</v>
      </c>
      <c r="F21" s="8">
        <v>0.5</v>
      </c>
      <c r="G21" s="2">
        <f t="shared" si="0"/>
        <v>4.8611111111111112E-2</v>
      </c>
    </row>
    <row r="22" spans="1:9" x14ac:dyDescent="0.25">
      <c r="A22" t="s">
        <v>13</v>
      </c>
      <c r="B22" s="1">
        <v>41779</v>
      </c>
      <c r="C22" t="s">
        <v>30</v>
      </c>
      <c r="D22" s="2">
        <v>0.23958333333333334</v>
      </c>
      <c r="F22" s="8"/>
      <c r="G22" s="2">
        <f t="shared" si="0"/>
        <v>0</v>
      </c>
    </row>
    <row r="23" spans="1:9" x14ac:dyDescent="0.25">
      <c r="A23" t="s">
        <v>13</v>
      </c>
      <c r="B23" s="1">
        <v>41780</v>
      </c>
      <c r="C23" t="s">
        <v>31</v>
      </c>
      <c r="D23" s="2">
        <v>0.24305555555555555</v>
      </c>
      <c r="G23" s="2">
        <f t="shared" si="0"/>
        <v>0</v>
      </c>
    </row>
    <row r="24" spans="1:9" x14ac:dyDescent="0.25">
      <c r="A24" t="s">
        <v>13</v>
      </c>
      <c r="B24" s="1">
        <v>41781</v>
      </c>
      <c r="C24" t="s">
        <v>34</v>
      </c>
      <c r="D24" s="2">
        <v>0.22916666666666666</v>
      </c>
      <c r="F24" s="8">
        <v>0.5</v>
      </c>
      <c r="G24" s="2">
        <f t="shared" si="0"/>
        <v>0.11458333333333333</v>
      </c>
    </row>
    <row r="25" spans="1:9" x14ac:dyDescent="0.25">
      <c r="A25" t="s">
        <v>13</v>
      </c>
      <c r="B25" s="1">
        <v>41781</v>
      </c>
      <c r="C25" t="s">
        <v>35</v>
      </c>
      <c r="D25" s="2">
        <v>0.10416666666666667</v>
      </c>
      <c r="F25" s="8">
        <v>0.5</v>
      </c>
      <c r="G25" s="2">
        <f t="shared" si="0"/>
        <v>5.2083333333333336E-2</v>
      </c>
    </row>
    <row r="26" spans="1:9" x14ac:dyDescent="0.25">
      <c r="A26" t="s">
        <v>13</v>
      </c>
      <c r="B26" s="1">
        <v>41781</v>
      </c>
      <c r="C26" t="s">
        <v>15</v>
      </c>
      <c r="D26" s="2">
        <v>4.1666666666666664E-2</v>
      </c>
      <c r="F26" s="8"/>
      <c r="G26" s="2">
        <f t="shared" si="0"/>
        <v>0</v>
      </c>
    </row>
    <row r="27" spans="1:9" x14ac:dyDescent="0.25">
      <c r="A27" t="s">
        <v>13</v>
      </c>
      <c r="B27" s="1">
        <v>41782</v>
      </c>
      <c r="C27" t="s">
        <v>38</v>
      </c>
      <c r="D27" s="2">
        <v>0.16666666666666666</v>
      </c>
      <c r="F27" s="8">
        <v>0.5</v>
      </c>
      <c r="G27" s="2">
        <f t="shared" si="0"/>
        <v>8.3333333333333329E-2</v>
      </c>
    </row>
    <row r="28" spans="1:9" x14ac:dyDescent="0.25">
      <c r="A28" t="s">
        <v>13</v>
      </c>
      <c r="B28" s="1">
        <v>41793</v>
      </c>
      <c r="C28" t="s">
        <v>40</v>
      </c>
      <c r="D28" s="2">
        <v>0.28125</v>
      </c>
      <c r="G28" s="2">
        <f t="shared" si="0"/>
        <v>0</v>
      </c>
    </row>
    <row r="31" spans="1:9" ht="15.75" thickBot="1" x14ac:dyDescent="0.3">
      <c r="D31" s="13">
        <f>SUM(D4:D30)</f>
        <v>2.5138888888888888</v>
      </c>
      <c r="E31" s="13">
        <f>SUM(E4:E30)</f>
        <v>0.13541666666666666</v>
      </c>
      <c r="F31" s="14"/>
      <c r="G31" s="13">
        <f>SUM(G4:G30)</f>
        <v>0.2986111111111111</v>
      </c>
      <c r="H31" s="14"/>
      <c r="I31" s="13">
        <f>SUM(I4:I30)</f>
        <v>0</v>
      </c>
    </row>
    <row r="32" spans="1:9" ht="15.75" thickTop="1" x14ac:dyDescent="0.25"/>
    <row r="33" spans="3:6" x14ac:dyDescent="0.25">
      <c r="C33" t="s">
        <v>21</v>
      </c>
      <c r="D33" s="12">
        <f>D31-G31</f>
        <v>2.2152777777777777</v>
      </c>
      <c r="E33" s="10">
        <f>INT(DAY(D33)*24+HOUR(D33))+MINUTE(D33)/60</f>
        <v>53.166666666666664</v>
      </c>
      <c r="F33" s="11" t="s">
        <v>25</v>
      </c>
    </row>
    <row r="34" spans="3:6" x14ac:dyDescent="0.25">
      <c r="C34" t="s">
        <v>22</v>
      </c>
      <c r="E34" s="10">
        <f>E33*150</f>
        <v>7975</v>
      </c>
      <c r="F34" s="11" t="s">
        <v>26</v>
      </c>
    </row>
    <row r="36" spans="3:6" x14ac:dyDescent="0.25">
      <c r="C36" t="s">
        <v>24</v>
      </c>
      <c r="E36" s="9">
        <v>6900</v>
      </c>
      <c r="F3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>
      <selection activeCell="K16" sqref="K1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41767</v>
      </c>
      <c r="C4" s="5" t="s">
        <v>8</v>
      </c>
      <c r="D4" s="7">
        <v>2.7777777777777776E-2</v>
      </c>
      <c r="E4" s="7">
        <v>6.25E-2</v>
      </c>
      <c r="G4" s="2">
        <f>D4*F4</f>
        <v>0</v>
      </c>
    </row>
    <row r="5" spans="1:9" x14ac:dyDescent="0.25">
      <c r="A5" t="s">
        <v>2</v>
      </c>
      <c r="B5" s="1">
        <v>41768</v>
      </c>
      <c r="C5" t="s">
        <v>5</v>
      </c>
      <c r="D5" s="2">
        <v>7.6388888888888895E-2</v>
      </c>
      <c r="E5" s="2">
        <v>0.125</v>
      </c>
      <c r="G5" s="2">
        <f t="shared" ref="G5:G27" si="0">D5*F5</f>
        <v>0</v>
      </c>
    </row>
    <row r="6" spans="1:9" x14ac:dyDescent="0.25">
      <c r="A6" t="s">
        <v>2</v>
      </c>
      <c r="B6" s="1">
        <v>41771</v>
      </c>
      <c r="C6" t="s">
        <v>9</v>
      </c>
      <c r="D6" s="2">
        <v>0.14583333333333334</v>
      </c>
      <c r="G6" s="2">
        <f t="shared" si="0"/>
        <v>0</v>
      </c>
    </row>
    <row r="7" spans="1:9" x14ac:dyDescent="0.25">
      <c r="A7" t="s">
        <v>2</v>
      </c>
      <c r="B7" s="1">
        <v>41771</v>
      </c>
      <c r="C7" t="s">
        <v>10</v>
      </c>
      <c r="D7" s="2">
        <v>3.4722222222222224E-2</v>
      </c>
      <c r="G7" s="2">
        <f t="shared" si="0"/>
        <v>0</v>
      </c>
    </row>
    <row r="8" spans="1:9" x14ac:dyDescent="0.25">
      <c r="A8" t="s">
        <v>2</v>
      </c>
      <c r="B8" s="1">
        <v>41772</v>
      </c>
      <c r="C8" t="s">
        <v>9</v>
      </c>
      <c r="D8" s="2">
        <v>0.18055555555555555</v>
      </c>
      <c r="E8" s="2">
        <v>8.3333333333333329E-2</v>
      </c>
      <c r="G8" s="2">
        <f t="shared" si="0"/>
        <v>0</v>
      </c>
    </row>
    <row r="9" spans="1:9" x14ac:dyDescent="0.25">
      <c r="A9" t="s">
        <v>2</v>
      </c>
      <c r="B9" s="1">
        <v>41773</v>
      </c>
      <c r="C9" t="s">
        <v>11</v>
      </c>
      <c r="D9" s="2">
        <v>2.0833333333333332E-2</v>
      </c>
      <c r="E9" s="2">
        <v>1.3888888888888888E-2</v>
      </c>
      <c r="G9" s="2">
        <f t="shared" si="0"/>
        <v>0</v>
      </c>
    </row>
    <row r="10" spans="1:9" x14ac:dyDescent="0.25">
      <c r="A10" t="s">
        <v>2</v>
      </c>
      <c r="B10" s="1">
        <v>41774</v>
      </c>
      <c r="C10" t="s">
        <v>8</v>
      </c>
      <c r="E10" s="2">
        <v>1.3888888888888888E-2</v>
      </c>
      <c r="G10" s="2">
        <f t="shared" si="0"/>
        <v>0</v>
      </c>
    </row>
    <row r="11" spans="1:9" x14ac:dyDescent="0.25">
      <c r="A11" t="s">
        <v>2</v>
      </c>
      <c r="B11" s="1">
        <v>41775</v>
      </c>
      <c r="C11" t="s">
        <v>8</v>
      </c>
      <c r="E11" s="2">
        <v>3.8194444444444441E-2</v>
      </c>
      <c r="G11" s="2">
        <f t="shared" si="0"/>
        <v>0</v>
      </c>
    </row>
    <row r="12" spans="1:9" x14ac:dyDescent="0.25">
      <c r="A12" t="s">
        <v>2</v>
      </c>
      <c r="B12" s="1">
        <v>41775</v>
      </c>
      <c r="C12" t="s">
        <v>12</v>
      </c>
      <c r="D12" s="2">
        <v>0.14583333333333334</v>
      </c>
      <c r="G12" s="2">
        <f t="shared" si="0"/>
        <v>0</v>
      </c>
    </row>
    <row r="13" spans="1:9" x14ac:dyDescent="0.25">
      <c r="A13" t="s">
        <v>2</v>
      </c>
      <c r="B13" s="1">
        <v>41778</v>
      </c>
      <c r="C13" t="s">
        <v>12</v>
      </c>
      <c r="D13" s="2">
        <v>7.6388888888888895E-2</v>
      </c>
      <c r="G13" s="2">
        <f t="shared" si="0"/>
        <v>0</v>
      </c>
    </row>
    <row r="14" spans="1:9" x14ac:dyDescent="0.25">
      <c r="G14" s="2">
        <f t="shared" si="0"/>
        <v>0</v>
      </c>
    </row>
    <row r="15" spans="1:9" x14ac:dyDescent="0.25">
      <c r="A15" t="s">
        <v>13</v>
      </c>
      <c r="B15" s="1">
        <v>41758</v>
      </c>
      <c r="C15" t="s">
        <v>14</v>
      </c>
      <c r="D15" s="2">
        <v>0.24305555555555555</v>
      </c>
      <c r="G15" s="2">
        <f t="shared" si="0"/>
        <v>0</v>
      </c>
    </row>
    <row r="16" spans="1:9" x14ac:dyDescent="0.25">
      <c r="A16" t="s">
        <v>13</v>
      </c>
      <c r="B16" s="1">
        <v>41760</v>
      </c>
      <c r="C16" t="s">
        <v>15</v>
      </c>
      <c r="G16" s="2">
        <f>I16*F16</f>
        <v>0</v>
      </c>
      <c r="I16" s="2">
        <v>0.16666666666666666</v>
      </c>
    </row>
    <row r="17" spans="1:9" x14ac:dyDescent="0.25">
      <c r="A17" t="s">
        <v>13</v>
      </c>
      <c r="B17" s="1">
        <v>41761</v>
      </c>
      <c r="C17" t="s">
        <v>15</v>
      </c>
      <c r="G17" s="2">
        <f>I17*F17</f>
        <v>0</v>
      </c>
      <c r="I17" s="2">
        <v>0.33333333333333331</v>
      </c>
    </row>
    <row r="18" spans="1:9" x14ac:dyDescent="0.25">
      <c r="A18" t="s">
        <v>13</v>
      </c>
      <c r="B18" s="1">
        <v>41764</v>
      </c>
      <c r="C18" t="s">
        <v>15</v>
      </c>
      <c r="G18" s="2">
        <f>I18*F18</f>
        <v>0</v>
      </c>
      <c r="I18" s="2">
        <v>8.3333333333333329E-2</v>
      </c>
    </row>
    <row r="19" spans="1:9" x14ac:dyDescent="0.25">
      <c r="A19" t="s">
        <v>13</v>
      </c>
      <c r="B19" s="1">
        <v>41765</v>
      </c>
      <c r="C19" t="s">
        <v>16</v>
      </c>
      <c r="D19" s="2">
        <v>0.18055555555555555</v>
      </c>
      <c r="G19" s="2">
        <f t="shared" si="0"/>
        <v>0</v>
      </c>
    </row>
    <row r="20" spans="1:9" x14ac:dyDescent="0.25">
      <c r="A20" t="s">
        <v>13</v>
      </c>
      <c r="B20" s="1">
        <v>41766</v>
      </c>
      <c r="C20" t="s">
        <v>16</v>
      </c>
      <c r="D20" s="2">
        <v>4.1666666666666664E-2</v>
      </c>
      <c r="G20" s="2">
        <f t="shared" si="0"/>
        <v>0</v>
      </c>
    </row>
    <row r="21" spans="1:9" x14ac:dyDescent="0.25">
      <c r="A21" t="s">
        <v>13</v>
      </c>
      <c r="B21" s="1">
        <v>41767</v>
      </c>
      <c r="C21" t="s">
        <v>17</v>
      </c>
      <c r="D21" s="2">
        <v>0.16666666666666666</v>
      </c>
      <c r="F21" s="8">
        <v>0.25</v>
      </c>
      <c r="G21" s="2">
        <f t="shared" si="0"/>
        <v>4.1666666666666664E-2</v>
      </c>
    </row>
    <row r="22" spans="1:9" x14ac:dyDescent="0.25">
      <c r="A22" t="s">
        <v>13</v>
      </c>
      <c r="B22" s="1">
        <v>41768</v>
      </c>
      <c r="C22" t="s">
        <v>15</v>
      </c>
      <c r="G22" s="2">
        <f>I22*F22</f>
        <v>0</v>
      </c>
      <c r="I22" s="2">
        <v>0.25</v>
      </c>
    </row>
    <row r="23" spans="1:9" x14ac:dyDescent="0.25">
      <c r="A23" t="s">
        <v>13</v>
      </c>
      <c r="B23" s="1">
        <v>41771</v>
      </c>
      <c r="C23" t="s">
        <v>18</v>
      </c>
      <c r="D23" s="2">
        <v>0.25</v>
      </c>
      <c r="F23" s="8">
        <v>0.5</v>
      </c>
      <c r="G23" s="2">
        <f t="shared" si="0"/>
        <v>0.125</v>
      </c>
    </row>
    <row r="24" spans="1:9" x14ac:dyDescent="0.25">
      <c r="A24" t="s">
        <v>13</v>
      </c>
      <c r="B24" s="1">
        <v>41772</v>
      </c>
      <c r="C24" t="s">
        <v>18</v>
      </c>
      <c r="D24" s="2">
        <v>0.25</v>
      </c>
      <c r="F24" s="8">
        <v>0.5</v>
      </c>
      <c r="G24" s="2">
        <f t="shared" si="0"/>
        <v>0.125</v>
      </c>
    </row>
    <row r="25" spans="1:9" x14ac:dyDescent="0.25">
      <c r="A25" t="s">
        <v>13</v>
      </c>
      <c r="B25" s="1">
        <v>41773</v>
      </c>
      <c r="C25" t="s">
        <v>18</v>
      </c>
      <c r="D25" s="2">
        <v>0.16666666666666666</v>
      </c>
      <c r="F25" s="8">
        <v>0.5</v>
      </c>
      <c r="G25" s="2">
        <f t="shared" si="0"/>
        <v>8.3333333333333329E-2</v>
      </c>
    </row>
    <row r="26" spans="1:9" x14ac:dyDescent="0.25">
      <c r="A26" t="s">
        <v>13</v>
      </c>
      <c r="B26" s="1">
        <v>41774</v>
      </c>
      <c r="C26" t="s">
        <v>18</v>
      </c>
      <c r="D26" s="2">
        <v>0.25</v>
      </c>
      <c r="F26" s="8">
        <v>0.5</v>
      </c>
      <c r="G26" s="2">
        <f t="shared" si="0"/>
        <v>0.125</v>
      </c>
    </row>
    <row r="27" spans="1:9" x14ac:dyDescent="0.25">
      <c r="A27" t="s">
        <v>13</v>
      </c>
      <c r="B27" s="1">
        <v>41775</v>
      </c>
      <c r="C27" t="s">
        <v>19</v>
      </c>
      <c r="D27" s="2">
        <v>0.1388888888888889</v>
      </c>
      <c r="G27" s="2">
        <f t="shared" si="0"/>
        <v>0</v>
      </c>
    </row>
    <row r="30" spans="1:9" ht="15.75" thickBot="1" x14ac:dyDescent="0.3">
      <c r="D30" s="13">
        <f>SUM(D4:D29)</f>
        <v>2.3958333333333335</v>
      </c>
      <c r="E30" s="13">
        <f>SUM(E4:E29)</f>
        <v>0.33680555555555552</v>
      </c>
      <c r="F30" s="14"/>
      <c r="G30" s="13">
        <f>SUM(G4:G29)</f>
        <v>0.49999999999999994</v>
      </c>
      <c r="H30" s="14"/>
      <c r="I30" s="13">
        <f>SUM(I4:I29)</f>
        <v>0.83333333333333337</v>
      </c>
    </row>
    <row r="31" spans="1:9" ht="15.75" thickTop="1" x14ac:dyDescent="0.25"/>
    <row r="32" spans="1:9" x14ac:dyDescent="0.25">
      <c r="C32" t="s">
        <v>21</v>
      </c>
      <c r="D32" s="12">
        <f>D30-G30</f>
        <v>1.8958333333333335</v>
      </c>
      <c r="E32" s="10">
        <f>INT(DAY(D32)*24+HOUR(D32))+MINUTE(D32)/60</f>
        <v>45.5</v>
      </c>
      <c r="F32" s="11" t="s">
        <v>25</v>
      </c>
    </row>
    <row r="33" spans="3:6" x14ac:dyDescent="0.25">
      <c r="C33" t="s">
        <v>22</v>
      </c>
      <c r="E33" s="10">
        <f>E32*150</f>
        <v>6825</v>
      </c>
      <c r="F33" s="11" t="s">
        <v>26</v>
      </c>
    </row>
    <row r="35" spans="3:6" x14ac:dyDescent="0.25">
      <c r="C35" t="s">
        <v>24</v>
      </c>
      <c r="E35" s="9">
        <v>6900</v>
      </c>
      <c r="F3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2014.45-48</vt:lpstr>
      <vt:lpstr>2014.40-44</vt:lpstr>
      <vt:lpstr>2014.38-39</vt:lpstr>
      <vt:lpstr>2014.33-37</vt:lpstr>
      <vt:lpstr>2014.24-27</vt:lpstr>
      <vt:lpstr>2014.21-23</vt:lpstr>
      <vt:lpstr>2014.18-20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2014-12-11T13:03:24Z</dcterms:modified>
</cp:coreProperties>
</file>