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2015.43-45" sheetId="19" r:id="rId1"/>
    <sheet name="2015.39-42" sheetId="18" r:id="rId2"/>
    <sheet name="2015.34-38" sheetId="17" r:id="rId3"/>
    <sheet name="2015.31-33" sheetId="16" r:id="rId4"/>
    <sheet name="2015.25-30" sheetId="15" r:id="rId5"/>
    <sheet name="2015.18-24" sheetId="14" r:id="rId6"/>
    <sheet name="2015.14-17" sheetId="13" r:id="rId7"/>
    <sheet name="2015.10-13" sheetId="12" r:id="rId8"/>
    <sheet name="2015.06-09" sheetId="11" r:id="rId9"/>
    <sheet name="2015.01-05" sheetId="10" r:id="rId10"/>
    <sheet name="2014.45-51" sheetId="9" r:id="rId11"/>
    <sheet name="2014.40-44" sheetId="8" r:id="rId12"/>
    <sheet name="2014.38-39" sheetId="7" r:id="rId13"/>
    <sheet name="2014.33-37" sheetId="6" r:id="rId14"/>
    <sheet name="2014.24-27" sheetId="5" r:id="rId15"/>
    <sheet name="2014.21-23" sheetId="4" r:id="rId16"/>
    <sheet name="2014.18-20" sheetId="1" r:id="rId17"/>
    <sheet name="Sheet2" sheetId="2" r:id="rId18"/>
    <sheet name="Sheet3" sheetId="3" r:id="rId19"/>
  </sheets>
  <calcPr calcId="145621"/>
</workbook>
</file>

<file path=xl/calcChain.xml><?xml version="1.0" encoding="utf-8"?>
<calcChain xmlns="http://schemas.openxmlformats.org/spreadsheetml/2006/main">
  <c r="I38" i="19" l="1"/>
  <c r="E38" i="19"/>
  <c r="D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8" i="19" l="1"/>
  <c r="D40" i="19" s="1"/>
  <c r="E40" i="19" s="1"/>
  <c r="E41" i="19" s="1"/>
  <c r="I38" i="18"/>
  <c r="E38" i="18"/>
  <c r="D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8" i="18" l="1"/>
  <c r="D40" i="18" s="1"/>
  <c r="E40" i="18" s="1"/>
  <c r="E41" i="18" s="1"/>
  <c r="I38" i="17"/>
  <c r="E38" i="17"/>
  <c r="D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8" i="17" l="1"/>
  <c r="D40" i="17" s="1"/>
  <c r="E40" i="17" s="1"/>
  <c r="E41" i="17" s="1"/>
  <c r="G37" i="16"/>
  <c r="G36" i="16"/>
  <c r="I38" i="16"/>
  <c r="E38" i="16"/>
  <c r="D38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8" i="16" l="1"/>
  <c r="D40" i="16" s="1"/>
  <c r="E40" i="16" s="1"/>
  <c r="E41" i="16" s="1"/>
  <c r="I38" i="15"/>
  <c r="E38" i="15"/>
  <c r="D38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8" i="15" l="1"/>
  <c r="D40" i="15" s="1"/>
  <c r="E40" i="15" s="1"/>
  <c r="E41" i="15" s="1"/>
  <c r="I38" i="14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<sst xmlns="http://schemas.openxmlformats.org/spreadsheetml/2006/main" count="1194" uniqueCount="205">
  <si>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</si>
  <si>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</si>
  <si>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</si>
  <si>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</si>
  <si>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</si>
  <si>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</si>
  <si>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</si>
  <si>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</si>
  <si>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</si>
  <si>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</si>
  <si>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</si>
  <si>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</si>
  <si>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</si>
  <si>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</si>
  <si>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</si>
  <si>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</si>
  <si>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</si>
  <si>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</si>
  <si>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</si>
  <si>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</si>
  <si>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</si>
  <si>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</si>
  <si>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</si>
  <si>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</si>
  <si>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</si>
  <si>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</si>
  <si>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</si>
  <si>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</si>
  <si>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</si>
  <si>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</si>
  <si>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</si>
  <si>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</si>
  <si>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</si>
  <si>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</si>
  <si>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</si>
  <si>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</si>
  <si>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</si>
  <si>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</si>
  <si>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</si>
  <si>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</si>
  <si>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</si>
  <si>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</si>
  <si>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</si>
  <si>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</si>
  <si>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</si>
  <si>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</si>
  <si>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</si>
  <si>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</si>
  <si>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</si>
  <si>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</si>
  <si>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</si>
  <si>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</si>
  <si>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</si>
  <si>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</si>
  <si>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</si>
  <si>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</si>
  <si>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</si>
  <si>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</si>
  <si>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</si>
  <si>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</si>
  <si>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</si>
  <si>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</si>
  <si>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</si>
  <si>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</si>
  <si>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</si>
  <si>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</si>
  <si>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</si>
  <si>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</si>
  <si>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</si>
  <si>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</si>
  <si>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</si>
  <si>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</si>
  <si>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</si>
  <si>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</si>
  <si>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</si>
  <si>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</si>
  <si>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</si>
  <si>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</si>
  <si>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</si>
  <si>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</si>
  <si>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</si>
  <si>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</si>
  <si>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</si>
  <si>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</si>
  <si>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</si>
  <si>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</si>
  <si>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</si>
  <si>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</si>
  <si>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</si>
  <si>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</si>
  <si>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</si>
  <si>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</si>
  <si>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</si>
  <si>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</si>
  <si>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</si>
  <si>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</si>
  <si>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</si>
  <si>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</si>
  <si>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</si>
  <si>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</si>
  <si>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</si>
  <si>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</si>
  <si>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</si>
  <si>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</si>
  <si>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</si>
  <si>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</si>
  <si>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</si>
  <si>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</si>
  <si>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</si>
  <si>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</si>
  <si>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</si>
  <si>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</si>
  <si>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</si>
  <si>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</si>
  <si>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</si>
  <si>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</si>
  <si>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</si>
  <si>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</si>
  <si>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</si>
  <si>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</si>
  <si>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</si>
  <si>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</si>
  <si>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</si>
  <si>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</si>
  <si>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</si>
  <si>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</si>
  <si>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</si>
  <si>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</si>
  <si>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</si>
  <si>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</si>
  <si>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</si>
  <si>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</si>
  <si>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</si>
  <si>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</si>
  <si>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</si>
  <si>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</si>
  <si>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</si>
  <si>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</si>
  <si>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</si>
  <si>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</si>
  <si>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</si>
  <si>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</si>
  <si>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</si>
  <si>
    <t>Adresses, politesse, etc.</t>
  </si>
  <si>
    <t>Correction</t>
  </si>
  <si>
    <t>Debug</t>
  </si>
  <si>
    <t>Facturé le 04.05.2015</t>
  </si>
  <si>
    <t>Facturé le 12.06.2015</t>
  </si>
  <si>
    <t>Séance TODO</t>
  </si>
  <si>
    <t>Mises à jour, migration et adaptations</t>
  </si>
  <si>
    <t>Maintenance et bonne nouvelle</t>
  </si>
  <si>
    <t>Recherches pour ménages vides</t>
  </si>
  <si>
    <t>Importations RCH</t>
  </si>
  <si>
    <t>Implémentation Ech</t>
  </si>
  <si>
    <t>Divers, migrations, renommé municipalités</t>
  </si>
  <si>
    <t>Facturé le 24.07.2015</t>
  </si>
  <si>
    <t>Registres (Todo 114 et 117)</t>
  </si>
  <si>
    <t>Qualité de données (Todo 109 et 111)</t>
  </si>
  <si>
    <t>Registres (reporting)</t>
  </si>
  <si>
    <t>Registres (validation)</t>
  </si>
  <si>
    <t>Registres (tests, corrections)</t>
  </si>
  <si>
    <t>Registres (améliorations)</t>
  </si>
  <si>
    <t>Registres (tests, reporting)</t>
  </si>
  <si>
    <t>Registres (tests, validation)</t>
  </si>
  <si>
    <t>Registres et todo 78 et 79</t>
  </si>
  <si>
    <t>Migration, importations RCH</t>
  </si>
  <si>
    <t>Facturé le 17.08.2015</t>
  </si>
  <si>
    <t>Correctif urgent - liste des gestions</t>
  </si>
  <si>
    <t>Analyse et correctifs</t>
  </si>
  <si>
    <t>Sortie des ménages</t>
  </si>
  <si>
    <t>Mailings</t>
  </si>
  <si>
    <t>Debug éditeur de requêtes</t>
  </si>
  <si>
    <t>Éditeur de requêtes, refonte</t>
  </si>
  <si>
    <t>Mises à jour</t>
  </si>
  <si>
    <t>Adaptations diverses</t>
  </si>
  <si>
    <t>Facturé le 18.09.2015</t>
  </si>
  <si>
    <t>Editeur de requêtes</t>
  </si>
  <si>
    <t>Actes</t>
  </si>
  <si>
    <t>RCH</t>
  </si>
  <si>
    <t>Migration et déploiement, RCH</t>
  </si>
  <si>
    <t>Job de nettoyage ECH</t>
  </si>
  <si>
    <t>Divers, debug, etc.</t>
  </si>
  <si>
    <t>Debug + TODO 105</t>
  </si>
  <si>
    <t>Requêtes et mailings</t>
  </si>
  <si>
    <t>Export CSV, partenaires A et B, warnings</t>
  </si>
  <si>
    <t>Flux de traitement des warnings</t>
  </si>
  <si>
    <t>Expérimentations</t>
  </si>
  <si>
    <t>Dépannage urgent</t>
  </si>
  <si>
    <t>Facturé le 19.10.2015</t>
  </si>
  <si>
    <t>Mise à jour Renens, rue de la Gare</t>
  </si>
  <si>
    <t>Envoie BN, maintenance</t>
  </si>
  <si>
    <t>Divers, e-mails</t>
  </si>
  <si>
    <t>Préparation et analyse</t>
  </si>
  <si>
    <t>Réflexion, modélisation des proc. de sortie</t>
  </si>
  <si>
    <t>Processus de sortie des personnes</t>
  </si>
  <si>
    <t>Tests et améliorations du proc. de sortie</t>
  </si>
  <si>
    <t>Modif. Serveur FTP de vd.ch</t>
  </si>
  <si>
    <t>Gestion MAT[CH]</t>
  </si>
  <si>
    <t>Tests, diverses vérifications, mails</t>
  </si>
  <si>
    <t>Corrections</t>
  </si>
  <si>
    <t>Abonnements BN</t>
  </si>
  <si>
    <t>Processus</t>
  </si>
  <si>
    <t>Divers, support, recherches</t>
  </si>
  <si>
    <t>Maintenance, divers</t>
  </si>
  <si>
    <t>Export BN, suivi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</si>
</sst>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abSelected="1" workbookViewId="0">
      <selection activeCell="C12" sqref="C12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42298</v>
      </c>
      <c r="C4" t="s">
        <v>189</v>
      </c>
      <c r="D4" s="2">
        <v>1.3888888888888888E-2</v>
      </c>
      <c r="E4" s="2">
        <v>8.3333333333333329E-2</v>
      </c>
      <c r="G4" s="2">
        <f t="shared" ref="G4:G37" si="0">D4*F4</f>
        <v>0</v>
      </c>
    </row>
    <row r="5" spans="1:9" x14ac:dyDescent="0.25">
      <c r="A5" s="17" t="s">
        <v>2</v>
      </c>
      <c r="B5" s="1">
        <v>42299</v>
      </c>
      <c r="C5" t="s">
        <v>190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42300</v>
      </c>
      <c r="C6" t="s">
        <v>191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42303</v>
      </c>
      <c r="C7" t="s">
        <v>191</v>
      </c>
      <c r="D7" s="2">
        <v>2.7777777777777776E-2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42320</v>
      </c>
      <c r="C8" t="s">
        <v>196</v>
      </c>
      <c r="D8" s="2">
        <v>1.3888888888888888E-2</v>
      </c>
      <c r="E8" s="2"/>
      <c r="G8" s="2">
        <f t="shared" si="0"/>
        <v>0</v>
      </c>
    </row>
    <row r="9" spans="1:9" x14ac:dyDescent="0.25">
      <c r="A9" s="17" t="s">
        <v>2</v>
      </c>
      <c r="B9" s="1">
        <v>42320</v>
      </c>
      <c r="C9" t="s">
        <v>197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>
        <v>42326</v>
      </c>
      <c r="C10" t="s">
        <v>203</v>
      </c>
      <c r="D10" s="2">
        <v>1.3888888888888888E-2</v>
      </c>
      <c r="E10" s="2">
        <v>0.1388888888888889</v>
      </c>
      <c r="G10" s="2">
        <f t="shared" si="0"/>
        <v>0</v>
      </c>
    </row>
    <row r="11" spans="1:9" x14ac:dyDescent="0.25">
      <c r="A11" s="17" t="s">
        <v>2</v>
      </c>
      <c r="B11" s="1">
        <v>42327</v>
      </c>
      <c r="C11" t="s">
        <v>204</v>
      </c>
      <c r="D11" s="2">
        <v>6.9444444444444441E-3</v>
      </c>
      <c r="E11" s="2">
        <v>2.0833333333333332E-2</v>
      </c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42313</v>
      </c>
      <c r="C23" t="s">
        <v>118</v>
      </c>
      <c r="D23" s="2">
        <v>8.3333333333333329E-2</v>
      </c>
      <c r="G23" s="2">
        <f t="shared" si="0"/>
        <v>0</v>
      </c>
    </row>
    <row r="24" spans="1:7" x14ac:dyDescent="0.25">
      <c r="A24" t="s">
        <v>13</v>
      </c>
      <c r="B24" s="1">
        <v>42314</v>
      </c>
      <c r="C24" t="s">
        <v>192</v>
      </c>
      <c r="D24" s="2">
        <v>8.3333333333333329E-2</v>
      </c>
      <c r="G24" s="2">
        <f t="shared" si="0"/>
        <v>0</v>
      </c>
    </row>
    <row r="25" spans="1:7" x14ac:dyDescent="0.25">
      <c r="A25" t="s">
        <v>13</v>
      </c>
      <c r="B25" s="1">
        <v>42317</v>
      </c>
      <c r="C25" t="s">
        <v>193</v>
      </c>
      <c r="D25" s="2">
        <v>0.14583333333333334</v>
      </c>
      <c r="G25" s="2">
        <f t="shared" si="0"/>
        <v>0</v>
      </c>
    </row>
    <row r="26" spans="1:7" x14ac:dyDescent="0.25">
      <c r="A26" t="s">
        <v>13</v>
      </c>
      <c r="B26" s="1">
        <v>42318</v>
      </c>
      <c r="C26" t="s">
        <v>194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42319</v>
      </c>
      <c r="C27" t="s">
        <v>194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42320</v>
      </c>
      <c r="C28" t="s">
        <v>195</v>
      </c>
      <c r="D28" s="2">
        <v>0.20833333333333334</v>
      </c>
      <c r="G28" s="2">
        <f t="shared" si="0"/>
        <v>0</v>
      </c>
    </row>
    <row r="29" spans="1:7" x14ac:dyDescent="0.25">
      <c r="A29" t="s">
        <v>13</v>
      </c>
      <c r="B29" s="1">
        <v>42321</v>
      </c>
      <c r="C29" t="s">
        <v>194</v>
      </c>
      <c r="D29" s="2">
        <v>0.1875</v>
      </c>
      <c r="G29" s="2">
        <f t="shared" si="0"/>
        <v>0</v>
      </c>
    </row>
    <row r="30" spans="1:7" x14ac:dyDescent="0.25">
      <c r="A30" t="s">
        <v>13</v>
      </c>
      <c r="B30" s="1">
        <v>42324</v>
      </c>
      <c r="C30" t="s">
        <v>200</v>
      </c>
      <c r="D30" s="2">
        <v>6.25E-2</v>
      </c>
      <c r="G30" s="2">
        <f t="shared" si="0"/>
        <v>0</v>
      </c>
    </row>
    <row r="31" spans="1:7" x14ac:dyDescent="0.25">
      <c r="A31" t="s">
        <v>13</v>
      </c>
      <c r="B31" s="1">
        <v>42325</v>
      </c>
      <c r="C31" t="s">
        <v>198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42326</v>
      </c>
      <c r="C32" t="s">
        <v>199</v>
      </c>
      <c r="D32" s="2">
        <v>6.25E-2</v>
      </c>
      <c r="G32" s="2">
        <f t="shared" si="0"/>
        <v>0</v>
      </c>
    </row>
    <row r="33" spans="1:12" x14ac:dyDescent="0.25">
      <c r="A33" t="s">
        <v>13</v>
      </c>
      <c r="B33" s="1">
        <v>42327</v>
      </c>
      <c r="C33" t="s">
        <v>201</v>
      </c>
      <c r="D33" s="2">
        <v>0.20833333333333334</v>
      </c>
      <c r="G33" s="2">
        <f t="shared" si="0"/>
        <v>0</v>
      </c>
    </row>
    <row r="34" spans="1:12" x14ac:dyDescent="0.25">
      <c r="A34" t="s">
        <v>13</v>
      </c>
      <c r="B34" s="1">
        <v>42327</v>
      </c>
      <c r="C34" t="s">
        <v>202</v>
      </c>
      <c r="D34" s="2">
        <v>0.14583333333333334</v>
      </c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A36" t="s">
        <v>13</v>
      </c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2.25</v>
      </c>
      <c r="E38" s="13">
        <f>SUM(E4:E37)</f>
        <v>0.2986111111111111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2.25</v>
      </c>
      <c r="E40" s="10">
        <f>INT(DAY(D40)*24+HOUR(D40))+MINUTE(D40)/60</f>
        <v>54</v>
      </c>
      <c r="F40" s="11" t="s">
        <v>25</v>
      </c>
    </row>
    <row r="41" spans="1:12" x14ac:dyDescent="0.25">
      <c r="C41" t="s">
        <v>22</v>
      </c>
      <c r="E41" s="10">
        <f>E40*150</f>
        <v>8100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F46" sqref="F4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K16" sqref="K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selection activeCell="C57" sqref="C57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42264</v>
      </c>
      <c r="C4" t="s">
        <v>118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>
        <v>42269</v>
      </c>
      <c r="C5" t="s">
        <v>179</v>
      </c>
      <c r="D5" s="2"/>
      <c r="E5" s="2">
        <v>4.1666666666666664E-2</v>
      </c>
      <c r="G5" s="2">
        <f t="shared" si="0"/>
        <v>0</v>
      </c>
    </row>
    <row r="6" spans="1:9" x14ac:dyDescent="0.25">
      <c r="A6" s="17" t="s">
        <v>2</v>
      </c>
      <c r="B6" s="1">
        <v>42272</v>
      </c>
      <c r="C6" t="s">
        <v>115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42276</v>
      </c>
      <c r="C7" t="s">
        <v>6</v>
      </c>
      <c r="D7" s="2"/>
      <c r="E7" s="2">
        <v>8.3333333333333329E-2</v>
      </c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187</v>
      </c>
      <c r="D8" s="2"/>
      <c r="E8" s="2">
        <v>2.0833333333333332E-2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42269</v>
      </c>
      <c r="C23" t="s">
        <v>176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42269</v>
      </c>
      <c r="C24" t="s">
        <v>177</v>
      </c>
      <c r="D24" s="2">
        <v>0.10416666666666667</v>
      </c>
      <c r="G24" s="2">
        <f t="shared" si="0"/>
        <v>0</v>
      </c>
    </row>
    <row r="25" spans="1:7" x14ac:dyDescent="0.25">
      <c r="A25" t="s">
        <v>13</v>
      </c>
      <c r="B25" s="1">
        <v>42269</v>
      </c>
      <c r="C25" t="s">
        <v>170</v>
      </c>
      <c r="D25" s="2">
        <v>0.125</v>
      </c>
      <c r="G25" s="2">
        <f t="shared" si="0"/>
        <v>0</v>
      </c>
    </row>
    <row r="26" spans="1:7" x14ac:dyDescent="0.25">
      <c r="A26" t="s">
        <v>13</v>
      </c>
      <c r="B26" s="1">
        <v>42269</v>
      </c>
      <c r="C26" t="s">
        <v>178</v>
      </c>
      <c r="D26" s="2">
        <v>4.1666666666666664E-2</v>
      </c>
      <c r="G26" s="2">
        <f t="shared" si="0"/>
        <v>0</v>
      </c>
    </row>
    <row r="27" spans="1:7" x14ac:dyDescent="0.25">
      <c r="A27" t="s">
        <v>13</v>
      </c>
      <c r="B27" s="1">
        <v>42270</v>
      </c>
      <c r="C27" t="s">
        <v>180</v>
      </c>
      <c r="D27" s="2">
        <v>0.29166666666666669</v>
      </c>
      <c r="G27" s="2">
        <f t="shared" si="0"/>
        <v>0</v>
      </c>
    </row>
    <row r="28" spans="1:7" x14ac:dyDescent="0.25">
      <c r="A28" t="s">
        <v>13</v>
      </c>
      <c r="B28" s="1">
        <v>42271</v>
      </c>
      <c r="C28" t="s">
        <v>181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42272</v>
      </c>
      <c r="C29" t="s">
        <v>145</v>
      </c>
      <c r="D29" s="2">
        <v>4.1666666666666664E-2</v>
      </c>
      <c r="G29" s="2">
        <f t="shared" si="0"/>
        <v>0</v>
      </c>
    </row>
    <row r="30" spans="1:7" x14ac:dyDescent="0.25">
      <c r="A30" t="s">
        <v>13</v>
      </c>
      <c r="B30" s="1">
        <v>42276</v>
      </c>
      <c r="C30" t="s">
        <v>176</v>
      </c>
      <c r="D30" s="2">
        <v>0.3125</v>
      </c>
      <c r="G30" s="2">
        <f t="shared" si="0"/>
        <v>0</v>
      </c>
    </row>
    <row r="31" spans="1:7" x14ac:dyDescent="0.25">
      <c r="A31" t="s">
        <v>13</v>
      </c>
      <c r="B31" s="1">
        <v>42277</v>
      </c>
      <c r="C31" t="s">
        <v>183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42278</v>
      </c>
      <c r="C32" t="s">
        <v>182</v>
      </c>
      <c r="D32" s="2">
        <v>0.3125</v>
      </c>
      <c r="G32" s="2">
        <f t="shared" si="0"/>
        <v>0</v>
      </c>
    </row>
    <row r="33" spans="1:12" x14ac:dyDescent="0.25">
      <c r="A33" t="s">
        <v>13</v>
      </c>
      <c r="B33" s="1">
        <v>42283</v>
      </c>
      <c r="C33" t="s">
        <v>184</v>
      </c>
      <c r="D33" s="2">
        <v>0.25</v>
      </c>
      <c r="G33" s="2">
        <f t="shared" si="0"/>
        <v>0</v>
      </c>
    </row>
    <row r="34" spans="1:12" x14ac:dyDescent="0.25">
      <c r="A34" t="s">
        <v>13</v>
      </c>
      <c r="B34" s="1">
        <v>42282</v>
      </c>
      <c r="C34" t="s">
        <v>129</v>
      </c>
      <c r="D34" s="2">
        <v>0.10416666666666667</v>
      </c>
      <c r="G34" s="2">
        <f t="shared" si="0"/>
        <v>0</v>
      </c>
    </row>
    <row r="35" spans="1:12" x14ac:dyDescent="0.25">
      <c r="A35" t="s">
        <v>13</v>
      </c>
      <c r="B35" s="1">
        <v>42284</v>
      </c>
      <c r="C35" t="s">
        <v>185</v>
      </c>
      <c r="D35" s="2">
        <v>0.29166666666666669</v>
      </c>
      <c r="G35" s="2">
        <f t="shared" si="0"/>
        <v>0</v>
      </c>
    </row>
    <row r="36" spans="1:12" x14ac:dyDescent="0.25">
      <c r="A36" t="s">
        <v>13</v>
      </c>
      <c r="B36" s="1">
        <v>42285</v>
      </c>
      <c r="C36" t="s">
        <v>186</v>
      </c>
      <c r="D36" s="2">
        <v>0.29166666666666669</v>
      </c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2.8368055555555549</v>
      </c>
      <c r="E38" s="13">
        <f>SUM(E4:E37)</f>
        <v>0.14583333333333334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2.8368055555555549</v>
      </c>
      <c r="E40" s="10">
        <f>INT(DAY(D40)*24+HOUR(D40))+MINUTE(D40)/60</f>
        <v>68.083333333333329</v>
      </c>
      <c r="F40" s="11" t="s">
        <v>25</v>
      </c>
    </row>
    <row r="41" spans="1:12" x14ac:dyDescent="0.25">
      <c r="C41" t="s">
        <v>22</v>
      </c>
      <c r="E41" s="10">
        <f>E40*150</f>
        <v>10212.5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workbookViewId="0">
      <selection activeCell="C56" sqref="C5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42233</v>
      </c>
      <c r="C4" t="s">
        <v>115</v>
      </c>
      <c r="D4" s="2">
        <v>2.0833333333333332E-2</v>
      </c>
      <c r="G4" s="2">
        <f t="shared" ref="G4:G37" si="0">D4*F4</f>
        <v>0</v>
      </c>
    </row>
    <row r="5" spans="1:9" x14ac:dyDescent="0.25">
      <c r="A5" s="17" t="s">
        <v>2</v>
      </c>
      <c r="B5" s="1">
        <v>42234</v>
      </c>
      <c r="C5" t="s">
        <v>165</v>
      </c>
      <c r="D5" s="2">
        <v>5.2083333333333336E-2</v>
      </c>
      <c r="E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42243</v>
      </c>
      <c r="C6" t="s">
        <v>167</v>
      </c>
      <c r="D6" s="2">
        <v>0.1076388888888889</v>
      </c>
      <c r="E6" s="2">
        <v>2.7777777777777776E-2</v>
      </c>
      <c r="G6" s="2">
        <f t="shared" si="0"/>
        <v>0</v>
      </c>
    </row>
    <row r="7" spans="1:9" x14ac:dyDescent="0.25">
      <c r="A7" s="17" t="s">
        <v>2</v>
      </c>
      <c r="B7" s="1">
        <v>42254</v>
      </c>
      <c r="C7" t="s">
        <v>168</v>
      </c>
      <c r="D7" s="2">
        <v>9.7222222222222224E-2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173</v>
      </c>
      <c r="D8" s="2"/>
      <c r="E8" s="2">
        <v>9.7222222222222224E-2</v>
      </c>
      <c r="G8" s="2">
        <f t="shared" si="0"/>
        <v>0</v>
      </c>
    </row>
    <row r="9" spans="1:9" x14ac:dyDescent="0.25">
      <c r="A9" s="17" t="s">
        <v>2</v>
      </c>
      <c r="B9" s="1">
        <v>42263</v>
      </c>
      <c r="C9" t="s">
        <v>174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42261</v>
      </c>
      <c r="C23" t="s">
        <v>169</v>
      </c>
      <c r="D23" s="2">
        <v>0.125</v>
      </c>
      <c r="G23" s="2">
        <f t="shared" si="0"/>
        <v>0</v>
      </c>
    </row>
    <row r="24" spans="1:7" x14ac:dyDescent="0.25">
      <c r="A24" t="s">
        <v>13</v>
      </c>
      <c r="B24" s="1">
        <v>42262</v>
      </c>
      <c r="C24" t="s">
        <v>170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42262</v>
      </c>
      <c r="C25" t="s">
        <v>171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42263</v>
      </c>
      <c r="C26" t="s">
        <v>170</v>
      </c>
      <c r="D26" s="2">
        <v>0.125</v>
      </c>
      <c r="G26" s="2">
        <f t="shared" si="0"/>
        <v>0</v>
      </c>
    </row>
    <row r="27" spans="1:7" x14ac:dyDescent="0.25">
      <c r="A27" t="s">
        <v>13</v>
      </c>
      <c r="B27" s="1">
        <v>42263</v>
      </c>
      <c r="C27" t="s">
        <v>171</v>
      </c>
      <c r="D27" s="2">
        <v>0.125</v>
      </c>
      <c r="G27" s="2">
        <f t="shared" si="0"/>
        <v>0</v>
      </c>
    </row>
    <row r="28" spans="1:7" x14ac:dyDescent="0.25">
      <c r="A28" t="s">
        <v>13</v>
      </c>
      <c r="B28" s="1">
        <v>42264</v>
      </c>
      <c r="C28" t="s">
        <v>172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42265</v>
      </c>
      <c r="C29" t="s">
        <v>172</v>
      </c>
      <c r="D29" s="2">
        <v>0.29166666666666669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1.5000000000000002</v>
      </c>
      <c r="E38" s="13">
        <f>SUM(E4:E37)</f>
        <v>0.22222222222222221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1.5000000000000002</v>
      </c>
      <c r="E40" s="10">
        <f>INT(DAY(D40)*24+HOUR(D40))+MINUTE(D40)/60</f>
        <v>36</v>
      </c>
      <c r="F40" s="11" t="s">
        <v>25</v>
      </c>
    </row>
    <row r="41" spans="1:12" x14ac:dyDescent="0.25">
      <c r="C41" t="s">
        <v>22</v>
      </c>
      <c r="E41" s="10">
        <f>E40*150</f>
        <v>5400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C54" sqref="C54:F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42232</v>
      </c>
      <c r="C4" t="s">
        <v>115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/>
      <c r="D5" s="2"/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42208</v>
      </c>
      <c r="C23" t="s">
        <v>157</v>
      </c>
      <c r="D23" s="2">
        <v>0.33333333333333331</v>
      </c>
      <c r="G23" s="2">
        <f t="shared" si="0"/>
        <v>0</v>
      </c>
    </row>
    <row r="24" spans="1:7" x14ac:dyDescent="0.25">
      <c r="A24" t="s">
        <v>13</v>
      </c>
      <c r="B24" s="1">
        <v>42209</v>
      </c>
      <c r="C24" t="s">
        <v>16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42213</v>
      </c>
      <c r="C25" t="s">
        <v>16</v>
      </c>
      <c r="D25" s="2">
        <v>0.33333333333333331</v>
      </c>
      <c r="G25" s="2">
        <f t="shared" si="0"/>
        <v>0</v>
      </c>
    </row>
    <row r="26" spans="1:7" x14ac:dyDescent="0.25">
      <c r="A26" t="s">
        <v>13</v>
      </c>
      <c r="B26" s="1">
        <v>42214</v>
      </c>
      <c r="C26" t="s">
        <v>156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42215</v>
      </c>
      <c r="C27" t="s">
        <v>158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42216</v>
      </c>
      <c r="C28" t="s">
        <v>158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42220</v>
      </c>
      <c r="C29" t="s">
        <v>158</v>
      </c>
      <c r="D29" s="2">
        <v>0.20833333333333334</v>
      </c>
      <c r="G29" s="2">
        <f t="shared" si="0"/>
        <v>0</v>
      </c>
    </row>
    <row r="30" spans="1:7" x14ac:dyDescent="0.25">
      <c r="A30" t="s">
        <v>13</v>
      </c>
      <c r="B30" s="1">
        <v>42221</v>
      </c>
      <c r="C30" t="s">
        <v>159</v>
      </c>
      <c r="D30" s="2">
        <v>0.33333333333333331</v>
      </c>
      <c r="G30" s="2">
        <f t="shared" si="0"/>
        <v>0</v>
      </c>
    </row>
    <row r="31" spans="1:7" x14ac:dyDescent="0.25">
      <c r="A31" t="s">
        <v>13</v>
      </c>
      <c r="B31" s="1">
        <v>42222</v>
      </c>
      <c r="C31" t="s">
        <v>160</v>
      </c>
      <c r="D31" s="2">
        <v>8.3333333333333329E-2</v>
      </c>
      <c r="G31" s="2">
        <f t="shared" si="0"/>
        <v>0</v>
      </c>
    </row>
    <row r="32" spans="1:7" x14ac:dyDescent="0.25">
      <c r="A32" t="s">
        <v>13</v>
      </c>
      <c r="B32" s="1">
        <v>42223</v>
      </c>
      <c r="C32" t="s">
        <v>160</v>
      </c>
      <c r="D32" s="2">
        <v>8.3333333333333329E-2</v>
      </c>
      <c r="G32" s="2">
        <f t="shared" si="0"/>
        <v>0</v>
      </c>
    </row>
    <row r="33" spans="1:12" x14ac:dyDescent="0.25">
      <c r="A33" t="s">
        <v>13</v>
      </c>
      <c r="B33" s="1">
        <v>42226</v>
      </c>
      <c r="C33" t="s">
        <v>161</v>
      </c>
      <c r="D33" s="2">
        <v>0.16666666666666666</v>
      </c>
      <c r="G33" s="2">
        <f t="shared" si="0"/>
        <v>0</v>
      </c>
    </row>
    <row r="34" spans="1:12" x14ac:dyDescent="0.25">
      <c r="A34" t="s">
        <v>13</v>
      </c>
      <c r="B34" s="1">
        <v>42227</v>
      </c>
      <c r="C34" t="s">
        <v>162</v>
      </c>
      <c r="D34" s="2">
        <v>8.3333333333333329E-2</v>
      </c>
      <c r="G34" s="2">
        <f t="shared" si="0"/>
        <v>0</v>
      </c>
    </row>
    <row r="35" spans="1:12" x14ac:dyDescent="0.25">
      <c r="A35" t="s">
        <v>13</v>
      </c>
      <c r="B35" s="1">
        <v>42228</v>
      </c>
      <c r="C35" t="s">
        <v>160</v>
      </c>
      <c r="D35" s="2">
        <v>0.25</v>
      </c>
      <c r="G35" s="2">
        <f t="shared" si="0"/>
        <v>0</v>
      </c>
    </row>
    <row r="36" spans="1:12" x14ac:dyDescent="0.25">
      <c r="B36" s="1">
        <v>42229</v>
      </c>
      <c r="C36" t="s">
        <v>163</v>
      </c>
      <c r="D36" s="2">
        <v>0.16666666666666666</v>
      </c>
      <c r="G36" s="2">
        <f t="shared" si="0"/>
        <v>0</v>
      </c>
      <c r="L36" s="18"/>
    </row>
    <row r="37" spans="1:12" x14ac:dyDescent="0.25">
      <c r="B37" s="1">
        <v>42230</v>
      </c>
      <c r="C37" t="s">
        <v>164</v>
      </c>
      <c r="D37" s="2">
        <v>0.33333333333333331</v>
      </c>
      <c r="G37" s="2">
        <f t="shared" si="0"/>
        <v>0</v>
      </c>
      <c r="L37" s="19"/>
    </row>
    <row r="38" spans="1:12" ht="15.75" thickBot="1" x14ac:dyDescent="0.3">
      <c r="D38" s="13">
        <f>SUM(D4:D37)</f>
        <v>3.7187500000000004</v>
      </c>
      <c r="E38" s="13">
        <f>SUM(E4:E37)</f>
        <v>0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3.7187500000000004</v>
      </c>
      <c r="E40" s="10">
        <f>INT(DAY(D40)*24+HOUR(D40))+MINUTE(D40)/60</f>
        <v>89.25</v>
      </c>
      <c r="F40" s="11" t="s">
        <v>25</v>
      </c>
    </row>
    <row r="41" spans="1:12" x14ac:dyDescent="0.25">
      <c r="C41" t="s">
        <v>22</v>
      </c>
      <c r="E41" s="10">
        <f>E40*150</f>
        <v>13387.5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workbookViewId="0">
      <selection activeCell="C54" sqref="C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42178</v>
      </c>
      <c r="C4" t="s">
        <v>148</v>
      </c>
      <c r="D4" s="2">
        <v>0.125</v>
      </c>
      <c r="G4" s="2">
        <f t="shared" ref="G4:G35" si="0">D4*F4</f>
        <v>0</v>
      </c>
    </row>
    <row r="5" spans="1:9" x14ac:dyDescent="0.25">
      <c r="A5" s="17" t="s">
        <v>2</v>
      </c>
      <c r="B5" s="1">
        <v>42179</v>
      </c>
      <c r="C5" t="s">
        <v>149</v>
      </c>
      <c r="D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42180</v>
      </c>
      <c r="C6" t="s">
        <v>150</v>
      </c>
      <c r="D6" s="2"/>
      <c r="E6" s="2">
        <v>8.3333333333333329E-2</v>
      </c>
      <c r="G6" s="2">
        <f t="shared" si="0"/>
        <v>0</v>
      </c>
    </row>
    <row r="7" spans="1:9" x14ac:dyDescent="0.25">
      <c r="A7" s="17" t="s">
        <v>2</v>
      </c>
      <c r="B7" s="1">
        <v>42184</v>
      </c>
      <c r="C7" t="s">
        <v>151</v>
      </c>
      <c r="D7" s="2">
        <v>5.5555555555555552E-2</v>
      </c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42208</v>
      </c>
      <c r="C8" t="s">
        <v>154</v>
      </c>
      <c r="D8" s="2"/>
      <c r="E8" s="2">
        <v>0.1388888888888889</v>
      </c>
      <c r="G8" s="2">
        <f t="shared" si="0"/>
        <v>0</v>
      </c>
    </row>
    <row r="9" spans="1:9" x14ac:dyDescent="0.25">
      <c r="A9" s="17" t="s">
        <v>2</v>
      </c>
      <c r="B9" s="1">
        <v>42208</v>
      </c>
      <c r="C9" t="s">
        <v>115</v>
      </c>
      <c r="D9" s="2">
        <v>3.472222222222222E-3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42178</v>
      </c>
      <c r="C23" t="s">
        <v>148</v>
      </c>
      <c r="D23" s="2">
        <v>0.20833333333333334</v>
      </c>
      <c r="G23" s="2">
        <f t="shared" si="0"/>
        <v>0</v>
      </c>
    </row>
    <row r="24" spans="1:7" x14ac:dyDescent="0.25">
      <c r="A24" t="s">
        <v>13</v>
      </c>
      <c r="B24" s="1">
        <v>42184</v>
      </c>
      <c r="C24" t="s">
        <v>152</v>
      </c>
      <c r="D24" s="2">
        <v>0.34375</v>
      </c>
      <c r="G24" s="2">
        <f t="shared" si="0"/>
        <v>0</v>
      </c>
    </row>
    <row r="25" spans="1:7" x14ac:dyDescent="0.25">
      <c r="A25" t="s">
        <v>13</v>
      </c>
      <c r="B25" s="1">
        <v>42185</v>
      </c>
      <c r="C25" t="s">
        <v>152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42186</v>
      </c>
      <c r="C26" t="s">
        <v>152</v>
      </c>
      <c r="D26" s="2">
        <v>0.29166666666666669</v>
      </c>
      <c r="G26" s="2">
        <f t="shared" si="0"/>
        <v>0</v>
      </c>
    </row>
    <row r="27" spans="1:7" x14ac:dyDescent="0.25">
      <c r="A27" t="s">
        <v>13</v>
      </c>
      <c r="B27" s="1">
        <v>42191</v>
      </c>
      <c r="C27" t="s">
        <v>118</v>
      </c>
      <c r="D27" s="2">
        <v>0.3125</v>
      </c>
      <c r="G27" s="2">
        <f t="shared" si="0"/>
        <v>0</v>
      </c>
    </row>
    <row r="28" spans="1:7" x14ac:dyDescent="0.25">
      <c r="A28" t="s">
        <v>13</v>
      </c>
      <c r="B28" s="1">
        <v>42192</v>
      </c>
      <c r="C28" t="s">
        <v>16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42207</v>
      </c>
      <c r="C29" t="s">
        <v>153</v>
      </c>
      <c r="D29" s="2">
        <v>1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2.854166666666667</v>
      </c>
      <c r="E38" s="13">
        <f>SUM(E4:E37)</f>
        <v>0.24305555555555555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2.854166666666667</v>
      </c>
      <c r="E40" s="10">
        <f>INT(DAY(D40)*24+HOUR(D40))+MINUTE(D40)/60</f>
        <v>68.5</v>
      </c>
      <c r="F40" s="11" t="s">
        <v>25</v>
      </c>
    </row>
    <row r="41" spans="1:9" x14ac:dyDescent="0.25">
      <c r="C41" t="s">
        <v>22</v>
      </c>
      <c r="E41" s="10">
        <f>E40*150</f>
        <v>10275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C53" sqref="C5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>
        <v>42161</v>
      </c>
      <c r="C11" t="s">
        <v>118</v>
      </c>
      <c r="D11" s="2">
        <v>1.3888888888888888E-2</v>
      </c>
      <c r="G11" s="2">
        <f t="shared" si="0"/>
        <v>0</v>
      </c>
    </row>
    <row r="12" spans="1:9" x14ac:dyDescent="0.25">
      <c r="A12" s="17" t="s">
        <v>2</v>
      </c>
      <c r="B12" s="1">
        <v>42164</v>
      </c>
      <c r="C12" t="s">
        <v>143</v>
      </c>
      <c r="D12" s="2">
        <v>6.9444444444444434E-2</v>
      </c>
      <c r="G12" s="2">
        <f t="shared" si="0"/>
        <v>0</v>
      </c>
    </row>
    <row r="13" spans="1:9" x14ac:dyDescent="0.25">
      <c r="A13" s="17" t="s">
        <v>2</v>
      </c>
      <c r="B13" s="1">
        <v>42166</v>
      </c>
      <c r="C13" t="s">
        <v>144</v>
      </c>
      <c r="D13" s="2">
        <v>5.5555555555555552E-2</v>
      </c>
      <c r="G13" s="2">
        <f t="shared" si="0"/>
        <v>0</v>
      </c>
    </row>
    <row r="14" spans="1:9" x14ac:dyDescent="0.25">
      <c r="A14" s="17" t="s">
        <v>2</v>
      </c>
      <c r="B14" s="1">
        <v>42167</v>
      </c>
      <c r="C14" t="s">
        <v>6</v>
      </c>
      <c r="D14" s="2"/>
      <c r="E14" s="2">
        <v>3.4722222222222224E-2</v>
      </c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>
        <v>42159</v>
      </c>
      <c r="C26" t="s">
        <v>118</v>
      </c>
      <c r="D26" s="2">
        <v>0.27083333333333331</v>
      </c>
      <c r="G26" s="2">
        <f t="shared" si="0"/>
        <v>0</v>
      </c>
    </row>
    <row r="27" spans="1:7" x14ac:dyDescent="0.25">
      <c r="A27" t="s">
        <v>13</v>
      </c>
      <c r="B27" s="1">
        <v>42166</v>
      </c>
      <c r="C27" t="s">
        <v>145</v>
      </c>
      <c r="D27" s="2">
        <v>6.5972222222222224E-2</v>
      </c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1.1944444444444444</v>
      </c>
      <c r="E38" s="13">
        <f>SUM(E4:E37)</f>
        <v>0.14583333333333331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1.1944444444444444</v>
      </c>
      <c r="E40" s="10">
        <f>INT(DAY(D40)*24+HOUR(D40))+MINUTE(D40)/60</f>
        <v>28.666666666666668</v>
      </c>
      <c r="F40" s="11" t="s">
        <v>25</v>
      </c>
    </row>
    <row r="41" spans="1:9" x14ac:dyDescent="0.25">
      <c r="C41" t="s">
        <v>22</v>
      </c>
      <c r="E41" s="10">
        <f>E40*150</f>
        <v>4300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2015.43-45</vt:lpstr>
      <vt:lpstr>2015.39-42</vt:lpstr>
      <vt:lpstr>2015.34-38</vt:lpstr>
      <vt:lpstr>2015.31-33</vt:lpstr>
      <vt:lpstr>2015.25-30</vt:lpstr>
      <vt:lpstr>2015.18-24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2015-11-19T19:02:48Z</dcterms:modified>
</cp:coreProperties>
</file>