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2016.38-45" sheetId="25" r:id="rId1"/>
    <sheet name="2016.21-37" sheetId="24" r:id="rId2"/>
    <sheet name="2016.10-20" sheetId="23" r:id="rId3"/>
    <sheet name="2016.06-09" sheetId="22" r:id="rId4"/>
    <sheet name="2015.51-53" sheetId="21" r:id="rId5"/>
    <sheet name="2015.48-50" sheetId="20" r:id="rId6"/>
    <sheet name="2015.43-47" sheetId="19" r:id="rId7"/>
    <sheet name="2015.39-42" sheetId="18" r:id="rId8"/>
    <sheet name="2015.34-38" sheetId="17" r:id="rId9"/>
    <sheet name="2015.31-33" sheetId="16" r:id="rId10"/>
    <sheet name="2015.25-30" sheetId="15" r:id="rId11"/>
    <sheet name="2015.18-24" sheetId="14" r:id="rId12"/>
    <sheet name="2015.14-17" sheetId="13" r:id="rId13"/>
    <sheet name="2015.10-13" sheetId="12" r:id="rId14"/>
    <sheet name="2015.06-09" sheetId="11" r:id="rId15"/>
    <sheet name="2015.01-05" sheetId="10" r:id="rId16"/>
    <sheet name="2014.45-51" sheetId="9" r:id="rId17"/>
    <sheet name="2014.40-44" sheetId="8" r:id="rId18"/>
    <sheet name="2014.38-39" sheetId="7" r:id="rId19"/>
    <sheet name="2014.33-37" sheetId="6" r:id="rId20"/>
    <sheet name="2014.24-27" sheetId="5" r:id="rId21"/>
    <sheet name="2014.21-23" sheetId="4" r:id="rId22"/>
    <sheet name="2014.18-20" sheetId="1" r:id="rId23"/>
    <sheet name="Sheet2" sheetId="2" r:id="rId24"/>
    <sheet name="Sheet3" sheetId="3" r:id="rId25"/>
  </sheets>
  <calcPr calcId="145621"/>
</workbook>
</file>

<file path=xl/calcChain.xml><?xml version="1.0" encoding="utf-8"?>
<calcChain xmlns="http://schemas.openxmlformats.org/spreadsheetml/2006/main">
  <c r="G17" i="25" l="1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I38" i="25"/>
  <c r="E38" i="25"/>
  <c r="D38" i="25"/>
  <c r="G37" i="25"/>
  <c r="G36" i="25"/>
  <c r="G35" i="25"/>
  <c r="G22" i="25"/>
  <c r="G21" i="25"/>
  <c r="G20" i="25"/>
  <c r="G19" i="25"/>
  <c r="G18" i="25"/>
  <c r="G38" i="25" l="1"/>
  <c r="D40" i="25"/>
  <c r="E40" i="25" s="1"/>
  <c r="E41" i="25" s="1"/>
  <c r="I38" i="24"/>
  <c r="E38" i="24"/>
  <c r="D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8" i="24" l="1"/>
  <c r="D40" i="24" s="1"/>
  <c r="E40" i="24" s="1"/>
  <c r="E41" i="24" s="1"/>
  <c r="I38" i="23"/>
  <c r="E38" i="23"/>
  <c r="D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8" i="23" l="1"/>
  <c r="D40" i="23" s="1"/>
  <c r="E40" i="23" s="1"/>
  <c r="E41" i="23" s="1"/>
  <c r="G29" i="22"/>
  <c r="G28" i="22"/>
  <c r="G27" i="22"/>
  <c r="G26" i="22"/>
  <c r="G25" i="22"/>
  <c r="G24" i="22"/>
  <c r="G23" i="22"/>
  <c r="G9" i="22"/>
  <c r="G8" i="22"/>
  <c r="G7" i="22"/>
  <c r="G6" i="22"/>
  <c r="G5" i="22"/>
  <c r="G4" i="22"/>
  <c r="I38" i="22"/>
  <c r="E38" i="22"/>
  <c r="D38" i="22"/>
  <c r="G37" i="22"/>
  <c r="G36" i="22"/>
  <c r="G35" i="22"/>
  <c r="G34" i="22"/>
  <c r="G33" i="22"/>
  <c r="G32" i="22"/>
  <c r="G31" i="22"/>
  <c r="G30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38" i="22" l="1"/>
  <c r="D40" i="22" s="1"/>
  <c r="E40" i="22" s="1"/>
  <c r="E41" i="22" s="1"/>
  <c r="G35" i="21"/>
  <c r="G34" i="21"/>
  <c r="G33" i="21"/>
  <c r="G32" i="21"/>
  <c r="G31" i="21"/>
  <c r="G30" i="21"/>
  <c r="G28" i="21"/>
  <c r="G27" i="21"/>
  <c r="G29" i="21"/>
  <c r="G26" i="21"/>
  <c r="G25" i="21"/>
  <c r="G24" i="21"/>
  <c r="G23" i="21"/>
  <c r="G15" i="21"/>
  <c r="G14" i="21"/>
  <c r="G13" i="21"/>
  <c r="G12" i="21"/>
  <c r="G11" i="21"/>
  <c r="G10" i="21"/>
  <c r="G9" i="21"/>
  <c r="G8" i="21"/>
  <c r="G7" i="21"/>
  <c r="G6" i="21"/>
  <c r="G5" i="21"/>
  <c r="G4" i="21"/>
  <c r="I38" i="21"/>
  <c r="E38" i="21"/>
  <c r="D38" i="21"/>
  <c r="G37" i="21"/>
  <c r="G36" i="21"/>
  <c r="G22" i="21"/>
  <c r="G21" i="21"/>
  <c r="G20" i="21"/>
  <c r="G19" i="21"/>
  <c r="G18" i="21"/>
  <c r="G17" i="21"/>
  <c r="G16" i="21"/>
  <c r="G38" i="21" l="1"/>
  <c r="D40" i="21" s="1"/>
  <c r="E40" i="21" s="1"/>
  <c r="E41" i="21" s="1"/>
  <c r="I38" i="20"/>
  <c r="E38" i="20"/>
  <c r="D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8" i="20" l="1"/>
  <c r="D40" i="20" s="1"/>
  <c r="E40" i="20" s="1"/>
  <c r="E41" i="20" s="1"/>
  <c r="I38" i="19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<sst xmlns="http://schemas.openxmlformats.org/spreadsheetml/2006/main" count="1737" uniqueCount="271">
  <si>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</si>
  <si>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</si>
  <si>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</si>
  <si>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</si>
  <si>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</si>
  <si>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</si>
  <si>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</si>
  <si>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</si>
  <si>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</si>
  <si>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</si>
  <si>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</si>
  <si>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</si>
  <si>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</si>
  <si>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</si>
  <si>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</si>
  <si>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</si>
  <si>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</si>
  <si>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</si>
  <si>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</si>
  <si>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</si>
  <si>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</si>
  <si>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</si>
  <si>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</si>
  <si>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</si>
  <si>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</si>
  <si>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</si>
  <si>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</si>
  <si>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</si>
  <si>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</si>
  <si>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</si>
  <si>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</si>
  <si>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</si>
  <si>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</si>
  <si>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</si>
  <si>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</si>
  <si>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</si>
  <si>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</si>
  <si>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</si>
  <si>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</si>
  <si>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</si>
  <si>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</si>
  <si>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</si>
  <si>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</si>
  <si>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</si>
  <si>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</si>
  <si>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</si>
  <si>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</si>
  <si>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</si>
  <si>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</si>
  <si>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</si>
  <si>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</si>
  <si>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</si>
  <si>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</si>
  <si>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</si>
  <si>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</si>
  <si>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</si>
  <si>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</si>
  <si>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</si>
  <si>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</si>
  <si>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</si>
  <si>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</si>
  <si>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</si>
  <si>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</si>
  <si>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</si>
  <si>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</si>
  <si>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</si>
  <si>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</si>
  <si>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</si>
  <si>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</si>
  <si>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</si>
  <si>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</si>
  <si>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</si>
  <si>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</si>
  <si>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</si>
  <si>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</si>
  <si>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</si>
  <si>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</si>
  <si>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</si>
  <si>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</si>
  <si>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</si>
  <si>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</si>
  <si>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</si>
  <si>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</si>
  <si>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</si>
  <si>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</si>
  <si>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</si>
  <si>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</si>
  <si>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</si>
  <si>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</si>
  <si>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</si>
  <si>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</si>
  <si>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</si>
  <si>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</si>
  <si>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</si>
  <si>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</si>
  <si>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</si>
  <si>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</si>
  <si>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</si>
  <si>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</si>
  <si>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</si>
  <si>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</si>
  <si>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</si>
  <si>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</si>
  <si>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</si>
  <si>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</si>
  <si>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</si>
  <si>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</si>
  <si>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</si>
  <si>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</si>
  <si>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</si>
  <si>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</si>
  <si>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</si>
  <si>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</si>
  <si>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</si>
  <si>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</si>
  <si>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</si>
  <si>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</si>
  <si>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</si>
  <si>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</si>
  <si>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</si>
  <si>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</si>
  <si>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</si>
  <si>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</si>
  <si>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</si>
  <si>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</si>
  <si>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</si>
  <si>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</si>
  <si>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</si>
  <si>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</si>
  <si>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</si>
  <si>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</si>
  <si>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</si>
  <si>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</si>
  <si>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</si>
  <si>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</si>
  <si>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</si>
  <si>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</si>
  <si>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</si>
  <si>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</si>
  <si>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</si>
  <si>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</si>
  <si>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</si>
  <si>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</si>
  <si>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</si>
  <si>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</si>
  <si>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</si>
  <si>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</si>
  <si>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</si>
  <si>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</si>
  <si>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</si>
  <si>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</si>
  <si>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</si>
  <si>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</si>
  <si>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</si>
  <si>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</si>
  <si>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</si>
  <si>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</si>
  <si>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</si>
  <si>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</si>
  <si>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</si>
  <si>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</si>
  <si>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</si>
  <si>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</si>
  <si>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</si>
  <si>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</si>
  <si>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</si>
  <si>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</si>
  <si>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</si>
  <si>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</si>
  <si>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</si>
  <si>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</si>
  <si>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</si>
  <si>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</si>
  <si>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</si>
  <si>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</si>
  <si>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</si>
  <si>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</si>
  <si>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</si>
  <si>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</si>
  <si>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</si>
  <si>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</si>
  <si>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</si>
  <si>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</si>
  <si>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</si>
  <si>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</si>
  <si>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</si>
  <si>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</si>
  <si>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</si>
  <si>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</si>
  <si>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</si>
  <si>
    <t>Envoie BN, maintenance</t>
  </si>
  <si>
    <t>Divers, e-mails</t>
  </si>
  <si>
    <t>Préparation et analyse</t>
  </si>
  <si>
    <t>Réflexion, modélisation des proc. de sortie</t>
  </si>
  <si>
    <t>Processus de sortie des personnes</t>
  </si>
  <si>
    <t>Tests et améliorations du proc. de sortie</t>
  </si>
  <si>
    <t>Modif. Serveur FTP de vd.ch</t>
  </si>
  <si>
    <t>Gestion MAT[CH]</t>
  </si>
  <si>
    <t>Tests, diverses vérifications, mails</t>
  </si>
  <si>
    <t>Corrections</t>
  </si>
  <si>
    <t>Abonnements BN</t>
  </si>
  <si>
    <t>Processus</t>
  </si>
  <si>
    <t>Divers, support, recherches</t>
  </si>
  <si>
    <t>Maintenance, divers</t>
  </si>
  <si>
    <t>Export BN, suivi</t>
  </si>
  <si>
    <t>Suite…</t>
  </si>
  <si>
    <t>Facturé le 23.11.2015</t>
  </si>
  <si>
    <t>Suite, correctifs, etc.</t>
  </si>
  <si>
    <t>Déploiement et mises à jour</t>
  </si>
  <si>
    <t>Tests, aide, infos plus précises, annuler part.</t>
  </si>
  <si>
    <t>Déploiement environnement de test</t>
  </si>
  <si>
    <t>Dérogations</t>
  </si>
  <si>
    <t>Paroisse de Morges</t>
  </si>
  <si>
    <t>Nettoyage</t>
  </si>
  <si>
    <t>Job de persistance (âge)</t>
  </si>
  <si>
    <t>Divers, BN avec doublons régions diff.</t>
  </si>
  <si>
    <t>Fixes, dérogations, adr. prof., chgmt nom p.</t>
  </si>
  <si>
    <t>Adr. sec., actes</t>
  </si>
  <si>
    <t>Déploiement, divers</t>
  </si>
  <si>
    <t>Facturé le 14.12.2015</t>
  </si>
  <si>
    <t>Gestion de projet avec JMS</t>
  </si>
  <si>
    <t>Fixes, feature pair-impair</t>
  </si>
  <si>
    <t>pair-impair</t>
  </si>
  <si>
    <t>Séance</t>
  </si>
  <si>
    <t>Recherches, historique AIDER</t>
  </si>
  <si>
    <t>GitLab, synchro avec JMS, divers</t>
  </si>
  <si>
    <t>Urgences et stabilisation</t>
  </si>
  <si>
    <t>Correctifs</t>
  </si>
  <si>
    <t>Migration Krios, mise à jour AIDER</t>
  </si>
  <si>
    <t>Correctifs divers</t>
  </si>
  <si>
    <t>Suite des correctifs, dérogations</t>
  </si>
  <si>
    <t>Investigations et dépannages</t>
  </si>
  <si>
    <t>Investigations (Line Dépraz)</t>
  </si>
  <si>
    <t>Dérogations et RCH</t>
  </si>
  <si>
    <t>Panne, recherches</t>
  </si>
  <si>
    <t>Data Quality #12</t>
  </si>
  <si>
    <t>Erreur MAT[CH] pour Ph. Morel</t>
  </si>
  <si>
    <t>Recherches de problèmes</t>
  </si>
  <si>
    <t>Correction pour les ménages</t>
  </si>
  <si>
    <t>Facturé le 28.01.2016</t>
  </si>
  <si>
    <t>Investigations bonne nouvelle</t>
  </si>
  <si>
    <t>Facturé le 07.03.2016</t>
  </si>
  <si>
    <t>Suivi GitLiab, correctifs, etc.</t>
  </si>
  <si>
    <t>Mise à jour RCH</t>
  </si>
  <si>
    <t>Mises à jour, BN, maintenance</t>
  </si>
  <si>
    <t>Recherches, adaptations d'adresses</t>
  </si>
  <si>
    <t>DataQuality 13, Reporting 6</t>
  </si>
  <si>
    <t>Décès</t>
  </si>
  <si>
    <t>Panne RCH (Vaud), gestion, divers</t>
  </si>
  <si>
    <t>BN</t>
  </si>
  <si>
    <t>Recherche d'erreurs dans l'adressage (BE)</t>
  </si>
  <si>
    <t>DataQuality, RCH</t>
  </si>
  <si>
    <t>Gestion des jobs</t>
  </si>
  <si>
    <t>BN, mises à jour RCH, etc.</t>
  </si>
  <si>
    <t>Facturé le 23.05.2016</t>
  </si>
  <si>
    <t>Déploiement</t>
  </si>
  <si>
    <t>Suivis GitLab</t>
  </si>
  <si>
    <t>Gestion de projet, suivi, maintenance</t>
  </si>
  <si>
    <t>Divers, suivi</t>
  </si>
  <si>
    <t>Issue DQ/#3</t>
  </si>
  <si>
    <t>Data Quality</t>
  </si>
  <si>
    <t>Villeneuve + divers</t>
  </si>
  <si>
    <t>Issues</t>
  </si>
  <si>
    <t>Suivi de projet</t>
  </si>
  <si>
    <t>Bootstrap AIDER</t>
  </si>
  <si>
    <t>…</t>
  </si>
  <si>
    <t>Maintenance été jusqu'au 11.09.2016</t>
  </si>
  <si>
    <t>Facturé le 15.09.2016</t>
  </si>
  <si>
    <t>Correctif pour PDF; suivi GitLab</t>
  </si>
  <si>
    <t>Export bonne nouvelle, import RCH</t>
  </si>
  <si>
    <t>Tentative de mise à jour MAT[CH]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</si>
</sst>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4" fillId="0" borderId="0" xfId="0" applyNumberFormat="1" applyFont="1" applyBorder="1" applyAlignment="1" applyProtection="1"/>
    <xf numFmtId="0" fontId="4" fillId="0" borderId="0" xfId="0" applyFont="1"/>
    <xf numFmtId="20" fontId="4" fillId="0" borderId="0" xfId="0" applyNumberFormat="1" applyFont="1"/>
    <xf numFmtId="20" fontId="4" fillId="0" borderId="0" xfId="0" applyNumberFormat="1" applyFont="1" applyBorder="1" applyAlignment="1" applyProtection="1"/>
    <xf numFmtId="14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tabSelected="1" workbookViewId="0">
      <selection activeCell="B6" sqref="B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42633</v>
      </c>
      <c r="C4" t="s">
        <v>269</v>
      </c>
      <c r="D4" s="22"/>
      <c r="E4" s="22">
        <v>6.9444444444444434E-2</v>
      </c>
      <c r="G4" s="2">
        <f t="shared" ref="G4:G17" si="0">D4*F4</f>
        <v>0</v>
      </c>
    </row>
    <row r="5" spans="1:9" x14ac:dyDescent="0.25">
      <c r="A5" s="17" t="s">
        <v>2</v>
      </c>
      <c r="B5" s="1">
        <v>42633</v>
      </c>
      <c r="C5" t="s">
        <v>270</v>
      </c>
      <c r="D5" s="22">
        <v>3.125E-2</v>
      </c>
      <c r="E5" s="21"/>
      <c r="G5" s="2">
        <f t="shared" si="0"/>
        <v>0</v>
      </c>
    </row>
    <row r="6" spans="1:9" x14ac:dyDescent="0.25">
      <c r="A6" s="17" t="s">
        <v>2</v>
      </c>
      <c r="B6" s="1"/>
      <c r="D6" s="22"/>
      <c r="E6" s="21"/>
      <c r="G6" s="2">
        <f t="shared" si="0"/>
        <v>0</v>
      </c>
    </row>
    <row r="7" spans="1:9" x14ac:dyDescent="0.25">
      <c r="A7" s="17" t="s">
        <v>2</v>
      </c>
      <c r="B7" s="1"/>
      <c r="D7" s="22"/>
      <c r="E7" s="21"/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ref="G18:G37" si="1">D18*F18</f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42627</v>
      </c>
      <c r="C23" t="s">
        <v>268</v>
      </c>
      <c r="D23" s="23">
        <v>3.125E-2</v>
      </c>
      <c r="E23" s="20"/>
      <c r="G23" s="2">
        <f t="shared" ref="G23:G34" si="2">D23*F23</f>
        <v>0</v>
      </c>
    </row>
    <row r="24" spans="1:7" x14ac:dyDescent="0.25">
      <c r="A24" t="s">
        <v>13</v>
      </c>
      <c r="B24" s="1"/>
      <c r="D24" s="20"/>
      <c r="E24" s="20"/>
      <c r="G24" s="2">
        <f t="shared" si="2"/>
        <v>0</v>
      </c>
    </row>
    <row r="25" spans="1:7" x14ac:dyDescent="0.25">
      <c r="A25" t="s">
        <v>13</v>
      </c>
      <c r="B25" s="1"/>
      <c r="D25" s="20"/>
      <c r="E25" s="20"/>
      <c r="G25" s="2">
        <f t="shared" si="2"/>
        <v>0</v>
      </c>
    </row>
    <row r="26" spans="1:7" x14ac:dyDescent="0.25">
      <c r="A26" t="s">
        <v>13</v>
      </c>
      <c r="B26" s="1"/>
      <c r="D26" s="20"/>
      <c r="E26" s="20"/>
      <c r="G26" s="2">
        <f t="shared" si="2"/>
        <v>0</v>
      </c>
    </row>
    <row r="27" spans="1:7" x14ac:dyDescent="0.25">
      <c r="A27" t="s">
        <v>13</v>
      </c>
      <c r="B27" s="1"/>
      <c r="D27" s="20"/>
      <c r="E27" s="20"/>
      <c r="G27" s="2">
        <f t="shared" si="2"/>
        <v>0</v>
      </c>
    </row>
    <row r="28" spans="1:7" x14ac:dyDescent="0.25">
      <c r="A28" t="s">
        <v>13</v>
      </c>
      <c r="B28" s="1"/>
      <c r="D28" s="20"/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2"/>
        <v>0</v>
      </c>
    </row>
    <row r="31" spans="1:7" x14ac:dyDescent="0.25">
      <c r="A31" t="s">
        <v>13</v>
      </c>
      <c r="B31" s="1"/>
      <c r="D31" s="20"/>
      <c r="E31" s="20"/>
      <c r="G31" s="2">
        <f t="shared" si="2"/>
        <v>0</v>
      </c>
    </row>
    <row r="32" spans="1:7" x14ac:dyDescent="0.25">
      <c r="A32" t="s">
        <v>13</v>
      </c>
      <c r="B32" s="1"/>
      <c r="D32" s="20"/>
      <c r="E32" s="20"/>
      <c r="G32" s="2">
        <f t="shared" si="2"/>
        <v>0</v>
      </c>
    </row>
    <row r="33" spans="1:12" x14ac:dyDescent="0.25">
      <c r="A33" t="s">
        <v>13</v>
      </c>
      <c r="B33" s="1"/>
      <c r="D33" s="20"/>
      <c r="E33" s="20"/>
      <c r="G33" s="2">
        <f t="shared" si="2"/>
        <v>0</v>
      </c>
    </row>
    <row r="34" spans="1:12" x14ac:dyDescent="0.25">
      <c r="A34" t="s">
        <v>13</v>
      </c>
      <c r="B34" s="1"/>
      <c r="D34" s="20"/>
      <c r="E34" s="20"/>
      <c r="G34" s="2">
        <f t="shared" si="2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6.25E-2</v>
      </c>
      <c r="E38" s="13">
        <f>SUM(E4:E37)</f>
        <v>6.9444444444444434E-2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6.25E-2</v>
      </c>
      <c r="E40" s="10">
        <f>INT(DAY(D40)*24+HOUR(D40))+MINUTE(D40)/60</f>
        <v>1.5</v>
      </c>
      <c r="F40" s="11" t="s">
        <v>25</v>
      </c>
    </row>
    <row r="41" spans="1:12" x14ac:dyDescent="0.25">
      <c r="C41" t="s">
        <v>22</v>
      </c>
      <c r="E41" s="10">
        <f>E40*150</f>
        <v>225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  <row r="62" spans="3:6" x14ac:dyDescent="0.25">
      <c r="C62" t="s">
        <v>267</v>
      </c>
      <c r="E62" s="9">
        <v>3375</v>
      </c>
      <c r="F6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workbookViewId="0">
      <selection activeCell="D16" sqref="D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42513</v>
      </c>
      <c r="C4" t="s">
        <v>243</v>
      </c>
      <c r="D4" s="22"/>
      <c r="E4" s="22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42514</v>
      </c>
      <c r="C5" t="s">
        <v>255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42519</v>
      </c>
      <c r="C6" t="s">
        <v>257</v>
      </c>
      <c r="D6" s="22">
        <v>1.3888888888888888E-2</v>
      </c>
      <c r="E6" s="2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42523</v>
      </c>
      <c r="C7" t="s">
        <v>258</v>
      </c>
      <c r="D7" s="22">
        <v>6.9444444444444441E-3</v>
      </c>
      <c r="E7" s="22"/>
      <c r="G7" s="2">
        <f t="shared" si="0"/>
        <v>0</v>
      </c>
    </row>
    <row r="8" spans="1:9" x14ac:dyDescent="0.25">
      <c r="A8" s="17" t="s">
        <v>2</v>
      </c>
      <c r="B8" s="1">
        <v>42528</v>
      </c>
      <c r="C8" t="s">
        <v>260</v>
      </c>
      <c r="D8" s="22">
        <v>0.10416666666666667</v>
      </c>
      <c r="E8" s="2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42535</v>
      </c>
      <c r="C9" t="s">
        <v>261</v>
      </c>
      <c r="D9" s="22">
        <v>4.8611111111111112E-2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42536</v>
      </c>
      <c r="C10" t="s">
        <v>243</v>
      </c>
      <c r="D10" s="22"/>
      <c r="E10" s="22">
        <v>5.5555555555555552E-2</v>
      </c>
      <c r="G10" s="2">
        <f t="shared" si="0"/>
        <v>0</v>
      </c>
    </row>
    <row r="11" spans="1:9" x14ac:dyDescent="0.25">
      <c r="A11" s="17" t="s">
        <v>2</v>
      </c>
      <c r="B11" s="1">
        <v>42551</v>
      </c>
      <c r="C11" t="s">
        <v>263</v>
      </c>
      <c r="D11" s="22">
        <v>1.3888888888888888E-2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42555</v>
      </c>
      <c r="C12" t="s">
        <v>263</v>
      </c>
      <c r="D12" s="22">
        <v>6.9444444444444441E-3</v>
      </c>
      <c r="E12" s="21"/>
      <c r="G12" s="2">
        <f t="shared" si="0"/>
        <v>0</v>
      </c>
    </row>
    <row r="13" spans="1:9" x14ac:dyDescent="0.25">
      <c r="A13" s="17" t="s">
        <v>2</v>
      </c>
      <c r="B13" s="1">
        <v>42560</v>
      </c>
      <c r="C13" t="s">
        <v>6</v>
      </c>
      <c r="D13" s="22"/>
      <c r="E13" s="22">
        <v>6.9444444444444441E-3</v>
      </c>
      <c r="G13" s="2">
        <f t="shared" si="0"/>
        <v>0</v>
      </c>
    </row>
    <row r="14" spans="1:9" x14ac:dyDescent="0.25">
      <c r="A14" s="17" t="s">
        <v>2</v>
      </c>
      <c r="B14" s="1" t="s">
        <v>265</v>
      </c>
      <c r="C14" t="s">
        <v>266</v>
      </c>
      <c r="D14" s="22"/>
      <c r="E14" s="22">
        <v>0.22222222222222221</v>
      </c>
      <c r="G14" s="2">
        <f t="shared" si="0"/>
        <v>0</v>
      </c>
    </row>
    <row r="15" spans="1:9" x14ac:dyDescent="0.25">
      <c r="A15" s="17" t="s">
        <v>2</v>
      </c>
      <c r="B15" s="1">
        <v>42626</v>
      </c>
      <c r="C15" t="s">
        <v>263</v>
      </c>
      <c r="D15" s="22">
        <v>1.3888888888888888E-2</v>
      </c>
      <c r="E15" s="21"/>
      <c r="G15" s="2">
        <f t="shared" si="0"/>
        <v>0</v>
      </c>
    </row>
    <row r="16" spans="1:9" x14ac:dyDescent="0.25">
      <c r="A16" s="17" t="s">
        <v>2</v>
      </c>
      <c r="B16" s="1">
        <v>42627</v>
      </c>
      <c r="C16" t="s">
        <v>6</v>
      </c>
      <c r="D16" s="22"/>
      <c r="E16" s="22">
        <v>2.0833333333333332E-2</v>
      </c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42514</v>
      </c>
      <c r="C23" t="s">
        <v>145</v>
      </c>
      <c r="D23" s="23">
        <v>3.125E-2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42516</v>
      </c>
      <c r="C24" t="s">
        <v>256</v>
      </c>
      <c r="D24" s="23">
        <v>0.25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42520</v>
      </c>
      <c r="C25" t="s">
        <v>256</v>
      </c>
      <c r="D25" s="23">
        <v>2.0833333333333332E-2</v>
      </c>
      <c r="E25" s="20"/>
      <c r="G25" s="2">
        <f t="shared" si="0"/>
        <v>0</v>
      </c>
    </row>
    <row r="26" spans="1:7" x14ac:dyDescent="0.25">
      <c r="A26" t="s">
        <v>13</v>
      </c>
      <c r="B26" s="1">
        <v>42521</v>
      </c>
      <c r="C26" t="s">
        <v>256</v>
      </c>
      <c r="D26" s="23">
        <v>0.20833333333333334</v>
      </c>
      <c r="E26" s="20"/>
      <c r="G26" s="2">
        <f t="shared" si="0"/>
        <v>0</v>
      </c>
    </row>
    <row r="27" spans="1:7" x14ac:dyDescent="0.25">
      <c r="A27" t="s">
        <v>13</v>
      </c>
      <c r="B27" s="1">
        <v>42528</v>
      </c>
      <c r="C27" t="s">
        <v>259</v>
      </c>
      <c r="D27" s="23">
        <v>4.1666666666666664E-2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42551</v>
      </c>
      <c r="C28" t="s">
        <v>262</v>
      </c>
      <c r="D28" s="23">
        <v>0.125</v>
      </c>
      <c r="E28" s="20"/>
      <c r="G28" s="2">
        <f t="shared" si="0"/>
        <v>0</v>
      </c>
    </row>
    <row r="29" spans="1:7" x14ac:dyDescent="0.25">
      <c r="A29" t="s">
        <v>13</v>
      </c>
      <c r="B29" s="1">
        <v>42555</v>
      </c>
      <c r="C29" t="s">
        <v>264</v>
      </c>
      <c r="D29" s="23">
        <v>2.0833333333333332E-2</v>
      </c>
      <c r="E29" s="20"/>
      <c r="G29" s="2">
        <f t="shared" si="0"/>
        <v>0</v>
      </c>
    </row>
    <row r="30" spans="1:7" x14ac:dyDescent="0.25">
      <c r="A30" t="s">
        <v>13</v>
      </c>
      <c r="B30" s="1">
        <v>42625</v>
      </c>
      <c r="C30" t="s">
        <v>115</v>
      </c>
      <c r="D30" s="23">
        <v>2.0833333333333332E-2</v>
      </c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0.93750000000000011</v>
      </c>
      <c r="E38" s="13">
        <f>SUM(E4:E37)</f>
        <v>0.43055555555555552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0.93750000000000011</v>
      </c>
      <c r="E40" s="10">
        <f>INT(DAY(D40)*24+HOUR(D40))+MINUTE(D40)/60</f>
        <v>22.5</v>
      </c>
      <c r="F40" s="11" t="s">
        <v>25</v>
      </c>
    </row>
    <row r="41" spans="1:12" x14ac:dyDescent="0.25">
      <c r="C41" t="s">
        <v>22</v>
      </c>
      <c r="E41" s="10">
        <f>E40*150</f>
        <v>3375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E33" sqref="E3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opLeftCell="A10" workbookViewId="0">
      <selection activeCell="B14" sqref="B1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42444</v>
      </c>
      <c r="C4" t="s">
        <v>243</v>
      </c>
      <c r="D4" s="22"/>
      <c r="E4" s="22">
        <v>9.375E-2</v>
      </c>
      <c r="G4" s="2">
        <f t="shared" ref="G4:G37" si="0">D4*F4</f>
        <v>0</v>
      </c>
    </row>
    <row r="5" spans="1:9" x14ac:dyDescent="0.25">
      <c r="A5" s="17" t="s">
        <v>2</v>
      </c>
      <c r="B5" s="1">
        <v>42446</v>
      </c>
      <c r="C5" t="s">
        <v>115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42447</v>
      </c>
      <c r="C6" t="s">
        <v>244</v>
      </c>
      <c r="D6" s="22"/>
      <c r="E6" s="2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42454</v>
      </c>
      <c r="C7" t="s">
        <v>243</v>
      </c>
      <c r="D7" s="22"/>
      <c r="E7" s="2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42454</v>
      </c>
      <c r="C8" t="s">
        <v>245</v>
      </c>
      <c r="D8" s="22">
        <v>5.5555555555555552E-2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42477</v>
      </c>
      <c r="C9" t="s">
        <v>248</v>
      </c>
      <c r="D9" s="22">
        <v>0.125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42478</v>
      </c>
      <c r="C10" t="s">
        <v>243</v>
      </c>
      <c r="D10" s="22"/>
      <c r="E10" s="22">
        <v>0.1111111111111111</v>
      </c>
      <c r="G10" s="2">
        <f t="shared" si="0"/>
        <v>0</v>
      </c>
    </row>
    <row r="11" spans="1:9" x14ac:dyDescent="0.25">
      <c r="A11" s="17" t="s">
        <v>2</v>
      </c>
      <c r="B11" s="1">
        <v>42479</v>
      </c>
      <c r="C11" t="s">
        <v>249</v>
      </c>
      <c r="D11" s="22"/>
      <c r="E11" s="22">
        <v>4.1666666666666664E-2</v>
      </c>
      <c r="G11" s="2">
        <f t="shared" si="0"/>
        <v>0</v>
      </c>
    </row>
    <row r="12" spans="1:9" x14ac:dyDescent="0.25">
      <c r="A12" s="17" t="s">
        <v>2</v>
      </c>
      <c r="B12" s="1">
        <v>42507</v>
      </c>
      <c r="C12" t="s">
        <v>250</v>
      </c>
      <c r="D12" s="22">
        <v>1.7361111111111112E-2</v>
      </c>
      <c r="E12" s="21"/>
      <c r="G12" s="2">
        <f t="shared" si="0"/>
        <v>0</v>
      </c>
    </row>
    <row r="13" spans="1:9" x14ac:dyDescent="0.25">
      <c r="A13" s="17" t="s">
        <v>2</v>
      </c>
      <c r="B13" s="1">
        <v>42508</v>
      </c>
      <c r="C13" t="s">
        <v>253</v>
      </c>
      <c r="D13" s="22"/>
      <c r="E13" s="22">
        <v>0.1388888888888889</v>
      </c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42440</v>
      </c>
      <c r="C23" t="s">
        <v>115</v>
      </c>
      <c r="D23" s="23">
        <v>4.1666666666666664E-2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42446</v>
      </c>
      <c r="C24" t="s">
        <v>242</v>
      </c>
      <c r="D24" s="23">
        <v>0.125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42451</v>
      </c>
      <c r="C25" t="s">
        <v>246</v>
      </c>
      <c r="D25" s="23">
        <v>0.11458333333333333</v>
      </c>
      <c r="E25" s="20"/>
      <c r="G25" s="2">
        <f t="shared" si="0"/>
        <v>0</v>
      </c>
    </row>
    <row r="26" spans="1:7" x14ac:dyDescent="0.25">
      <c r="A26" t="s">
        <v>13</v>
      </c>
      <c r="B26" s="1">
        <v>42472</v>
      </c>
      <c r="C26" t="s">
        <v>247</v>
      </c>
      <c r="D26" s="23">
        <v>3.125E-2</v>
      </c>
      <c r="E26" s="20"/>
      <c r="G26" s="2">
        <f t="shared" si="0"/>
        <v>0</v>
      </c>
    </row>
    <row r="27" spans="1:7" x14ac:dyDescent="0.25">
      <c r="A27" t="s">
        <v>13</v>
      </c>
      <c r="B27" s="1">
        <v>42474</v>
      </c>
      <c r="C27" t="s">
        <v>76</v>
      </c>
      <c r="D27" s="23">
        <v>2.0833333333333332E-2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42502</v>
      </c>
      <c r="C28" t="s">
        <v>251</v>
      </c>
      <c r="D28" s="23">
        <v>0.33333333333333331</v>
      </c>
      <c r="E28" s="20"/>
      <c r="G28" s="2">
        <f t="shared" si="0"/>
        <v>0</v>
      </c>
    </row>
    <row r="29" spans="1:7" x14ac:dyDescent="0.25">
      <c r="A29" t="s">
        <v>13</v>
      </c>
      <c r="B29" s="1">
        <v>42513</v>
      </c>
      <c r="C29" t="s">
        <v>252</v>
      </c>
      <c r="D29" s="23">
        <v>5.5555555555555552E-2</v>
      </c>
      <c r="E29" s="20"/>
      <c r="G29" s="2">
        <f t="shared" si="0"/>
        <v>0</v>
      </c>
    </row>
    <row r="30" spans="1:7" x14ac:dyDescent="0.25">
      <c r="A30" t="s">
        <v>13</v>
      </c>
      <c r="B30" s="1"/>
      <c r="D30" s="20"/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0.93055555555555558</v>
      </c>
      <c r="E38" s="13">
        <f>SUM(E4:E37)</f>
        <v>0.49652777777777779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0.93055555555555558</v>
      </c>
      <c r="E40" s="10">
        <f>INT(DAY(D40)*24+HOUR(D40))+MINUTE(D40)/60</f>
        <v>22.333333333333332</v>
      </c>
      <c r="F40" s="11" t="s">
        <v>25</v>
      </c>
    </row>
    <row r="41" spans="1:12" x14ac:dyDescent="0.25">
      <c r="C41" t="s">
        <v>22</v>
      </c>
      <c r="E41" s="10">
        <f>E40*150</f>
        <v>3350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workbookViewId="0">
      <selection activeCell="B12" sqref="B12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42407</v>
      </c>
      <c r="C4" t="s">
        <v>231</v>
      </c>
      <c r="D4" s="22">
        <v>5.5555555555555552E-2</v>
      </c>
      <c r="E4" s="21"/>
      <c r="G4" s="2">
        <f t="shared" ref="G4:G9" si="0">D4*F4</f>
        <v>0</v>
      </c>
    </row>
    <row r="5" spans="1:9" x14ac:dyDescent="0.25">
      <c r="A5" s="17" t="s">
        <v>2</v>
      </c>
      <c r="B5" s="1">
        <v>42408</v>
      </c>
      <c r="C5" t="s">
        <v>6</v>
      </c>
      <c r="D5" s="22"/>
      <c r="E5" s="2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42410</v>
      </c>
      <c r="C6" t="s">
        <v>232</v>
      </c>
      <c r="D6" s="22">
        <v>5.5555555555555552E-2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42412</v>
      </c>
      <c r="C7" t="s">
        <v>234</v>
      </c>
      <c r="D7" s="22">
        <v>1.3888888888888888E-2</v>
      </c>
      <c r="E7" s="22">
        <v>4.1666666666666664E-2</v>
      </c>
      <c r="G7" s="2">
        <f t="shared" si="0"/>
        <v>0</v>
      </c>
    </row>
    <row r="8" spans="1:9" x14ac:dyDescent="0.25">
      <c r="A8" s="17" t="s">
        <v>2</v>
      </c>
      <c r="B8" s="1">
        <v>42412</v>
      </c>
      <c r="C8" t="s">
        <v>236</v>
      </c>
      <c r="D8" s="22">
        <v>1.3888888888888888E-2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42422</v>
      </c>
      <c r="C9" t="s">
        <v>237</v>
      </c>
      <c r="D9" s="22">
        <v>2.0833333333333332E-2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42424</v>
      </c>
      <c r="C10" t="s">
        <v>6</v>
      </c>
      <c r="D10" s="22"/>
      <c r="E10" s="22">
        <v>5.5555555555555552E-2</v>
      </c>
      <c r="G10" s="2">
        <f t="shared" ref="G10:G37" si="1">D10*F10</f>
        <v>0</v>
      </c>
    </row>
    <row r="11" spans="1:9" x14ac:dyDescent="0.25">
      <c r="A11" s="17" t="s">
        <v>2</v>
      </c>
      <c r="B11" s="1">
        <v>42436</v>
      </c>
      <c r="C11" t="s">
        <v>240</v>
      </c>
      <c r="D11" s="22">
        <v>6.9444444444444434E-2</v>
      </c>
      <c r="E11" s="21"/>
      <c r="G11" s="2">
        <f t="shared" si="1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1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1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1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1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1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42405</v>
      </c>
      <c r="C23" t="s">
        <v>229</v>
      </c>
      <c r="D23" s="23">
        <v>0.16666666666666666</v>
      </c>
      <c r="E23" s="20"/>
      <c r="G23" s="2">
        <f t="shared" ref="G23:G29" si="2">D23*F23</f>
        <v>0</v>
      </c>
    </row>
    <row r="24" spans="1:7" x14ac:dyDescent="0.25">
      <c r="A24" t="s">
        <v>13</v>
      </c>
      <c r="B24" s="1">
        <v>42408</v>
      </c>
      <c r="C24" t="s">
        <v>230</v>
      </c>
      <c r="D24" s="23">
        <v>3.125E-2</v>
      </c>
      <c r="E24" s="20"/>
      <c r="G24" s="2">
        <f t="shared" si="2"/>
        <v>0</v>
      </c>
    </row>
    <row r="25" spans="1:7" x14ac:dyDescent="0.25">
      <c r="A25" t="s">
        <v>13</v>
      </c>
      <c r="B25" s="1">
        <v>42412</v>
      </c>
      <c r="C25" t="s">
        <v>233</v>
      </c>
      <c r="D25" s="23">
        <v>0.10069444444444443</v>
      </c>
      <c r="E25" s="20"/>
      <c r="G25" s="2">
        <f t="shared" si="2"/>
        <v>0</v>
      </c>
    </row>
    <row r="26" spans="1:7" x14ac:dyDescent="0.25">
      <c r="A26" t="s">
        <v>13</v>
      </c>
      <c r="B26" s="1">
        <v>42412</v>
      </c>
      <c r="C26" t="s">
        <v>118</v>
      </c>
      <c r="D26" s="23">
        <v>5.2083333333333336E-2</v>
      </c>
      <c r="E26" s="20"/>
      <c r="G26" s="2">
        <f t="shared" si="2"/>
        <v>0</v>
      </c>
    </row>
    <row r="27" spans="1:7" x14ac:dyDescent="0.25">
      <c r="A27" t="s">
        <v>13</v>
      </c>
      <c r="B27" s="1">
        <v>42412</v>
      </c>
      <c r="C27" t="s">
        <v>235</v>
      </c>
      <c r="D27" s="23">
        <v>3.125E-2</v>
      </c>
      <c r="E27" s="20"/>
      <c r="G27" s="2">
        <f t="shared" si="2"/>
        <v>0</v>
      </c>
    </row>
    <row r="28" spans="1:7" x14ac:dyDescent="0.25">
      <c r="A28" t="s">
        <v>13</v>
      </c>
      <c r="B28" s="1">
        <v>42424</v>
      </c>
      <c r="C28" t="s">
        <v>238</v>
      </c>
      <c r="D28" s="23">
        <v>5.5555555555555552E-2</v>
      </c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1"/>
        <v>0</v>
      </c>
    </row>
    <row r="31" spans="1:7" x14ac:dyDescent="0.25">
      <c r="A31" t="s">
        <v>13</v>
      </c>
      <c r="B31" s="1"/>
      <c r="D31" s="20"/>
      <c r="E31" s="20"/>
      <c r="G31" s="2">
        <f t="shared" si="1"/>
        <v>0</v>
      </c>
    </row>
    <row r="32" spans="1:7" x14ac:dyDescent="0.25">
      <c r="A32" t="s">
        <v>13</v>
      </c>
      <c r="B32" s="1"/>
      <c r="D32" s="20"/>
      <c r="E32" s="20"/>
      <c r="G32" s="2">
        <f t="shared" si="1"/>
        <v>0</v>
      </c>
    </row>
    <row r="33" spans="1:12" x14ac:dyDescent="0.25">
      <c r="A33" t="s">
        <v>13</v>
      </c>
      <c r="B33" s="1"/>
      <c r="D33" s="20"/>
      <c r="E33" s="20"/>
      <c r="G33" s="2">
        <f t="shared" si="1"/>
        <v>0</v>
      </c>
    </row>
    <row r="34" spans="1:12" x14ac:dyDescent="0.25">
      <c r="A34" t="s">
        <v>13</v>
      </c>
      <c r="B34" s="1"/>
      <c r="D34" s="20"/>
      <c r="E34" s="20"/>
      <c r="G34" s="2">
        <f t="shared" si="1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0.66666666666666674</v>
      </c>
      <c r="E38" s="13">
        <f>SUM(E4:E37)</f>
        <v>0.15277777777777776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0.66666666666666674</v>
      </c>
      <c r="E40" s="10">
        <f>INT(DAY(D40)*24+HOUR(D40))+MINUTE(D40)/60</f>
        <v>16</v>
      </c>
      <c r="F40" s="11" t="s">
        <v>25</v>
      </c>
    </row>
    <row r="41" spans="1:12" x14ac:dyDescent="0.25">
      <c r="C41" t="s">
        <v>22</v>
      </c>
      <c r="E41" s="10">
        <f>E40*150</f>
        <v>2400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opLeftCell="A10" workbookViewId="0">
      <selection activeCell="D6" sqref="D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42356</v>
      </c>
      <c r="C4" t="s">
        <v>223</v>
      </c>
      <c r="D4" s="22">
        <v>0.14583333333333334</v>
      </c>
      <c r="E4" s="21"/>
      <c r="G4" s="2">
        <f t="shared" ref="G4:G15" si="0">D4*F4</f>
        <v>0</v>
      </c>
    </row>
    <row r="5" spans="1:9" x14ac:dyDescent="0.25">
      <c r="A5" s="17" t="s">
        <v>2</v>
      </c>
      <c r="B5" s="1">
        <v>42357</v>
      </c>
      <c r="C5" t="s">
        <v>224</v>
      </c>
      <c r="D5" s="22">
        <v>2.4305555555555556E-2</v>
      </c>
      <c r="E5" s="21"/>
      <c r="G5" s="2">
        <f t="shared" si="0"/>
        <v>0</v>
      </c>
    </row>
    <row r="6" spans="1:9" x14ac:dyDescent="0.25">
      <c r="A6" s="17" t="s">
        <v>2</v>
      </c>
      <c r="B6" s="24">
        <v>42401</v>
      </c>
      <c r="C6" t="s">
        <v>227</v>
      </c>
      <c r="D6" s="22">
        <v>2.7777777777777776E-2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42402</v>
      </c>
      <c r="C7" t="s">
        <v>228</v>
      </c>
      <c r="D7" s="22"/>
      <c r="E7" s="22">
        <v>7.2916666666666671E-2</v>
      </c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ref="G16:G37" si="1">D16*F16</f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42352</v>
      </c>
      <c r="C23" t="s">
        <v>220</v>
      </c>
      <c r="D23" s="23">
        <v>8.3333333333333329E-2</v>
      </c>
      <c r="E23" s="20"/>
      <c r="G23" s="2">
        <f t="shared" ref="G23:G28" si="2">D23*F23</f>
        <v>0</v>
      </c>
    </row>
    <row r="24" spans="1:7" x14ac:dyDescent="0.25">
      <c r="A24" t="s">
        <v>13</v>
      </c>
      <c r="B24" s="1">
        <v>42352</v>
      </c>
      <c r="C24" t="s">
        <v>221</v>
      </c>
      <c r="D24" s="23">
        <v>0.20833333333333334</v>
      </c>
      <c r="E24" s="20"/>
      <c r="G24" s="2">
        <f t="shared" si="2"/>
        <v>0</v>
      </c>
    </row>
    <row r="25" spans="1:7" x14ac:dyDescent="0.25">
      <c r="A25" t="s">
        <v>13</v>
      </c>
      <c r="B25" s="1">
        <v>42353</v>
      </c>
      <c r="C25" t="s">
        <v>222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42356</v>
      </c>
      <c r="C26" t="s">
        <v>223</v>
      </c>
      <c r="D26" s="23">
        <v>0.14583333333333334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42391</v>
      </c>
      <c r="C27" t="s">
        <v>225</v>
      </c>
      <c r="D27" s="23">
        <v>0.33333333333333331</v>
      </c>
      <c r="E27" s="20"/>
      <c r="G27" s="2">
        <f t="shared" si="2"/>
        <v>0</v>
      </c>
    </row>
    <row r="28" spans="1:7" x14ac:dyDescent="0.25">
      <c r="A28" t="s">
        <v>13</v>
      </c>
      <c r="B28" s="1">
        <v>42396</v>
      </c>
      <c r="C28" t="s">
        <v>226</v>
      </c>
      <c r="D28" s="23">
        <v>0.1875</v>
      </c>
      <c r="E28" s="20"/>
      <c r="G28" s="2">
        <f t="shared" si="2"/>
        <v>0</v>
      </c>
    </row>
    <row r="29" spans="1:7" x14ac:dyDescent="0.25">
      <c r="A29" t="s">
        <v>13</v>
      </c>
      <c r="B29" s="1">
        <v>42397</v>
      </c>
      <c r="C29" t="s">
        <v>227</v>
      </c>
      <c r="D29" s="23">
        <v>4.1666666666666664E-2</v>
      </c>
      <c r="E29" s="20"/>
      <c r="G29" s="2">
        <f t="shared" ref="G29:G35" si="3">D29*F29</f>
        <v>0</v>
      </c>
    </row>
    <row r="30" spans="1:7" x14ac:dyDescent="0.25">
      <c r="A30" t="s">
        <v>13</v>
      </c>
      <c r="B30" s="1"/>
      <c r="D30" s="20"/>
      <c r="E30" s="20"/>
      <c r="G30" s="2">
        <f t="shared" si="3"/>
        <v>0</v>
      </c>
    </row>
    <row r="31" spans="1:7" x14ac:dyDescent="0.25">
      <c r="A31" t="s">
        <v>13</v>
      </c>
      <c r="B31" s="1"/>
      <c r="D31" s="20"/>
      <c r="E31" s="20"/>
      <c r="G31" s="2">
        <f t="shared" si="3"/>
        <v>0</v>
      </c>
    </row>
    <row r="32" spans="1:7" x14ac:dyDescent="0.25">
      <c r="A32" t="s">
        <v>13</v>
      </c>
      <c r="B32" s="1"/>
      <c r="D32" s="20"/>
      <c r="E32" s="20"/>
      <c r="G32" s="2">
        <f t="shared" si="3"/>
        <v>0</v>
      </c>
    </row>
    <row r="33" spans="1:12" x14ac:dyDescent="0.25">
      <c r="A33" t="s">
        <v>13</v>
      </c>
      <c r="B33" s="1"/>
      <c r="D33" s="20"/>
      <c r="E33" s="20"/>
      <c r="G33" s="2">
        <f t="shared" si="3"/>
        <v>0</v>
      </c>
    </row>
    <row r="34" spans="1:12" x14ac:dyDescent="0.25">
      <c r="A34" t="s">
        <v>13</v>
      </c>
      <c r="B34" s="1"/>
      <c r="D34" s="20"/>
      <c r="E34" s="20"/>
      <c r="G34" s="2">
        <f t="shared" si="3"/>
        <v>0</v>
      </c>
    </row>
    <row r="35" spans="1:12" x14ac:dyDescent="0.25">
      <c r="A35" t="s">
        <v>13</v>
      </c>
      <c r="B35" s="1"/>
      <c r="D35" s="20"/>
      <c r="E35" s="20"/>
      <c r="G35" s="2">
        <f t="shared" si="3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1.2812500000000002</v>
      </c>
      <c r="E38" s="13">
        <f>SUM(E4:E37)</f>
        <v>7.2916666666666671E-2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1.2812500000000002</v>
      </c>
      <c r="E40" s="10">
        <f>INT(DAY(D40)*24+HOUR(D40))+MINUTE(D40)/60</f>
        <v>30.75</v>
      </c>
      <c r="F40" s="11" t="s">
        <v>25</v>
      </c>
    </row>
    <row r="41" spans="1:12" x14ac:dyDescent="0.25">
      <c r="C41" t="s">
        <v>22</v>
      </c>
      <c r="E41" s="10">
        <f>E40*150</f>
        <v>4612.5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C59" sqref="C5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42331</v>
      </c>
      <c r="C4" t="s">
        <v>208</v>
      </c>
      <c r="D4" s="23">
        <v>1.3888888888888888E-2</v>
      </c>
      <c r="E4" s="23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42332</v>
      </c>
      <c r="C5" t="s">
        <v>201</v>
      </c>
      <c r="D5" s="23">
        <v>4.1666666666666664E-2</v>
      </c>
      <c r="E5" s="20"/>
      <c r="G5" s="2">
        <f t="shared" si="0"/>
        <v>0</v>
      </c>
    </row>
    <row r="6" spans="1:9" x14ac:dyDescent="0.25">
      <c r="A6" s="17" t="s">
        <v>2</v>
      </c>
      <c r="B6" s="1">
        <v>42334</v>
      </c>
      <c r="C6" t="s">
        <v>210</v>
      </c>
      <c r="D6" s="20"/>
      <c r="E6" s="23">
        <v>1.0416666666666666E-2</v>
      </c>
      <c r="G6" s="2">
        <f t="shared" si="0"/>
        <v>0</v>
      </c>
    </row>
    <row r="7" spans="1:9" x14ac:dyDescent="0.25">
      <c r="A7" s="17" t="s">
        <v>2</v>
      </c>
      <c r="B7" s="1">
        <v>42337</v>
      </c>
      <c r="C7" t="s">
        <v>115</v>
      </c>
      <c r="D7" s="23">
        <v>1.0416666666666666E-2</v>
      </c>
      <c r="E7" s="20"/>
      <c r="G7" s="2">
        <f t="shared" si="0"/>
        <v>0</v>
      </c>
    </row>
    <row r="8" spans="1:9" x14ac:dyDescent="0.25">
      <c r="A8" s="17" t="s">
        <v>2</v>
      </c>
      <c r="B8" s="1">
        <v>42340</v>
      </c>
      <c r="C8" t="s">
        <v>212</v>
      </c>
      <c r="D8" s="23">
        <v>6.9444444444444441E-3</v>
      </c>
      <c r="E8" s="20"/>
      <c r="G8" s="2">
        <f t="shared" si="0"/>
        <v>0</v>
      </c>
    </row>
    <row r="9" spans="1:9" x14ac:dyDescent="0.25">
      <c r="A9" s="17" t="s">
        <v>2</v>
      </c>
      <c r="B9" s="1">
        <v>42345</v>
      </c>
      <c r="C9" t="s">
        <v>76</v>
      </c>
      <c r="D9" s="20"/>
      <c r="E9" s="2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42345</v>
      </c>
      <c r="C10" t="s">
        <v>118</v>
      </c>
      <c r="D10" s="23">
        <v>1.3888888888888888E-2</v>
      </c>
      <c r="E10" s="20"/>
      <c r="G10" s="2">
        <f t="shared" si="0"/>
        <v>0</v>
      </c>
    </row>
    <row r="11" spans="1:9" x14ac:dyDescent="0.25">
      <c r="A11" s="17" t="s">
        <v>2</v>
      </c>
      <c r="B11" s="1">
        <v>42347</v>
      </c>
      <c r="C11" t="s">
        <v>215</v>
      </c>
      <c r="D11" s="22">
        <v>2.0833333333333332E-2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42351</v>
      </c>
      <c r="C12" t="s">
        <v>218</v>
      </c>
      <c r="D12" s="22">
        <v>3.472222222222222E-3</v>
      </c>
      <c r="E12" s="22">
        <v>1.7361111111111112E-2</v>
      </c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42331</v>
      </c>
      <c r="C23" t="s">
        <v>207</v>
      </c>
      <c r="D23" s="23">
        <v>0.16666666666666666</v>
      </c>
      <c r="E23" s="20"/>
      <c r="G23" s="2">
        <f t="shared" si="0"/>
        <v>0</v>
      </c>
    </row>
    <row r="24" spans="1:7" x14ac:dyDescent="0.25">
      <c r="A24" t="s">
        <v>13</v>
      </c>
      <c r="B24" s="1">
        <v>42332</v>
      </c>
      <c r="C24" t="s">
        <v>201</v>
      </c>
      <c r="D24" s="23">
        <v>0.375</v>
      </c>
      <c r="E24" s="20"/>
      <c r="G24" s="2">
        <f t="shared" si="0"/>
        <v>0</v>
      </c>
    </row>
    <row r="25" spans="1:7" x14ac:dyDescent="0.25">
      <c r="A25" t="s">
        <v>13</v>
      </c>
      <c r="B25" s="1">
        <v>42333</v>
      </c>
      <c r="C25" t="s">
        <v>209</v>
      </c>
      <c r="D25" s="23">
        <v>0.33333333333333331</v>
      </c>
      <c r="E25" s="20"/>
      <c r="G25" s="2">
        <f t="shared" si="0"/>
        <v>0</v>
      </c>
    </row>
    <row r="26" spans="1:7" x14ac:dyDescent="0.25">
      <c r="A26" t="s">
        <v>13</v>
      </c>
      <c r="B26" s="1">
        <v>42334</v>
      </c>
      <c r="C26" t="s">
        <v>201</v>
      </c>
      <c r="D26" s="23">
        <v>0.22916666666666666</v>
      </c>
      <c r="E26" s="20"/>
      <c r="G26" s="2">
        <f t="shared" si="0"/>
        <v>0</v>
      </c>
    </row>
    <row r="27" spans="1:7" x14ac:dyDescent="0.25">
      <c r="A27" t="s">
        <v>13</v>
      </c>
      <c r="B27" s="1">
        <v>42335</v>
      </c>
      <c r="C27" t="s">
        <v>201</v>
      </c>
      <c r="D27" s="23">
        <v>0.16666666666666666</v>
      </c>
      <c r="E27" s="20"/>
      <c r="G27" s="2">
        <f t="shared" si="0"/>
        <v>0</v>
      </c>
    </row>
    <row r="28" spans="1:7" x14ac:dyDescent="0.25">
      <c r="A28" t="s">
        <v>13</v>
      </c>
      <c r="B28" s="1">
        <v>42338</v>
      </c>
      <c r="C28" t="s">
        <v>211</v>
      </c>
      <c r="D28" s="23">
        <v>4.1666666666666664E-2</v>
      </c>
      <c r="E28" s="20"/>
      <c r="G28" s="2">
        <f t="shared" si="0"/>
        <v>0</v>
      </c>
    </row>
    <row r="29" spans="1:7" x14ac:dyDescent="0.25">
      <c r="A29" t="s">
        <v>13</v>
      </c>
      <c r="B29" s="1">
        <v>42339</v>
      </c>
      <c r="C29" t="s">
        <v>118</v>
      </c>
      <c r="D29" s="23">
        <v>0.16666666666666666</v>
      </c>
      <c r="E29" s="20"/>
      <c r="G29" s="2">
        <f t="shared" si="0"/>
        <v>0</v>
      </c>
    </row>
    <row r="30" spans="1:7" x14ac:dyDescent="0.25">
      <c r="A30" t="s">
        <v>13</v>
      </c>
      <c r="B30" s="1">
        <v>42345</v>
      </c>
      <c r="C30" t="s">
        <v>213</v>
      </c>
      <c r="D30" s="23">
        <v>0.16666666666666666</v>
      </c>
      <c r="E30" s="20"/>
      <c r="G30" s="2">
        <f t="shared" si="0"/>
        <v>0</v>
      </c>
    </row>
    <row r="31" spans="1:7" x14ac:dyDescent="0.25">
      <c r="A31" t="s">
        <v>13</v>
      </c>
      <c r="B31" s="1">
        <v>42346</v>
      </c>
      <c r="C31" t="s">
        <v>214</v>
      </c>
      <c r="D31" s="23">
        <v>8.3333333333333329E-2</v>
      </c>
      <c r="E31" s="20"/>
      <c r="G31" s="2">
        <f t="shared" si="0"/>
        <v>0</v>
      </c>
    </row>
    <row r="32" spans="1:7" x14ac:dyDescent="0.25">
      <c r="A32" t="s">
        <v>13</v>
      </c>
      <c r="B32" s="1">
        <v>42347</v>
      </c>
      <c r="C32" t="s">
        <v>216</v>
      </c>
      <c r="D32" s="23">
        <v>0.375</v>
      </c>
      <c r="E32" s="20"/>
      <c r="G32" s="2">
        <f t="shared" si="0"/>
        <v>0</v>
      </c>
    </row>
    <row r="33" spans="1:12" x14ac:dyDescent="0.25">
      <c r="A33" t="s">
        <v>13</v>
      </c>
      <c r="B33" s="1">
        <v>42348</v>
      </c>
      <c r="C33" t="s">
        <v>217</v>
      </c>
      <c r="D33" s="23">
        <v>0.29166666666666669</v>
      </c>
      <c r="E33" s="20"/>
      <c r="G33" s="2">
        <f t="shared" si="0"/>
        <v>0</v>
      </c>
    </row>
    <row r="34" spans="1:12" x14ac:dyDescent="0.25">
      <c r="A34" t="s">
        <v>13</v>
      </c>
      <c r="B34" s="1">
        <v>42349</v>
      </c>
      <c r="C34" t="s">
        <v>211</v>
      </c>
      <c r="D34" s="23">
        <v>0.125</v>
      </c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2.6319444444444446</v>
      </c>
      <c r="E38" s="13">
        <f>SUM(E4:E37)</f>
        <v>0.10416666666666666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2.6319444444444446</v>
      </c>
      <c r="E40" s="10">
        <f>INT(DAY(D40)*24+HOUR(D40))+MINUTE(D40)/60</f>
        <v>63.166666666666664</v>
      </c>
      <c r="F40" s="11" t="s">
        <v>25</v>
      </c>
    </row>
    <row r="41" spans="1:12" x14ac:dyDescent="0.25">
      <c r="C41" t="s">
        <v>22</v>
      </c>
      <c r="E41" s="10">
        <f>E40*150</f>
        <v>9475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workbookViewId="0">
      <selection activeCell="E35" sqref="E3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>
        <v>42299</v>
      </c>
      <c r="C5" t="s">
        <v>190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42300</v>
      </c>
      <c r="C6" t="s">
        <v>191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42303</v>
      </c>
      <c r="C7" t="s">
        <v>191</v>
      </c>
      <c r="D7" s="2">
        <v>2.7777777777777776E-2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42320</v>
      </c>
      <c r="C8" t="s">
        <v>196</v>
      </c>
      <c r="D8" s="2">
        <v>1.3888888888888888E-2</v>
      </c>
      <c r="E8" s="2"/>
      <c r="G8" s="2">
        <f t="shared" si="0"/>
        <v>0</v>
      </c>
    </row>
    <row r="9" spans="1:9" x14ac:dyDescent="0.25">
      <c r="A9" s="17" t="s">
        <v>2</v>
      </c>
      <c r="B9" s="1">
        <v>42320</v>
      </c>
      <c r="C9" t="s">
        <v>197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>
        <v>42326</v>
      </c>
      <c r="C10" t="s">
        <v>203</v>
      </c>
      <c r="D10" s="2">
        <v>1.3888888888888888E-2</v>
      </c>
      <c r="E10" s="2">
        <v>0.1388888888888889</v>
      </c>
      <c r="G10" s="2">
        <f t="shared" si="0"/>
        <v>0</v>
      </c>
    </row>
    <row r="11" spans="1:9" x14ac:dyDescent="0.25">
      <c r="A11" s="17" t="s">
        <v>2</v>
      </c>
      <c r="B11" s="1">
        <v>42327</v>
      </c>
      <c r="C11" t="s">
        <v>204</v>
      </c>
      <c r="D11" s="2">
        <v>6.9444444444444441E-3</v>
      </c>
      <c r="E11" s="2">
        <v>2.0833333333333332E-2</v>
      </c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42313</v>
      </c>
      <c r="C23" t="s">
        <v>118</v>
      </c>
      <c r="D23" s="2">
        <v>8.3333333333333329E-2</v>
      </c>
      <c r="G23" s="2">
        <f t="shared" si="0"/>
        <v>0</v>
      </c>
    </row>
    <row r="24" spans="1:7" x14ac:dyDescent="0.25">
      <c r="A24" t="s">
        <v>13</v>
      </c>
      <c r="B24" s="1">
        <v>42314</v>
      </c>
      <c r="C24" t="s">
        <v>192</v>
      </c>
      <c r="D24" s="2">
        <v>8.3333333333333329E-2</v>
      </c>
      <c r="G24" s="2">
        <f t="shared" si="0"/>
        <v>0</v>
      </c>
    </row>
    <row r="25" spans="1:7" x14ac:dyDescent="0.25">
      <c r="A25" t="s">
        <v>13</v>
      </c>
      <c r="B25" s="1">
        <v>42317</v>
      </c>
      <c r="C25" t="s">
        <v>193</v>
      </c>
      <c r="D25" s="2">
        <v>0.14583333333333334</v>
      </c>
      <c r="G25" s="2">
        <f t="shared" si="0"/>
        <v>0</v>
      </c>
    </row>
    <row r="26" spans="1:7" x14ac:dyDescent="0.25">
      <c r="A26" t="s">
        <v>13</v>
      </c>
      <c r="B26" s="1">
        <v>42318</v>
      </c>
      <c r="C26" t="s">
        <v>194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42319</v>
      </c>
      <c r="C27" t="s">
        <v>194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42320</v>
      </c>
      <c r="C28" t="s">
        <v>195</v>
      </c>
      <c r="D28" s="2">
        <v>0.20833333333333334</v>
      </c>
      <c r="G28" s="2">
        <f t="shared" si="0"/>
        <v>0</v>
      </c>
    </row>
    <row r="29" spans="1:7" x14ac:dyDescent="0.25">
      <c r="A29" t="s">
        <v>13</v>
      </c>
      <c r="B29" s="1">
        <v>42321</v>
      </c>
      <c r="C29" t="s">
        <v>194</v>
      </c>
      <c r="D29" s="2">
        <v>0.1875</v>
      </c>
      <c r="G29" s="2">
        <f t="shared" si="0"/>
        <v>0</v>
      </c>
    </row>
    <row r="30" spans="1:7" x14ac:dyDescent="0.25">
      <c r="A30" t="s">
        <v>13</v>
      </c>
      <c r="B30" s="1">
        <v>42324</v>
      </c>
      <c r="C30" t="s">
        <v>200</v>
      </c>
      <c r="D30" s="2">
        <v>6.25E-2</v>
      </c>
      <c r="G30" s="2">
        <f t="shared" si="0"/>
        <v>0</v>
      </c>
    </row>
    <row r="31" spans="1:7" x14ac:dyDescent="0.25">
      <c r="A31" t="s">
        <v>13</v>
      </c>
      <c r="B31" s="1">
        <v>42325</v>
      </c>
      <c r="C31" t="s">
        <v>198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42326</v>
      </c>
      <c r="C32" t="s">
        <v>199</v>
      </c>
      <c r="D32" s="2">
        <v>6.25E-2</v>
      </c>
      <c r="G32" s="2">
        <f t="shared" si="0"/>
        <v>0</v>
      </c>
    </row>
    <row r="33" spans="1:12" x14ac:dyDescent="0.25">
      <c r="A33" t="s">
        <v>13</v>
      </c>
      <c r="B33" s="1">
        <v>42327</v>
      </c>
      <c r="C33" t="s">
        <v>201</v>
      </c>
      <c r="D33" s="2">
        <v>0.20833333333333334</v>
      </c>
      <c r="G33" s="2">
        <f t="shared" si="0"/>
        <v>0</v>
      </c>
    </row>
    <row r="34" spans="1:12" x14ac:dyDescent="0.25">
      <c r="A34" t="s">
        <v>13</v>
      </c>
      <c r="B34" s="1">
        <v>42327</v>
      </c>
      <c r="C34" t="s">
        <v>202</v>
      </c>
      <c r="D34" s="2">
        <v>0.14583333333333334</v>
      </c>
      <c r="G34" s="2">
        <f t="shared" si="0"/>
        <v>0</v>
      </c>
    </row>
    <row r="35" spans="1:12" x14ac:dyDescent="0.25">
      <c r="A35" t="s">
        <v>13</v>
      </c>
      <c r="B35" s="1">
        <v>42328</v>
      </c>
      <c r="C35" t="s">
        <v>205</v>
      </c>
      <c r="D35" s="2">
        <v>0.16666666666666666</v>
      </c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2.4166666666666665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2.4166666666666665</v>
      </c>
      <c r="E40" s="10">
        <f>INT(DAY(D40)*24+HOUR(D40))+MINUTE(D40)/60</f>
        <v>58</v>
      </c>
      <c r="F40" s="11" t="s">
        <v>25</v>
      </c>
    </row>
    <row r="41" spans="1:12" x14ac:dyDescent="0.25">
      <c r="C41" t="s">
        <v>22</v>
      </c>
      <c r="E41" s="10">
        <f>E40*150</f>
        <v>8700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2016.38-45</vt:lpstr>
      <vt:lpstr>2016.21-37</vt:lpstr>
      <vt:lpstr>2016.10-20</vt:lpstr>
      <vt:lpstr>2016.06-09</vt:lpstr>
      <vt:lpstr>2015.51-53</vt:lpstr>
      <vt:lpstr>2015.48-50</vt:lpstr>
      <vt:lpstr>2015.43-47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2016-09-20T15:42:52Z</dcterms:modified>
</cp:coreProperties>
</file>