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21-30" sheetId="24" r:id="rId1"/>
    <sheet name="2016.10-20" sheetId="23" r:id="rId2"/>
    <sheet name="2016.06-09" sheetId="22" r:id="rId3"/>
    <sheet name="2015.51-53" sheetId="21" r:id="rId4"/>
    <sheet name="2015.48-50" sheetId="20" r:id="rId5"/>
    <sheet name="2015.43-47" sheetId="19" r:id="rId6"/>
    <sheet name="2015.39-42" sheetId="18" r:id="rId7"/>
    <sheet name="2015.34-38" sheetId="17" r:id="rId8"/>
    <sheet name="2015.31-33" sheetId="16" r:id="rId9"/>
    <sheet name="2015.25-30" sheetId="15" r:id="rId10"/>
    <sheet name="2015.18-24" sheetId="14" r:id="rId11"/>
    <sheet name="2015.14-17" sheetId="13" r:id="rId12"/>
    <sheet name="2015.10-13" sheetId="12" r:id="rId13"/>
    <sheet name="2015.06-09" sheetId="11" r:id="rId14"/>
    <sheet name="2015.01-05" sheetId="10" r:id="rId15"/>
    <sheet name="2014.45-51" sheetId="9" r:id="rId16"/>
    <sheet name="2014.40-44" sheetId="8" r:id="rId17"/>
    <sheet name="2014.38-39" sheetId="7" r:id="rId18"/>
    <sheet name="2014.33-37" sheetId="6" r:id="rId19"/>
    <sheet name="2014.24-27" sheetId="5" r:id="rId20"/>
    <sheet name="2014.21-23" sheetId="4" r:id="rId21"/>
    <sheet name="2014.18-20" sheetId="1" r:id="rId22"/>
    <sheet name="Sheet2" sheetId="2" r:id="rId23"/>
    <sheet name="Sheet3" sheetId="3" r:id="rId24"/>
  </sheets>
  <calcPr calcId="145621"/>
</workbook>
</file>

<file path=xl/calcChain.xml><?xml version="1.0" encoding="utf-8"?>
<calcChain xmlns="http://schemas.openxmlformats.org/spreadsheetml/2006/main">
  <c r="I38" i="24" l="1"/>
  <c r="E38" i="24"/>
  <c r="D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8" i="24" l="1"/>
  <c r="D40" i="24" s="1"/>
  <c r="E40" i="24" s="1"/>
  <c r="E41" i="24" s="1"/>
  <c r="I38" i="23"/>
  <c r="E38" i="23"/>
  <c r="D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8" i="23" l="1"/>
  <c r="D40" i="23" s="1"/>
  <c r="E40" i="23" s="1"/>
  <c r="E41" i="23" s="1"/>
  <c r="G29" i="22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<sst xmlns="http://schemas.openxmlformats.org/spreadsheetml/2006/main" count="1644" uniqueCount="262">
  <si>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</si>
  <si>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</si>
  <si>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</si>
  <si>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</si>
  <si>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</si>
  <si>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</si>
  <si>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</si>
  <si>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</si>
  <si>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</si>
  <si>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</si>
  <si>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</si>
  <si>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</si>
  <si>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</si>
  <si>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</si>
  <si>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</si>
  <si>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</si>
  <si>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</si>
  <si>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</si>
  <si>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</si>
  <si>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</si>
  <si>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</si>
  <si>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</si>
  <si>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</si>
  <si>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</si>
  <si>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</si>
  <si>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</si>
  <si>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</si>
  <si>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</si>
  <si>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</si>
  <si>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</si>
  <si>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</si>
  <si>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</si>
  <si>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</si>
  <si>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</si>
  <si>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</si>
  <si>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</si>
  <si>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</si>
  <si>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</si>
  <si>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</si>
  <si>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</si>
  <si>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</si>
  <si>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</si>
  <si>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</si>
  <si>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</si>
  <si>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</si>
  <si>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</si>
  <si>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</si>
  <si>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</si>
  <si>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</si>
  <si>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</si>
  <si>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</si>
  <si>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</si>
  <si>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</si>
  <si>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</si>
  <si>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</si>
  <si>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</si>
  <si>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</si>
  <si>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</si>
  <si>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</si>
  <si>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</si>
  <si>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</si>
  <si>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</si>
  <si>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</si>
  <si>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</si>
  <si>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</si>
  <si>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</si>
  <si>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</si>
  <si>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</si>
  <si>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</si>
  <si>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</si>
  <si>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</si>
  <si>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</si>
  <si>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</si>
  <si>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</si>
  <si>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</si>
  <si>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</si>
  <si>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</si>
  <si>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</si>
  <si>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</si>
  <si>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</si>
  <si>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</si>
  <si>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</si>
  <si>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</si>
  <si>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</si>
  <si>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</si>
  <si>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</si>
  <si>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</si>
  <si>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</si>
  <si>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</si>
  <si>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</si>
  <si>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</si>
  <si>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</si>
  <si>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</si>
  <si>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</si>
  <si>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</si>
  <si>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</si>
  <si>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</si>
  <si>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</si>
  <si>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</si>
  <si>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</si>
  <si>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</si>
  <si>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</si>
  <si>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</si>
  <si>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</si>
  <si>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</si>
  <si>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</si>
  <si>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</si>
  <si>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</si>
  <si>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</si>
  <si>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</si>
  <si>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</si>
  <si>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</si>
  <si>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</si>
  <si>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</si>
  <si>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</si>
  <si>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</si>
  <si>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</si>
  <si>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</si>
  <si>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</si>
  <si>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</si>
  <si>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</si>
  <si>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</si>
  <si>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</si>
  <si>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</si>
  <si>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</si>
  <si>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</si>
  <si>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</si>
  <si>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</si>
  <si>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</si>
  <si>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</si>
  <si>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</si>
  <si>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</si>
  <si>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</si>
  <si>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</si>
  <si>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</si>
  <si>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</si>
  <si>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</si>
  <si>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</si>
  <si>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</si>
  <si>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</si>
  <si>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</si>
  <si>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</si>
  <si>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</si>
  <si>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</si>
  <si>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</si>
  <si>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</si>
  <si>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</si>
  <si>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</si>
  <si>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</si>
  <si>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</si>
  <si>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</si>
  <si>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</si>
  <si>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</si>
  <si>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</si>
  <si>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</si>
  <si>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</si>
  <si>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</si>
  <si>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</si>
  <si>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</si>
  <si>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</si>
  <si>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</si>
  <si>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</si>
  <si>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</si>
  <si>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</si>
  <si>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</si>
  <si>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</si>
  <si>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</si>
  <si>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</si>
  <si>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</si>
  <si>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</si>
  <si>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</si>
  <si>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</si>
  <si>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</si>
  <si>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</si>
  <si>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</si>
  <si>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</si>
  <si>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</si>
  <si>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</si>
  <si>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</si>
  <si>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</si>
  <si>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</si>
  <si>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</si>
  <si>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</si>
  <si>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</si>
  <si>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</si>
  <si>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</si>
  <si>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</si>
  <si>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</si>
  <si>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</si>
  <si>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</si>
  <si>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</si>
  <si>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</si>
  <si>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</si>
  <si>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</si>
  <si>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</si>
  <si>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</si>
  <si>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</si>
  <si>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</si>
  <si>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</si>
  <si>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</si>
  <si>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</si>
  <si>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</si>
  <si>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</si>
  <si>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</si>
  <si>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</si>
  <si>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</si>
  <si>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</si>
  <si>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</si>
  <si>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</si>
  <si>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</si>
  <si>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</si>
  <si>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</si>
  <si>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</si>
  <si>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</si>
  <si>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</si>
  <si>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</si>
  <si>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</si>
  <si>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</si>
  <si>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</si>
  <si>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</si>
  <si>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</si>
  <si>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</si>
  <si>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</si>
  <si>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</si>
  <si>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</si>
  <si>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</si>
  <si>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</si>
  <si>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</si>
  <si>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</si>
  <si>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</si>
  <si>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</si>
  <si>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</si>
  <si>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</si>
  <si>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</si>
  <si>
    <t>Panne, recherches</t>
  </si>
  <si>
    <t>Data Quality #12</t>
  </si>
  <si>
    <t>Erreur MAT[CH] pour Ph. Morel</t>
  </si>
  <si>
    <t>Recherches de problèmes</t>
  </si>
  <si>
    <t>Correction pour les ménages</t>
  </si>
  <si>
    <t>Facturé le 28.01.2016</t>
  </si>
  <si>
    <t>Investigations bonne nouvelle</t>
  </si>
  <si>
    <t>Facturé le 07.03.2016</t>
  </si>
  <si>
    <t>Suivi GitLiab, correctifs, etc.</t>
  </si>
  <si>
    <t>Mise à jour RCH</t>
  </si>
  <si>
    <t>Mises à jour, BN, maintenance</t>
  </si>
  <si>
    <t>Recherches, adaptations d'adresses</t>
  </si>
  <si>
    <t>DataQuality 13, Reporting 6</t>
  </si>
  <si>
    <t>Décès</t>
  </si>
  <si>
    <t>Panne RCH (Vaud), gestion, divers</t>
  </si>
  <si>
    <t>BN</t>
  </si>
  <si>
    <t>Recherche d'erreurs dans l'adressage (BE)</t>
  </si>
  <si>
    <t>DataQuality, RCH</t>
  </si>
  <si>
    <t>Gestion des jobs</t>
  </si>
  <si>
    <t>BN, mises à jour RCH, etc.</t>
  </si>
  <si>
    <t>Facturé le 23.05.2016</t>
  </si>
  <si>
    <t>Déploiement</t>
  </si>
  <si>
    <t>Suivis GitLab</t>
  </si>
  <si>
    <t>Gestion de projet, suivi, maintenance</t>
  </si>
  <si>
    <t>Divers, suivi</t>
  </si>
  <si>
    <t>Issue DQ/#3</t>
  </si>
  <si>
    <t>Data Quality</t>
  </si>
  <si>
    <t>Villeneuve + 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</si>
</sst>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tabSelected="1" workbookViewId="0">
      <selection activeCell="C10" sqref="C10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42513</v>
      </c>
      <c r="C4" t="s">
        <v>243</v>
      </c>
      <c r="D4" s="22"/>
      <c r="E4" s="22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42514</v>
      </c>
      <c r="C5" t="s">
        <v>255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42519</v>
      </c>
      <c r="C6" t="s">
        <v>257</v>
      </c>
      <c r="D6" s="22">
        <v>1.3888888888888888E-2</v>
      </c>
      <c r="E6" s="2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42523</v>
      </c>
      <c r="C7" t="s">
        <v>258</v>
      </c>
      <c r="D7" s="22">
        <v>6.9444444444444441E-3</v>
      </c>
      <c r="E7" s="22"/>
      <c r="G7" s="2">
        <f t="shared" si="0"/>
        <v>0</v>
      </c>
    </row>
    <row r="8" spans="1:9" x14ac:dyDescent="0.25">
      <c r="A8" s="17" t="s">
        <v>2</v>
      </c>
      <c r="B8" s="1">
        <v>42528</v>
      </c>
      <c r="C8" t="s">
        <v>260</v>
      </c>
      <c r="D8" s="22">
        <v>0.10416666666666667</v>
      </c>
      <c r="E8" s="2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42535</v>
      </c>
      <c r="C9" t="s">
        <v>261</v>
      </c>
      <c r="D9" s="22">
        <v>4.8611111111111112E-2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42536</v>
      </c>
      <c r="C10" t="s">
        <v>243</v>
      </c>
      <c r="D10" s="22"/>
      <c r="E10" s="22">
        <v>5.5555555555555552E-2</v>
      </c>
      <c r="G10" s="2">
        <f t="shared" si="0"/>
        <v>0</v>
      </c>
    </row>
    <row r="11" spans="1:9" x14ac:dyDescent="0.25">
      <c r="A11" s="17" t="s">
        <v>2</v>
      </c>
      <c r="B11" s="1"/>
      <c r="D11" s="22"/>
      <c r="E11" s="22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2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42514</v>
      </c>
      <c r="C23" t="s">
        <v>145</v>
      </c>
      <c r="D23" s="23">
        <v>3.125E-2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42516</v>
      </c>
      <c r="C24" t="s">
        <v>256</v>
      </c>
      <c r="D24" s="23">
        <v>0.25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42520</v>
      </c>
      <c r="C25" t="s">
        <v>256</v>
      </c>
      <c r="D25" s="23">
        <v>2.0833333333333332E-2</v>
      </c>
      <c r="E25" s="20"/>
      <c r="G25" s="2">
        <f t="shared" si="0"/>
        <v>0</v>
      </c>
    </row>
    <row r="26" spans="1:7" x14ac:dyDescent="0.25">
      <c r="A26" t="s">
        <v>13</v>
      </c>
      <c r="B26" s="1">
        <v>42521</v>
      </c>
      <c r="C26" t="s">
        <v>256</v>
      </c>
      <c r="D26" s="23">
        <v>0.20833333333333334</v>
      </c>
      <c r="E26" s="20"/>
      <c r="G26" s="2">
        <f t="shared" si="0"/>
        <v>0</v>
      </c>
    </row>
    <row r="27" spans="1:7" x14ac:dyDescent="0.25">
      <c r="A27" t="s">
        <v>13</v>
      </c>
      <c r="B27" s="1">
        <v>42528</v>
      </c>
      <c r="C27" t="s">
        <v>259</v>
      </c>
      <c r="D27" s="23">
        <v>4.1666666666666664E-2</v>
      </c>
      <c r="E27" s="20"/>
      <c r="G27" s="2">
        <f t="shared" si="0"/>
        <v>0</v>
      </c>
    </row>
    <row r="28" spans="1:7" x14ac:dyDescent="0.25">
      <c r="A28" t="s">
        <v>13</v>
      </c>
      <c r="B28" s="1"/>
      <c r="D28" s="23"/>
      <c r="E28" s="20"/>
      <c r="G28" s="2">
        <f t="shared" si="0"/>
        <v>0</v>
      </c>
    </row>
    <row r="29" spans="1:7" x14ac:dyDescent="0.25">
      <c r="A29" t="s">
        <v>13</v>
      </c>
      <c r="B29" s="1"/>
      <c r="D29" s="23"/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0.73611111111111105</v>
      </c>
      <c r="E38" s="13">
        <f>SUM(E4:E37)</f>
        <v>0.18055555555555555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0.73611111111111105</v>
      </c>
      <c r="E40" s="10">
        <f>INT(DAY(D40)*24+HOUR(D40))+MINUTE(D40)/60</f>
        <v>17.666666666666668</v>
      </c>
      <c r="F40" s="11" t="s">
        <v>25</v>
      </c>
    </row>
    <row r="41" spans="1:12" x14ac:dyDescent="0.25">
      <c r="C41" t="s">
        <v>22</v>
      </c>
      <c r="E41" s="10">
        <f>E40*150</f>
        <v>2650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  <row r="61" spans="3:6" x14ac:dyDescent="0.25">
      <c r="C61" t="s">
        <v>254</v>
      </c>
      <c r="E61" s="9">
        <v>3350</v>
      </c>
      <c r="F6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opLeftCell="A10" workbookViewId="0">
      <selection activeCell="B14" sqref="B1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42444</v>
      </c>
      <c r="C4" t="s">
        <v>243</v>
      </c>
      <c r="D4" s="22"/>
      <c r="E4" s="22">
        <v>9.375E-2</v>
      </c>
      <c r="G4" s="2">
        <f t="shared" ref="G4:G37" si="0">D4*F4</f>
        <v>0</v>
      </c>
    </row>
    <row r="5" spans="1:9" x14ac:dyDescent="0.25">
      <c r="A5" s="17" t="s">
        <v>2</v>
      </c>
      <c r="B5" s="1">
        <v>42446</v>
      </c>
      <c r="C5" t="s">
        <v>115</v>
      </c>
      <c r="D5" s="22">
        <v>1.0416666666666666E-2</v>
      </c>
      <c r="E5" s="22"/>
      <c r="G5" s="2">
        <f t="shared" si="0"/>
        <v>0</v>
      </c>
    </row>
    <row r="6" spans="1:9" x14ac:dyDescent="0.25">
      <c r="A6" s="17" t="s">
        <v>2</v>
      </c>
      <c r="B6" s="1">
        <v>42447</v>
      </c>
      <c r="C6" t="s">
        <v>244</v>
      </c>
      <c r="D6" s="22"/>
      <c r="E6" s="2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42454</v>
      </c>
      <c r="C7" t="s">
        <v>243</v>
      </c>
      <c r="D7" s="22"/>
      <c r="E7" s="2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42454</v>
      </c>
      <c r="C8" t="s">
        <v>245</v>
      </c>
      <c r="D8" s="22">
        <v>5.5555555555555552E-2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42477</v>
      </c>
      <c r="C9" t="s">
        <v>248</v>
      </c>
      <c r="D9" s="22">
        <v>0.125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42478</v>
      </c>
      <c r="C10" t="s">
        <v>243</v>
      </c>
      <c r="D10" s="22"/>
      <c r="E10" s="22">
        <v>0.1111111111111111</v>
      </c>
      <c r="G10" s="2">
        <f t="shared" si="0"/>
        <v>0</v>
      </c>
    </row>
    <row r="11" spans="1:9" x14ac:dyDescent="0.25">
      <c r="A11" s="17" t="s">
        <v>2</v>
      </c>
      <c r="B11" s="1">
        <v>42479</v>
      </c>
      <c r="C11" t="s">
        <v>249</v>
      </c>
      <c r="D11" s="22"/>
      <c r="E11" s="22">
        <v>4.1666666666666664E-2</v>
      </c>
      <c r="G11" s="2">
        <f t="shared" si="0"/>
        <v>0</v>
      </c>
    </row>
    <row r="12" spans="1:9" x14ac:dyDescent="0.25">
      <c r="A12" s="17" t="s">
        <v>2</v>
      </c>
      <c r="B12" s="1">
        <v>42507</v>
      </c>
      <c r="C12" t="s">
        <v>250</v>
      </c>
      <c r="D12" s="22">
        <v>1.7361111111111112E-2</v>
      </c>
      <c r="E12" s="21"/>
      <c r="G12" s="2">
        <f t="shared" si="0"/>
        <v>0</v>
      </c>
    </row>
    <row r="13" spans="1:9" x14ac:dyDescent="0.25">
      <c r="A13" s="17" t="s">
        <v>2</v>
      </c>
      <c r="B13" s="1">
        <v>42508</v>
      </c>
      <c r="C13" t="s">
        <v>253</v>
      </c>
      <c r="D13" s="22"/>
      <c r="E13" s="22">
        <v>0.1388888888888889</v>
      </c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42440</v>
      </c>
      <c r="C23" t="s">
        <v>115</v>
      </c>
      <c r="D23" s="23">
        <v>4.1666666666666664E-2</v>
      </c>
      <c r="E23" s="20"/>
      <c r="G23" s="2">
        <f t="shared" si="0"/>
        <v>0</v>
      </c>
    </row>
    <row r="24" spans="1:7" x14ac:dyDescent="0.25">
      <c r="A24" t="s">
        <v>13</v>
      </c>
      <c r="B24" s="1">
        <v>42446</v>
      </c>
      <c r="C24" t="s">
        <v>242</v>
      </c>
      <c r="D24" s="23">
        <v>0.125</v>
      </c>
      <c r="E24" s="20"/>
      <c r="G24" s="2">
        <f t="shared" si="0"/>
        <v>0</v>
      </c>
    </row>
    <row r="25" spans="1:7" x14ac:dyDescent="0.25">
      <c r="A25" t="s">
        <v>13</v>
      </c>
      <c r="B25" s="1">
        <v>42451</v>
      </c>
      <c r="C25" t="s">
        <v>246</v>
      </c>
      <c r="D25" s="23">
        <v>0.11458333333333333</v>
      </c>
      <c r="E25" s="20"/>
      <c r="G25" s="2">
        <f t="shared" si="0"/>
        <v>0</v>
      </c>
    </row>
    <row r="26" spans="1:7" x14ac:dyDescent="0.25">
      <c r="A26" t="s">
        <v>13</v>
      </c>
      <c r="B26" s="1">
        <v>42472</v>
      </c>
      <c r="C26" t="s">
        <v>247</v>
      </c>
      <c r="D26" s="23">
        <v>3.125E-2</v>
      </c>
      <c r="E26" s="20"/>
      <c r="G26" s="2">
        <f t="shared" si="0"/>
        <v>0</v>
      </c>
    </row>
    <row r="27" spans="1:7" x14ac:dyDescent="0.25">
      <c r="A27" t="s">
        <v>13</v>
      </c>
      <c r="B27" s="1">
        <v>42474</v>
      </c>
      <c r="C27" t="s">
        <v>76</v>
      </c>
      <c r="D27" s="23">
        <v>2.0833333333333332E-2</v>
      </c>
      <c r="E27" s="20"/>
      <c r="G27" s="2">
        <f t="shared" si="0"/>
        <v>0</v>
      </c>
    </row>
    <row r="28" spans="1:7" x14ac:dyDescent="0.25">
      <c r="A28" t="s">
        <v>13</v>
      </c>
      <c r="B28" s="1">
        <v>42502</v>
      </c>
      <c r="C28" t="s">
        <v>251</v>
      </c>
      <c r="D28" s="23">
        <v>0.33333333333333331</v>
      </c>
      <c r="E28" s="20"/>
      <c r="G28" s="2">
        <f t="shared" si="0"/>
        <v>0</v>
      </c>
    </row>
    <row r="29" spans="1:7" x14ac:dyDescent="0.25">
      <c r="A29" t="s">
        <v>13</v>
      </c>
      <c r="B29" s="1">
        <v>42513</v>
      </c>
      <c r="C29" t="s">
        <v>252</v>
      </c>
      <c r="D29" s="23">
        <v>5.5555555555555552E-2</v>
      </c>
      <c r="E29" s="20"/>
      <c r="G29" s="2">
        <f t="shared" si="0"/>
        <v>0</v>
      </c>
    </row>
    <row r="30" spans="1:7" x14ac:dyDescent="0.25">
      <c r="A30" t="s">
        <v>13</v>
      </c>
      <c r="B30" s="1"/>
      <c r="D30" s="20"/>
      <c r="E30" s="20"/>
      <c r="G30" s="2">
        <f t="shared" si="0"/>
        <v>0</v>
      </c>
    </row>
    <row r="31" spans="1:7" x14ac:dyDescent="0.25">
      <c r="A31" t="s">
        <v>13</v>
      </c>
      <c r="B31" s="1"/>
      <c r="D31" s="20"/>
      <c r="E31" s="20"/>
      <c r="G31" s="2">
        <f t="shared" si="0"/>
        <v>0</v>
      </c>
    </row>
    <row r="32" spans="1:7" x14ac:dyDescent="0.25">
      <c r="A32" t="s">
        <v>13</v>
      </c>
      <c r="B32" s="1"/>
      <c r="D32" s="20"/>
      <c r="E32" s="20"/>
      <c r="G32" s="2">
        <f t="shared" si="0"/>
        <v>0</v>
      </c>
    </row>
    <row r="33" spans="1:12" x14ac:dyDescent="0.25">
      <c r="A33" t="s">
        <v>13</v>
      </c>
      <c r="B33" s="1"/>
      <c r="D33" s="20"/>
      <c r="E33" s="20"/>
      <c r="G33" s="2">
        <f t="shared" si="0"/>
        <v>0</v>
      </c>
    </row>
    <row r="34" spans="1:12" x14ac:dyDescent="0.25">
      <c r="A34" t="s">
        <v>13</v>
      </c>
      <c r="B34" s="1"/>
      <c r="D34" s="20"/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0.93055555555555558</v>
      </c>
      <c r="E38" s="13">
        <f>SUM(E4:E37)</f>
        <v>0.49652777777777779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0.93055555555555558</v>
      </c>
      <c r="E40" s="10">
        <f>INT(DAY(D40)*24+HOUR(D40))+MINUTE(D40)/60</f>
        <v>22.333333333333332</v>
      </c>
      <c r="F40" s="11" t="s">
        <v>25</v>
      </c>
    </row>
    <row r="41" spans="1:12" x14ac:dyDescent="0.25">
      <c r="C41" t="s">
        <v>22</v>
      </c>
      <c r="E41" s="10">
        <f>E40*150</f>
        <v>3350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workbookViewId="0">
      <selection activeCell="B12" sqref="B12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42412</v>
      </c>
      <c r="C7" t="s">
        <v>234</v>
      </c>
      <c r="D7" s="22">
        <v>1.3888888888888888E-2</v>
      </c>
      <c r="E7" s="22">
        <v>4.1666666666666664E-2</v>
      </c>
      <c r="G7" s="2">
        <f t="shared" si="0"/>
        <v>0</v>
      </c>
    </row>
    <row r="8" spans="1:9" x14ac:dyDescent="0.25">
      <c r="A8" s="17" t="s">
        <v>2</v>
      </c>
      <c r="B8" s="1">
        <v>42412</v>
      </c>
      <c r="C8" t="s">
        <v>236</v>
      </c>
      <c r="D8" s="22">
        <v>1.3888888888888888E-2</v>
      </c>
      <c r="E8" s="21"/>
      <c r="G8" s="2">
        <f t="shared" si="0"/>
        <v>0</v>
      </c>
    </row>
    <row r="9" spans="1:9" x14ac:dyDescent="0.25">
      <c r="A9" s="17" t="s">
        <v>2</v>
      </c>
      <c r="B9" s="1">
        <v>42422</v>
      </c>
      <c r="C9" t="s">
        <v>237</v>
      </c>
      <c r="D9" s="22">
        <v>2.0833333333333332E-2</v>
      </c>
      <c r="E9" s="21"/>
      <c r="G9" s="2">
        <f t="shared" si="0"/>
        <v>0</v>
      </c>
    </row>
    <row r="10" spans="1:9" x14ac:dyDescent="0.25">
      <c r="A10" s="17" t="s">
        <v>2</v>
      </c>
      <c r="B10" s="1">
        <v>42424</v>
      </c>
      <c r="C10" t="s">
        <v>6</v>
      </c>
      <c r="D10" s="22"/>
      <c r="E10" s="22">
        <v>5.5555555555555552E-2</v>
      </c>
      <c r="G10" s="2">
        <f t="shared" ref="G10:G37" si="1">D10*F10</f>
        <v>0</v>
      </c>
    </row>
    <row r="11" spans="1:9" x14ac:dyDescent="0.25">
      <c r="A11" s="17" t="s">
        <v>2</v>
      </c>
      <c r="B11" s="1">
        <v>42436</v>
      </c>
      <c r="C11" t="s">
        <v>240</v>
      </c>
      <c r="D11" s="22">
        <v>6.9444444444444434E-2</v>
      </c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>
        <v>42412</v>
      </c>
      <c r="C26" t="s">
        <v>118</v>
      </c>
      <c r="D26" s="23">
        <v>5.2083333333333336E-2</v>
      </c>
      <c r="E26" s="20"/>
      <c r="G26" s="2">
        <f t="shared" si="2"/>
        <v>0</v>
      </c>
    </row>
    <row r="27" spans="1:7" x14ac:dyDescent="0.25">
      <c r="A27" t="s">
        <v>13</v>
      </c>
      <c r="B27" s="1">
        <v>42412</v>
      </c>
      <c r="C27" t="s">
        <v>235</v>
      </c>
      <c r="D27" s="23">
        <v>3.125E-2</v>
      </c>
      <c r="E27" s="20"/>
      <c r="G27" s="2">
        <f t="shared" si="2"/>
        <v>0</v>
      </c>
    </row>
    <row r="28" spans="1:7" x14ac:dyDescent="0.25">
      <c r="A28" t="s">
        <v>13</v>
      </c>
      <c r="B28" s="1">
        <v>42424</v>
      </c>
      <c r="C28" t="s">
        <v>238</v>
      </c>
      <c r="D28" s="23">
        <v>5.5555555555555552E-2</v>
      </c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0.66666666666666674</v>
      </c>
      <c r="E38" s="13">
        <f>SUM(E4:E37)</f>
        <v>0.15277777777777776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0.66666666666666674</v>
      </c>
      <c r="E40" s="10">
        <f>INT(DAY(D40)*24+HOUR(D40))+MINUTE(D40)/60</f>
        <v>16</v>
      </c>
      <c r="F40" s="11" t="s">
        <v>25</v>
      </c>
    </row>
    <row r="41" spans="1:12" x14ac:dyDescent="0.25">
      <c r="C41" t="s">
        <v>22</v>
      </c>
      <c r="E41" s="10">
        <f>E40*150</f>
        <v>2400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  <row r="59" spans="3:6" x14ac:dyDescent="0.25">
      <c r="C59" t="s">
        <v>239</v>
      </c>
      <c r="E59" s="9">
        <v>4612.5</v>
      </c>
      <c r="F59" t="s">
        <v>26</v>
      </c>
    </row>
    <row r="60" spans="3:6" x14ac:dyDescent="0.25">
      <c r="C60" t="s">
        <v>241</v>
      </c>
      <c r="E60" s="9">
        <v>2400</v>
      </c>
      <c r="F6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opLeftCell="A10"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2016.21-30</vt:lpstr>
      <vt:lpstr>2016.10-20</vt:lpstr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2016-06-15T04:10:36Z</dcterms:modified>
</cp:coreProperties>
</file>