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worksheets/sheet1.xml" ContentType="application/vnd.openxmlformats-officedocument.spreadsheetml.workshee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drawings/drawing2.xml" ContentType="application/vnd.openxmlformats-officedocument.drawing+xml"/>
  <Override PartName="/xl/charts/chart62.xml" ContentType="application/vnd.openxmlformats-officedocument.drawingml.chart+xml"/>
  <Override PartName="/xl/drawings/drawing3.xml" ContentType="application/vnd.openxmlformats-officedocument.drawing+xml"/>
  <Override PartName="/xl/charts/chart53.xml" ContentType="application/vnd.openxmlformats-officedocument.drawingml.char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6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C031D4E-5C41-4FD5-9087-FD892CDEDF65}" xr6:coauthVersionLast="47" xr6:coauthVersionMax="47" xr10:uidLastSave="{00000000-0000-0000-0000-000000000000}"/>
  <bookViews>
    <workbookView xWindow="-98" yWindow="-98" windowWidth="19095" windowHeight="12075" firstSheet="9" activeTab="16" xr2:uid="{00000000-000D-0000-FFFF-FFFF00000000}"/>
  </bookViews>
  <sheets>
    <sheet name="AGUACEN" sheetId="1" r:id="rId1"/>
    <sheet name="SEDCEN" sheetId="2" r:id="rId2"/>
    <sheet name="SUELO1MCEN" sheetId="3" r:id="rId3"/>
    <sheet name="SUELO5MCEN" sheetId="4" r:id="rId4"/>
    <sheet name="RANAS" sheetId="5" r:id="rId5"/>
    <sheet name="BATS" sheetId="13" r:id="rId6"/>
    <sheet name="BICHOS" sheetId="21" r:id="rId7"/>
    <sheet name="AguaX" sheetId="6" r:id="rId8"/>
    <sheet name="SEDX" sheetId="7" r:id="rId9"/>
    <sheet name="S1X" sheetId="8" r:id="rId10"/>
    <sheet name="S5X" sheetId="9" r:id="rId11"/>
    <sheet name="MEAN" sheetId="10" r:id="rId12"/>
    <sheet name="SUM" sheetId="11" r:id="rId13"/>
    <sheet name="SD" sheetId="12" r:id="rId14"/>
    <sheet name="EE" sheetId="16" r:id="rId15"/>
    <sheet name="numero_fauna" sheetId="14" r:id="rId16"/>
    <sheet name="barplot" sheetId="15" r:id="rId17"/>
    <sheet name="MEANBIO" sheetId="17" r:id="rId18"/>
    <sheet name="SDBIO" sheetId="18" r:id="rId19"/>
    <sheet name="EEBIO" sheetId="19" r:id="rId20"/>
    <sheet name="Hoja4" sheetId="20" r:id="rId21"/>
  </sheets>
  <definedNames>
    <definedName name="_xlnm._FilterDatabase" localSheetId="5" hidden="1">BATS!$A$1:$N$57</definedName>
    <definedName name="_xlnm._FilterDatabase" localSheetId="6" hidden="1">BICHOS!$D$1:$D$20</definedName>
    <definedName name="_xlnm._FilterDatabase" localSheetId="4" hidden="1">RANAS!$A$1:$O$92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15" l="1"/>
  <c r="D50" i="15"/>
  <c r="D49" i="15"/>
  <c r="B52" i="15"/>
  <c r="C52" i="15"/>
  <c r="D52" i="15"/>
  <c r="C51" i="15"/>
  <c r="D51" i="15"/>
  <c r="B49" i="15"/>
  <c r="B50" i="15"/>
  <c r="L23" i="11"/>
  <c r="C23" i="11"/>
  <c r="D23" i="11"/>
  <c r="E23" i="11"/>
  <c r="F23" i="11"/>
  <c r="G23" i="11"/>
  <c r="H23" i="11"/>
  <c r="I23" i="11"/>
  <c r="J23" i="11"/>
  <c r="K23" i="11"/>
  <c r="M23" i="11"/>
  <c r="N23" i="11"/>
  <c r="O23" i="11"/>
  <c r="P23" i="11"/>
  <c r="Q23" i="11"/>
  <c r="B23" i="11"/>
  <c r="C29" i="17"/>
  <c r="E29" i="17"/>
  <c r="G29" i="17"/>
  <c r="I29" i="17"/>
  <c r="E23" i="17"/>
  <c r="B29" i="17"/>
  <c r="D29" i="17"/>
  <c r="F29" i="17"/>
  <c r="H29" i="17"/>
  <c r="D23" i="17"/>
  <c r="C28" i="17"/>
  <c r="E28" i="17"/>
  <c r="G28" i="17"/>
  <c r="I28" i="17"/>
  <c r="E22" i="17"/>
  <c r="B28" i="17"/>
  <c r="D28" i="17"/>
  <c r="F28" i="17"/>
  <c r="H28" i="17"/>
  <c r="D22" i="17"/>
  <c r="B18" i="17"/>
  <c r="G31" i="15"/>
  <c r="G33" i="15"/>
  <c r="G35" i="15"/>
  <c r="G37" i="15"/>
  <c r="G39" i="15"/>
  <c r="G41" i="15"/>
  <c r="G43" i="15"/>
  <c r="G45" i="15"/>
  <c r="G50" i="15"/>
  <c r="G30" i="15"/>
  <c r="G32" i="15"/>
  <c r="G34" i="15"/>
  <c r="G36" i="15"/>
  <c r="G38" i="15"/>
  <c r="G40" i="15"/>
  <c r="G42" i="15"/>
  <c r="G44" i="15"/>
  <c r="G49" i="15"/>
  <c r="C47" i="15"/>
  <c r="D47" i="15"/>
  <c r="E47" i="15"/>
  <c r="F47" i="15"/>
  <c r="B47" i="15"/>
  <c r="H19" i="20"/>
  <c r="B26" i="17"/>
  <c r="B25" i="17"/>
  <c r="B24" i="17"/>
  <c r="B23" i="17"/>
  <c r="B22" i="17"/>
  <c r="D18" i="17"/>
  <c r="E18" i="17"/>
  <c r="F18" i="17"/>
  <c r="G18" i="17"/>
  <c r="H18" i="17"/>
  <c r="I18" i="17"/>
  <c r="C18" i="17"/>
  <c r="G19" i="20"/>
  <c r="I31" i="18"/>
  <c r="H31" i="18"/>
  <c r="H28" i="18"/>
  <c r="I25" i="18"/>
  <c r="H25" i="18"/>
  <c r="I22" i="18"/>
  <c r="H22" i="18"/>
  <c r="I19" i="18"/>
  <c r="H19" i="18"/>
  <c r="H21" i="18"/>
  <c r="I21" i="18"/>
  <c r="H24" i="18"/>
  <c r="I24" i="18"/>
  <c r="H27" i="18"/>
  <c r="I27" i="18"/>
  <c r="I28" i="18"/>
  <c r="H30" i="18"/>
  <c r="I30" i="18"/>
  <c r="I18" i="18"/>
  <c r="H18" i="18"/>
  <c r="F31" i="18"/>
  <c r="F28" i="18"/>
  <c r="F25" i="18"/>
  <c r="F22" i="18"/>
  <c r="F19" i="18"/>
  <c r="F21" i="18"/>
  <c r="F24" i="18"/>
  <c r="F27" i="18"/>
  <c r="F30" i="18"/>
  <c r="F18" i="18"/>
  <c r="D18" i="18"/>
  <c r="D31" i="18"/>
  <c r="D28" i="18"/>
  <c r="D25" i="18"/>
  <c r="D22" i="18"/>
  <c r="D19" i="18"/>
  <c r="D21" i="18"/>
  <c r="D24" i="18"/>
  <c r="D27" i="18"/>
  <c r="D30" i="18"/>
  <c r="B31" i="18"/>
  <c r="B19" i="18"/>
  <c r="B25" i="18"/>
  <c r="C21" i="18"/>
  <c r="C18" i="18"/>
  <c r="B18" i="18"/>
  <c r="C31" i="18"/>
  <c r="C19" i="18"/>
  <c r="B21" i="18"/>
  <c r="B22" i="18"/>
  <c r="C22" i="18"/>
  <c r="B24" i="18"/>
  <c r="C24" i="18"/>
  <c r="C25" i="18"/>
  <c r="B27" i="18"/>
  <c r="C27" i="18"/>
  <c r="B28" i="18"/>
  <c r="C28" i="18"/>
  <c r="B30" i="18"/>
  <c r="C30" i="18"/>
  <c r="N48" i="5"/>
</calcChain>
</file>

<file path=xl/sharedStrings.xml><?xml version="1.0" encoding="utf-8"?>
<sst xmlns="http://schemas.openxmlformats.org/spreadsheetml/2006/main" count="2589" uniqueCount="179">
  <si>
    <t>HCH</t>
  </si>
  <si>
    <t>HEPTA</t>
  </si>
  <si>
    <t>DRINES</t>
  </si>
  <si>
    <t>ENDOSULFANES</t>
  </si>
  <si>
    <t>DDT</t>
  </si>
  <si>
    <t>HCHCen</t>
  </si>
  <si>
    <t>HEPTACen</t>
  </si>
  <si>
    <t>DRINESCen</t>
  </si>
  <si>
    <t>ENDOSULFANESCen</t>
  </si>
  <si>
    <t>DDTCen</t>
  </si>
  <si>
    <t>SITIO</t>
  </si>
  <si>
    <t>PAISAJE</t>
  </si>
  <si>
    <t>COBERTURA</t>
  </si>
  <si>
    <t>ESTACION</t>
  </si>
  <si>
    <t>TEMPORADA</t>
  </si>
  <si>
    <t>PANTEON</t>
  </si>
  <si>
    <t>T</t>
  </si>
  <si>
    <t>L</t>
  </si>
  <si>
    <t>PIXQUIAC</t>
  </si>
  <si>
    <t>C</t>
  </si>
  <si>
    <t>PUENTE</t>
  </si>
  <si>
    <t>SORDO</t>
  </si>
  <si>
    <t>TLALCHY</t>
  </si>
  <si>
    <t>TORILES</t>
  </si>
  <si>
    <t>VENADO</t>
  </si>
  <si>
    <t>VERTEDERO</t>
  </si>
  <si>
    <t>S</t>
  </si>
  <si>
    <t>ESPECIE</t>
  </si>
  <si>
    <t>E. miotympanum</t>
  </si>
  <si>
    <t>C. taeniopus</t>
  </si>
  <si>
    <t>HCHmean</t>
  </si>
  <si>
    <t>HCHsd</t>
  </si>
  <si>
    <t>HEPTAmean</t>
  </si>
  <si>
    <t>HEPTAsd</t>
  </si>
  <si>
    <t>DRINESmean</t>
  </si>
  <si>
    <t>DRINESsd</t>
  </si>
  <si>
    <t>ENDOSULFANESmean</t>
  </si>
  <si>
    <t>ENDOSULFANESsd</t>
  </si>
  <si>
    <t>DDTmean</t>
  </si>
  <si>
    <t>DDTsd</t>
  </si>
  <si>
    <t>*calculado con censtats del paquete NADA con la estimación  ROS</t>
  </si>
  <si>
    <t>A</t>
  </si>
  <si>
    <t>a</t>
  </si>
  <si>
    <t>ANCHO</t>
  </si>
  <si>
    <t>SORDO_S</t>
  </si>
  <si>
    <t>TORILES_S</t>
  </si>
  <si>
    <t>PIXQUIAC_S</t>
  </si>
  <si>
    <t>VENADO_S</t>
  </si>
  <si>
    <t>TLALCHY_S</t>
  </si>
  <si>
    <t>VERTEDERO_S</t>
  </si>
  <si>
    <t>PANTEON_S</t>
  </si>
  <si>
    <t>PUENTE_S</t>
  </si>
  <si>
    <t>HCHSUM</t>
  </si>
  <si>
    <t>HEPTASUM</t>
  </si>
  <si>
    <t>DRINESSUM</t>
  </si>
  <si>
    <t>ENDOSULFANESSUM</t>
  </si>
  <si>
    <t>DDTSUM</t>
  </si>
  <si>
    <t>PLAG</t>
  </si>
  <si>
    <t>HCHAGUA</t>
  </si>
  <si>
    <t>HCHSED</t>
  </si>
  <si>
    <t>HCHS1</t>
  </si>
  <si>
    <t>HCHS5</t>
  </si>
  <si>
    <t>HEPTAAGUA</t>
  </si>
  <si>
    <t>HEPTASED</t>
  </si>
  <si>
    <t>HEPTAS1</t>
  </si>
  <si>
    <t>HEPTAS5</t>
  </si>
  <si>
    <t>DRINESAGUA</t>
  </si>
  <si>
    <t>DRINESSED</t>
  </si>
  <si>
    <t>DRINESS1</t>
  </si>
  <si>
    <t>DRINESS5</t>
  </si>
  <si>
    <t>ENDOAGUA</t>
  </si>
  <si>
    <t>ENDOSED</t>
  </si>
  <si>
    <t>ENDOS1</t>
  </si>
  <si>
    <t>ENDOS5</t>
  </si>
  <si>
    <t>DDTAGUA</t>
  </si>
  <si>
    <t>DDTSED</t>
  </si>
  <si>
    <t>DDTS1</t>
  </si>
  <si>
    <t>DDTS5</t>
  </si>
  <si>
    <t>Lluvias</t>
  </si>
  <si>
    <t>Secas</t>
  </si>
  <si>
    <t>ranas L</t>
  </si>
  <si>
    <t>ranas S</t>
  </si>
  <si>
    <t>bats L</t>
  </si>
  <si>
    <t>bats S</t>
  </si>
  <si>
    <r>
      <rPr>
        <sz val="11"/>
        <color theme="1"/>
        <rFont val="Calibri"/>
        <family val="2"/>
      </rPr>
      <t xml:space="preserve">Σ </t>
    </r>
    <r>
      <rPr>
        <sz val="11"/>
        <color theme="1"/>
        <rFont val="Calibri"/>
        <family val="2"/>
        <scheme val="minor"/>
      </rPr>
      <t>HCH</t>
    </r>
  </si>
  <si>
    <t>Σ HEPTA</t>
  </si>
  <si>
    <t>Σ DRINES</t>
  </si>
  <si>
    <t>Σ ENDO</t>
  </si>
  <si>
    <t>Σ DDT</t>
  </si>
  <si>
    <t>ND</t>
  </si>
  <si>
    <t>AGUA Sordo</t>
  </si>
  <si>
    <t>AGUA Pixquiac</t>
  </si>
  <si>
    <t>SED Pixquiac</t>
  </si>
  <si>
    <t>SUELO 1M Pixquiac</t>
  </si>
  <si>
    <t>SUELO 5M Pixquiac</t>
  </si>
  <si>
    <t>AGUA Venado</t>
  </si>
  <si>
    <t>SED Venado</t>
  </si>
  <si>
    <t>SUELO 1M Venado</t>
  </si>
  <si>
    <t>SUELO 5M Venado</t>
  </si>
  <si>
    <t>SED  Sordo</t>
  </si>
  <si>
    <t>SUELO 1M  Sordo</t>
  </si>
  <si>
    <t>SUELO 5M  Sordo</t>
  </si>
  <si>
    <t>AGUA Toriles</t>
  </si>
  <si>
    <t>SED  Toriles</t>
  </si>
  <si>
    <t>SUELO 1M   Toriles</t>
  </si>
  <si>
    <t>SUELO 5M   Toriles</t>
  </si>
  <si>
    <t>AGUA Panteón</t>
  </si>
  <si>
    <t>SED   Panteón</t>
  </si>
  <si>
    <t>SUELO 1M    Panteón</t>
  </si>
  <si>
    <t>SUELO 5M    Panteón</t>
  </si>
  <si>
    <t>AGUA Puente</t>
  </si>
  <si>
    <t>SED  Puente</t>
  </si>
  <si>
    <t>SUELO 1M   Puente</t>
  </si>
  <si>
    <t>SUELO 5M    Puente</t>
  </si>
  <si>
    <t>AGUA Tlalchy</t>
  </si>
  <si>
    <t>SED  Tlalchy</t>
  </si>
  <si>
    <t>SUELO 1M  Tlalchy</t>
  </si>
  <si>
    <t>SUELO 5M    Tlalchy</t>
  </si>
  <si>
    <t>AGUA Vertedero</t>
  </si>
  <si>
    <t>SED  Vertedero</t>
  </si>
  <si>
    <t>SUELO 1M  Vertedero</t>
  </si>
  <si>
    <t>SUELO 5M   Vertedero</t>
  </si>
  <si>
    <t xml:space="preserve">L </t>
  </si>
  <si>
    <t xml:space="preserve">S </t>
  </si>
  <si>
    <t>HCHRANAS</t>
  </si>
  <si>
    <t>HCHBATS</t>
  </si>
  <si>
    <t>HCHBICHOS</t>
  </si>
  <si>
    <t>HEPTARANAS</t>
  </si>
  <si>
    <t>HEPTABATS</t>
  </si>
  <si>
    <t>HEPTABICHOS</t>
  </si>
  <si>
    <t>DRINESRANAS</t>
  </si>
  <si>
    <t>DRINESBATS</t>
  </si>
  <si>
    <t>DRINESBICHOS</t>
  </si>
  <si>
    <t>ENDORANAS</t>
  </si>
  <si>
    <t>ENDOBATS</t>
  </si>
  <si>
    <t>ENDOBICHOS</t>
  </si>
  <si>
    <t>DDTRANAS</t>
  </si>
  <si>
    <t>DDTBATS</t>
  </si>
  <si>
    <t>DDTBICHOS</t>
  </si>
  <si>
    <t>Pixquiac</t>
  </si>
  <si>
    <t>Venado</t>
  </si>
  <si>
    <t>Sordo</t>
  </si>
  <si>
    <t>Toriles</t>
  </si>
  <si>
    <t>Panteón</t>
  </si>
  <si>
    <t>Puente</t>
  </si>
  <si>
    <t>Tlalchy</t>
  </si>
  <si>
    <t>Vertedero</t>
  </si>
  <si>
    <t>Suma</t>
  </si>
  <si>
    <t>bichos</t>
  </si>
  <si>
    <t>sordo</t>
  </si>
  <si>
    <t>suma sitio</t>
  </si>
  <si>
    <t>ENDO</t>
  </si>
  <si>
    <t>lluvias</t>
  </si>
  <si>
    <t>secas</t>
  </si>
  <si>
    <t>suma plaguicida:</t>
  </si>
  <si>
    <t>suma sitio ranas</t>
  </si>
  <si>
    <t>suma sitio bats</t>
  </si>
  <si>
    <t>suma sitio bichos</t>
  </si>
  <si>
    <t>vertedero</t>
  </si>
  <si>
    <t>vertedero_s</t>
  </si>
  <si>
    <t>tlalchy_s</t>
  </si>
  <si>
    <t>toriles</t>
  </si>
  <si>
    <t>toriles_s</t>
  </si>
  <si>
    <t>sordo_s</t>
  </si>
  <si>
    <t>puente</t>
  </si>
  <si>
    <t>ranas</t>
  </si>
  <si>
    <t>bats</t>
  </si>
  <si>
    <t>más</t>
  </si>
  <si>
    <t>ll</t>
  </si>
  <si>
    <t>s</t>
  </si>
  <si>
    <t>menos</t>
  </si>
  <si>
    <t>pixquiac</t>
  </si>
  <si>
    <t>suma temporada</t>
  </si>
  <si>
    <t>suma</t>
  </si>
  <si>
    <t>INSECTOS:</t>
  </si>
  <si>
    <t>media trans</t>
  </si>
  <si>
    <t>media cons</t>
  </si>
  <si>
    <t>de cons</t>
  </si>
  <si>
    <t>de 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</si>
</sst>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0000"/>
    <numFmt numFmtId="165" formatCode="0.0000000000000"/>
    <numFmt numFmtId="166" formatCode="0.00000000000000000000"/>
    <numFmt numFmtId="167" formatCode="0.00000000000000000000000"/>
    <numFmt numFmtId="168" formatCode="0.000000"/>
    <numFmt numFmtId="169" formatCode="0.000"/>
    <numFmt numFmtId="170" formatCode="0.00000"/>
    <numFmt numFmtId="171" formatCode="#,##0.0000"/>
    <numFmt numFmtId="172" formatCode="#,##0.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Tahoma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Lucida Console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6">
    <xf numFmtId="0" fontId="0" fillId="0" borderId="0" xfId="0"/>
    <xf numFmtId="164" fontId="14" fillId="0" borderId="0" xfId="0" applyNumberFormat="1" applyFont="1"/>
    <xf numFmtId="164" fontId="0" fillId="0" borderId="0" xfId="0" applyNumberFormat="1"/>
    <xf numFmtId="164" fontId="0" fillId="0" borderId="10" xfId="0" applyNumberFormat="1" applyBorder="1"/>
    <xf numFmtId="164" fontId="18" fillId="0" borderId="0" xfId="0" applyNumberFormat="1" applyFont="1" applyAlignment="1">
      <alignment horizontal="right"/>
    </xf>
    <xf numFmtId="164" fontId="18" fillId="0" borderId="10" xfId="0" applyNumberFormat="1" applyFont="1" applyBorder="1" applyAlignment="1">
      <alignment horizontal="right"/>
    </xf>
    <xf numFmtId="164" fontId="19" fillId="0" borderId="0" xfId="0" applyNumberFormat="1" applyFont="1" applyAlignment="1">
      <alignment horizontal="right"/>
    </xf>
    <xf numFmtId="0" fontId="14" fillId="0" borderId="0" xfId="0" applyFont="1"/>
    <xf numFmtId="165" fontId="0" fillId="0" borderId="0" xfId="0" applyNumberFormat="1"/>
    <xf numFmtId="165" fontId="14" fillId="0" borderId="0" xfId="0" applyNumberFormat="1" applyFont="1"/>
    <xf numFmtId="165" fontId="0" fillId="0" borderId="10" xfId="0" applyNumberFormat="1" applyBorder="1"/>
    <xf numFmtId="164" fontId="1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0" fontId="16" fillId="33" borderId="11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0" fillId="0" borderId="10" xfId="0" applyBorder="1"/>
    <xf numFmtId="164" fontId="14" fillId="0" borderId="10" xfId="0" applyNumberFormat="1" applyFont="1" applyBorder="1"/>
    <xf numFmtId="0" fontId="14" fillId="0" borderId="10" xfId="0" applyFont="1" applyBorder="1"/>
    <xf numFmtId="0" fontId="20" fillId="33" borderId="13" xfId="0" applyFont="1" applyFill="1" applyBorder="1" applyAlignment="1">
      <alignment horizontal="center" vertical="center"/>
    </xf>
    <xf numFmtId="0" fontId="23" fillId="0" borderId="0" xfId="0" applyFont="1"/>
    <xf numFmtId="164" fontId="20" fillId="33" borderId="11" xfId="0" applyNumberFormat="1" applyFont="1" applyFill="1" applyBorder="1" applyAlignment="1">
      <alignment horizontal="center" vertical="center"/>
    </xf>
    <xf numFmtId="164" fontId="0" fillId="34" borderId="0" xfId="0" applyNumberFormat="1" applyFill="1"/>
    <xf numFmtId="164" fontId="21" fillId="0" borderId="0" xfId="0" applyNumberFormat="1" applyFont="1"/>
    <xf numFmtId="164" fontId="22" fillId="0" borderId="0" xfId="0" applyNumberFormat="1" applyFont="1"/>
    <xf numFmtId="164" fontId="20" fillId="33" borderId="12" xfId="0" applyNumberFormat="1" applyFont="1" applyFill="1" applyBorder="1" applyAlignment="1">
      <alignment horizontal="center" vertical="center"/>
    </xf>
    <xf numFmtId="166" fontId="20" fillId="33" borderId="11" xfId="0" applyNumberFormat="1" applyFont="1" applyFill="1" applyBorder="1" applyAlignment="1">
      <alignment horizontal="center" vertical="center"/>
    </xf>
    <xf numFmtId="166" fontId="20" fillId="33" borderId="12" xfId="0" applyNumberFormat="1" applyFont="1" applyFill="1" applyBorder="1" applyAlignment="1">
      <alignment horizontal="center" vertical="center"/>
    </xf>
    <xf numFmtId="166" fontId="0" fillId="0" borderId="0" xfId="0" applyNumberFormat="1"/>
    <xf numFmtId="166" fontId="14" fillId="0" borderId="0" xfId="0" applyNumberFormat="1" applyFont="1"/>
    <xf numFmtId="166" fontId="14" fillId="0" borderId="0" xfId="0" applyNumberFormat="1" applyFont="1" applyAlignment="1">
      <alignment horizontal="center"/>
    </xf>
    <xf numFmtId="166" fontId="25" fillId="33" borderId="11" xfId="0" applyNumberFormat="1" applyFont="1" applyFill="1" applyBorder="1" applyAlignment="1">
      <alignment horizontal="center" vertical="center"/>
    </xf>
    <xf numFmtId="166" fontId="25" fillId="33" borderId="12" xfId="0" applyNumberFormat="1" applyFont="1" applyFill="1" applyBorder="1" applyAlignment="1">
      <alignment horizontal="center" vertical="center"/>
    </xf>
    <xf numFmtId="167" fontId="14" fillId="0" borderId="0" xfId="0" applyNumberFormat="1" applyFont="1"/>
    <xf numFmtId="167" fontId="24" fillId="0" borderId="0" xfId="0" applyNumberFormat="1" applyFont="1"/>
    <xf numFmtId="167" fontId="0" fillId="0" borderId="0" xfId="0" applyNumberFormat="1"/>
    <xf numFmtId="167" fontId="14" fillId="0" borderId="0" xfId="0" applyNumberFormat="1" applyFont="1" applyAlignment="1">
      <alignment horizontal="center"/>
    </xf>
    <xf numFmtId="166" fontId="25" fillId="33" borderId="14" xfId="0" applyNumberFormat="1" applyFont="1" applyFill="1" applyBorder="1" applyAlignment="1">
      <alignment horizontal="center" vertical="center"/>
    </xf>
    <xf numFmtId="166" fontId="20" fillId="33" borderId="14" xfId="0" applyNumberFormat="1" applyFont="1" applyFill="1" applyBorder="1" applyAlignment="1">
      <alignment horizontal="center" vertical="center"/>
    </xf>
    <xf numFmtId="164" fontId="24" fillId="0" borderId="0" xfId="0" applyNumberFormat="1" applyFont="1"/>
    <xf numFmtId="164" fontId="25" fillId="33" borderId="11" xfId="0" applyNumberFormat="1" applyFont="1" applyFill="1" applyBorder="1" applyAlignment="1">
      <alignment horizontal="center" vertical="center"/>
    </xf>
    <xf numFmtId="164" fontId="25" fillId="33" borderId="12" xfId="0" applyNumberFormat="1" applyFont="1" applyFill="1" applyBorder="1" applyAlignment="1">
      <alignment horizontal="center" vertical="center"/>
    </xf>
    <xf numFmtId="164" fontId="25" fillId="33" borderId="15" xfId="0" applyNumberFormat="1" applyFont="1" applyFill="1" applyBorder="1" applyAlignment="1">
      <alignment horizontal="center" vertical="center"/>
    </xf>
    <xf numFmtId="0" fontId="16" fillId="33" borderId="11" xfId="0" applyFont="1" applyFill="1" applyBorder="1"/>
    <xf numFmtId="0" fontId="16" fillId="33" borderId="1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33" borderId="11" xfId="0" applyFont="1" applyFill="1" applyBorder="1" applyAlignment="1">
      <alignment horizontal="center"/>
    </xf>
    <xf numFmtId="2" fontId="21" fillId="0" borderId="0" xfId="0" applyNumberFormat="1" applyFont="1" applyAlignment="1">
      <alignment horizontal="right"/>
    </xf>
    <xf numFmtId="2" fontId="0" fillId="0" borderId="0" xfId="0" applyNumberFormat="1"/>
    <xf numFmtId="0" fontId="26" fillId="0" borderId="0" xfId="0" applyFont="1"/>
    <xf numFmtId="2" fontId="21" fillId="0" borderId="0" xfId="0" applyNumberFormat="1" applyFont="1"/>
    <xf numFmtId="0" fontId="21" fillId="0" borderId="0" xfId="0" applyFont="1"/>
    <xf numFmtId="168" fontId="24" fillId="0" borderId="0" xfId="0" applyNumberFormat="1" applyFont="1"/>
    <xf numFmtId="168" fontId="21" fillId="0" borderId="0" xfId="0" applyNumberFormat="1" applyFont="1"/>
    <xf numFmtId="168" fontId="14" fillId="0" borderId="0" xfId="0" applyNumberFormat="1" applyFont="1"/>
    <xf numFmtId="0" fontId="0" fillId="35" borderId="0" xfId="0" applyFill="1"/>
    <xf numFmtId="0" fontId="0" fillId="36" borderId="0" xfId="0" applyFill="1"/>
    <xf numFmtId="169" fontId="0" fillId="0" borderId="0" xfId="0" applyNumberFormat="1"/>
    <xf numFmtId="170" fontId="0" fillId="0" borderId="0" xfId="0" applyNumberFormat="1"/>
    <xf numFmtId="170" fontId="28" fillId="0" borderId="0" xfId="0" applyNumberFormat="1" applyFont="1"/>
    <xf numFmtId="170" fontId="24" fillId="0" borderId="0" xfId="0" applyNumberFormat="1" applyFont="1"/>
    <xf numFmtId="170" fontId="2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16" fillId="33" borderId="11" xfId="0" applyFont="1" applyFill="1" applyBorder="1" applyAlignment="1">
      <alignment horizontal="left"/>
    </xf>
    <xf numFmtId="169" fontId="0" fillId="0" borderId="0" xfId="0" applyNumberFormat="1" applyAlignment="1">
      <alignment horizontal="left"/>
    </xf>
    <xf numFmtId="1" fontId="0" fillId="0" borderId="0" xfId="0" applyNumberFormat="1"/>
    <xf numFmtId="1" fontId="21" fillId="0" borderId="0" xfId="0" applyNumberFormat="1" applyFont="1"/>
    <xf numFmtId="168" fontId="0" fillId="0" borderId="0" xfId="0" applyNumberFormat="1"/>
    <xf numFmtId="0" fontId="20" fillId="33" borderId="16" xfId="0" applyFont="1" applyFill="1" applyBorder="1" applyAlignment="1">
      <alignment horizontal="center"/>
    </xf>
    <xf numFmtId="4" fontId="0" fillId="0" borderId="0" xfId="0" applyNumberFormat="1"/>
    <xf numFmtId="171" fontId="0" fillId="0" borderId="0" xfId="0" applyNumberFormat="1"/>
    <xf numFmtId="172" fontId="0" fillId="0" borderId="0" xfId="0" applyNumberFormat="1"/>
    <xf numFmtId="168" fontId="24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MEAN!$B$25</c:f>
              <c:strCache>
                <c:ptCount val="1"/>
                <c:pt idx="0">
                  <c:v>Lluvias</c:v>
                </c:pt>
              </c:strCache>
            </c:strRef>
          </c:tx>
          <c:invertIfNegative val="0"/>
          <c:cat>
            <c:strRef>
              <c:f>MEAN!$A$26:$A$30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MEAN!$B$26:$B$30</c:f>
              <c:numCache>
                <c:formatCode>0.000000</c:formatCode>
                <c:ptCount val="5"/>
                <c:pt idx="0">
                  <c:v>2.9126610000000002E-4</c:v>
                </c:pt>
                <c:pt idx="1">
                  <c:v>2.381227E-4</c:v>
                </c:pt>
                <c:pt idx="2">
                  <c:v>9.5883670000000004E-4</c:v>
                </c:pt>
                <c:pt idx="3">
                  <c:v>6.5910179999999999E-4</c:v>
                </c:pt>
                <c:pt idx="4">
                  <c:v>1.800781E-3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8-4190-8515-7B9C9822D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423872"/>
        <c:axId val="93425664"/>
      </c:barChart>
      <c:catAx>
        <c:axId val="93423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3425664"/>
        <c:crosses val="autoZero"/>
        <c:auto val="1"/>
        <c:lblAlgn val="ctr"/>
        <c:lblOffset val="100"/>
        <c:noMultiLvlLbl val="0"/>
      </c:catAx>
      <c:valAx>
        <c:axId val="93425664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93423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MEAN!$A$26:$A$30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MEAN!$C$26:$C$30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2.2068850000000001E-4</c:v>
                </c:pt>
                <c:pt idx="3">
                  <c:v>0</c:v>
                </c:pt>
                <c:pt idx="4">
                  <c:v>1.336772E-3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6-4777-A888-4DC222B60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4442240"/>
        <c:axId val="94443776"/>
      </c:barChart>
      <c:catAx>
        <c:axId val="94442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4443776"/>
        <c:crosses val="autoZero"/>
        <c:auto val="1"/>
        <c:lblAlgn val="ctr"/>
        <c:lblOffset val="100"/>
        <c:noMultiLvlLbl val="0"/>
      </c:catAx>
      <c:valAx>
        <c:axId val="94443776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94442240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MEAN!$B$33</c:f>
              <c:strCache>
                <c:ptCount val="1"/>
                <c:pt idx="0">
                  <c:v>Lluvias</c:v>
                </c:pt>
              </c:strCache>
            </c:strRef>
          </c:tx>
          <c:invertIfNegative val="0"/>
          <c:cat>
            <c:strRef>
              <c:f>MEAN!$A$34:$A$38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MEAN!$B$34:$B$38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2.4231119999999998E-2</c:v>
                </c:pt>
                <c:pt idx="4">
                  <c:v>2.921988E-2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1-4CC2-809C-00AA34AD9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4474624"/>
        <c:axId val="94476160"/>
      </c:barChart>
      <c:catAx>
        <c:axId val="94474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4476160"/>
        <c:crosses val="autoZero"/>
        <c:auto val="1"/>
        <c:lblAlgn val="ctr"/>
        <c:lblOffset val="100"/>
        <c:noMultiLvlLbl val="0"/>
      </c:catAx>
      <c:valAx>
        <c:axId val="94476160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94474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MEAN!$A$34:$A$38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MEAN!$C$34:$C$38</c:f>
              <c:numCache>
                <c:formatCode>0.000000</c:formatCode>
                <c:ptCount val="5"/>
                <c:pt idx="0">
                  <c:v>0.29370039999999997</c:v>
                </c:pt>
                <c:pt idx="1">
                  <c:v>0</c:v>
                </c:pt>
                <c:pt idx="2">
                  <c:v>0.4451637</c:v>
                </c:pt>
                <c:pt idx="3">
                  <c:v>0.43171199999999998</c:v>
                </c:pt>
                <c:pt idx="4">
                  <c:v>0.35627930000000002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6-41CE-8A9B-2E1232969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4841472"/>
        <c:axId val="94843264"/>
      </c:barChart>
      <c:catAx>
        <c:axId val="94841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4843264"/>
        <c:crosses val="autoZero"/>
        <c:auto val="1"/>
        <c:lblAlgn val="ctr"/>
        <c:lblOffset val="100"/>
        <c:noMultiLvlLbl val="0"/>
      </c:catAx>
      <c:valAx>
        <c:axId val="94843264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94841472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MEAN!$A$42:$A$46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MEAN!$C$42:$C$46</c:f>
              <c:numCache>
                <c:formatCode>0.000000</c:formatCode>
                <c:ptCount val="5"/>
                <c:pt idx="0">
                  <c:v>0.23354839999999999</c:v>
                </c:pt>
                <c:pt idx="1">
                  <c:v>0.28401660000000001</c:v>
                </c:pt>
                <c:pt idx="2">
                  <c:v>0.65725489999999998</c:v>
                </c:pt>
                <c:pt idx="3">
                  <c:v>0.3421264</c:v>
                </c:pt>
                <c:pt idx="4">
                  <c:v>1.1329530000000001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0-4A17-9858-0A7E2F23A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4850432"/>
        <c:axId val="94864512"/>
      </c:barChart>
      <c:catAx>
        <c:axId val="94850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4864512"/>
        <c:crosses val="autoZero"/>
        <c:auto val="1"/>
        <c:lblAlgn val="ctr"/>
        <c:lblOffset val="100"/>
        <c:noMultiLvlLbl val="0"/>
      </c:catAx>
      <c:valAx>
        <c:axId val="94864512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94850432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MEAN!$B$49</c:f>
              <c:strCache>
                <c:ptCount val="1"/>
                <c:pt idx="0">
                  <c:v>Lluvias</c:v>
                </c:pt>
              </c:strCache>
            </c:strRef>
          </c:tx>
          <c:invertIfNegative val="0"/>
          <c:cat>
            <c:strRef>
              <c:f>MEAN!$A$50:$A$54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MEAN!$B$50:$B$54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5.7627230000000002E-2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BD-42DA-9A86-5D0DC211D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4895104"/>
        <c:axId val="94769920"/>
      </c:barChart>
      <c:catAx>
        <c:axId val="94895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4769920"/>
        <c:crosses val="autoZero"/>
        <c:auto val="1"/>
        <c:lblAlgn val="ctr"/>
        <c:lblOffset val="100"/>
        <c:noMultiLvlLbl val="0"/>
      </c:catAx>
      <c:valAx>
        <c:axId val="94769920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94895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MEAN!$A$50:$A$54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MEAN!$C$50:$C$54</c:f>
              <c:numCache>
                <c:formatCode>0.000000</c:formatCode>
                <c:ptCount val="5"/>
                <c:pt idx="0">
                  <c:v>0.31649909999999998</c:v>
                </c:pt>
                <c:pt idx="1">
                  <c:v>0.49137069999999999</c:v>
                </c:pt>
                <c:pt idx="2">
                  <c:v>0.35856519999999997</c:v>
                </c:pt>
                <c:pt idx="3">
                  <c:v>0.362647</c:v>
                </c:pt>
                <c:pt idx="4">
                  <c:v>4.596095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8-4062-9F69-321CDE0B9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4786688"/>
        <c:axId val="94788224"/>
      </c:barChart>
      <c:catAx>
        <c:axId val="94786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4788224"/>
        <c:crosses val="autoZero"/>
        <c:auto val="1"/>
        <c:lblAlgn val="ctr"/>
        <c:lblOffset val="100"/>
        <c:noMultiLvlLbl val="0"/>
      </c:catAx>
      <c:valAx>
        <c:axId val="94788224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9478668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MEAN!$B$57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MEAN!$A$58:$A$62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MEAN!$B$58:$B$62</c:f>
              <c:numCache>
                <c:formatCode>0.000000</c:formatCode>
                <c:ptCount val="5"/>
                <c:pt idx="0">
                  <c:v>3.5950940000000002E-4</c:v>
                </c:pt>
                <c:pt idx="1">
                  <c:v>1.8757170000000001E-4</c:v>
                </c:pt>
                <c:pt idx="2">
                  <c:v>8.208267E-4</c:v>
                </c:pt>
                <c:pt idx="3">
                  <c:v>6.5519799999999996E-4</c:v>
                </c:pt>
                <c:pt idx="4">
                  <c:v>3.7285769999999998E-3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3-41B1-BE03-4C30F58EA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MEAN!$A$58:$A$62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MEAN!$C$58:$C$62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4.2984840000000001E-4</c:v>
                </c:pt>
                <c:pt idx="4">
                  <c:v>1.5863889999999999E-3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6-4D7A-A4D7-DDC42CA26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MEAN!$B$65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MEAN!$A$66:$A$70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MEAN!$B$66:$B$70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1.3299999999999999E-2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3-4C15-A305-B4178EE20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val>
            <c:numRef>
              <c:f>MEAN!$C$66:$C$70</c:f>
              <c:numCache>
                <c:formatCode>0.000000</c:formatCode>
                <c:ptCount val="5"/>
                <c:pt idx="0">
                  <c:v>0</c:v>
                </c:pt>
                <c:pt idx="1">
                  <c:v>0.2321</c:v>
                </c:pt>
                <c:pt idx="2">
                  <c:v>0.35582219999999998</c:v>
                </c:pt>
                <c:pt idx="3">
                  <c:v>0.22561519999999999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01-4BCE-B238-854562A87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MEAN!$B$73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MEAN!$A$74:$A$78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MEAN!$B$74:$B$78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7.0164299999999997E-3</c:v>
                </c:pt>
                <c:pt idx="3">
                  <c:v>0</c:v>
                </c:pt>
                <c:pt idx="4">
                  <c:v>3.4406999999999998E-4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8-44D5-B4F8-7662F615E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MEAN!$A$74:$A$78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MEAN!$C$74:$C$78</c:f>
              <c:numCache>
                <c:formatCode>0.000000</c:formatCode>
                <c:ptCount val="5"/>
                <c:pt idx="0">
                  <c:v>0.22099379999999999</c:v>
                </c:pt>
                <c:pt idx="1">
                  <c:v>0.1313</c:v>
                </c:pt>
                <c:pt idx="2">
                  <c:v>0</c:v>
                </c:pt>
                <c:pt idx="3">
                  <c:v>1.0617000000000001</c:v>
                </c:pt>
                <c:pt idx="4">
                  <c:v>0.49076589999999998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3-4DBF-ADBA-2477930A7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MEAN!$B$81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MEAN!$A$82:$A$86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MEAN!$B$82:$B$86</c:f>
              <c:numCache>
                <c:formatCode>0.000000</c:formatCode>
                <c:ptCount val="5"/>
                <c:pt idx="0">
                  <c:v>4.2829310000000002E-3</c:v>
                </c:pt>
                <c:pt idx="1">
                  <c:v>0</c:v>
                </c:pt>
                <c:pt idx="2">
                  <c:v>1.2239770000000001E-2</c:v>
                </c:pt>
                <c:pt idx="3">
                  <c:v>5.9737080000000003E-3</c:v>
                </c:pt>
                <c:pt idx="4">
                  <c:v>5.3297100000000003E-4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9-44A3-969D-A5A2AE02B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MEAN!$A$82:$A$86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MEAN!$C$82:$C$86</c:f>
              <c:numCache>
                <c:formatCode>0.000000</c:formatCode>
                <c:ptCount val="5"/>
                <c:pt idx="0">
                  <c:v>0.25719999999999998</c:v>
                </c:pt>
                <c:pt idx="1">
                  <c:v>0</c:v>
                </c:pt>
                <c:pt idx="2">
                  <c:v>0.21299999999999999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C9-4D12-9119-BB6FF0EB0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MEAN!$A$90:$A$94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MEAN!$B$90:$B$94</c:f>
              <c:numCache>
                <c:formatCode>0.000000</c:formatCode>
                <c:ptCount val="5"/>
                <c:pt idx="0">
                  <c:v>7.7192730000000005E-4</c:v>
                </c:pt>
                <c:pt idx="1">
                  <c:v>0</c:v>
                </c:pt>
                <c:pt idx="2">
                  <c:v>1.0739689999999999E-3</c:v>
                </c:pt>
                <c:pt idx="3">
                  <c:v>7.1309879999999996E-4</c:v>
                </c:pt>
                <c:pt idx="4">
                  <c:v>1.007599E-2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64-4D45-BBD3-2AB7EBCFB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03543307086693"/>
          <c:y val="2.3148148148148147E-2"/>
          <c:w val="0.53888888888888964"/>
          <c:h val="0.89814814814814814"/>
        </c:manualLayout>
      </c:layout>
      <c:pieChart>
        <c:varyColors val="1"/>
        <c:ser>
          <c:idx val="0"/>
          <c:order val="0"/>
          <c:cat>
            <c:strRef>
              <c:f>MEAN!$A$90:$A$94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MEAN!$C$90:$C$94</c:f>
              <c:numCache>
                <c:formatCode>0.000000</c:formatCode>
                <c:ptCount val="5"/>
                <c:pt idx="0">
                  <c:v>1.800646E-4</c:v>
                </c:pt>
                <c:pt idx="1">
                  <c:v>0</c:v>
                </c:pt>
                <c:pt idx="2">
                  <c:v>4.9751570000000005E-4</c:v>
                </c:pt>
                <c:pt idx="3">
                  <c:v>8.8215169999999999E-4</c:v>
                </c:pt>
                <c:pt idx="4">
                  <c:v>4.290745E-4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5-41CF-A775-54821D2DF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MEAN!$B$97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MEAN!$A$98:$A$102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MEAN!$B$98:$B$102</c:f>
              <c:numCache>
                <c:formatCode>0.000000</c:formatCode>
                <c:ptCount val="5"/>
                <c:pt idx="0">
                  <c:v>1.28835E-4</c:v>
                </c:pt>
                <c:pt idx="1">
                  <c:v>0</c:v>
                </c:pt>
                <c:pt idx="2">
                  <c:v>2.9747510000000001E-2</c:v>
                </c:pt>
                <c:pt idx="3">
                  <c:v>1.1398439999999999E-2</c:v>
                </c:pt>
                <c:pt idx="4">
                  <c:v>4.2705169999999997E-3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C-4F5A-BCC3-FC39F5D36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MEAN!$A$98:$A$102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MEAN!$C$98:$C$102</c:f>
              <c:numCache>
                <c:formatCode>0.000000</c:formatCode>
                <c:ptCount val="5"/>
                <c:pt idx="0">
                  <c:v>1.800646E-4</c:v>
                </c:pt>
                <c:pt idx="1">
                  <c:v>0</c:v>
                </c:pt>
                <c:pt idx="2">
                  <c:v>4.9751570000000005E-4</c:v>
                </c:pt>
                <c:pt idx="3">
                  <c:v>8.8215169999999999E-4</c:v>
                </c:pt>
                <c:pt idx="4">
                  <c:v>4.290745E-4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3A-45B0-8E72-8BD918456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MEAN!$B$105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MEAN!$A$106:$A$110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MEAN!$B$106:$B$110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3.7682170000000001E-2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B-49DE-B4AF-9DA74F49F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MEAN!$A$106:$A$110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MEAN!$C$106:$C$110</c:f>
              <c:numCache>
                <c:formatCode>0.000000</c:formatCode>
                <c:ptCount val="5"/>
                <c:pt idx="0">
                  <c:v>0.61370000000000002</c:v>
                </c:pt>
                <c:pt idx="1">
                  <c:v>0</c:v>
                </c:pt>
                <c:pt idx="2">
                  <c:v>0.61749399999999999</c:v>
                </c:pt>
                <c:pt idx="3">
                  <c:v>0.17222380000000001</c:v>
                </c:pt>
                <c:pt idx="4">
                  <c:v>3.034754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8-4A1F-9423-E8EE5CD59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MEAN!$B$113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MEAN!$A$114:$A$118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MEAN!$B$114:$B$118</c:f>
              <c:numCache>
                <c:formatCode>0.000000</c:formatCode>
                <c:ptCount val="5"/>
                <c:pt idx="0">
                  <c:v>3.893671E-3</c:v>
                </c:pt>
                <c:pt idx="1">
                  <c:v>0</c:v>
                </c:pt>
                <c:pt idx="2">
                  <c:v>0</c:v>
                </c:pt>
                <c:pt idx="3">
                  <c:v>3.0317210000000001E-2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2E-4D7F-B81F-9AE0588EC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MEAN!$A$114:$A$118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MEAN!$C$114:$C$118</c:f>
              <c:numCache>
                <c:formatCode>0.000000</c:formatCode>
                <c:ptCount val="5"/>
                <c:pt idx="0">
                  <c:v>0.25172410000000001</c:v>
                </c:pt>
                <c:pt idx="1">
                  <c:v>0.3175</c:v>
                </c:pt>
                <c:pt idx="2">
                  <c:v>0.68795030000000001</c:v>
                </c:pt>
                <c:pt idx="3">
                  <c:v>1.6108</c:v>
                </c:pt>
                <c:pt idx="4">
                  <c:v>1.3275749999999999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E-4E5B-AF98-D6EC39926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MEAN!$B$121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MEAN!$A$122:$A$126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MEAN!$B$122:$B$126</c:f>
              <c:numCache>
                <c:formatCode>0.000000</c:formatCode>
                <c:ptCount val="5"/>
                <c:pt idx="0">
                  <c:v>4.1828610000000001E-4</c:v>
                </c:pt>
                <c:pt idx="1">
                  <c:v>0</c:v>
                </c:pt>
                <c:pt idx="2">
                  <c:v>1.270153E-3</c:v>
                </c:pt>
                <c:pt idx="3">
                  <c:v>0</c:v>
                </c:pt>
                <c:pt idx="4">
                  <c:v>5.373058E-3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E-462A-93A4-B96BD5917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MEAN!$A$122:$A$126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MEAN!$C$122:$C$126</c:f>
              <c:numCache>
                <c:formatCode>0.000000</c:formatCode>
                <c:ptCount val="5"/>
                <c:pt idx="0">
                  <c:v>3.472587E-4</c:v>
                </c:pt>
                <c:pt idx="1">
                  <c:v>0</c:v>
                </c:pt>
                <c:pt idx="2">
                  <c:v>2.112572E-4</c:v>
                </c:pt>
                <c:pt idx="3">
                  <c:v>2.6887979999999997E-4</c:v>
                </c:pt>
                <c:pt idx="4">
                  <c:v>1.1283900000000001E-5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7-47A2-B5A2-91B662BB4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MEAN!$B$129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MEAN!$A$130:$A$134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MEAN!$B$130:$B$134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2.2642539999999999E-2</c:v>
                </c:pt>
                <c:pt idx="3">
                  <c:v>0</c:v>
                </c:pt>
                <c:pt idx="4">
                  <c:v>3.7506709999999999E-2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6-452F-A370-C8AD4E841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MEAN!$A$130:$A$134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MEAN!$C$130:$C$134</c:f>
              <c:numCache>
                <c:formatCode>0.000000</c:formatCode>
                <c:ptCount val="5"/>
                <c:pt idx="0">
                  <c:v>0.31601040000000002</c:v>
                </c:pt>
                <c:pt idx="1">
                  <c:v>0.16288469999999999</c:v>
                </c:pt>
                <c:pt idx="2">
                  <c:v>0.1046412</c:v>
                </c:pt>
                <c:pt idx="3">
                  <c:v>0.75890219999999997</c:v>
                </c:pt>
                <c:pt idx="4">
                  <c:v>7.8565709999999997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AD-4AB6-8FC7-93A099D0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MEAN!$B$137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MEAN!$A$138:$A$142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MEAN!$B$138:$B$142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1.755058E-2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2-4CD8-A732-E8BDB2D77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MEAN!$A$138:$A$142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MEAN!$C$138:$C$142</c:f>
              <c:numCache>
                <c:formatCode>0.000000</c:formatCode>
                <c:ptCount val="5"/>
                <c:pt idx="0">
                  <c:v>0.44967940000000001</c:v>
                </c:pt>
                <c:pt idx="1">
                  <c:v>0.34369749999999999</c:v>
                </c:pt>
                <c:pt idx="2">
                  <c:v>0.36856470000000002</c:v>
                </c:pt>
                <c:pt idx="3">
                  <c:v>1.384091</c:v>
                </c:pt>
                <c:pt idx="4">
                  <c:v>3.4608050000000001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5-4A19-9D40-4AAF80C95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MEAN!$B$145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MEAN!$A$146:$A$150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MEAN!$B$146:$B$150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2.559618E-2</c:v>
                </c:pt>
                <c:pt idx="3">
                  <c:v>0</c:v>
                </c:pt>
                <c:pt idx="4">
                  <c:v>1.3538639999999999E-2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4-42C6-9847-031C29A2A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MEAN!$A$146:$A$150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MEAN!$C$146:$C$150</c:f>
              <c:numCache>
                <c:formatCode>0.000000</c:formatCode>
                <c:ptCount val="5"/>
                <c:pt idx="0">
                  <c:v>1.379038</c:v>
                </c:pt>
                <c:pt idx="1">
                  <c:v>0.1772474</c:v>
                </c:pt>
                <c:pt idx="2">
                  <c:v>0.93341019999999997</c:v>
                </c:pt>
                <c:pt idx="3">
                  <c:v>1.281175</c:v>
                </c:pt>
                <c:pt idx="4">
                  <c:v>2.8749020000000001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6C-4BC5-83EB-79EADC8CF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MEAN!$B$153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MEAN!$A$154:$A$158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MEAN!$B$154:$B$158</c:f>
              <c:numCache>
                <c:formatCode>0.000000</c:formatCode>
                <c:ptCount val="5"/>
                <c:pt idx="0">
                  <c:v>2.0321719999999999E-4</c:v>
                </c:pt>
                <c:pt idx="1">
                  <c:v>4.9001199999999996E-4</c:v>
                </c:pt>
                <c:pt idx="2">
                  <c:v>3.9317159999999998E-4</c:v>
                </c:pt>
                <c:pt idx="3">
                  <c:v>1.1417179999999999E-3</c:v>
                </c:pt>
                <c:pt idx="4">
                  <c:v>7.1875289999999998E-3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2-4E51-81DF-E28B8E952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MEAN!$A$154:$A$158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MEAN!$C$154:$C$158</c:f>
              <c:numCache>
                <c:formatCode>0.000000</c:formatCode>
                <c:ptCount val="5"/>
                <c:pt idx="0">
                  <c:v>2.3926239999999999E-4</c:v>
                </c:pt>
                <c:pt idx="1">
                  <c:v>1.629697E-4</c:v>
                </c:pt>
                <c:pt idx="2">
                  <c:v>2.6885389999999998E-4</c:v>
                </c:pt>
                <c:pt idx="3">
                  <c:v>5.9484000000000002E-4</c:v>
                </c:pt>
                <c:pt idx="4">
                  <c:v>8.6502239999999996E-5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8-43C6-B859-3CDA33FF4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MEAN!$B$161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MEAN!$A$162:$A$166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MEAN!$B$162:$B$166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9.3940499999999993E-3</c:v>
                </c:pt>
                <c:pt idx="3">
                  <c:v>0</c:v>
                </c:pt>
                <c:pt idx="4">
                  <c:v>5.3715980000000003E-2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A-446D-BC8F-7268FB598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MEAN!$A$162:$A$166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MEAN!$C$162:$C$166</c:f>
              <c:numCache>
                <c:formatCode>0.000000</c:formatCode>
                <c:ptCount val="5"/>
                <c:pt idx="0">
                  <c:v>0.15176980000000001</c:v>
                </c:pt>
                <c:pt idx="1">
                  <c:v>0.15862570000000001</c:v>
                </c:pt>
                <c:pt idx="2">
                  <c:v>0.31289050000000002</c:v>
                </c:pt>
                <c:pt idx="3">
                  <c:v>1.2546090000000001</c:v>
                </c:pt>
                <c:pt idx="4">
                  <c:v>0.55680419999999997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B-492F-BE79-0751376EC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MEAN!$B$169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MEAN!$A$170:$A$174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MEAN!$B$170:$B$174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2.5118089999999999E-2</c:v>
                </c:pt>
                <c:pt idx="4">
                  <c:v>2.2930519999999999E-2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D-4A12-9CEE-1650EDC52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MEAN!$A$170:$A$174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MEAN!$C$170:$C$174</c:f>
              <c:numCache>
                <c:formatCode>0.000000</c:formatCode>
                <c:ptCount val="5"/>
                <c:pt idx="0">
                  <c:v>0.75691189999999997</c:v>
                </c:pt>
                <c:pt idx="1">
                  <c:v>0.17433129999999999</c:v>
                </c:pt>
                <c:pt idx="2">
                  <c:v>0.68528750000000005</c:v>
                </c:pt>
                <c:pt idx="3">
                  <c:v>1.8469610000000001</c:v>
                </c:pt>
                <c:pt idx="4">
                  <c:v>2.0430459999999999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F-458F-AA52-FF864C530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MEAN!$B$177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MEAN!$A$178:$A$182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MEAN!$B$178:$B$182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4.2864819999999998E-2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44-4471-92CE-D749966B4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MEAN!$A$178:$A$182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MEAN!$C$178:$C$182</c:f>
              <c:numCache>
                <c:formatCode>0.000000</c:formatCode>
                <c:ptCount val="5"/>
                <c:pt idx="0">
                  <c:v>0.40194849999999999</c:v>
                </c:pt>
                <c:pt idx="1">
                  <c:v>0.1194557</c:v>
                </c:pt>
                <c:pt idx="2">
                  <c:v>0.90950929999999997</c:v>
                </c:pt>
                <c:pt idx="3">
                  <c:v>0.99366719999999997</c:v>
                </c:pt>
                <c:pt idx="4">
                  <c:v>0.56464309999999995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4-4EAE-A418-65CEB7668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MEAN!$B$185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MEAN!$A$186:$A$190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MEAN!$B$186:$B$190</c:f>
              <c:numCache>
                <c:formatCode>0.000000</c:formatCode>
                <c:ptCount val="5"/>
                <c:pt idx="0">
                  <c:v>3.8155790000000001E-4</c:v>
                </c:pt>
                <c:pt idx="1">
                  <c:v>2.1903990000000001E-4</c:v>
                </c:pt>
                <c:pt idx="2">
                  <c:v>1.4476160000000001E-3</c:v>
                </c:pt>
                <c:pt idx="3">
                  <c:v>6.5723240000000003E-4</c:v>
                </c:pt>
                <c:pt idx="4">
                  <c:v>1.4665879999999999E-2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4-480A-A57E-F328A4E8A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MEAN!$A$186:$A$190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MEAN!$C$186:$C$190</c:f>
              <c:numCache>
                <c:formatCode>0.000000</c:formatCode>
                <c:ptCount val="5"/>
                <c:pt idx="0">
                  <c:v>2.109805E-4</c:v>
                </c:pt>
                <c:pt idx="1">
                  <c:v>2.7762989999999998E-4</c:v>
                </c:pt>
                <c:pt idx="2">
                  <c:v>2.6846029999999998E-4</c:v>
                </c:pt>
                <c:pt idx="3">
                  <c:v>7.3827039999999999E-4</c:v>
                </c:pt>
                <c:pt idx="4">
                  <c:v>3.4277180000000002E-4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CC-4C84-B280-DCE4DF8C2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MEAN!$B$193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MEAN!$A$194:$A$198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MEAN!$B$194:$B$198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1.998786E-2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FF-4EA1-B096-049014803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MEAN!$A$194:$A$198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MEAN!$C$194:$C$198</c:f>
              <c:numCache>
                <c:formatCode>0.000000</c:formatCode>
                <c:ptCount val="5"/>
                <c:pt idx="0">
                  <c:v>0.69985050000000004</c:v>
                </c:pt>
                <c:pt idx="1">
                  <c:v>0.21649309999999999</c:v>
                </c:pt>
                <c:pt idx="2">
                  <c:v>0.57493689999999997</c:v>
                </c:pt>
                <c:pt idx="3">
                  <c:v>0.54308420000000002</c:v>
                </c:pt>
                <c:pt idx="4">
                  <c:v>1.8791549999999999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D-4F92-A5F1-19843C328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MEAN!$B$201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MEAN!$A$202:$A$206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MEAN!$B$202:$B$206</c:f>
              <c:numCache>
                <c:formatCode>0.000000</c:formatCode>
                <c:ptCount val="5"/>
                <c:pt idx="0">
                  <c:v>5.869137E-3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3.7290770000000001E-2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57-4C68-96CA-8E8E793B5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MEAN!$A$202:$A$206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MEAN!$C$202:$C$206</c:f>
              <c:numCache>
                <c:formatCode>0.000000</c:formatCode>
                <c:ptCount val="5"/>
                <c:pt idx="0">
                  <c:v>2.1925650000000001</c:v>
                </c:pt>
                <c:pt idx="1">
                  <c:v>0.26851000000000003</c:v>
                </c:pt>
                <c:pt idx="2">
                  <c:v>1.420107</c:v>
                </c:pt>
                <c:pt idx="3">
                  <c:v>1.919567</c:v>
                </c:pt>
                <c:pt idx="4">
                  <c:v>5.0345069999999996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E-4D36-AB13-FD7FC48B0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MEAN!$A$210:$A$214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MEAN!$C$210:$C$214</c:f>
              <c:numCache>
                <c:formatCode>0.000000</c:formatCode>
                <c:ptCount val="5"/>
                <c:pt idx="0">
                  <c:v>0.74279720000000005</c:v>
                </c:pt>
                <c:pt idx="1">
                  <c:v>0.3360631</c:v>
                </c:pt>
                <c:pt idx="2">
                  <c:v>1.2773289999999999</c:v>
                </c:pt>
                <c:pt idx="3">
                  <c:v>1.1579390000000001</c:v>
                </c:pt>
                <c:pt idx="4">
                  <c:v>1.455139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6-4485-884D-16DD80C32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MEAN!$B$217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MEAN!$A$218:$A$222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MEAN!$B$218:$B$222</c:f>
              <c:numCache>
                <c:formatCode>0.000000</c:formatCode>
                <c:ptCount val="5"/>
                <c:pt idx="0">
                  <c:v>2.3506760000000001E-4</c:v>
                </c:pt>
                <c:pt idx="1">
                  <c:v>1.6249649999999999E-4</c:v>
                </c:pt>
                <c:pt idx="2">
                  <c:v>5.1480760000000003E-4</c:v>
                </c:pt>
                <c:pt idx="3">
                  <c:v>0</c:v>
                </c:pt>
                <c:pt idx="4">
                  <c:v>1.455652E-2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9-4470-8034-7B29509CA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MEAN!$A$218:$A$222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MEAN!$C$218:$C$222</c:f>
              <c:numCache>
                <c:formatCode>0.000000</c:formatCode>
                <c:ptCount val="5"/>
                <c:pt idx="0">
                  <c:v>0</c:v>
                </c:pt>
                <c:pt idx="1">
                  <c:v>3.3788410000000003E-4</c:v>
                </c:pt>
                <c:pt idx="2">
                  <c:v>4.4812729999999998E-4</c:v>
                </c:pt>
                <c:pt idx="3">
                  <c:v>4.9293570000000003E-4</c:v>
                </c:pt>
                <c:pt idx="4">
                  <c:v>3.045756E-4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1-4B20-8D73-E635571E9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MEAN!$B$225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MEAN!$A$226:$A$230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MEAN!$B$226:$B$230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7.8562999999999994E-2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A-4477-8D56-97405E789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MEAN!$A$226:$A$230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MEAN!$C$226:$C$230</c:f>
              <c:numCache>
                <c:formatCode>0.000000</c:formatCode>
                <c:ptCount val="5"/>
                <c:pt idx="0">
                  <c:v>3.221177</c:v>
                </c:pt>
                <c:pt idx="1">
                  <c:v>0.28040100000000001</c:v>
                </c:pt>
                <c:pt idx="2">
                  <c:v>0.6168884</c:v>
                </c:pt>
                <c:pt idx="3">
                  <c:v>0.78748030000000002</c:v>
                </c:pt>
                <c:pt idx="4">
                  <c:v>5.4370229999999999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2-4572-9DB8-A4F9D55E7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MEAN!$A$234:$A$238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MEAN!$C$234:$C$238</c:f>
              <c:numCache>
                <c:formatCode>0.000000</c:formatCode>
                <c:ptCount val="5"/>
                <c:pt idx="0">
                  <c:v>1.1754279999999999</c:v>
                </c:pt>
                <c:pt idx="1">
                  <c:v>0.3004578</c:v>
                </c:pt>
                <c:pt idx="2">
                  <c:v>1.088894</c:v>
                </c:pt>
                <c:pt idx="3">
                  <c:v>1.027277</c:v>
                </c:pt>
                <c:pt idx="4">
                  <c:v>1.4818359999999999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F-492A-99BD-E084EFE86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MEAN!$B$241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MEAN!$A$242:$A$246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MEAN!$B$242:$B$246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1.09444E-2</c:v>
                </c:pt>
                <c:pt idx="3">
                  <c:v>0</c:v>
                </c:pt>
                <c:pt idx="4">
                  <c:v>2.580816E-2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63-4139-86CD-28259EEE9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MEAN!$A$242:$A$246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MEAN!$C$242:$C$246</c:f>
              <c:numCache>
                <c:formatCode>0.000000</c:formatCode>
                <c:ptCount val="5"/>
                <c:pt idx="0">
                  <c:v>0.58412070000000005</c:v>
                </c:pt>
                <c:pt idx="1">
                  <c:v>0.24752440000000001</c:v>
                </c:pt>
                <c:pt idx="2">
                  <c:v>0.89562969999999997</c:v>
                </c:pt>
                <c:pt idx="3">
                  <c:v>0.21528369999999999</c:v>
                </c:pt>
                <c:pt idx="4">
                  <c:v>2.370914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9-4EA1-9B16-2017B641D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MEAN!$B$249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MEAN!$A$250:$A$254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MEAN!$B$250:$B$254</c:f>
              <c:numCache>
                <c:formatCode>0.000000</c:formatCode>
                <c:ptCount val="5"/>
                <c:pt idx="0">
                  <c:v>3.6792779999999999E-4</c:v>
                </c:pt>
                <c:pt idx="1">
                  <c:v>6.8402019999999999E-4</c:v>
                </c:pt>
                <c:pt idx="2">
                  <c:v>2.7564709999999999E-4</c:v>
                </c:pt>
                <c:pt idx="3">
                  <c:v>5.4166469999999999E-4</c:v>
                </c:pt>
                <c:pt idx="4">
                  <c:v>1.3103069999999999E-3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69-4D40-B6BB-8F8BEFC5B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MEAN!$A$250:$A$254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MEAN!$C$250:$C$254</c:f>
              <c:numCache>
                <c:formatCode>0.000000</c:formatCode>
                <c:ptCount val="5"/>
                <c:pt idx="0">
                  <c:v>4.4797560000000002E-4</c:v>
                </c:pt>
                <c:pt idx="1">
                  <c:v>2.4794679999999998E-4</c:v>
                </c:pt>
                <c:pt idx="2">
                  <c:v>2.899787E-4</c:v>
                </c:pt>
                <c:pt idx="3">
                  <c:v>3.0667610000000001E-4</c:v>
                </c:pt>
                <c:pt idx="4">
                  <c:v>8.6875260000000002E-5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5-44A1-84FB-A18BC3A3A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MEAN!$B$257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MEAN!$A$258:$A$262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MEAN!$B$258:$B$262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0.18147679999999999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2-4DBD-AFB5-12DAEB8AC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MEAN!$A$258:$A$262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MEAN!$C$258:$C$262</c:f>
              <c:numCache>
                <c:formatCode>0.000000</c:formatCode>
                <c:ptCount val="5"/>
                <c:pt idx="0">
                  <c:v>0.73418329999999998</c:v>
                </c:pt>
                <c:pt idx="1">
                  <c:v>7.3768990000000007E-2</c:v>
                </c:pt>
                <c:pt idx="2">
                  <c:v>1.0626850000000001</c:v>
                </c:pt>
                <c:pt idx="3">
                  <c:v>0.30262</c:v>
                </c:pt>
                <c:pt idx="4">
                  <c:v>11.369490000000001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4-46AC-9986-CBAC39949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MEAN!$B$265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MEAN!$A$266:$A$270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MEAN!$B$266:$B$270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9.2531090000000007E-3</c:v>
                </c:pt>
                <c:pt idx="3">
                  <c:v>3.7931899999999998E-2</c:v>
                </c:pt>
                <c:pt idx="4">
                  <c:v>2.3718900000000001E-2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4-481A-90F0-37FC1E5B9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MEAN!$A$266:$A$270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MEAN!$C$266:$C$270</c:f>
              <c:numCache>
                <c:formatCode>0.000000</c:formatCode>
                <c:ptCount val="5"/>
                <c:pt idx="0">
                  <c:v>0.58478439999999998</c:v>
                </c:pt>
                <c:pt idx="1">
                  <c:v>0.37762699999999999</c:v>
                </c:pt>
                <c:pt idx="2">
                  <c:v>0.61611380000000004</c:v>
                </c:pt>
                <c:pt idx="3">
                  <c:v>1.45546</c:v>
                </c:pt>
                <c:pt idx="4">
                  <c:v>79.249449999999996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0-4949-BAB1-B00162490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MEAN!$B$273</c:f>
              <c:strCache>
                <c:ptCount val="1"/>
                <c:pt idx="0">
                  <c:v>Lluvias</c:v>
                </c:pt>
              </c:strCache>
            </c:strRef>
          </c:tx>
          <c:cat>
            <c:strRef>
              <c:f>MEAN!$A$274:$A$278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MEAN!$B$274:$B$278</c:f>
              <c:numCache>
                <c:formatCode>0.000000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9.9455600000000009E-3</c:v>
                </c:pt>
                <c:pt idx="3">
                  <c:v>0</c:v>
                </c:pt>
                <c:pt idx="4">
                  <c:v>2.2228700000000001E-2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66-4758-8257-E0FA7B734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MEAN!$A$274:$A$278</c:f>
              <c:strCache>
                <c:ptCount val="5"/>
                <c:pt idx="0">
                  <c:v>Σ HCH</c:v>
                </c:pt>
                <c:pt idx="1">
                  <c:v>Σ HEPTA</c:v>
                </c:pt>
                <c:pt idx="2">
                  <c:v>Σ DRINES</c:v>
                </c:pt>
                <c:pt idx="3">
                  <c:v>Σ ENDO</c:v>
                </c:pt>
                <c:pt idx="4">
                  <c:v>Σ DDT</c:v>
                </c:pt>
              </c:strCache>
            </c:strRef>
          </c:cat>
          <c:val>
            <c:numRef>
              <c:f>MEAN!$C$274:$C$278</c:f>
              <c:numCache>
                <c:formatCode>0.000000</c:formatCode>
                <c:ptCount val="5"/>
                <c:pt idx="0">
                  <c:v>9.627057E-2</c:v>
                </c:pt>
                <c:pt idx="1">
                  <c:v>0.63903169999999998</c:v>
                </c:pt>
                <c:pt idx="2">
                  <c:v>0.54576760000000002</c:v>
                </c:pt>
                <c:pt idx="3">
                  <c:v>0.18691530000000001</c:v>
                </c:pt>
                <c:pt idx="4">
                  <c:v>18.36947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F-438F-8CE3-66BA2AC89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barplot!$A$2</c:f>
              <c:strCache>
                <c:ptCount val="1"/>
                <c:pt idx="0">
                  <c:v>HCHAGUA</c:v>
                </c:pt>
              </c:strCache>
            </c:strRef>
          </c:tx>
          <c:invertIfNegative val="0"/>
          <c:cat>
            <c:strRef>
              <c:f>barplot!$B$1:$Q$1</c:f>
              <c:strCache>
                <c:ptCount val="16"/>
                <c:pt idx="0">
                  <c:v>PIXQUIAC</c:v>
                </c:pt>
                <c:pt idx="1">
                  <c:v>PIXQUIAC_S</c:v>
                </c:pt>
                <c:pt idx="2">
                  <c:v>VENADO</c:v>
                </c:pt>
                <c:pt idx="3">
                  <c:v>VENADO_S</c:v>
                </c:pt>
                <c:pt idx="4">
                  <c:v>SORDO</c:v>
                </c:pt>
                <c:pt idx="5">
                  <c:v>SORDO_S</c:v>
                </c:pt>
                <c:pt idx="6">
                  <c:v>TORILES</c:v>
                </c:pt>
                <c:pt idx="7">
                  <c:v>TORILES_S</c:v>
                </c:pt>
                <c:pt idx="8">
                  <c:v>PANTEON</c:v>
                </c:pt>
                <c:pt idx="9">
                  <c:v>PANTEON_S</c:v>
                </c:pt>
                <c:pt idx="10">
                  <c:v>PUENTE</c:v>
                </c:pt>
                <c:pt idx="11">
                  <c:v>PUENTE_S</c:v>
                </c:pt>
                <c:pt idx="12">
                  <c:v>TLALCHY</c:v>
                </c:pt>
                <c:pt idx="13">
                  <c:v>TLALCHY_S</c:v>
                </c:pt>
                <c:pt idx="14">
                  <c:v>VERTEDERO</c:v>
                </c:pt>
                <c:pt idx="15">
                  <c:v>VERTEDERO_S</c:v>
                </c:pt>
              </c:strCache>
            </c:strRef>
          </c:cat>
          <c:val>
            <c:numRef>
              <c:f>barplot!$B$2:$Q$2</c:f>
              <c:numCache>
                <c:formatCode>0.00000000000000000000000</c:formatCode>
                <c:ptCount val="16"/>
                <c:pt idx="0">
                  <c:v>2.9126610000000002E-4</c:v>
                </c:pt>
                <c:pt idx="1">
                  <c:v>0</c:v>
                </c:pt>
                <c:pt idx="2">
                  <c:v>3.5950940000000002E-4</c:v>
                </c:pt>
                <c:pt idx="3">
                  <c:v>0</c:v>
                </c:pt>
                <c:pt idx="4">
                  <c:v>7.7192730000000005E-4</c:v>
                </c:pt>
                <c:pt idx="5">
                  <c:v>1.800646E-4</c:v>
                </c:pt>
                <c:pt idx="6">
                  <c:v>4.1828610000000001E-4</c:v>
                </c:pt>
                <c:pt idx="7">
                  <c:v>3.472587E-4</c:v>
                </c:pt>
                <c:pt idx="8">
                  <c:v>2.0321719999999999E-4</c:v>
                </c:pt>
                <c:pt idx="9">
                  <c:v>2.3926239999999999E-4</c:v>
                </c:pt>
                <c:pt idx="10">
                  <c:v>3.8155790000000001E-4</c:v>
                </c:pt>
                <c:pt idx="11">
                  <c:v>2.109805E-4</c:v>
                </c:pt>
                <c:pt idx="12">
                  <c:v>2.3506760000000001E-4</c:v>
                </c:pt>
                <c:pt idx="13">
                  <c:v>0</c:v>
                </c:pt>
                <c:pt idx="14">
                  <c:v>3.6792779999999999E-4</c:v>
                </c:pt>
                <c:pt idx="15">
                  <c:v>4.4797560000000002E-4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7-4156-8DE3-F67EDB239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360704"/>
        <c:axId val="116362240"/>
      </c:barChart>
      <c:catAx>
        <c:axId val="116360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6362240"/>
        <c:crosses val="autoZero"/>
        <c:auto val="1"/>
        <c:lblAlgn val="ctr"/>
        <c:lblOffset val="100"/>
        <c:noMultiLvlLbl val="0"/>
      </c:catAx>
      <c:valAx>
        <c:axId val="116362240"/>
        <c:scaling>
          <c:orientation val="minMax"/>
        </c:scaling>
        <c:delete val="0"/>
        <c:axPos val="l"/>
        <c:majorGridlines/>
        <c:numFmt formatCode="0.00000000000000000000000" sourceLinked="1"/>
        <c:majorTickMark val="out"/>
        <c:minorTickMark val="none"/>
        <c:tickLblPos val="nextTo"/>
        <c:crossAx val="116360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Hoja4!$G$11</c:f>
              <c:strCache>
                <c:ptCount val="1"/>
                <c:pt idx="0">
                  <c:v>Lluvias</c:v>
                </c:pt>
              </c:strCache>
            </c:strRef>
          </c:tx>
          <c:invertIfNegative val="0"/>
          <c:cat>
            <c:strRef>
              <c:f>Hoja4!$F$12:$F$19</c:f>
              <c:strCache>
                <c:ptCount val="8"/>
                <c:pt idx="0">
                  <c:v>Pixquiac</c:v>
                </c:pt>
                <c:pt idx="1">
                  <c:v>Venado</c:v>
                </c:pt>
                <c:pt idx="2">
                  <c:v>Sordo</c:v>
                </c:pt>
                <c:pt idx="3">
                  <c:v>Toriles</c:v>
                </c:pt>
                <c:pt idx="4">
                  <c:v>Panteón</c:v>
                </c:pt>
                <c:pt idx="5">
                  <c:v>Puente</c:v>
                </c:pt>
                <c:pt idx="6">
                  <c:v>Tlalchy</c:v>
                </c:pt>
                <c:pt idx="7">
                  <c:v>Vertedero</c:v>
                </c:pt>
              </c:strCache>
            </c:strRef>
          </c:cat>
          <c:val>
            <c:numRef>
              <c:f>Hoja4!$G$12:$G$19</c:f>
              <c:numCache>
                <c:formatCode>0.000000</c:formatCode>
                <c:ptCount val="8"/>
                <c:pt idx="0">
                  <c:v>0.1150263383</c:v>
                </c:pt>
                <c:pt idx="1">
                  <c:v>4.9441562799999998E-2</c:v>
                </c:pt>
                <c:pt idx="2">
                  <c:v>0.13007333810000002</c:v>
                </c:pt>
                <c:pt idx="3">
                  <c:v>0.12389614709999999</c:v>
                </c:pt>
                <c:pt idx="4">
                  <c:v>0.16343910779999998</c:v>
                </c:pt>
                <c:pt idx="5">
                  <c:v>8.0519093200000003E-2</c:v>
                </c:pt>
                <c:pt idx="6">
                  <c:v>0.1307844517</c:v>
                </c:pt>
                <c:pt idx="7">
                  <c:v>0.28773453580000002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6-4E66-AE90-C12F435CA119}"/>
            </c:ext>
          </c:extLst>
        </c:ser>
        <c:ser>
          <c:idx val="1"/>
          <c:order val="1"/>
          <c:tx>
            <c:strRef>
              <c:f>Hoja4!$H$11</c:f>
              <c:strCache>
                <c:ptCount val="1"/>
                <c:pt idx="0">
                  <c:v>Secas</c:v>
                </c:pt>
              </c:strCache>
            </c:strRef>
          </c:tx>
          <c:invertIfNegative val="0"/>
          <c:cat>
            <c:strRef>
              <c:f>Hoja4!$F$12:$F$19</c:f>
              <c:strCache>
                <c:ptCount val="8"/>
                <c:pt idx="0">
                  <c:v>Pixquiac</c:v>
                </c:pt>
                <c:pt idx="1">
                  <c:v>Venado</c:v>
                </c:pt>
                <c:pt idx="2">
                  <c:v>Sordo</c:v>
                </c:pt>
                <c:pt idx="3">
                  <c:v>Toriles</c:v>
                </c:pt>
                <c:pt idx="4">
                  <c:v>Panteón</c:v>
                </c:pt>
                <c:pt idx="5">
                  <c:v>Puente</c:v>
                </c:pt>
                <c:pt idx="6">
                  <c:v>Tlalchy</c:v>
                </c:pt>
                <c:pt idx="7">
                  <c:v>Vertedero</c:v>
                </c:pt>
              </c:strCache>
            </c:strRef>
          </c:cat>
          <c:val>
            <c:numRef>
              <c:f>Hoja4!$H$12:$H$19</c:f>
              <c:numCache>
                <c:formatCode>0.000000</c:formatCode>
                <c:ptCount val="8"/>
                <c:pt idx="0">
                  <c:v>10.3034891605</c:v>
                </c:pt>
                <c:pt idx="1">
                  <c:v>3.1905133374000001</c:v>
                </c:pt>
                <c:pt idx="2">
                  <c:v>8.6376988130000001</c:v>
                </c:pt>
                <c:pt idx="3">
                  <c:v>21.852458379600002</c:v>
                </c:pt>
                <c:pt idx="4">
                  <c:v>10.93181312824</c:v>
                </c:pt>
                <c:pt idx="5">
                  <c:v>19.719881112899998</c:v>
                </c:pt>
                <c:pt idx="6">
                  <c:v>19.731918522699999</c:v>
                </c:pt>
                <c:pt idx="7">
                  <c:v>115.66501711245999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6-4E66-AE90-C12F435CA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494336"/>
        <c:axId val="116495872"/>
      </c:barChart>
      <c:catAx>
        <c:axId val="116494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6495872"/>
        <c:crosses val="autoZero"/>
        <c:auto val="1"/>
        <c:lblAlgn val="ctr"/>
        <c:lblOffset val="100"/>
        <c:noMultiLvlLbl val="0"/>
      </c:catAx>
      <c:valAx>
        <c:axId val="116495872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116494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50" Type="http://schemas.openxmlformats.org/officeDocument/2006/relationships/chart" Target="../charts/chart50.xml"/><Relationship Id="rId55" Type="http://schemas.openxmlformats.org/officeDocument/2006/relationships/chart" Target="../charts/chart55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3" Type="http://schemas.openxmlformats.org/officeDocument/2006/relationships/chart" Target="../charts/chart53.xml"/><Relationship Id="rId58" Type="http://schemas.openxmlformats.org/officeDocument/2006/relationships/chart" Target="../charts/chart58.xml"/><Relationship Id="rId5" Type="http://schemas.openxmlformats.org/officeDocument/2006/relationships/chart" Target="../charts/chart5.xml"/><Relationship Id="rId61" Type="http://schemas.openxmlformats.org/officeDocument/2006/relationships/chart" Target="../charts/chart61.xml"/><Relationship Id="rId19" Type="http://schemas.openxmlformats.org/officeDocument/2006/relationships/chart" Target="../charts/chart1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56" Type="http://schemas.openxmlformats.org/officeDocument/2006/relationships/chart" Target="../charts/chart56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59" Type="http://schemas.openxmlformats.org/officeDocument/2006/relationships/chart" Target="../charts/chart59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Relationship Id="rId54" Type="http://schemas.openxmlformats.org/officeDocument/2006/relationships/chart" Target="../charts/chart54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Relationship Id="rId57" Type="http://schemas.openxmlformats.org/officeDocument/2006/relationships/chart" Target="../charts/chart57.xml"/><Relationship Id="rId10" Type="http://schemas.openxmlformats.org/officeDocument/2006/relationships/chart" Target="../charts/chart10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52" Type="http://schemas.openxmlformats.org/officeDocument/2006/relationships/chart" Target="../charts/chart52.xml"/><Relationship Id="rId60" Type="http://schemas.openxmlformats.org/officeDocument/2006/relationships/chart" Target="../charts/chart6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1000125</xdr:colOff>
      <xdr:row>22</xdr:row>
      <xdr:rowOff>95250</xdr:rowOff>
    </xdr:from>
    <xdr:to>
      <xdr:col>5</xdr:col>
      <xdr:colOff>1247775</xdr:colOff>
      <xdr:row>31</xdr:row>
      <xdr:rowOff>85725</xdr:rowOff>
    </xdr:to>
    <xdr:graphicFrame macro="">
      <xdr:nvGraphicFramePr>
        <xdr:cNvPr id="9" name="8 Gráfico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1343025</xdr:colOff>
      <xdr:row>21</xdr:row>
      <xdr:rowOff>152400</xdr:rowOff>
    </xdr:from>
    <xdr:to>
      <xdr:col>7</xdr:col>
      <xdr:colOff>742950</xdr:colOff>
      <xdr:row>31</xdr:row>
      <xdr:rowOff>38100</xdr:rowOff>
    </xdr:to>
    <xdr:graphicFrame macro="">
      <xdr:nvGraphicFramePr>
        <xdr:cNvPr id="13" name="12 Gráfico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904875</xdr:colOff>
      <xdr:row>31</xdr:row>
      <xdr:rowOff>0</xdr:rowOff>
    </xdr:from>
    <xdr:to>
      <xdr:col>5</xdr:col>
      <xdr:colOff>1304925</xdr:colOff>
      <xdr:row>38</xdr:row>
      <xdr:rowOff>161924</xdr:rowOff>
    </xdr:to>
    <xdr:graphicFrame macro="">
      <xdr:nvGraphicFramePr>
        <xdr:cNvPr id="14" name="13 Gráfico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1504950</xdr:colOff>
      <xdr:row>30</xdr:row>
      <xdr:rowOff>152400</xdr:rowOff>
    </xdr:from>
    <xdr:to>
      <xdr:col>7</xdr:col>
      <xdr:colOff>904875</xdr:colOff>
      <xdr:row>38</xdr:row>
      <xdr:rowOff>76200</xdr:rowOff>
    </xdr:to>
    <xdr:graphicFrame macro="">
      <xdr:nvGraphicFramePr>
        <xdr:cNvPr id="15" name="14 Gráfico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1524000</xdr:colOff>
      <xdr:row>37</xdr:row>
      <xdr:rowOff>152399</xdr:rowOff>
    </xdr:from>
    <xdr:to>
      <xdr:col>7</xdr:col>
      <xdr:colOff>923925</xdr:colOff>
      <xdr:row>45</xdr:row>
      <xdr:rowOff>142874</xdr:rowOff>
    </xdr:to>
    <xdr:graphicFrame macro="">
      <xdr:nvGraphicFramePr>
        <xdr:cNvPr id="16" name="15 Gráfico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514350</xdr:colOff>
      <xdr:row>44</xdr:row>
      <xdr:rowOff>85725</xdr:rowOff>
    </xdr:from>
    <xdr:to>
      <xdr:col>5</xdr:col>
      <xdr:colOff>1638300</xdr:colOff>
      <xdr:row>53</xdr:row>
      <xdr:rowOff>133350</xdr:rowOff>
    </xdr:to>
    <xdr:graphicFrame macro="">
      <xdr:nvGraphicFramePr>
        <xdr:cNvPr id="17" name="16 Gráfico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80748</xdr:colOff>
      <xdr:row>46</xdr:row>
      <xdr:rowOff>28574</xdr:rowOff>
    </xdr:from>
    <xdr:to>
      <xdr:col>8</xdr:col>
      <xdr:colOff>1204698</xdr:colOff>
      <xdr:row>53</xdr:row>
      <xdr:rowOff>95249</xdr:rowOff>
    </xdr:to>
    <xdr:graphicFrame macro="">
      <xdr:nvGraphicFramePr>
        <xdr:cNvPr id="18" name="17 Gráfico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571500</xdr:colOff>
      <xdr:row>55</xdr:row>
      <xdr:rowOff>38100</xdr:rowOff>
    </xdr:from>
    <xdr:to>
      <xdr:col>5</xdr:col>
      <xdr:colOff>1695450</xdr:colOff>
      <xdr:row>62</xdr:row>
      <xdr:rowOff>85725</xdr:rowOff>
    </xdr:to>
    <xdr:graphicFrame macro="">
      <xdr:nvGraphicFramePr>
        <xdr:cNvPr id="19" name="18 Gráfico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1685925</xdr:colOff>
      <xdr:row>54</xdr:row>
      <xdr:rowOff>104775</xdr:rowOff>
    </xdr:from>
    <xdr:to>
      <xdr:col>7</xdr:col>
      <xdr:colOff>1085850</xdr:colOff>
      <xdr:row>63</xdr:row>
      <xdr:rowOff>114300</xdr:rowOff>
    </xdr:to>
    <xdr:graphicFrame macro="">
      <xdr:nvGraphicFramePr>
        <xdr:cNvPr id="20" name="19 Gráfico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590550</xdr:colOff>
      <xdr:row>62</xdr:row>
      <xdr:rowOff>95250</xdr:rowOff>
    </xdr:from>
    <xdr:to>
      <xdr:col>5</xdr:col>
      <xdr:colOff>1714500</xdr:colOff>
      <xdr:row>70</xdr:row>
      <xdr:rowOff>180975</xdr:rowOff>
    </xdr:to>
    <xdr:graphicFrame macro="">
      <xdr:nvGraphicFramePr>
        <xdr:cNvPr id="21" name="20 Gráfico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90273</xdr:colOff>
      <xdr:row>62</xdr:row>
      <xdr:rowOff>28575</xdr:rowOff>
    </xdr:from>
    <xdr:to>
      <xdr:col>8</xdr:col>
      <xdr:colOff>1214223</xdr:colOff>
      <xdr:row>71</xdr:row>
      <xdr:rowOff>9525</xdr:rowOff>
    </xdr:to>
    <xdr:graphicFrame macro="">
      <xdr:nvGraphicFramePr>
        <xdr:cNvPr id="22" name="21 Gráfico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571500</xdr:colOff>
      <xdr:row>70</xdr:row>
      <xdr:rowOff>19050</xdr:rowOff>
    </xdr:from>
    <xdr:to>
      <xdr:col>5</xdr:col>
      <xdr:colOff>1695450</xdr:colOff>
      <xdr:row>78</xdr:row>
      <xdr:rowOff>171450</xdr:rowOff>
    </xdr:to>
    <xdr:graphicFrame macro="">
      <xdr:nvGraphicFramePr>
        <xdr:cNvPr id="23" name="22 Gráfico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109323</xdr:colOff>
      <xdr:row>70</xdr:row>
      <xdr:rowOff>19050</xdr:rowOff>
    </xdr:from>
    <xdr:to>
      <xdr:col>8</xdr:col>
      <xdr:colOff>1233273</xdr:colOff>
      <xdr:row>78</xdr:row>
      <xdr:rowOff>171450</xdr:rowOff>
    </xdr:to>
    <xdr:graphicFrame macro="">
      <xdr:nvGraphicFramePr>
        <xdr:cNvPr id="24" name="23 Gráfico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581025</xdr:colOff>
      <xdr:row>78</xdr:row>
      <xdr:rowOff>38100</xdr:rowOff>
    </xdr:from>
    <xdr:to>
      <xdr:col>5</xdr:col>
      <xdr:colOff>1704975</xdr:colOff>
      <xdr:row>87</xdr:row>
      <xdr:rowOff>28575</xdr:rowOff>
    </xdr:to>
    <xdr:graphicFrame macro="">
      <xdr:nvGraphicFramePr>
        <xdr:cNvPr id="25" name="24 Gráfico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99798</xdr:colOff>
      <xdr:row>78</xdr:row>
      <xdr:rowOff>85725</xdr:rowOff>
    </xdr:from>
    <xdr:to>
      <xdr:col>8</xdr:col>
      <xdr:colOff>1223748</xdr:colOff>
      <xdr:row>87</xdr:row>
      <xdr:rowOff>28575</xdr:rowOff>
    </xdr:to>
    <xdr:graphicFrame macro="">
      <xdr:nvGraphicFramePr>
        <xdr:cNvPr id="26" name="25 Gráfico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609599</xdr:colOff>
      <xdr:row>87</xdr:row>
      <xdr:rowOff>38101</xdr:rowOff>
    </xdr:from>
    <xdr:to>
      <xdr:col>5</xdr:col>
      <xdr:colOff>1704974</xdr:colOff>
      <xdr:row>94</xdr:row>
      <xdr:rowOff>171451</xdr:rowOff>
    </xdr:to>
    <xdr:graphicFrame macro="">
      <xdr:nvGraphicFramePr>
        <xdr:cNvPr id="27" name="26 Gráfico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109323</xdr:colOff>
      <xdr:row>87</xdr:row>
      <xdr:rowOff>28576</xdr:rowOff>
    </xdr:from>
    <xdr:to>
      <xdr:col>8</xdr:col>
      <xdr:colOff>1233273</xdr:colOff>
      <xdr:row>94</xdr:row>
      <xdr:rowOff>180976</xdr:rowOff>
    </xdr:to>
    <xdr:graphicFrame macro="">
      <xdr:nvGraphicFramePr>
        <xdr:cNvPr id="28" name="27 Gráfico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600075</xdr:colOff>
      <xdr:row>94</xdr:row>
      <xdr:rowOff>152400</xdr:rowOff>
    </xdr:from>
    <xdr:to>
      <xdr:col>6</xdr:col>
      <xdr:colOff>0</xdr:colOff>
      <xdr:row>102</xdr:row>
      <xdr:rowOff>171450</xdr:rowOff>
    </xdr:to>
    <xdr:graphicFrame macro="">
      <xdr:nvGraphicFramePr>
        <xdr:cNvPr id="29" name="28 Gráfico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109323</xdr:colOff>
      <xdr:row>94</xdr:row>
      <xdr:rowOff>161925</xdr:rowOff>
    </xdr:from>
    <xdr:to>
      <xdr:col>8</xdr:col>
      <xdr:colOff>1233273</xdr:colOff>
      <xdr:row>102</xdr:row>
      <xdr:rowOff>171450</xdr:rowOff>
    </xdr:to>
    <xdr:graphicFrame macro="">
      <xdr:nvGraphicFramePr>
        <xdr:cNvPr id="30" name="29 Gráfico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</xdr:col>
      <xdr:colOff>619125</xdr:colOff>
      <xdr:row>102</xdr:row>
      <xdr:rowOff>38101</xdr:rowOff>
    </xdr:from>
    <xdr:to>
      <xdr:col>6</xdr:col>
      <xdr:colOff>19050</xdr:colOff>
      <xdr:row>110</xdr:row>
      <xdr:rowOff>152401</xdr:rowOff>
    </xdr:to>
    <xdr:graphicFrame macro="">
      <xdr:nvGraphicFramePr>
        <xdr:cNvPr id="31" name="30 Gráfico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6</xdr:col>
      <xdr:colOff>156948</xdr:colOff>
      <xdr:row>102</xdr:row>
      <xdr:rowOff>47625</xdr:rowOff>
    </xdr:from>
    <xdr:to>
      <xdr:col>8</xdr:col>
      <xdr:colOff>1280898</xdr:colOff>
      <xdr:row>110</xdr:row>
      <xdr:rowOff>152400</xdr:rowOff>
    </xdr:to>
    <xdr:graphicFrame macro="">
      <xdr:nvGraphicFramePr>
        <xdr:cNvPr id="32" name="31 Gráfico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</xdr:col>
      <xdr:colOff>628650</xdr:colOff>
      <xdr:row>110</xdr:row>
      <xdr:rowOff>28575</xdr:rowOff>
    </xdr:from>
    <xdr:to>
      <xdr:col>6</xdr:col>
      <xdr:colOff>28575</xdr:colOff>
      <xdr:row>118</xdr:row>
      <xdr:rowOff>152400</xdr:rowOff>
    </xdr:to>
    <xdr:graphicFrame macro="">
      <xdr:nvGraphicFramePr>
        <xdr:cNvPr id="33" name="32 Gráfico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214098</xdr:colOff>
      <xdr:row>109</xdr:row>
      <xdr:rowOff>142875</xdr:rowOff>
    </xdr:from>
    <xdr:to>
      <xdr:col>8</xdr:col>
      <xdr:colOff>1338048</xdr:colOff>
      <xdr:row>118</xdr:row>
      <xdr:rowOff>123825</xdr:rowOff>
    </xdr:to>
    <xdr:graphicFrame macro="">
      <xdr:nvGraphicFramePr>
        <xdr:cNvPr id="34" name="33 Gráfico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</xdr:col>
      <xdr:colOff>647700</xdr:colOff>
      <xdr:row>118</xdr:row>
      <xdr:rowOff>28575</xdr:rowOff>
    </xdr:from>
    <xdr:to>
      <xdr:col>6</xdr:col>
      <xdr:colOff>47625</xdr:colOff>
      <xdr:row>127</xdr:row>
      <xdr:rowOff>0</xdr:rowOff>
    </xdr:to>
    <xdr:graphicFrame macro="">
      <xdr:nvGraphicFramePr>
        <xdr:cNvPr id="35" name="34 Gráfico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</xdr:col>
      <xdr:colOff>242673</xdr:colOff>
      <xdr:row>118</xdr:row>
      <xdr:rowOff>19050</xdr:rowOff>
    </xdr:from>
    <xdr:to>
      <xdr:col>8</xdr:col>
      <xdr:colOff>1366623</xdr:colOff>
      <xdr:row>126</xdr:row>
      <xdr:rowOff>142875</xdr:rowOff>
    </xdr:to>
    <xdr:graphicFrame macro="">
      <xdr:nvGraphicFramePr>
        <xdr:cNvPr id="36" name="35 Gráfico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</xdr:col>
      <xdr:colOff>666750</xdr:colOff>
      <xdr:row>126</xdr:row>
      <xdr:rowOff>47625</xdr:rowOff>
    </xdr:from>
    <xdr:to>
      <xdr:col>6</xdr:col>
      <xdr:colOff>66675</xdr:colOff>
      <xdr:row>134</xdr:row>
      <xdr:rowOff>180975</xdr:rowOff>
    </xdr:to>
    <xdr:graphicFrame macro="">
      <xdr:nvGraphicFramePr>
        <xdr:cNvPr id="37" name="36 Gráfico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6</xdr:col>
      <xdr:colOff>233148</xdr:colOff>
      <xdr:row>126</xdr:row>
      <xdr:rowOff>47625</xdr:rowOff>
    </xdr:from>
    <xdr:to>
      <xdr:col>8</xdr:col>
      <xdr:colOff>1357098</xdr:colOff>
      <xdr:row>134</xdr:row>
      <xdr:rowOff>152400</xdr:rowOff>
    </xdr:to>
    <xdr:graphicFrame macro="">
      <xdr:nvGraphicFramePr>
        <xdr:cNvPr id="38" name="37 Gráfico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666750</xdr:colOff>
      <xdr:row>134</xdr:row>
      <xdr:rowOff>76200</xdr:rowOff>
    </xdr:from>
    <xdr:to>
      <xdr:col>6</xdr:col>
      <xdr:colOff>66675</xdr:colOff>
      <xdr:row>143</xdr:row>
      <xdr:rowOff>9525</xdr:rowOff>
    </xdr:to>
    <xdr:graphicFrame macro="">
      <xdr:nvGraphicFramePr>
        <xdr:cNvPr id="39" name="38 Gráfico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6</xdr:col>
      <xdr:colOff>109323</xdr:colOff>
      <xdr:row>134</xdr:row>
      <xdr:rowOff>114300</xdr:rowOff>
    </xdr:from>
    <xdr:to>
      <xdr:col>8</xdr:col>
      <xdr:colOff>1233273</xdr:colOff>
      <xdr:row>142</xdr:row>
      <xdr:rowOff>171450</xdr:rowOff>
    </xdr:to>
    <xdr:graphicFrame macro="">
      <xdr:nvGraphicFramePr>
        <xdr:cNvPr id="40" name="39 Gráfico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</xdr:col>
      <xdr:colOff>638175</xdr:colOff>
      <xdr:row>142</xdr:row>
      <xdr:rowOff>57150</xdr:rowOff>
    </xdr:from>
    <xdr:to>
      <xdr:col>6</xdr:col>
      <xdr:colOff>38100</xdr:colOff>
      <xdr:row>150</xdr:row>
      <xdr:rowOff>180975</xdr:rowOff>
    </xdr:to>
    <xdr:graphicFrame macro="">
      <xdr:nvGraphicFramePr>
        <xdr:cNvPr id="41" name="40 Gráfico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6</xdr:col>
      <xdr:colOff>166473</xdr:colOff>
      <xdr:row>142</xdr:row>
      <xdr:rowOff>76200</xdr:rowOff>
    </xdr:from>
    <xdr:to>
      <xdr:col>8</xdr:col>
      <xdr:colOff>1290423</xdr:colOff>
      <xdr:row>150</xdr:row>
      <xdr:rowOff>180975</xdr:rowOff>
    </xdr:to>
    <xdr:graphicFrame macro="">
      <xdr:nvGraphicFramePr>
        <xdr:cNvPr id="42" name="41 Gráfico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3</xdr:col>
      <xdr:colOff>619125</xdr:colOff>
      <xdr:row>150</xdr:row>
      <xdr:rowOff>0</xdr:rowOff>
    </xdr:from>
    <xdr:to>
      <xdr:col>6</xdr:col>
      <xdr:colOff>19050</xdr:colOff>
      <xdr:row>159</xdr:row>
      <xdr:rowOff>9525</xdr:rowOff>
    </xdr:to>
    <xdr:graphicFrame macro="">
      <xdr:nvGraphicFramePr>
        <xdr:cNvPr id="43" name="42 Gráfico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6</xdr:col>
      <xdr:colOff>76200</xdr:colOff>
      <xdr:row>150</xdr:row>
      <xdr:rowOff>0</xdr:rowOff>
    </xdr:from>
    <xdr:to>
      <xdr:col>8</xdr:col>
      <xdr:colOff>1200150</xdr:colOff>
      <xdr:row>158</xdr:row>
      <xdr:rowOff>161925</xdr:rowOff>
    </xdr:to>
    <xdr:graphicFrame macro="">
      <xdr:nvGraphicFramePr>
        <xdr:cNvPr id="44" name="43 Gráfico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638175</xdr:colOff>
      <xdr:row>158</xdr:row>
      <xdr:rowOff>66675</xdr:rowOff>
    </xdr:from>
    <xdr:to>
      <xdr:col>6</xdr:col>
      <xdr:colOff>38100</xdr:colOff>
      <xdr:row>166</xdr:row>
      <xdr:rowOff>133350</xdr:rowOff>
    </xdr:to>
    <xdr:graphicFrame macro="">
      <xdr:nvGraphicFramePr>
        <xdr:cNvPr id="45" name="44 Gráfico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</xdr:col>
      <xdr:colOff>142875</xdr:colOff>
      <xdr:row>158</xdr:row>
      <xdr:rowOff>28575</xdr:rowOff>
    </xdr:from>
    <xdr:to>
      <xdr:col>8</xdr:col>
      <xdr:colOff>1266825</xdr:colOff>
      <xdr:row>166</xdr:row>
      <xdr:rowOff>123825</xdr:rowOff>
    </xdr:to>
    <xdr:graphicFrame macro="">
      <xdr:nvGraphicFramePr>
        <xdr:cNvPr id="46" name="45 Gráfico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3</xdr:col>
      <xdr:colOff>609600</xdr:colOff>
      <xdr:row>165</xdr:row>
      <xdr:rowOff>171450</xdr:rowOff>
    </xdr:from>
    <xdr:to>
      <xdr:col>6</xdr:col>
      <xdr:colOff>9525</xdr:colOff>
      <xdr:row>174</xdr:row>
      <xdr:rowOff>171450</xdr:rowOff>
    </xdr:to>
    <xdr:graphicFrame macro="">
      <xdr:nvGraphicFramePr>
        <xdr:cNvPr id="47" name="46 Gráfico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</xdr:col>
      <xdr:colOff>152400</xdr:colOff>
      <xdr:row>166</xdr:row>
      <xdr:rowOff>19050</xdr:rowOff>
    </xdr:from>
    <xdr:to>
      <xdr:col>8</xdr:col>
      <xdr:colOff>1276350</xdr:colOff>
      <xdr:row>175</xdr:row>
      <xdr:rowOff>0</xdr:rowOff>
    </xdr:to>
    <xdr:graphicFrame macro="">
      <xdr:nvGraphicFramePr>
        <xdr:cNvPr id="48" name="47 Gráfico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3</xdr:col>
      <xdr:colOff>600075</xdr:colOff>
      <xdr:row>174</xdr:row>
      <xdr:rowOff>66675</xdr:rowOff>
    </xdr:from>
    <xdr:to>
      <xdr:col>6</xdr:col>
      <xdr:colOff>0</xdr:colOff>
      <xdr:row>182</xdr:row>
      <xdr:rowOff>171450</xdr:rowOff>
    </xdr:to>
    <xdr:graphicFrame macro="">
      <xdr:nvGraphicFramePr>
        <xdr:cNvPr id="49" name="48 Gráfico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6</xdr:col>
      <xdr:colOff>57150</xdr:colOff>
      <xdr:row>174</xdr:row>
      <xdr:rowOff>47625</xdr:rowOff>
    </xdr:from>
    <xdr:to>
      <xdr:col>8</xdr:col>
      <xdr:colOff>1181100</xdr:colOff>
      <xdr:row>182</xdr:row>
      <xdr:rowOff>161925</xdr:rowOff>
    </xdr:to>
    <xdr:graphicFrame macro="">
      <xdr:nvGraphicFramePr>
        <xdr:cNvPr id="50" name="49 Gráfico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3</xdr:col>
      <xdr:colOff>590550</xdr:colOff>
      <xdr:row>182</xdr:row>
      <xdr:rowOff>9525</xdr:rowOff>
    </xdr:from>
    <xdr:to>
      <xdr:col>5</xdr:col>
      <xdr:colOff>1714500</xdr:colOff>
      <xdr:row>190</xdr:row>
      <xdr:rowOff>142875</xdr:rowOff>
    </xdr:to>
    <xdr:graphicFrame macro="">
      <xdr:nvGraphicFramePr>
        <xdr:cNvPr id="52" name="51 Gráfico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6</xdr:col>
      <xdr:colOff>66675</xdr:colOff>
      <xdr:row>181</xdr:row>
      <xdr:rowOff>161925</xdr:rowOff>
    </xdr:from>
    <xdr:to>
      <xdr:col>8</xdr:col>
      <xdr:colOff>1190625</xdr:colOff>
      <xdr:row>190</xdr:row>
      <xdr:rowOff>123825</xdr:rowOff>
    </xdr:to>
    <xdr:graphicFrame macro="">
      <xdr:nvGraphicFramePr>
        <xdr:cNvPr id="53" name="52 Gráfico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3</xdr:col>
      <xdr:colOff>609600</xdr:colOff>
      <xdr:row>189</xdr:row>
      <xdr:rowOff>161925</xdr:rowOff>
    </xdr:from>
    <xdr:to>
      <xdr:col>6</xdr:col>
      <xdr:colOff>9525</xdr:colOff>
      <xdr:row>198</xdr:row>
      <xdr:rowOff>133350</xdr:rowOff>
    </xdr:to>
    <xdr:graphicFrame macro="">
      <xdr:nvGraphicFramePr>
        <xdr:cNvPr id="54" name="53 Gráfico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6</xdr:col>
      <xdr:colOff>76200</xdr:colOff>
      <xdr:row>189</xdr:row>
      <xdr:rowOff>180975</xdr:rowOff>
    </xdr:from>
    <xdr:to>
      <xdr:col>8</xdr:col>
      <xdr:colOff>1200150</xdr:colOff>
      <xdr:row>198</xdr:row>
      <xdr:rowOff>161925</xdr:rowOff>
    </xdr:to>
    <xdr:graphicFrame macro="">
      <xdr:nvGraphicFramePr>
        <xdr:cNvPr id="55" name="54 Gráfico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3</xdr:col>
      <xdr:colOff>638175</xdr:colOff>
      <xdr:row>198</xdr:row>
      <xdr:rowOff>0</xdr:rowOff>
    </xdr:from>
    <xdr:to>
      <xdr:col>6</xdr:col>
      <xdr:colOff>38100</xdr:colOff>
      <xdr:row>206</xdr:row>
      <xdr:rowOff>171450</xdr:rowOff>
    </xdr:to>
    <xdr:graphicFrame macro="">
      <xdr:nvGraphicFramePr>
        <xdr:cNvPr id="56" name="55 Gráfico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6</xdr:col>
      <xdr:colOff>95250</xdr:colOff>
      <xdr:row>198</xdr:row>
      <xdr:rowOff>0</xdr:rowOff>
    </xdr:from>
    <xdr:to>
      <xdr:col>8</xdr:col>
      <xdr:colOff>1219200</xdr:colOff>
      <xdr:row>206</xdr:row>
      <xdr:rowOff>180975</xdr:rowOff>
    </xdr:to>
    <xdr:graphicFrame macro="">
      <xdr:nvGraphicFramePr>
        <xdr:cNvPr id="57" name="56 Gráfico">
          <a:extLst>
            <a:ext uri="{FF2B5EF4-FFF2-40B4-BE49-F238E27FC236}">
              <a16:creationId xmlns:a16="http://schemas.microsoft.com/office/drawing/2014/main" id="{00000000-0008-0000-0B00-00003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6</xdr:col>
      <xdr:colOff>85725</xdr:colOff>
      <xdr:row>206</xdr:row>
      <xdr:rowOff>38100</xdr:rowOff>
    </xdr:from>
    <xdr:to>
      <xdr:col>8</xdr:col>
      <xdr:colOff>1209675</xdr:colOff>
      <xdr:row>214</xdr:row>
      <xdr:rowOff>161925</xdr:rowOff>
    </xdr:to>
    <xdr:graphicFrame macro="">
      <xdr:nvGraphicFramePr>
        <xdr:cNvPr id="58" name="57 Gráfico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3</xdr:col>
      <xdr:colOff>609600</xdr:colOff>
      <xdr:row>213</xdr:row>
      <xdr:rowOff>180975</xdr:rowOff>
    </xdr:from>
    <xdr:to>
      <xdr:col>6</xdr:col>
      <xdr:colOff>9525</xdr:colOff>
      <xdr:row>222</xdr:row>
      <xdr:rowOff>152400</xdr:rowOff>
    </xdr:to>
    <xdr:graphicFrame macro="">
      <xdr:nvGraphicFramePr>
        <xdr:cNvPr id="59" name="58 Gráfico">
          <a:extLst>
            <a:ext uri="{FF2B5EF4-FFF2-40B4-BE49-F238E27FC236}">
              <a16:creationId xmlns:a16="http://schemas.microsoft.com/office/drawing/2014/main" id="{00000000-0008-0000-0B00-00003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6</xdr:col>
      <xdr:colOff>95250</xdr:colOff>
      <xdr:row>214</xdr:row>
      <xdr:rowOff>0</xdr:rowOff>
    </xdr:from>
    <xdr:to>
      <xdr:col>8</xdr:col>
      <xdr:colOff>1219200</xdr:colOff>
      <xdr:row>222</xdr:row>
      <xdr:rowOff>152400</xdr:rowOff>
    </xdr:to>
    <xdr:graphicFrame macro="">
      <xdr:nvGraphicFramePr>
        <xdr:cNvPr id="60" name="59 Gráfico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3</xdr:col>
      <xdr:colOff>619125</xdr:colOff>
      <xdr:row>222</xdr:row>
      <xdr:rowOff>0</xdr:rowOff>
    </xdr:from>
    <xdr:to>
      <xdr:col>6</xdr:col>
      <xdr:colOff>19050</xdr:colOff>
      <xdr:row>230</xdr:row>
      <xdr:rowOff>161925</xdr:rowOff>
    </xdr:to>
    <xdr:graphicFrame macro="">
      <xdr:nvGraphicFramePr>
        <xdr:cNvPr id="61" name="60 Gráfico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6</xdr:col>
      <xdr:colOff>76200</xdr:colOff>
      <xdr:row>221</xdr:row>
      <xdr:rowOff>142875</xdr:rowOff>
    </xdr:from>
    <xdr:to>
      <xdr:col>8</xdr:col>
      <xdr:colOff>1200150</xdr:colOff>
      <xdr:row>230</xdr:row>
      <xdr:rowOff>133350</xdr:rowOff>
    </xdr:to>
    <xdr:graphicFrame macro="">
      <xdr:nvGraphicFramePr>
        <xdr:cNvPr id="62" name="61 Gráfico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6</xdr:col>
      <xdr:colOff>76200</xdr:colOff>
      <xdr:row>230</xdr:row>
      <xdr:rowOff>38100</xdr:rowOff>
    </xdr:from>
    <xdr:to>
      <xdr:col>8</xdr:col>
      <xdr:colOff>1200150</xdr:colOff>
      <xdr:row>238</xdr:row>
      <xdr:rowOff>180975</xdr:rowOff>
    </xdr:to>
    <xdr:graphicFrame macro="">
      <xdr:nvGraphicFramePr>
        <xdr:cNvPr id="63" name="62 Gráfico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3</xdr:col>
      <xdr:colOff>600075</xdr:colOff>
      <xdr:row>238</xdr:row>
      <xdr:rowOff>28575</xdr:rowOff>
    </xdr:from>
    <xdr:to>
      <xdr:col>6</xdr:col>
      <xdr:colOff>0</xdr:colOff>
      <xdr:row>246</xdr:row>
      <xdr:rowOff>152400</xdr:rowOff>
    </xdr:to>
    <xdr:graphicFrame macro="">
      <xdr:nvGraphicFramePr>
        <xdr:cNvPr id="64" name="63 Gráfico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6</xdr:col>
      <xdr:colOff>66675</xdr:colOff>
      <xdr:row>238</xdr:row>
      <xdr:rowOff>9525</xdr:rowOff>
    </xdr:from>
    <xdr:to>
      <xdr:col>8</xdr:col>
      <xdr:colOff>1190625</xdr:colOff>
      <xdr:row>246</xdr:row>
      <xdr:rowOff>161925</xdr:rowOff>
    </xdr:to>
    <xdr:graphicFrame macro="">
      <xdr:nvGraphicFramePr>
        <xdr:cNvPr id="65" name="64 Gráfico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3</xdr:col>
      <xdr:colOff>590550</xdr:colOff>
      <xdr:row>246</xdr:row>
      <xdr:rowOff>66675</xdr:rowOff>
    </xdr:from>
    <xdr:to>
      <xdr:col>5</xdr:col>
      <xdr:colOff>1714500</xdr:colOff>
      <xdr:row>254</xdr:row>
      <xdr:rowOff>161925</xdr:rowOff>
    </xdr:to>
    <xdr:graphicFrame macro="">
      <xdr:nvGraphicFramePr>
        <xdr:cNvPr id="66" name="65 Gráfico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6</xdr:col>
      <xdr:colOff>66675</xdr:colOff>
      <xdr:row>246</xdr:row>
      <xdr:rowOff>57150</xdr:rowOff>
    </xdr:from>
    <xdr:to>
      <xdr:col>8</xdr:col>
      <xdr:colOff>1190625</xdr:colOff>
      <xdr:row>254</xdr:row>
      <xdr:rowOff>152400</xdr:rowOff>
    </xdr:to>
    <xdr:graphicFrame macro="">
      <xdr:nvGraphicFramePr>
        <xdr:cNvPr id="67" name="66 Gráfico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3</xdr:col>
      <xdr:colOff>590550</xdr:colOff>
      <xdr:row>254</xdr:row>
      <xdr:rowOff>19050</xdr:rowOff>
    </xdr:from>
    <xdr:to>
      <xdr:col>5</xdr:col>
      <xdr:colOff>1714500</xdr:colOff>
      <xdr:row>262</xdr:row>
      <xdr:rowOff>161925</xdr:rowOff>
    </xdr:to>
    <xdr:graphicFrame macro="">
      <xdr:nvGraphicFramePr>
        <xdr:cNvPr id="68" name="67 Gráfico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6</xdr:col>
      <xdr:colOff>57150</xdr:colOff>
      <xdr:row>254</xdr:row>
      <xdr:rowOff>0</xdr:rowOff>
    </xdr:from>
    <xdr:to>
      <xdr:col>8</xdr:col>
      <xdr:colOff>1181100</xdr:colOff>
      <xdr:row>262</xdr:row>
      <xdr:rowOff>161925</xdr:rowOff>
    </xdr:to>
    <xdr:graphicFrame macro="">
      <xdr:nvGraphicFramePr>
        <xdr:cNvPr id="69" name="68 Gráfico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3</xdr:col>
      <xdr:colOff>590550</xdr:colOff>
      <xdr:row>262</xdr:row>
      <xdr:rowOff>47625</xdr:rowOff>
    </xdr:from>
    <xdr:to>
      <xdr:col>5</xdr:col>
      <xdr:colOff>1714500</xdr:colOff>
      <xdr:row>270</xdr:row>
      <xdr:rowOff>152400</xdr:rowOff>
    </xdr:to>
    <xdr:graphicFrame macro="">
      <xdr:nvGraphicFramePr>
        <xdr:cNvPr id="70" name="69 Gráfico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6</xdr:col>
      <xdr:colOff>47625</xdr:colOff>
      <xdr:row>262</xdr:row>
      <xdr:rowOff>38100</xdr:rowOff>
    </xdr:from>
    <xdr:to>
      <xdr:col>8</xdr:col>
      <xdr:colOff>1171575</xdr:colOff>
      <xdr:row>270</xdr:row>
      <xdr:rowOff>133350</xdr:rowOff>
    </xdr:to>
    <xdr:graphicFrame macro="">
      <xdr:nvGraphicFramePr>
        <xdr:cNvPr id="71" name="70 Gráfico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3</xdr:col>
      <xdr:colOff>590550</xdr:colOff>
      <xdr:row>270</xdr:row>
      <xdr:rowOff>85725</xdr:rowOff>
    </xdr:from>
    <xdr:to>
      <xdr:col>5</xdr:col>
      <xdr:colOff>1714500</xdr:colOff>
      <xdr:row>278</xdr:row>
      <xdr:rowOff>171450</xdr:rowOff>
    </xdr:to>
    <xdr:graphicFrame macro="">
      <xdr:nvGraphicFramePr>
        <xdr:cNvPr id="72" name="71 Gráfico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6</xdr:col>
      <xdr:colOff>38100</xdr:colOff>
      <xdr:row>270</xdr:row>
      <xdr:rowOff>123825</xdr:rowOff>
    </xdr:from>
    <xdr:to>
      <xdr:col>8</xdr:col>
      <xdr:colOff>1162050</xdr:colOff>
      <xdr:row>278</xdr:row>
      <xdr:rowOff>180975</xdr:rowOff>
    </xdr:to>
    <xdr:graphicFrame macro="">
      <xdr:nvGraphicFramePr>
        <xdr:cNvPr id="73" name="72 Gráfico">
          <a:extLst>
            <a:ext uri="{FF2B5EF4-FFF2-40B4-BE49-F238E27FC236}">
              <a16:creationId xmlns:a16="http://schemas.microsoft.com/office/drawing/2014/main" id="{00000000-0008-0000-0B00-00004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8</xdr:row>
      <xdr:rowOff>104775</xdr:rowOff>
    </xdr:from>
    <xdr:to>
      <xdr:col>15</xdr:col>
      <xdr:colOff>1390650</xdr:colOff>
      <xdr:row>22</xdr:row>
      <xdr:rowOff>180975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723900</xdr:colOff>
      <xdr:row>15</xdr:row>
      <xdr:rowOff>57150</xdr:rowOff>
    </xdr:from>
    <xdr:to>
      <xdr:col>14</xdr:col>
      <xdr:colOff>495300</xdr:colOff>
      <xdr:row>29</xdr:row>
      <xdr:rowOff>133350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zoomScale="80" zoomScaleNormal="80" workbookViewId="0">
      <selection activeCell="O65" sqref="O2:O65"/>
    </sheetView>
  </sheetViews>
  <sheetFormatPr baseColWidth="10" defaultRowHeight="14.25" x14ac:dyDescent="0.45"/>
  <cols>
    <col min="1" max="5" width="11.3984375"/>
    <col min="6" max="6" width="13.59765625" style="2" bestFit="1" customWidth="1"/>
    <col min="8" max="8" width="13.59765625" style="2" bestFit="1" customWidth="1"/>
    <col min="10" max="10" width="13.59765625" style="2" bestFit="1" customWidth="1"/>
    <col min="12" max="12" width="13.59765625" style="2" bestFit="1" customWidth="1"/>
    <col min="13" max="13" width="19.59765625" bestFit="1" customWidth="1"/>
    <col min="14" max="14" width="16.73046875" style="2" bestFit="1" customWidth="1"/>
  </cols>
  <sheetData>
    <row r="1" spans="1:15" x14ac:dyDescent="0.45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5" t="s">
        <v>0</v>
      </c>
      <c r="G1" s="15" t="s">
        <v>5</v>
      </c>
      <c r="H1" s="15" t="s">
        <v>1</v>
      </c>
      <c r="I1" s="15" t="s">
        <v>6</v>
      </c>
      <c r="J1" s="15" t="s">
        <v>2</v>
      </c>
      <c r="K1" s="15" t="s">
        <v>7</v>
      </c>
      <c r="L1" s="15" t="s">
        <v>3</v>
      </c>
      <c r="M1" s="16" t="s">
        <v>8</v>
      </c>
      <c r="N1" s="16" t="s">
        <v>4</v>
      </c>
      <c r="O1" s="20" t="s">
        <v>9</v>
      </c>
    </row>
    <row r="2" spans="1:15" x14ac:dyDescent="0.45">
      <c r="A2" t="s">
        <v>15</v>
      </c>
      <c r="B2" t="s">
        <v>16</v>
      </c>
      <c r="C2">
        <v>141.95635000000001</v>
      </c>
      <c r="D2">
        <v>1</v>
      </c>
      <c r="E2" t="s">
        <v>17</v>
      </c>
      <c r="F2" s="1">
        <v>1.2883E-4</v>
      </c>
      <c r="G2">
        <v>1</v>
      </c>
      <c r="H2" s="2">
        <v>4.9001199999999996E-4</v>
      </c>
      <c r="I2">
        <v>0</v>
      </c>
      <c r="J2" s="2">
        <v>6.2581400000000004E-4</v>
      </c>
      <c r="K2">
        <v>0</v>
      </c>
      <c r="L2" s="1">
        <v>2.0259348300000001E-4</v>
      </c>
      <c r="M2">
        <v>1</v>
      </c>
      <c r="N2" s="2">
        <v>1.0903559E-2</v>
      </c>
      <c r="O2">
        <v>0</v>
      </c>
    </row>
    <row r="3" spans="1:15" x14ac:dyDescent="0.45">
      <c r="A3" t="s">
        <v>15</v>
      </c>
      <c r="B3" t="s">
        <v>16</v>
      </c>
      <c r="C3">
        <v>141.95635000000001</v>
      </c>
      <c r="D3">
        <v>2</v>
      </c>
      <c r="E3" t="s">
        <v>17</v>
      </c>
      <c r="F3" s="2">
        <v>5.7733600000000002E-4</v>
      </c>
      <c r="G3">
        <v>0</v>
      </c>
      <c r="H3" s="1">
        <v>1.4807530999999999E-4</v>
      </c>
      <c r="I3">
        <v>1</v>
      </c>
      <c r="J3" s="2">
        <v>2.7911400000000001E-4</v>
      </c>
      <c r="K3">
        <v>0</v>
      </c>
      <c r="L3" s="2">
        <v>1.1417179999999999E-3</v>
      </c>
      <c r="M3">
        <v>0</v>
      </c>
      <c r="N3" s="2">
        <v>1.4904591E-2</v>
      </c>
      <c r="O3">
        <v>0</v>
      </c>
    </row>
    <row r="4" spans="1:15" x14ac:dyDescent="0.45">
      <c r="A4" t="s">
        <v>15</v>
      </c>
      <c r="B4" t="s">
        <v>16</v>
      </c>
      <c r="C4">
        <v>141.95635000000001</v>
      </c>
      <c r="D4">
        <v>3</v>
      </c>
      <c r="E4" t="s">
        <v>17</v>
      </c>
      <c r="F4" s="1">
        <v>1.2883E-4</v>
      </c>
      <c r="G4">
        <v>1</v>
      </c>
      <c r="H4" s="1">
        <v>1.4807530999999999E-4</v>
      </c>
      <c r="I4">
        <v>1</v>
      </c>
      <c r="J4" s="2">
        <v>5.2331800000000005E-4</v>
      </c>
      <c r="K4">
        <v>0</v>
      </c>
      <c r="L4" s="1">
        <v>2.0259348300000001E-4</v>
      </c>
      <c r="M4">
        <v>1</v>
      </c>
      <c r="N4" s="2">
        <v>4.0059500000000001E-4</v>
      </c>
      <c r="O4">
        <v>0</v>
      </c>
    </row>
    <row r="5" spans="1:15" x14ac:dyDescent="0.45">
      <c r="A5" t="s">
        <v>15</v>
      </c>
      <c r="B5" t="s">
        <v>16</v>
      </c>
      <c r="C5">
        <v>141.95635000000001</v>
      </c>
      <c r="D5">
        <v>4</v>
      </c>
      <c r="E5" t="s">
        <v>17</v>
      </c>
      <c r="F5" s="2">
        <v>1.9189500000000001E-4</v>
      </c>
      <c r="G5">
        <v>0</v>
      </c>
      <c r="H5" s="1">
        <v>1.4807530999999999E-4</v>
      </c>
      <c r="I5">
        <v>1</v>
      </c>
      <c r="J5" s="1">
        <v>1.2761726299999999E-4</v>
      </c>
      <c r="K5">
        <v>1</v>
      </c>
      <c r="L5" s="1">
        <v>2.0259348300000001E-4</v>
      </c>
      <c r="M5">
        <v>1</v>
      </c>
      <c r="N5" s="2">
        <v>2.5413710000000002E-3</v>
      </c>
      <c r="O5">
        <v>0</v>
      </c>
    </row>
    <row r="6" spans="1:15" x14ac:dyDescent="0.45">
      <c r="A6" t="s">
        <v>18</v>
      </c>
      <c r="B6" t="s">
        <v>19</v>
      </c>
      <c r="C6">
        <v>47.067280000000004</v>
      </c>
      <c r="D6">
        <v>1</v>
      </c>
      <c r="E6" t="s">
        <v>17</v>
      </c>
      <c r="F6" s="2">
        <v>2.5820999999999998E-4</v>
      </c>
      <c r="G6">
        <v>0</v>
      </c>
      <c r="H6" s="2">
        <v>2.8532600000000003E-4</v>
      </c>
      <c r="I6">
        <v>0</v>
      </c>
      <c r="J6" s="2">
        <v>4.0715899999999998E-4</v>
      </c>
      <c r="K6">
        <v>0</v>
      </c>
      <c r="L6" s="2">
        <v>7.8182700000000002E-4</v>
      </c>
      <c r="M6">
        <v>0</v>
      </c>
      <c r="N6" s="2">
        <v>3.7274000000000001E-3</v>
      </c>
      <c r="O6">
        <v>0</v>
      </c>
    </row>
    <row r="7" spans="1:15" x14ac:dyDescent="0.45">
      <c r="A7" t="s">
        <v>18</v>
      </c>
      <c r="B7" t="s">
        <v>19</v>
      </c>
      <c r="C7">
        <v>47.067280000000004</v>
      </c>
      <c r="D7">
        <v>2</v>
      </c>
      <c r="E7" t="s">
        <v>17</v>
      </c>
      <c r="F7" s="2">
        <v>2.6612199999999998E-4</v>
      </c>
      <c r="G7">
        <v>0</v>
      </c>
      <c r="H7" s="2">
        <v>3.9428999999999999E-4</v>
      </c>
      <c r="I7">
        <v>0</v>
      </c>
      <c r="J7" s="2">
        <v>1.2471369999999999E-3</v>
      </c>
      <c r="K7">
        <v>0</v>
      </c>
      <c r="L7" s="1">
        <v>2.0259348300000001E-4</v>
      </c>
      <c r="M7">
        <v>1</v>
      </c>
      <c r="N7" s="2">
        <v>1.6884280000000001E-3</v>
      </c>
      <c r="O7">
        <v>0</v>
      </c>
    </row>
    <row r="8" spans="1:15" x14ac:dyDescent="0.45">
      <c r="A8" t="s">
        <v>18</v>
      </c>
      <c r="B8" t="s">
        <v>19</v>
      </c>
      <c r="C8">
        <v>47.067280000000004</v>
      </c>
      <c r="D8">
        <v>3</v>
      </c>
      <c r="E8" t="s">
        <v>17</v>
      </c>
      <c r="F8" s="1">
        <v>1.2883E-4</v>
      </c>
      <c r="G8">
        <v>1</v>
      </c>
      <c r="H8" s="2">
        <v>1.81991E-4</v>
      </c>
      <c r="I8">
        <v>0</v>
      </c>
      <c r="J8" s="2">
        <v>2.0799799999999999E-3</v>
      </c>
      <c r="K8">
        <v>0</v>
      </c>
      <c r="L8" s="2">
        <v>1.3063689999999999E-3</v>
      </c>
      <c r="M8">
        <v>0</v>
      </c>
      <c r="N8" s="2">
        <v>1.1905990000000001E-3</v>
      </c>
      <c r="O8">
        <v>0</v>
      </c>
    </row>
    <row r="9" spans="1:15" x14ac:dyDescent="0.45">
      <c r="A9" t="s">
        <v>18</v>
      </c>
      <c r="B9" t="s">
        <v>19</v>
      </c>
      <c r="C9">
        <v>47.067280000000004</v>
      </c>
      <c r="D9">
        <v>4</v>
      </c>
      <c r="E9" t="s">
        <v>17</v>
      </c>
      <c r="F9" s="2">
        <v>5.2418199999999999E-4</v>
      </c>
      <c r="G9">
        <v>0</v>
      </c>
      <c r="H9" s="1">
        <v>1.4807530999999999E-4</v>
      </c>
      <c r="I9">
        <v>1</v>
      </c>
      <c r="J9" s="1">
        <v>1.2761726299999999E-4</v>
      </c>
      <c r="K9">
        <v>1</v>
      </c>
      <c r="L9" s="1">
        <v>2.0259348300000001E-4</v>
      </c>
      <c r="M9">
        <v>1</v>
      </c>
      <c r="N9" s="2">
        <v>5.9669599999999997E-4</v>
      </c>
      <c r="O9">
        <v>0</v>
      </c>
    </row>
    <row r="10" spans="1:15" x14ac:dyDescent="0.45">
      <c r="A10" t="s">
        <v>20</v>
      </c>
      <c r="B10" t="s">
        <v>16</v>
      </c>
      <c r="C10" s="59">
        <v>86.853460000000013</v>
      </c>
      <c r="D10">
        <v>1</v>
      </c>
      <c r="E10" t="s">
        <v>17</v>
      </c>
      <c r="F10" s="2">
        <v>2.65176E-4</v>
      </c>
      <c r="G10">
        <v>0</v>
      </c>
      <c r="H10" s="2">
        <v>1.5413699999999999E-4</v>
      </c>
      <c r="I10">
        <v>0</v>
      </c>
      <c r="J10" s="1">
        <v>1.2761726299999999E-4</v>
      </c>
      <c r="K10">
        <v>1</v>
      </c>
      <c r="L10" s="2">
        <v>7.9590699999999999E-4</v>
      </c>
      <c r="M10">
        <v>0</v>
      </c>
      <c r="N10" s="2">
        <v>1.336825E-2</v>
      </c>
      <c r="O10">
        <v>0</v>
      </c>
    </row>
    <row r="11" spans="1:15" x14ac:dyDescent="0.45">
      <c r="A11" t="s">
        <v>20</v>
      </c>
      <c r="B11" t="s">
        <v>16</v>
      </c>
      <c r="C11" s="59">
        <v>86.853460000000013</v>
      </c>
      <c r="D11">
        <v>2</v>
      </c>
      <c r="E11" t="s">
        <v>17</v>
      </c>
      <c r="F11" s="2">
        <v>6.7820499999999998E-4</v>
      </c>
      <c r="G11">
        <v>0</v>
      </c>
      <c r="H11" s="1">
        <v>1.4807530999999999E-4</v>
      </c>
      <c r="I11">
        <v>1</v>
      </c>
      <c r="J11" s="2">
        <v>1.562597E-3</v>
      </c>
      <c r="K11">
        <v>0</v>
      </c>
      <c r="L11" s="1">
        <v>2.0259348300000001E-4</v>
      </c>
      <c r="M11">
        <v>1</v>
      </c>
      <c r="N11" s="2">
        <v>2.5141658000000001E-2</v>
      </c>
      <c r="O11">
        <v>0</v>
      </c>
    </row>
    <row r="12" spans="1:15" x14ac:dyDescent="0.45">
      <c r="A12" t="s">
        <v>20</v>
      </c>
      <c r="B12" t="s">
        <v>16</v>
      </c>
      <c r="C12" s="59">
        <v>86.853460000000013</v>
      </c>
      <c r="D12">
        <v>3</v>
      </c>
      <c r="E12" t="s">
        <v>17</v>
      </c>
      <c r="F12" s="1">
        <v>1.2883E-4</v>
      </c>
      <c r="G12">
        <v>1</v>
      </c>
      <c r="H12" s="2">
        <v>1.8386699999999999E-4</v>
      </c>
      <c r="I12">
        <v>0</v>
      </c>
      <c r="J12" s="2">
        <v>1.743971E-3</v>
      </c>
      <c r="K12">
        <v>0</v>
      </c>
      <c r="L12" s="1">
        <v>2.0259348300000001E-4</v>
      </c>
      <c r="M12">
        <v>1</v>
      </c>
      <c r="N12" s="2">
        <v>2.4529930000000001E-3</v>
      </c>
      <c r="O12">
        <v>0</v>
      </c>
    </row>
    <row r="13" spans="1:15" x14ac:dyDescent="0.45">
      <c r="A13" t="s">
        <v>20</v>
      </c>
      <c r="B13" t="s">
        <v>16</v>
      </c>
      <c r="C13" s="59">
        <v>86.853460000000013</v>
      </c>
      <c r="D13">
        <v>4</v>
      </c>
      <c r="E13" t="s">
        <v>17</v>
      </c>
      <c r="F13" s="2">
        <v>4.6773799999999999E-4</v>
      </c>
      <c r="G13">
        <v>0</v>
      </c>
      <c r="H13" s="2">
        <v>4.9426199999999998E-4</v>
      </c>
      <c r="I13">
        <v>0</v>
      </c>
      <c r="J13" s="1">
        <v>1.2761726299999999E-4</v>
      </c>
      <c r="K13">
        <v>1</v>
      </c>
      <c r="L13" s="2">
        <v>7.1080000000000004E-4</v>
      </c>
      <c r="M13">
        <v>0</v>
      </c>
      <c r="N13" s="2">
        <v>1.7700605000000001E-2</v>
      </c>
      <c r="O13">
        <v>0</v>
      </c>
    </row>
    <row r="14" spans="1:15" x14ac:dyDescent="0.45">
      <c r="A14" t="s">
        <v>21</v>
      </c>
      <c r="B14" t="s">
        <v>19</v>
      </c>
      <c r="C14">
        <v>111.40022</v>
      </c>
      <c r="D14">
        <v>1</v>
      </c>
      <c r="E14" t="s">
        <v>17</v>
      </c>
      <c r="F14" s="1">
        <v>1.2883E-4</v>
      </c>
      <c r="G14">
        <v>1</v>
      </c>
      <c r="H14" s="1">
        <v>1.4807530999999999E-4</v>
      </c>
      <c r="I14">
        <v>1</v>
      </c>
      <c r="J14" s="2">
        <v>1.2957649999999999E-3</v>
      </c>
      <c r="K14">
        <v>0</v>
      </c>
      <c r="L14" s="2">
        <v>2.0259299999999999E-4</v>
      </c>
      <c r="M14">
        <v>0</v>
      </c>
      <c r="N14" s="2">
        <v>2.1921340000000001E-3</v>
      </c>
      <c r="O14">
        <v>0</v>
      </c>
    </row>
    <row r="15" spans="1:15" x14ac:dyDescent="0.45">
      <c r="A15" t="s">
        <v>21</v>
      </c>
      <c r="B15" t="s">
        <v>19</v>
      </c>
      <c r="C15">
        <v>111.40022</v>
      </c>
      <c r="D15">
        <v>2</v>
      </c>
      <c r="E15" t="s">
        <v>17</v>
      </c>
      <c r="F15" s="2">
        <v>1.0175309999999999E-3</v>
      </c>
      <c r="G15">
        <v>0</v>
      </c>
      <c r="H15" s="1">
        <v>1.4807530999999999E-4</v>
      </c>
      <c r="I15">
        <v>1</v>
      </c>
      <c r="J15" s="2">
        <v>2.3082269999999999E-3</v>
      </c>
      <c r="K15">
        <v>0</v>
      </c>
      <c r="L15" s="2">
        <v>2.1963320000000001E-3</v>
      </c>
      <c r="M15">
        <v>0</v>
      </c>
      <c r="N15" s="1">
        <v>8.1393324599999994E-5</v>
      </c>
      <c r="O15">
        <v>1</v>
      </c>
    </row>
    <row r="16" spans="1:15" x14ac:dyDescent="0.45">
      <c r="A16" t="s">
        <v>21</v>
      </c>
      <c r="B16" t="s">
        <v>19</v>
      </c>
      <c r="C16">
        <v>111.40022</v>
      </c>
      <c r="D16">
        <v>3</v>
      </c>
      <c r="E16" t="s">
        <v>17</v>
      </c>
      <c r="F16" s="2">
        <v>8.5977099999999995E-4</v>
      </c>
      <c r="G16">
        <v>0</v>
      </c>
      <c r="H16" s="1">
        <v>1.4807530999999999E-4</v>
      </c>
      <c r="I16">
        <v>1</v>
      </c>
      <c r="J16" s="2">
        <v>5.4239800000000003E-4</v>
      </c>
      <c r="K16">
        <v>0</v>
      </c>
      <c r="L16" s="1">
        <v>2.0259348300000001E-4</v>
      </c>
      <c r="M16">
        <v>1</v>
      </c>
      <c r="N16" s="1">
        <v>8.1393324599999994E-5</v>
      </c>
      <c r="O16">
        <v>1</v>
      </c>
    </row>
    <row r="17" spans="1:15" x14ac:dyDescent="0.45">
      <c r="A17" t="s">
        <v>21</v>
      </c>
      <c r="B17" t="s">
        <v>19</v>
      </c>
      <c r="C17">
        <v>111.40022</v>
      </c>
      <c r="D17">
        <v>4</v>
      </c>
      <c r="E17" t="s">
        <v>17</v>
      </c>
      <c r="F17" s="1">
        <v>1.2883E-4</v>
      </c>
      <c r="G17">
        <v>1</v>
      </c>
      <c r="H17" s="1">
        <v>1.4807530999999999E-4</v>
      </c>
      <c r="I17">
        <v>1</v>
      </c>
      <c r="J17" s="1">
        <v>1.2761726299999999E-4</v>
      </c>
      <c r="K17">
        <v>1</v>
      </c>
      <c r="L17" s="1">
        <v>2.0259348300000001E-4</v>
      </c>
      <c r="M17">
        <v>1</v>
      </c>
      <c r="N17" s="2">
        <v>3.8088095000000002E-2</v>
      </c>
      <c r="O17">
        <v>0</v>
      </c>
    </row>
    <row r="18" spans="1:15" x14ac:dyDescent="0.45">
      <c r="A18" t="s">
        <v>22</v>
      </c>
      <c r="B18" t="s">
        <v>16</v>
      </c>
      <c r="C18">
        <v>63.43365</v>
      </c>
      <c r="D18">
        <v>1</v>
      </c>
      <c r="E18" t="s">
        <v>17</v>
      </c>
      <c r="F18" s="2">
        <v>2.5705900000000002E-4</v>
      </c>
      <c r="G18">
        <v>0</v>
      </c>
      <c r="H18" s="2">
        <v>3.4524099999999998E-4</v>
      </c>
      <c r="I18">
        <v>0</v>
      </c>
      <c r="J18" s="2">
        <v>1.470386E-3</v>
      </c>
      <c r="K18">
        <v>0</v>
      </c>
      <c r="L18" s="1">
        <v>2.0259348300000001E-4</v>
      </c>
      <c r="M18">
        <v>1</v>
      </c>
      <c r="N18" s="2">
        <v>2.2698739999999999E-3</v>
      </c>
      <c r="O18">
        <v>0</v>
      </c>
    </row>
    <row r="19" spans="1:15" x14ac:dyDescent="0.45">
      <c r="A19" t="s">
        <v>22</v>
      </c>
      <c r="B19" t="s">
        <v>16</v>
      </c>
      <c r="C19">
        <v>63.43365</v>
      </c>
      <c r="D19">
        <v>2</v>
      </c>
      <c r="E19" t="s">
        <v>17</v>
      </c>
      <c r="F19" s="1">
        <v>1.2883E-4</v>
      </c>
      <c r="G19">
        <v>1</v>
      </c>
      <c r="H19" s="1">
        <v>1.4807530999999999E-4</v>
      </c>
      <c r="I19">
        <v>1</v>
      </c>
      <c r="J19" s="2">
        <v>3.4957100000000002E-4</v>
      </c>
      <c r="K19">
        <v>0</v>
      </c>
      <c r="L19" s="1">
        <v>2.0259348300000001E-4</v>
      </c>
      <c r="M19">
        <v>1</v>
      </c>
      <c r="N19" s="2">
        <v>2.2043126E-2</v>
      </c>
      <c r="O19">
        <v>0</v>
      </c>
    </row>
    <row r="20" spans="1:15" x14ac:dyDescent="0.45">
      <c r="A20" t="s">
        <v>22</v>
      </c>
      <c r="B20" t="s">
        <v>16</v>
      </c>
      <c r="C20">
        <v>63.43365</v>
      </c>
      <c r="D20">
        <v>3</v>
      </c>
      <c r="E20" t="s">
        <v>17</v>
      </c>
      <c r="F20" s="2">
        <v>5.84049E-4</v>
      </c>
      <c r="G20">
        <v>0</v>
      </c>
      <c r="H20" s="1">
        <v>1.4807530999999999E-4</v>
      </c>
      <c r="I20">
        <v>1</v>
      </c>
      <c r="J20" s="1">
        <v>1.2761726299999999E-4</v>
      </c>
      <c r="K20">
        <v>1</v>
      </c>
      <c r="L20" s="1">
        <v>2.0259348300000001E-4</v>
      </c>
      <c r="M20">
        <v>1</v>
      </c>
      <c r="N20" s="2">
        <v>1.357547E-3</v>
      </c>
      <c r="O20">
        <v>0</v>
      </c>
    </row>
    <row r="21" spans="1:15" x14ac:dyDescent="0.45">
      <c r="A21" t="s">
        <v>22</v>
      </c>
      <c r="B21" t="s">
        <v>16</v>
      </c>
      <c r="C21">
        <v>63.43365</v>
      </c>
      <c r="D21">
        <v>4</v>
      </c>
      <c r="E21" t="s">
        <v>17</v>
      </c>
      <c r="F21" s="1">
        <v>1.2883E-4</v>
      </c>
      <c r="G21">
        <v>1</v>
      </c>
      <c r="H21" s="2">
        <v>1.9065099999999999E-4</v>
      </c>
      <c r="I21">
        <v>0</v>
      </c>
      <c r="J21" s="2">
        <v>1.2761700000000001E-4</v>
      </c>
      <c r="K21">
        <v>0</v>
      </c>
      <c r="L21" s="1">
        <v>2.0259348300000001E-4</v>
      </c>
      <c r="M21">
        <v>1</v>
      </c>
      <c r="N21" s="2">
        <v>3.2555533999999997E-2</v>
      </c>
      <c r="O21">
        <v>0</v>
      </c>
    </row>
    <row r="22" spans="1:15" x14ac:dyDescent="0.45">
      <c r="A22" t="s">
        <v>23</v>
      </c>
      <c r="B22" t="s">
        <v>19</v>
      </c>
      <c r="C22">
        <v>63.038909999999994</v>
      </c>
      <c r="D22">
        <v>1</v>
      </c>
      <c r="E22" t="s">
        <v>17</v>
      </c>
      <c r="F22" s="2">
        <v>1.37477E-3</v>
      </c>
      <c r="G22">
        <v>0</v>
      </c>
      <c r="H22" s="1">
        <v>1.4807530999999999E-4</v>
      </c>
      <c r="I22">
        <v>1</v>
      </c>
      <c r="J22" s="2">
        <v>2.2035869999999999E-3</v>
      </c>
      <c r="K22">
        <v>0</v>
      </c>
      <c r="L22" s="1">
        <v>2.0259348300000001E-4</v>
      </c>
      <c r="M22">
        <v>1</v>
      </c>
      <c r="N22" s="1">
        <v>8.1393324599999994E-5</v>
      </c>
      <c r="O22">
        <v>1</v>
      </c>
    </row>
    <row r="23" spans="1:15" x14ac:dyDescent="0.45">
      <c r="A23" t="s">
        <v>23</v>
      </c>
      <c r="B23" t="s">
        <v>19</v>
      </c>
      <c r="C23">
        <v>63.038909999999994</v>
      </c>
      <c r="D23">
        <v>2</v>
      </c>
      <c r="E23" t="s">
        <v>17</v>
      </c>
      <c r="F23" s="1">
        <v>1.2883E-4</v>
      </c>
      <c r="G23">
        <v>1</v>
      </c>
      <c r="H23" s="1">
        <v>1.4807530999999999E-4</v>
      </c>
      <c r="I23">
        <v>1</v>
      </c>
      <c r="J23" s="2">
        <v>7.6886999999999995E-4</v>
      </c>
      <c r="K23">
        <v>0</v>
      </c>
      <c r="L23" s="1">
        <v>2.0259348300000001E-4</v>
      </c>
      <c r="M23">
        <v>1</v>
      </c>
      <c r="N23" s="2">
        <v>1.9234706000000001E-2</v>
      </c>
      <c r="O23">
        <v>0</v>
      </c>
    </row>
    <row r="24" spans="1:15" x14ac:dyDescent="0.45">
      <c r="A24" t="s">
        <v>23</v>
      </c>
      <c r="B24" t="s">
        <v>19</v>
      </c>
      <c r="C24">
        <v>63.038909999999994</v>
      </c>
      <c r="D24">
        <v>3</v>
      </c>
      <c r="E24" t="s">
        <v>17</v>
      </c>
      <c r="F24" s="1">
        <v>1.2883E-4</v>
      </c>
      <c r="G24">
        <v>1</v>
      </c>
      <c r="H24" s="1">
        <v>1.4807530999999999E-4</v>
      </c>
      <c r="I24">
        <v>1</v>
      </c>
      <c r="J24" s="2">
        <v>1.9317010000000001E-3</v>
      </c>
      <c r="K24">
        <v>0</v>
      </c>
      <c r="L24" s="1">
        <v>2.0259348300000001E-4</v>
      </c>
      <c r="M24">
        <v>1</v>
      </c>
      <c r="N24" s="2">
        <v>6.2698799999999998E-4</v>
      </c>
      <c r="O24">
        <v>0</v>
      </c>
    </row>
    <row r="25" spans="1:15" x14ac:dyDescent="0.45">
      <c r="A25" t="s">
        <v>23</v>
      </c>
      <c r="B25" t="s">
        <v>19</v>
      </c>
      <c r="C25">
        <v>63.038910000000001</v>
      </c>
      <c r="D25">
        <v>4</v>
      </c>
      <c r="E25" t="s">
        <v>17</v>
      </c>
      <c r="F25" s="2">
        <v>2.73756E-4</v>
      </c>
      <c r="G25">
        <v>0</v>
      </c>
      <c r="H25" s="1">
        <v>1.4807530999999999E-4</v>
      </c>
      <c r="I25">
        <v>1</v>
      </c>
      <c r="J25" s="2">
        <v>1.7645200000000001E-4</v>
      </c>
      <c r="K25">
        <v>0</v>
      </c>
      <c r="L25" s="1">
        <v>2.0259348300000001E-4</v>
      </c>
      <c r="M25">
        <v>1</v>
      </c>
      <c r="N25" s="2">
        <v>1.6118389999999999E-3</v>
      </c>
      <c r="O25">
        <v>0</v>
      </c>
    </row>
    <row r="26" spans="1:15" x14ac:dyDescent="0.45">
      <c r="A26" t="s">
        <v>24</v>
      </c>
      <c r="B26" t="s">
        <v>19</v>
      </c>
      <c r="C26">
        <v>92.188839999999999</v>
      </c>
      <c r="D26">
        <v>1</v>
      </c>
      <c r="E26" t="s">
        <v>17</v>
      </c>
      <c r="F26" s="2">
        <v>5.7912199999999995E-4</v>
      </c>
      <c r="G26">
        <v>0</v>
      </c>
      <c r="H26" s="2">
        <v>2.2681900000000001E-4</v>
      </c>
      <c r="I26">
        <v>0</v>
      </c>
      <c r="J26" s="2">
        <v>1.7088310000000001E-3</v>
      </c>
      <c r="K26">
        <v>0</v>
      </c>
      <c r="L26" s="1">
        <v>2.0259348300000001E-4</v>
      </c>
      <c r="M26">
        <v>1</v>
      </c>
      <c r="N26" s="2">
        <v>1.5206029999999999E-3</v>
      </c>
      <c r="O26">
        <v>0</v>
      </c>
    </row>
    <row r="27" spans="1:15" x14ac:dyDescent="0.45">
      <c r="A27" t="s">
        <v>24</v>
      </c>
      <c r="B27" t="s">
        <v>19</v>
      </c>
      <c r="C27">
        <v>92.188839999999999</v>
      </c>
      <c r="D27">
        <v>2</v>
      </c>
      <c r="E27" t="s">
        <v>17</v>
      </c>
      <c r="F27" s="2">
        <v>1.9057500000000001E-4</v>
      </c>
      <c r="G27">
        <v>0</v>
      </c>
      <c r="H27" s="2">
        <v>1.4807500000000001E-4</v>
      </c>
      <c r="I27">
        <v>0</v>
      </c>
      <c r="J27" s="2">
        <v>5.0326500000000003E-4</v>
      </c>
      <c r="K27">
        <v>0</v>
      </c>
      <c r="L27" s="1">
        <v>2.0259348300000001E-4</v>
      </c>
      <c r="M27">
        <v>1</v>
      </c>
      <c r="N27" s="2">
        <v>1.2817327E-2</v>
      </c>
      <c r="O27">
        <v>0</v>
      </c>
    </row>
    <row r="28" spans="1:15" x14ac:dyDescent="0.45">
      <c r="A28" t="s">
        <v>24</v>
      </c>
      <c r="B28" t="s">
        <v>19</v>
      </c>
      <c r="C28">
        <v>92.188839999999999</v>
      </c>
      <c r="D28">
        <v>3</v>
      </c>
      <c r="E28" t="s">
        <v>17</v>
      </c>
      <c r="F28" s="1">
        <v>1.2883E-4</v>
      </c>
      <c r="G28">
        <v>1</v>
      </c>
      <c r="H28" s="1">
        <v>1.4807530999999999E-4</v>
      </c>
      <c r="I28">
        <v>1</v>
      </c>
      <c r="J28" s="1">
        <v>1.2761726299999999E-4</v>
      </c>
      <c r="K28">
        <v>1</v>
      </c>
      <c r="L28" s="1">
        <v>2.0259348300000001E-4</v>
      </c>
      <c r="M28">
        <v>1</v>
      </c>
      <c r="N28" s="2">
        <v>5.5301799999999996E-4</v>
      </c>
      <c r="O28">
        <v>0</v>
      </c>
    </row>
    <row r="29" spans="1:15" x14ac:dyDescent="0.45">
      <c r="A29" t="s">
        <v>24</v>
      </c>
      <c r="B29" t="s">
        <v>19</v>
      </c>
      <c r="C29">
        <v>92.188839999999999</v>
      </c>
      <c r="D29">
        <v>4</v>
      </c>
      <c r="E29" t="s">
        <v>17</v>
      </c>
      <c r="F29" s="2">
        <v>5.8382699999999998E-4</v>
      </c>
      <c r="G29">
        <v>0</v>
      </c>
      <c r="H29" s="2">
        <v>2.2341200000000001E-4</v>
      </c>
      <c r="I29">
        <v>0</v>
      </c>
      <c r="J29" s="2">
        <v>9.1136400000000001E-4</v>
      </c>
      <c r="K29">
        <v>0</v>
      </c>
      <c r="L29" s="2">
        <v>6.5519799999999996E-4</v>
      </c>
      <c r="M29">
        <v>0</v>
      </c>
      <c r="N29" s="1">
        <v>8.1393324599999994E-5</v>
      </c>
      <c r="O29">
        <v>1</v>
      </c>
    </row>
    <row r="30" spans="1:15" x14ac:dyDescent="0.45">
      <c r="A30" t="s">
        <v>25</v>
      </c>
      <c r="B30" t="s">
        <v>16</v>
      </c>
      <c r="C30">
        <v>11.220699999999999</v>
      </c>
      <c r="D30">
        <v>1</v>
      </c>
      <c r="E30" t="s">
        <v>17</v>
      </c>
      <c r="F30" s="2">
        <v>5.0217899999999995E-4</v>
      </c>
      <c r="G30">
        <v>0</v>
      </c>
      <c r="H30" s="2">
        <v>3.0318400000000002E-4</v>
      </c>
      <c r="I30">
        <v>0</v>
      </c>
      <c r="J30" s="1">
        <v>1.2761726299999999E-4</v>
      </c>
      <c r="K30">
        <v>1</v>
      </c>
      <c r="L30" s="2">
        <v>8.8046800000000003E-4</v>
      </c>
      <c r="M30">
        <v>0</v>
      </c>
      <c r="N30" s="1">
        <v>8.1393324599999994E-5</v>
      </c>
      <c r="O30">
        <v>1</v>
      </c>
    </row>
    <row r="31" spans="1:15" x14ac:dyDescent="0.45">
      <c r="A31" t="s">
        <v>25</v>
      </c>
      <c r="B31" t="s">
        <v>16</v>
      </c>
      <c r="C31">
        <v>11.220699999999999</v>
      </c>
      <c r="D31">
        <v>2</v>
      </c>
      <c r="E31" t="s">
        <v>17</v>
      </c>
      <c r="F31" s="2">
        <v>2.8401199999999999E-4</v>
      </c>
      <c r="G31">
        <v>0</v>
      </c>
      <c r="H31" s="2">
        <v>2.1830450000000002E-3</v>
      </c>
      <c r="I31">
        <v>0</v>
      </c>
      <c r="J31" s="2">
        <v>5.5023300000000002E-4</v>
      </c>
      <c r="K31">
        <v>0</v>
      </c>
      <c r="L31" s="2">
        <v>9.1821800000000005E-4</v>
      </c>
      <c r="M31">
        <v>0</v>
      </c>
      <c r="N31" s="2">
        <v>2.3323900000000002E-3</v>
      </c>
      <c r="O31">
        <v>0</v>
      </c>
    </row>
    <row r="32" spans="1:15" x14ac:dyDescent="0.45">
      <c r="A32" t="s">
        <v>25</v>
      </c>
      <c r="B32" t="s">
        <v>16</v>
      </c>
      <c r="C32">
        <v>11.220699999999999</v>
      </c>
      <c r="D32">
        <v>3</v>
      </c>
      <c r="E32" t="s">
        <v>17</v>
      </c>
      <c r="F32" s="2">
        <v>4.9809500000000005E-4</v>
      </c>
      <c r="G32">
        <v>0</v>
      </c>
      <c r="H32" s="1">
        <v>1.4807530999999999E-4</v>
      </c>
      <c r="I32">
        <v>1</v>
      </c>
      <c r="J32" s="2">
        <v>3.2674599999999999E-4</v>
      </c>
      <c r="K32">
        <v>0</v>
      </c>
      <c r="L32" s="1">
        <v>2.0259348300000001E-4</v>
      </c>
      <c r="M32">
        <v>1</v>
      </c>
      <c r="N32" s="2">
        <v>8.4043799999999999E-4</v>
      </c>
      <c r="O32">
        <v>0</v>
      </c>
    </row>
    <row r="33" spans="1:15" s="17" customFormat="1" x14ac:dyDescent="0.45">
      <c r="A33" s="17" t="s">
        <v>25</v>
      </c>
      <c r="B33" s="17" t="s">
        <v>16</v>
      </c>
      <c r="C33" s="17">
        <v>11.220699999999999</v>
      </c>
      <c r="D33" s="17">
        <v>4</v>
      </c>
      <c r="E33" s="17" t="s">
        <v>17</v>
      </c>
      <c r="F33" s="18">
        <v>1.2883E-4</v>
      </c>
      <c r="G33" s="17">
        <v>1</v>
      </c>
      <c r="H33" s="3">
        <v>2.30051E-4</v>
      </c>
      <c r="I33" s="17">
        <v>0</v>
      </c>
      <c r="J33" s="18">
        <v>1.2761726299999999E-4</v>
      </c>
      <c r="K33" s="17">
        <v>1</v>
      </c>
      <c r="L33" s="3">
        <v>2.6321100000000001E-4</v>
      </c>
      <c r="M33" s="17">
        <v>0</v>
      </c>
      <c r="N33" s="3">
        <v>1.7151499999999999E-3</v>
      </c>
      <c r="O33" s="17">
        <v>0</v>
      </c>
    </row>
    <row r="34" spans="1:15" x14ac:dyDescent="0.45">
      <c r="A34" t="s">
        <v>15</v>
      </c>
      <c r="B34" t="s">
        <v>16</v>
      </c>
      <c r="C34">
        <v>141.95635000000001</v>
      </c>
      <c r="D34">
        <v>1</v>
      </c>
      <c r="E34" t="s">
        <v>26</v>
      </c>
      <c r="F34" s="1">
        <v>1.2883E-4</v>
      </c>
      <c r="G34">
        <v>1</v>
      </c>
      <c r="H34" s="2">
        <v>2.9172948198968309E-4</v>
      </c>
      <c r="I34">
        <v>0</v>
      </c>
      <c r="J34" s="1">
        <v>1.2761726299999999E-4</v>
      </c>
      <c r="K34">
        <v>1</v>
      </c>
      <c r="L34" s="1">
        <v>2.0259348300000001E-4</v>
      </c>
      <c r="M34">
        <v>1</v>
      </c>
      <c r="N34" s="12">
        <v>8.1393324583969713E-6</v>
      </c>
      <c r="O34">
        <v>0</v>
      </c>
    </row>
    <row r="35" spans="1:15" x14ac:dyDescent="0.45">
      <c r="A35" t="s">
        <v>15</v>
      </c>
      <c r="B35" t="s">
        <v>16</v>
      </c>
      <c r="C35">
        <v>141.95635000000001</v>
      </c>
      <c r="D35">
        <v>2</v>
      </c>
      <c r="E35" t="s">
        <v>26</v>
      </c>
      <c r="F35" s="12">
        <v>2.3926242732627518E-4</v>
      </c>
      <c r="G35">
        <v>0</v>
      </c>
      <c r="H35" s="12">
        <v>1.9353702748678005E-4</v>
      </c>
      <c r="I35">
        <v>0</v>
      </c>
      <c r="J35" s="1">
        <v>1.2761726299999999E-4</v>
      </c>
      <c r="K35">
        <v>1</v>
      </c>
      <c r="L35" s="1">
        <v>2.0259348300000001E-4</v>
      </c>
      <c r="M35">
        <v>1</v>
      </c>
      <c r="N35" s="12">
        <v>3.378486487284829E-4</v>
      </c>
      <c r="O35">
        <v>0</v>
      </c>
    </row>
    <row r="36" spans="1:15" x14ac:dyDescent="0.45">
      <c r="A36" t="s">
        <v>15</v>
      </c>
      <c r="B36" t="s">
        <v>16</v>
      </c>
      <c r="C36">
        <v>141.95635000000001</v>
      </c>
      <c r="D36">
        <v>3</v>
      </c>
      <c r="E36" t="s">
        <v>26</v>
      </c>
      <c r="F36" s="1">
        <v>1.2883E-4</v>
      </c>
      <c r="G36">
        <v>1</v>
      </c>
      <c r="H36" s="1">
        <v>1.4807530999999999E-4</v>
      </c>
      <c r="I36">
        <v>1</v>
      </c>
      <c r="J36" s="1">
        <v>1.2761726299999999E-4</v>
      </c>
      <c r="K36">
        <v>1</v>
      </c>
      <c r="L36" s="12">
        <v>5.9484002675020244E-4</v>
      </c>
      <c r="M36">
        <v>0</v>
      </c>
      <c r="N36" s="11">
        <v>8.1393324583969594E-6</v>
      </c>
      <c r="O36">
        <v>1</v>
      </c>
    </row>
    <row r="37" spans="1:15" x14ac:dyDescent="0.45">
      <c r="A37" t="s">
        <v>15</v>
      </c>
      <c r="B37" t="s">
        <v>16</v>
      </c>
      <c r="C37">
        <v>141.95635000000001</v>
      </c>
      <c r="D37">
        <v>4</v>
      </c>
      <c r="E37" t="s">
        <v>26</v>
      </c>
      <c r="F37" s="1">
        <v>1.2883E-4</v>
      </c>
      <c r="G37">
        <v>1</v>
      </c>
      <c r="H37" s="1">
        <v>1.4807530999999999E-4</v>
      </c>
      <c r="I37">
        <v>1</v>
      </c>
      <c r="J37" s="13">
        <v>2.688538872939312E-4</v>
      </c>
      <c r="K37">
        <v>0</v>
      </c>
      <c r="L37" s="1">
        <v>2.0259348300000001E-4</v>
      </c>
      <c r="M37">
        <v>1</v>
      </c>
      <c r="N37" s="11">
        <v>8.1393324583969594E-6</v>
      </c>
      <c r="O37">
        <v>1</v>
      </c>
    </row>
    <row r="38" spans="1:15" x14ac:dyDescent="0.45">
      <c r="A38" t="s">
        <v>18</v>
      </c>
      <c r="B38" t="s">
        <v>19</v>
      </c>
      <c r="C38">
        <v>47.067280000000004</v>
      </c>
      <c r="D38">
        <v>1</v>
      </c>
      <c r="E38" t="s">
        <v>26</v>
      </c>
      <c r="F38" s="1">
        <v>1.2883E-4</v>
      </c>
      <c r="G38">
        <v>1</v>
      </c>
      <c r="H38" s="1">
        <v>1.4807530999999999E-4</v>
      </c>
      <c r="I38">
        <v>1</v>
      </c>
      <c r="J38" s="12">
        <v>2.2358566322540691E-4</v>
      </c>
      <c r="K38">
        <v>0</v>
      </c>
      <c r="L38" s="1">
        <v>2.0259348300000001E-4</v>
      </c>
      <c r="M38">
        <v>1</v>
      </c>
      <c r="N38" s="2">
        <v>4.3076007483881119E-3</v>
      </c>
      <c r="O38">
        <v>0</v>
      </c>
    </row>
    <row r="39" spans="1:15" x14ac:dyDescent="0.45">
      <c r="A39" t="s">
        <v>18</v>
      </c>
      <c r="B39" t="s">
        <v>19</v>
      </c>
      <c r="C39">
        <v>47.067280000000004</v>
      </c>
      <c r="D39">
        <v>2</v>
      </c>
      <c r="E39" t="s">
        <v>26</v>
      </c>
      <c r="F39" s="1">
        <v>1.2883E-4</v>
      </c>
      <c r="G39">
        <v>1</v>
      </c>
      <c r="H39" s="1">
        <v>1.4807530999999999E-4</v>
      </c>
      <c r="I39">
        <v>1</v>
      </c>
      <c r="J39" s="12">
        <v>4.1666447979593868E-4</v>
      </c>
      <c r="K39">
        <v>0</v>
      </c>
      <c r="L39" s="1">
        <v>2.0259348300000001E-4</v>
      </c>
      <c r="M39">
        <v>1</v>
      </c>
      <c r="N39" s="12">
        <v>3.6995800992492686E-4</v>
      </c>
      <c r="O39">
        <v>0</v>
      </c>
    </row>
    <row r="40" spans="1:15" x14ac:dyDescent="0.45">
      <c r="A40" t="s">
        <v>18</v>
      </c>
      <c r="B40" t="s">
        <v>19</v>
      </c>
      <c r="C40">
        <v>47.067280000000004</v>
      </c>
      <c r="D40">
        <v>3</v>
      </c>
      <c r="E40" t="s">
        <v>26</v>
      </c>
      <c r="F40" s="1">
        <v>1.2883E-4</v>
      </c>
      <c r="G40">
        <v>1</v>
      </c>
      <c r="H40" s="1">
        <v>1.4807530999999999E-4</v>
      </c>
      <c r="I40">
        <v>1</v>
      </c>
      <c r="J40" s="12">
        <v>1.7234202470398796E-4</v>
      </c>
      <c r="K40">
        <v>0</v>
      </c>
      <c r="L40" s="1">
        <v>2.0259348300000001E-4</v>
      </c>
      <c r="M40">
        <v>1</v>
      </c>
      <c r="N40" s="12">
        <v>1.8314420622881603E-4</v>
      </c>
      <c r="O40">
        <v>0</v>
      </c>
    </row>
    <row r="41" spans="1:15" x14ac:dyDescent="0.45">
      <c r="A41" t="s">
        <v>18</v>
      </c>
      <c r="B41" t="s">
        <v>19</v>
      </c>
      <c r="C41">
        <v>47.067280000000004</v>
      </c>
      <c r="D41">
        <v>4</v>
      </c>
      <c r="E41" t="s">
        <v>26</v>
      </c>
      <c r="F41" s="1">
        <v>1.2883E-4</v>
      </c>
      <c r="G41">
        <v>1</v>
      </c>
      <c r="H41" s="1">
        <v>1.4807530999999999E-4</v>
      </c>
      <c r="I41">
        <v>1</v>
      </c>
      <c r="J41" s="1">
        <v>1.2761726299999999E-4</v>
      </c>
      <c r="K41">
        <v>1</v>
      </c>
      <c r="L41" s="1">
        <v>2.0259348300000001E-4</v>
      </c>
      <c r="M41">
        <v>1</v>
      </c>
      <c r="N41" s="13">
        <v>4.8638503626415578E-4</v>
      </c>
      <c r="O41">
        <v>0</v>
      </c>
    </row>
    <row r="42" spans="1:15" x14ac:dyDescent="0.45">
      <c r="A42" t="s">
        <v>20</v>
      </c>
      <c r="B42" t="s">
        <v>16</v>
      </c>
      <c r="C42" s="59">
        <v>86.853460000000013</v>
      </c>
      <c r="D42">
        <v>1</v>
      </c>
      <c r="E42" t="s">
        <v>26</v>
      </c>
      <c r="F42" s="12">
        <v>2.1098053442037635E-4</v>
      </c>
      <c r="G42">
        <v>0</v>
      </c>
      <c r="H42" s="1">
        <v>1.4807530999999999E-4</v>
      </c>
      <c r="I42">
        <v>1</v>
      </c>
      <c r="J42" s="12">
        <v>2.6846025056290055E-4</v>
      </c>
      <c r="K42">
        <v>0</v>
      </c>
      <c r="L42" s="1">
        <v>2.0259348300000001E-4</v>
      </c>
      <c r="M42">
        <v>1</v>
      </c>
      <c r="N42" s="11">
        <v>8.1393324583969594E-6</v>
      </c>
      <c r="O42">
        <v>1</v>
      </c>
    </row>
    <row r="43" spans="1:15" x14ac:dyDescent="0.45">
      <c r="A43" t="s">
        <v>20</v>
      </c>
      <c r="B43" t="s">
        <v>16</v>
      </c>
      <c r="C43" s="59">
        <v>86.853460000000013</v>
      </c>
      <c r="D43">
        <v>2</v>
      </c>
      <c r="E43" t="s">
        <v>26</v>
      </c>
      <c r="F43" s="1">
        <v>1.2883E-4</v>
      </c>
      <c r="G43">
        <v>1</v>
      </c>
      <c r="H43" s="12">
        <v>4.6919379296012065E-4</v>
      </c>
      <c r="I43">
        <v>0</v>
      </c>
      <c r="J43" s="1">
        <v>1.2761726299999999E-4</v>
      </c>
      <c r="K43">
        <v>1</v>
      </c>
      <c r="L43" s="1">
        <v>2.0259348300000001E-4</v>
      </c>
      <c r="M43">
        <v>1</v>
      </c>
      <c r="N43" s="12">
        <v>3.4277176200685796E-4</v>
      </c>
      <c r="O43">
        <v>0</v>
      </c>
    </row>
    <row r="44" spans="1:15" x14ac:dyDescent="0.45">
      <c r="A44" t="s">
        <v>20</v>
      </c>
      <c r="B44" t="s">
        <v>16</v>
      </c>
      <c r="C44" s="59">
        <v>86.853460000000013</v>
      </c>
      <c r="D44">
        <v>3</v>
      </c>
      <c r="E44" t="s">
        <v>26</v>
      </c>
      <c r="F44" s="1">
        <v>1.2883E-4</v>
      </c>
      <c r="G44">
        <v>1</v>
      </c>
      <c r="H44" s="1">
        <v>1.4807530999999999E-4</v>
      </c>
      <c r="I44">
        <v>1</v>
      </c>
      <c r="J44" s="1">
        <v>1.2761726299999999E-4</v>
      </c>
      <c r="K44">
        <v>1</v>
      </c>
      <c r="L44" s="1">
        <v>2.0259348300000001E-4</v>
      </c>
      <c r="M44">
        <v>1</v>
      </c>
      <c r="N44" s="11">
        <v>8.1393324583969594E-6</v>
      </c>
      <c r="O44">
        <v>1</v>
      </c>
    </row>
    <row r="45" spans="1:15" x14ac:dyDescent="0.45">
      <c r="A45" t="s">
        <v>20</v>
      </c>
      <c r="B45" t="s">
        <v>16</v>
      </c>
      <c r="C45" s="59">
        <v>86.853460000000013</v>
      </c>
      <c r="D45">
        <v>4</v>
      </c>
      <c r="E45" t="s">
        <v>26</v>
      </c>
      <c r="F45" s="1">
        <v>1.2883E-4</v>
      </c>
      <c r="G45">
        <v>1</v>
      </c>
      <c r="H45" s="13">
        <v>3.2790166029080111E-4</v>
      </c>
      <c r="I45">
        <v>0</v>
      </c>
      <c r="J45" s="1">
        <v>1.2761726299999999E-4</v>
      </c>
      <c r="K45">
        <v>1</v>
      </c>
      <c r="L45" s="13">
        <v>7.3827038822991086E-4</v>
      </c>
      <c r="M45">
        <v>0</v>
      </c>
      <c r="N45" s="11">
        <v>8.1393324583969594E-6</v>
      </c>
      <c r="O45">
        <v>1</v>
      </c>
    </row>
    <row r="46" spans="1:15" x14ac:dyDescent="0.45">
      <c r="A46" t="s">
        <v>21</v>
      </c>
      <c r="B46" t="s">
        <v>19</v>
      </c>
      <c r="C46">
        <v>111.40022</v>
      </c>
      <c r="D46">
        <v>1</v>
      </c>
      <c r="E46" t="s">
        <v>26</v>
      </c>
      <c r="F46" s="1">
        <v>1.2883E-4</v>
      </c>
      <c r="G46">
        <v>1</v>
      </c>
      <c r="H46" s="1">
        <v>1.4807530999999999E-4</v>
      </c>
      <c r="I46">
        <v>1</v>
      </c>
      <c r="J46" s="1">
        <v>1.2761726299999999E-4</v>
      </c>
      <c r="K46">
        <v>1</v>
      </c>
      <c r="L46" s="1">
        <v>2.0259348300000001E-4</v>
      </c>
      <c r="M46">
        <v>1</v>
      </c>
      <c r="N46" s="12">
        <v>9.3621547686941376E-5</v>
      </c>
      <c r="O46">
        <v>0</v>
      </c>
    </row>
    <row r="47" spans="1:15" x14ac:dyDescent="0.45">
      <c r="A47" t="s">
        <v>21</v>
      </c>
      <c r="B47" t="s">
        <v>19</v>
      </c>
      <c r="C47">
        <v>111.40022</v>
      </c>
      <c r="D47">
        <v>2</v>
      </c>
      <c r="E47" t="s">
        <v>26</v>
      </c>
      <c r="F47" s="12">
        <v>2.1300919340518765E-4</v>
      </c>
      <c r="G47">
        <v>0</v>
      </c>
      <c r="H47" s="1">
        <v>1.4807530999999999E-4</v>
      </c>
      <c r="I47">
        <v>1</v>
      </c>
      <c r="J47" s="2">
        <v>4.975156586662328E-4</v>
      </c>
      <c r="K47">
        <v>0</v>
      </c>
      <c r="L47" s="12">
        <v>8.821516659300552E-4</v>
      </c>
      <c r="M47">
        <v>0</v>
      </c>
      <c r="N47" s="11">
        <v>8.1393324583969594E-6</v>
      </c>
      <c r="O47">
        <v>1</v>
      </c>
    </row>
    <row r="48" spans="1:15" x14ac:dyDescent="0.45">
      <c r="A48" t="s">
        <v>21</v>
      </c>
      <c r="B48" t="s">
        <v>19</v>
      </c>
      <c r="C48">
        <v>111.40022</v>
      </c>
      <c r="D48">
        <v>3</v>
      </c>
      <c r="E48" t="s">
        <v>26</v>
      </c>
      <c r="F48" s="1">
        <v>1.2883E-4</v>
      </c>
      <c r="G48">
        <v>1</v>
      </c>
      <c r="H48" s="1">
        <v>1.4807530999999999E-4</v>
      </c>
      <c r="I48">
        <v>1</v>
      </c>
      <c r="J48" s="1">
        <v>1.2761726299999999E-4</v>
      </c>
      <c r="K48">
        <v>1</v>
      </c>
      <c r="L48" s="1">
        <v>2.0259348300000001E-4</v>
      </c>
      <c r="M48">
        <v>1</v>
      </c>
      <c r="N48" s="2">
        <v>1.0633005139864728E-3</v>
      </c>
      <c r="O48">
        <v>0</v>
      </c>
    </row>
    <row r="49" spans="1:15" x14ac:dyDescent="0.45">
      <c r="A49" t="s">
        <v>21</v>
      </c>
      <c r="B49" t="s">
        <v>19</v>
      </c>
      <c r="C49">
        <v>111.40022</v>
      </c>
      <c r="D49">
        <v>4</v>
      </c>
      <c r="E49" t="s">
        <v>26</v>
      </c>
      <c r="F49" s="13">
        <v>3.0835616569131931E-4</v>
      </c>
      <c r="G49">
        <v>0</v>
      </c>
      <c r="H49" s="1">
        <v>1.4807530999999999E-4</v>
      </c>
      <c r="I49">
        <v>1</v>
      </c>
      <c r="J49" s="1">
        <v>1.2761726299999999E-4</v>
      </c>
      <c r="K49">
        <v>1</v>
      </c>
      <c r="L49" s="1">
        <v>2.0259348300000001E-4</v>
      </c>
      <c r="M49">
        <v>1</v>
      </c>
      <c r="N49" s="13">
        <v>5.4714340246850746E-4</v>
      </c>
      <c r="O49">
        <v>0</v>
      </c>
    </row>
    <row r="50" spans="1:15" x14ac:dyDescent="0.45">
      <c r="A50" t="s">
        <v>22</v>
      </c>
      <c r="B50" t="s">
        <v>16</v>
      </c>
      <c r="C50">
        <v>63.43365</v>
      </c>
      <c r="D50">
        <v>1</v>
      </c>
      <c r="E50" t="s">
        <v>26</v>
      </c>
      <c r="F50" s="1">
        <v>1.2883E-4</v>
      </c>
      <c r="G50">
        <v>1</v>
      </c>
      <c r="H50" s="1">
        <v>1.4807530999999999E-4</v>
      </c>
      <c r="I50">
        <v>1</v>
      </c>
      <c r="J50" s="1">
        <v>1.2761726299999999E-4</v>
      </c>
      <c r="K50">
        <v>1</v>
      </c>
      <c r="L50" s="1">
        <v>2.0259348300000001E-4</v>
      </c>
      <c r="M50">
        <v>1</v>
      </c>
      <c r="N50" s="12">
        <v>7.4755057895406539E-4</v>
      </c>
      <c r="O50">
        <v>0</v>
      </c>
    </row>
    <row r="51" spans="1:15" x14ac:dyDescent="0.45">
      <c r="A51" t="s">
        <v>22</v>
      </c>
      <c r="B51" t="s">
        <v>16</v>
      </c>
      <c r="C51">
        <v>63.43365</v>
      </c>
      <c r="D51">
        <v>2</v>
      </c>
      <c r="E51" t="s">
        <v>26</v>
      </c>
      <c r="F51" s="1">
        <v>1.2883E-4</v>
      </c>
      <c r="G51">
        <v>1</v>
      </c>
      <c r="H51" s="1">
        <v>1.4807530999999999E-4</v>
      </c>
      <c r="I51">
        <v>1</v>
      </c>
      <c r="J51" s="12">
        <v>4.4812728909167062E-4</v>
      </c>
      <c r="K51">
        <v>0</v>
      </c>
      <c r="L51" s="12">
        <v>4.9293565817424905E-4</v>
      </c>
      <c r="M51">
        <v>0</v>
      </c>
      <c r="N51" s="12">
        <v>3.3592060058531615E-4</v>
      </c>
      <c r="O51">
        <v>0</v>
      </c>
    </row>
    <row r="52" spans="1:15" x14ac:dyDescent="0.45">
      <c r="A52" t="s">
        <v>22</v>
      </c>
      <c r="B52" t="s">
        <v>16</v>
      </c>
      <c r="C52">
        <v>63.43365</v>
      </c>
      <c r="D52">
        <v>3</v>
      </c>
      <c r="E52" t="s">
        <v>26</v>
      </c>
      <c r="F52" s="1">
        <v>1.2883E-4</v>
      </c>
      <c r="G52">
        <v>1</v>
      </c>
      <c r="H52" s="2">
        <v>3.3788414496917598E-4</v>
      </c>
      <c r="I52">
        <v>0</v>
      </c>
      <c r="J52" s="1">
        <v>1.2761726299999999E-4</v>
      </c>
      <c r="K52">
        <v>1</v>
      </c>
      <c r="L52" s="1">
        <v>2.0259348300000001E-4</v>
      </c>
      <c r="M52">
        <v>1</v>
      </c>
      <c r="N52" s="11">
        <v>8.1393324583969594E-6</v>
      </c>
      <c r="O52">
        <v>1</v>
      </c>
    </row>
    <row r="53" spans="1:15" x14ac:dyDescent="0.45">
      <c r="A53" t="s">
        <v>22</v>
      </c>
      <c r="B53" t="s">
        <v>16</v>
      </c>
      <c r="C53">
        <v>63.43365</v>
      </c>
      <c r="D53">
        <v>4</v>
      </c>
      <c r="E53" t="s">
        <v>26</v>
      </c>
      <c r="F53" s="1">
        <v>1.2883E-4</v>
      </c>
      <c r="G53">
        <v>1</v>
      </c>
      <c r="H53" s="1">
        <v>1.4807530999999999E-4</v>
      </c>
      <c r="I53">
        <v>1</v>
      </c>
      <c r="J53" s="1">
        <v>1.2761726299999999E-4</v>
      </c>
      <c r="K53">
        <v>1</v>
      </c>
      <c r="L53" s="1">
        <v>2.0259348300000001E-4</v>
      </c>
      <c r="M53">
        <v>1</v>
      </c>
      <c r="N53" s="11">
        <v>8.1393324583969594E-6</v>
      </c>
      <c r="O53">
        <v>1</v>
      </c>
    </row>
    <row r="54" spans="1:15" x14ac:dyDescent="0.45">
      <c r="A54" t="s">
        <v>23</v>
      </c>
      <c r="B54" t="s">
        <v>19</v>
      </c>
      <c r="C54">
        <v>63.038909999999994</v>
      </c>
      <c r="D54">
        <v>1</v>
      </c>
      <c r="E54" t="s">
        <v>26</v>
      </c>
      <c r="F54" s="1">
        <v>1.2883E-4</v>
      </c>
      <c r="G54">
        <v>1</v>
      </c>
      <c r="H54" s="1">
        <v>1.4807530999999999E-4</v>
      </c>
      <c r="I54">
        <v>1</v>
      </c>
      <c r="J54" s="12">
        <v>2.5028464444455033E-4</v>
      </c>
      <c r="K54">
        <v>0</v>
      </c>
      <c r="L54" s="12">
        <v>3.175745997348199E-4</v>
      </c>
      <c r="M54">
        <v>0</v>
      </c>
      <c r="N54" s="11">
        <v>8.1393324583969594E-6</v>
      </c>
      <c r="O54">
        <v>1</v>
      </c>
    </row>
    <row r="55" spans="1:15" x14ac:dyDescent="0.45">
      <c r="A55" t="s">
        <v>23</v>
      </c>
      <c r="B55" t="s">
        <v>19</v>
      </c>
      <c r="C55">
        <v>63.038909999999994</v>
      </c>
      <c r="D55">
        <v>2</v>
      </c>
      <c r="E55" t="s">
        <v>26</v>
      </c>
      <c r="F55" s="1">
        <v>1.2883E-4</v>
      </c>
      <c r="G55">
        <v>1</v>
      </c>
      <c r="H55" s="1">
        <v>1.4807530999999999E-4</v>
      </c>
      <c r="I55">
        <v>1</v>
      </c>
      <c r="J55" s="2">
        <v>3.6696895440849799E-4</v>
      </c>
      <c r="K55">
        <v>0</v>
      </c>
      <c r="L55" s="12">
        <v>4.5448945830840168E-4</v>
      </c>
      <c r="M55">
        <v>0</v>
      </c>
      <c r="N55" s="12">
        <v>1.1283901499854361E-5</v>
      </c>
      <c r="O55">
        <v>0</v>
      </c>
    </row>
    <row r="56" spans="1:15" x14ac:dyDescent="0.45">
      <c r="A56" t="s">
        <v>23</v>
      </c>
      <c r="B56" t="s">
        <v>19</v>
      </c>
      <c r="C56">
        <v>63.038909999999994</v>
      </c>
      <c r="D56">
        <v>3</v>
      </c>
      <c r="E56" t="s">
        <v>26</v>
      </c>
      <c r="F56" s="12">
        <v>3.4725868504711265E-4</v>
      </c>
      <c r="G56">
        <v>0</v>
      </c>
      <c r="H56" s="1">
        <v>1.4807530999999999E-4</v>
      </c>
      <c r="I56">
        <v>1</v>
      </c>
      <c r="J56" s="1">
        <v>1.2761726299999999E-4</v>
      </c>
      <c r="K56">
        <v>1</v>
      </c>
      <c r="L56" s="1">
        <v>2.0259348300000001E-4</v>
      </c>
      <c r="M56">
        <v>1</v>
      </c>
      <c r="N56" s="11">
        <v>8.1393324583969594E-6</v>
      </c>
      <c r="O56">
        <v>1</v>
      </c>
    </row>
    <row r="57" spans="1:15" x14ac:dyDescent="0.45">
      <c r="A57" t="s">
        <v>23</v>
      </c>
      <c r="B57" t="s">
        <v>19</v>
      </c>
      <c r="C57">
        <v>63.038910000000001</v>
      </c>
      <c r="D57">
        <v>4</v>
      </c>
      <c r="E57" t="s">
        <v>26</v>
      </c>
      <c r="F57" s="1">
        <v>1.2883E-4</v>
      </c>
      <c r="G57">
        <v>1</v>
      </c>
      <c r="H57" s="1">
        <v>1.4807530999999999E-4</v>
      </c>
      <c r="I57">
        <v>1</v>
      </c>
      <c r="J57" s="1">
        <v>1.2761726299999999E-4</v>
      </c>
      <c r="K57">
        <v>1</v>
      </c>
      <c r="L57" s="1">
        <v>2.0259348300000001E-4</v>
      </c>
      <c r="M57">
        <v>1</v>
      </c>
      <c r="N57" s="11">
        <v>8.1393324583969594E-6</v>
      </c>
      <c r="O57">
        <v>1</v>
      </c>
    </row>
    <row r="58" spans="1:15" x14ac:dyDescent="0.45">
      <c r="A58" t="s">
        <v>24</v>
      </c>
      <c r="B58" t="s">
        <v>19</v>
      </c>
      <c r="C58">
        <v>92.188839999999999</v>
      </c>
      <c r="D58">
        <v>1</v>
      </c>
      <c r="E58" t="s">
        <v>26</v>
      </c>
      <c r="F58" s="1">
        <v>1.2883E-4</v>
      </c>
      <c r="G58">
        <v>1</v>
      </c>
      <c r="H58" s="1">
        <v>1.4807530999999999E-4</v>
      </c>
      <c r="I58">
        <v>1</v>
      </c>
      <c r="J58" s="1">
        <v>1.2761726299999999E-4</v>
      </c>
      <c r="K58">
        <v>1</v>
      </c>
      <c r="L58" s="1">
        <v>2.0259348300000001E-4</v>
      </c>
      <c r="M58">
        <v>1</v>
      </c>
      <c r="N58" s="2">
        <v>5.6022624049305537E-3</v>
      </c>
      <c r="O58">
        <v>0</v>
      </c>
    </row>
    <row r="59" spans="1:15" x14ac:dyDescent="0.45">
      <c r="A59" t="s">
        <v>24</v>
      </c>
      <c r="B59" t="s">
        <v>19</v>
      </c>
      <c r="C59">
        <v>92.188839999999999</v>
      </c>
      <c r="D59">
        <v>2</v>
      </c>
      <c r="E59" t="s">
        <v>26</v>
      </c>
      <c r="F59" s="1">
        <v>1.2883E-4</v>
      </c>
      <c r="G59">
        <v>1</v>
      </c>
      <c r="H59" s="1">
        <v>1.4807530999999999E-4</v>
      </c>
      <c r="I59">
        <v>1</v>
      </c>
      <c r="J59" s="1">
        <v>1.2761726299999999E-4</v>
      </c>
      <c r="K59">
        <v>1</v>
      </c>
      <c r="L59" s="1">
        <v>2.0259348300000001E-4</v>
      </c>
      <c r="M59">
        <v>1</v>
      </c>
      <c r="N59" s="2">
        <v>5.4627266681165211E-4</v>
      </c>
      <c r="O59">
        <v>0</v>
      </c>
    </row>
    <row r="60" spans="1:15" x14ac:dyDescent="0.45">
      <c r="A60" t="s">
        <v>24</v>
      </c>
      <c r="B60" t="s">
        <v>19</v>
      </c>
      <c r="C60">
        <v>92.188839999999999</v>
      </c>
      <c r="D60">
        <v>3</v>
      </c>
      <c r="E60" t="s">
        <v>26</v>
      </c>
      <c r="F60" s="1">
        <v>1.2883E-4</v>
      </c>
      <c r="G60">
        <v>1</v>
      </c>
      <c r="H60" s="1">
        <v>1.4807530999999999E-4</v>
      </c>
      <c r="I60">
        <v>1</v>
      </c>
      <c r="J60" s="1">
        <v>1.2761726299999999E-4</v>
      </c>
      <c r="K60">
        <v>1</v>
      </c>
      <c r="L60" s="1">
        <v>2.0259348300000001E-4</v>
      </c>
      <c r="M60">
        <v>1</v>
      </c>
      <c r="N60" s="11">
        <v>8.1393324583969594E-6</v>
      </c>
      <c r="O60">
        <v>1</v>
      </c>
    </row>
    <row r="61" spans="1:15" x14ac:dyDescent="0.45">
      <c r="A61" t="s">
        <v>24</v>
      </c>
      <c r="B61" t="s">
        <v>19</v>
      </c>
      <c r="C61">
        <v>92.188839999999999</v>
      </c>
      <c r="D61">
        <v>4</v>
      </c>
      <c r="E61" t="s">
        <v>26</v>
      </c>
      <c r="F61" s="1">
        <v>1.2883E-4</v>
      </c>
      <c r="G61">
        <v>1</v>
      </c>
      <c r="H61" s="1">
        <v>1.4807530999999999E-4</v>
      </c>
      <c r="I61">
        <v>1</v>
      </c>
      <c r="J61" s="1">
        <v>1.2761726299999999E-4</v>
      </c>
      <c r="K61">
        <v>1</v>
      </c>
      <c r="L61" s="13">
        <v>4.2984844812591781E-4</v>
      </c>
      <c r="M61">
        <v>0</v>
      </c>
      <c r="N61" s="3">
        <v>1.9076401485225997E-4</v>
      </c>
      <c r="O61">
        <v>0</v>
      </c>
    </row>
    <row r="62" spans="1:15" x14ac:dyDescent="0.45">
      <c r="A62" t="s">
        <v>25</v>
      </c>
      <c r="B62" t="s">
        <v>16</v>
      </c>
      <c r="C62">
        <v>11.220699999999999</v>
      </c>
      <c r="D62">
        <v>1</v>
      </c>
      <c r="E62" t="s">
        <v>26</v>
      </c>
      <c r="F62" s="1">
        <v>1.2883E-4</v>
      </c>
      <c r="G62">
        <v>1</v>
      </c>
      <c r="H62" s="2">
        <v>2.4794676601214621E-4</v>
      </c>
      <c r="I62">
        <v>0</v>
      </c>
      <c r="J62" s="2">
        <v>3.730152302642548E-4</v>
      </c>
      <c r="K62">
        <v>0</v>
      </c>
      <c r="L62" s="2">
        <v>8.7950089753968533E-4</v>
      </c>
      <c r="M62">
        <v>0</v>
      </c>
      <c r="N62" s="2">
        <v>9.6468982458269102E-6</v>
      </c>
      <c r="O62">
        <v>0</v>
      </c>
    </row>
    <row r="63" spans="1:15" x14ac:dyDescent="0.45">
      <c r="A63" t="s">
        <v>25</v>
      </c>
      <c r="B63" t="s">
        <v>16</v>
      </c>
      <c r="C63">
        <v>11.220699999999999</v>
      </c>
      <c r="D63">
        <v>2</v>
      </c>
      <c r="E63" t="s">
        <v>26</v>
      </c>
      <c r="F63" s="12">
        <v>4.4797563699892125E-4</v>
      </c>
      <c r="G63">
        <v>0</v>
      </c>
      <c r="H63" s="1">
        <v>1.4807530999999999E-4</v>
      </c>
      <c r="I63">
        <v>1</v>
      </c>
      <c r="J63" s="12">
        <v>2.3401703659771904E-4</v>
      </c>
      <c r="K63">
        <v>0</v>
      </c>
      <c r="L63" s="1">
        <v>2.0259348300000001E-4</v>
      </c>
      <c r="M63">
        <v>1</v>
      </c>
      <c r="N63" s="11">
        <v>8.1393324583969594E-6</v>
      </c>
      <c r="O63">
        <v>1</v>
      </c>
    </row>
    <row r="64" spans="1:15" x14ac:dyDescent="0.45">
      <c r="A64" t="s">
        <v>25</v>
      </c>
      <c r="B64" t="s">
        <v>16</v>
      </c>
      <c r="C64">
        <v>11.220699999999999</v>
      </c>
      <c r="D64">
        <v>3</v>
      </c>
      <c r="E64" t="s">
        <v>26</v>
      </c>
      <c r="F64" s="1">
        <v>1.2883E-4</v>
      </c>
      <c r="G64">
        <v>1</v>
      </c>
      <c r="H64" s="1">
        <v>1.4807530999999999E-4</v>
      </c>
      <c r="I64">
        <v>1</v>
      </c>
      <c r="J64" s="1">
        <v>1.2761726299999999E-4</v>
      </c>
      <c r="K64">
        <v>1</v>
      </c>
      <c r="L64" s="12">
        <v>2.8522903865071784E-4</v>
      </c>
      <c r="M64">
        <v>0</v>
      </c>
      <c r="N64" s="12">
        <v>9.4032512498786356E-6</v>
      </c>
      <c r="O64">
        <v>0</v>
      </c>
    </row>
    <row r="65" spans="1:15" x14ac:dyDescent="0.45">
      <c r="A65" t="s">
        <v>25</v>
      </c>
      <c r="B65" t="s">
        <v>16</v>
      </c>
      <c r="C65">
        <v>11.220699999999999</v>
      </c>
      <c r="D65">
        <v>4</v>
      </c>
      <c r="E65" t="s">
        <v>26</v>
      </c>
      <c r="F65" s="1">
        <v>1.2883E-4</v>
      </c>
      <c r="G65">
        <v>1</v>
      </c>
      <c r="H65" s="1">
        <v>1.4807530999999999E-4</v>
      </c>
      <c r="I65">
        <v>1</v>
      </c>
      <c r="J65" s="12">
        <v>3.9757309834095238E-4</v>
      </c>
      <c r="K65">
        <v>0</v>
      </c>
      <c r="L65" s="1">
        <v>2.0259348300000001E-4</v>
      </c>
      <c r="M65">
        <v>1</v>
      </c>
      <c r="N65" s="12">
        <v>3.2828604148110447E-4</v>
      </c>
      <c r="O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5"/>
  <sheetViews>
    <sheetView zoomScale="85" zoomScaleNormal="85" workbookViewId="0">
      <selection activeCell="O65" sqref="O2:O65"/>
    </sheetView>
  </sheetViews>
  <sheetFormatPr baseColWidth="10" defaultRowHeight="14.25" x14ac:dyDescent="0.45"/>
  <cols>
    <col min="1" max="5" width="11.3984375"/>
    <col min="6" max="6" width="15.59765625" style="2" bestFit="1" customWidth="1"/>
    <col min="8" max="8" width="15.59765625" style="2" bestFit="1" customWidth="1"/>
    <col min="10" max="10" width="15.59765625" style="2" bestFit="1" customWidth="1"/>
    <col min="12" max="12" width="15.59765625" style="2" bestFit="1" customWidth="1"/>
    <col min="14" max="14" width="19.1328125" style="8" bestFit="1" customWidth="1"/>
  </cols>
  <sheetData>
    <row r="1" spans="1:15" x14ac:dyDescent="0.45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5" t="s">
        <v>0</v>
      </c>
      <c r="G1" s="15" t="s">
        <v>5</v>
      </c>
      <c r="H1" s="15" t="s">
        <v>1</v>
      </c>
      <c r="I1" s="15" t="s">
        <v>6</v>
      </c>
      <c r="J1" s="15" t="s">
        <v>2</v>
      </c>
      <c r="K1" s="15" t="s">
        <v>7</v>
      </c>
      <c r="L1" s="15" t="s">
        <v>3</v>
      </c>
      <c r="M1" s="16" t="s">
        <v>8</v>
      </c>
      <c r="N1" s="16" t="s">
        <v>4</v>
      </c>
      <c r="O1" s="20" t="s">
        <v>9</v>
      </c>
    </row>
    <row r="2" spans="1:15" x14ac:dyDescent="0.45">
      <c r="A2" t="s">
        <v>15</v>
      </c>
      <c r="B2" t="s">
        <v>16</v>
      </c>
      <c r="C2">
        <v>141.95635000000001</v>
      </c>
      <c r="D2">
        <v>1</v>
      </c>
      <c r="E2" t="s">
        <v>17</v>
      </c>
      <c r="F2" s="1">
        <v>1.2883E-4</v>
      </c>
      <c r="G2">
        <v>1</v>
      </c>
      <c r="H2" s="7">
        <v>1.4807530999999999E-4</v>
      </c>
      <c r="I2">
        <v>1</v>
      </c>
      <c r="J2" s="7">
        <v>1.2761726299999999E-4</v>
      </c>
      <c r="K2">
        <v>1</v>
      </c>
      <c r="L2" s="7">
        <v>2.0259348300000001E-4</v>
      </c>
      <c r="M2">
        <v>1</v>
      </c>
      <c r="N2" s="9">
        <v>8.1393324599999994E-5</v>
      </c>
      <c r="O2">
        <v>1</v>
      </c>
    </row>
    <row r="3" spans="1:15" x14ac:dyDescent="0.45">
      <c r="A3" t="s">
        <v>15</v>
      </c>
      <c r="B3" t="s">
        <v>16</v>
      </c>
      <c r="C3">
        <v>141.95635000000001</v>
      </c>
      <c r="D3">
        <v>2</v>
      </c>
      <c r="E3" t="s">
        <v>17</v>
      </c>
      <c r="F3" s="1">
        <v>1.2883E-4</v>
      </c>
      <c r="G3">
        <v>1</v>
      </c>
      <c r="H3" s="7">
        <v>1.4807530999999999E-4</v>
      </c>
      <c r="I3">
        <v>1</v>
      </c>
      <c r="J3" s="7">
        <v>1.2761726299999999E-4</v>
      </c>
      <c r="K3">
        <v>1</v>
      </c>
      <c r="L3" s="7">
        <v>2.0259348300000001E-4</v>
      </c>
      <c r="M3">
        <v>1</v>
      </c>
      <c r="N3" s="9">
        <v>8.1393324599999994E-5</v>
      </c>
      <c r="O3">
        <v>1</v>
      </c>
    </row>
    <row r="4" spans="1:15" x14ac:dyDescent="0.45">
      <c r="A4" t="s">
        <v>15</v>
      </c>
      <c r="B4" t="s">
        <v>16</v>
      </c>
      <c r="C4">
        <v>141.95635000000001</v>
      </c>
      <c r="D4">
        <v>3</v>
      </c>
      <c r="E4" t="s">
        <v>17</v>
      </c>
      <c r="F4" s="1">
        <v>1.2883E-4</v>
      </c>
      <c r="G4">
        <v>1</v>
      </c>
      <c r="H4" s="7">
        <v>1.4807530999999999E-4</v>
      </c>
      <c r="I4">
        <v>1</v>
      </c>
      <c r="J4" s="7">
        <v>1.2761726299999999E-4</v>
      </c>
      <c r="K4">
        <v>1</v>
      </c>
      <c r="L4" s="7">
        <v>2.0259348300000001E-4</v>
      </c>
      <c r="M4">
        <v>1</v>
      </c>
      <c r="N4" s="9">
        <v>8.1393324599999994E-5</v>
      </c>
      <c r="O4">
        <v>1</v>
      </c>
    </row>
    <row r="5" spans="1:15" x14ac:dyDescent="0.45">
      <c r="A5" t="s">
        <v>15</v>
      </c>
      <c r="B5" t="s">
        <v>16</v>
      </c>
      <c r="C5">
        <v>141.95635000000001</v>
      </c>
      <c r="D5">
        <v>4</v>
      </c>
      <c r="E5" t="s">
        <v>17</v>
      </c>
      <c r="F5" s="1">
        <v>1.2883E-4</v>
      </c>
      <c r="G5">
        <v>1</v>
      </c>
      <c r="H5" s="7">
        <v>1.4807530999999999E-4</v>
      </c>
      <c r="I5">
        <v>1</v>
      </c>
      <c r="J5" s="2">
        <v>9.3940499999999993E-3</v>
      </c>
      <c r="K5">
        <v>0</v>
      </c>
      <c r="L5" s="7">
        <v>2.0259348300000001E-4</v>
      </c>
      <c r="M5">
        <v>1</v>
      </c>
      <c r="N5" s="8">
        <v>5.3715985000000001E-2</v>
      </c>
      <c r="O5">
        <v>0</v>
      </c>
    </row>
    <row r="6" spans="1:15" x14ac:dyDescent="0.45">
      <c r="A6" t="s">
        <v>18</v>
      </c>
      <c r="B6" t="s">
        <v>19</v>
      </c>
      <c r="C6">
        <v>47.067280000000004</v>
      </c>
      <c r="D6">
        <v>1</v>
      </c>
      <c r="E6" t="s">
        <v>17</v>
      </c>
      <c r="F6" s="1">
        <v>1.2883E-4</v>
      </c>
      <c r="G6">
        <v>1</v>
      </c>
      <c r="H6" s="7">
        <v>1.4807530999999999E-4</v>
      </c>
      <c r="I6">
        <v>1</v>
      </c>
      <c r="J6" s="7">
        <v>1.2761726299999999E-4</v>
      </c>
      <c r="K6">
        <v>1</v>
      </c>
      <c r="L6" s="7">
        <v>2.0259348300000001E-4</v>
      </c>
      <c r="M6">
        <v>1</v>
      </c>
      <c r="N6" s="9">
        <v>8.1393324599999994E-5</v>
      </c>
      <c r="O6">
        <v>1</v>
      </c>
    </row>
    <row r="7" spans="1:15" x14ac:dyDescent="0.45">
      <c r="A7" t="s">
        <v>18</v>
      </c>
      <c r="B7" t="s">
        <v>19</v>
      </c>
      <c r="C7">
        <v>47.067280000000004</v>
      </c>
      <c r="D7">
        <v>2</v>
      </c>
      <c r="E7" t="s">
        <v>17</v>
      </c>
      <c r="F7" s="1">
        <v>1.2883E-4</v>
      </c>
      <c r="G7">
        <v>1</v>
      </c>
      <c r="H7" s="7">
        <v>1.4807530999999999E-4</v>
      </c>
      <c r="I7">
        <v>1</v>
      </c>
      <c r="J7" s="7">
        <v>1.2761726299999999E-4</v>
      </c>
      <c r="K7">
        <v>1</v>
      </c>
      <c r="L7" s="2">
        <v>2.4231124E-2</v>
      </c>
      <c r="M7">
        <v>0</v>
      </c>
      <c r="N7" s="9">
        <v>8.1393324599999994E-5</v>
      </c>
      <c r="O7">
        <v>1</v>
      </c>
    </row>
    <row r="8" spans="1:15" x14ac:dyDescent="0.45">
      <c r="A8" t="s">
        <v>18</v>
      </c>
      <c r="B8" t="s">
        <v>19</v>
      </c>
      <c r="C8">
        <v>47.067280000000004</v>
      </c>
      <c r="D8">
        <v>3</v>
      </c>
      <c r="E8" t="s">
        <v>17</v>
      </c>
      <c r="F8" s="1">
        <v>1.2883E-4</v>
      </c>
      <c r="G8">
        <v>1</v>
      </c>
      <c r="H8" s="7">
        <v>1.4807530999999999E-4</v>
      </c>
      <c r="I8">
        <v>1</v>
      </c>
      <c r="J8" s="7">
        <v>1.2761726299999999E-4</v>
      </c>
      <c r="K8">
        <v>1</v>
      </c>
      <c r="L8" s="7">
        <v>2.0259348300000001E-4</v>
      </c>
      <c r="M8">
        <v>1</v>
      </c>
      <c r="N8" s="9">
        <v>8.1393324599999994E-5</v>
      </c>
      <c r="O8">
        <v>1</v>
      </c>
    </row>
    <row r="9" spans="1:15" x14ac:dyDescent="0.45">
      <c r="A9" t="s">
        <v>18</v>
      </c>
      <c r="B9" t="s">
        <v>19</v>
      </c>
      <c r="C9">
        <v>47.067280000000004</v>
      </c>
      <c r="D9">
        <v>4</v>
      </c>
      <c r="E9" t="s">
        <v>17</v>
      </c>
      <c r="F9" s="1">
        <v>1.2883E-4</v>
      </c>
      <c r="G9">
        <v>1</v>
      </c>
      <c r="H9" s="7">
        <v>1.4807530999999999E-4</v>
      </c>
      <c r="I9">
        <v>1</v>
      </c>
      <c r="J9" s="7">
        <v>1.2761726299999999E-4</v>
      </c>
      <c r="K9">
        <v>1</v>
      </c>
      <c r="L9" s="7">
        <v>2.0259348300000001E-4</v>
      </c>
      <c r="M9">
        <v>1</v>
      </c>
      <c r="N9" s="8">
        <v>2.9219876999999998E-2</v>
      </c>
      <c r="O9">
        <v>0</v>
      </c>
    </row>
    <row r="10" spans="1:15" x14ac:dyDescent="0.45">
      <c r="A10" t="s">
        <v>20</v>
      </c>
      <c r="B10" t="s">
        <v>16</v>
      </c>
      <c r="C10" s="59">
        <v>86.853460000000013</v>
      </c>
      <c r="D10">
        <v>1</v>
      </c>
      <c r="E10" t="s">
        <v>17</v>
      </c>
      <c r="F10" s="1">
        <v>1.2883E-4</v>
      </c>
      <c r="G10">
        <v>1</v>
      </c>
      <c r="H10" s="7">
        <v>1.4807530999999999E-4</v>
      </c>
      <c r="I10">
        <v>1</v>
      </c>
      <c r="J10" s="7">
        <v>1.2761726299999999E-4</v>
      </c>
      <c r="K10">
        <v>1</v>
      </c>
      <c r="L10" s="7">
        <v>2.0259348300000001E-4</v>
      </c>
      <c r="M10">
        <v>1</v>
      </c>
      <c r="N10" s="8">
        <v>4.9383615999999998E-2</v>
      </c>
      <c r="O10">
        <v>0</v>
      </c>
    </row>
    <row r="11" spans="1:15" x14ac:dyDescent="0.45">
      <c r="A11" t="s">
        <v>20</v>
      </c>
      <c r="B11" t="s">
        <v>16</v>
      </c>
      <c r="C11" s="59">
        <v>86.853460000000013</v>
      </c>
      <c r="D11">
        <v>2</v>
      </c>
      <c r="E11" t="s">
        <v>17</v>
      </c>
      <c r="F11" s="1">
        <v>1.2883E-4</v>
      </c>
      <c r="G11">
        <v>1</v>
      </c>
      <c r="H11" s="7">
        <v>1.4807530999999999E-4</v>
      </c>
      <c r="I11">
        <v>1</v>
      </c>
      <c r="J11" s="7">
        <v>1.2761726299999999E-4</v>
      </c>
      <c r="K11">
        <v>1</v>
      </c>
      <c r="L11" s="7">
        <v>2.0259348300000001E-4</v>
      </c>
      <c r="M11">
        <v>1</v>
      </c>
      <c r="N11" s="9">
        <v>8.1393324599999994E-5</v>
      </c>
      <c r="O11">
        <v>1</v>
      </c>
    </row>
    <row r="12" spans="1:15" x14ac:dyDescent="0.45">
      <c r="A12" t="s">
        <v>20</v>
      </c>
      <c r="B12" t="s">
        <v>16</v>
      </c>
      <c r="C12" s="59">
        <v>86.853460000000013</v>
      </c>
      <c r="D12">
        <v>3</v>
      </c>
      <c r="E12" t="s">
        <v>17</v>
      </c>
      <c r="F12" s="1">
        <v>1.2883E-4</v>
      </c>
      <c r="G12">
        <v>1</v>
      </c>
      <c r="H12" s="7">
        <v>1.4807530999999999E-4</v>
      </c>
      <c r="I12">
        <v>1</v>
      </c>
      <c r="J12" s="7">
        <v>1.2761726299999999E-4</v>
      </c>
      <c r="K12">
        <v>1</v>
      </c>
      <c r="L12" s="7">
        <v>2.0259348300000001E-4</v>
      </c>
      <c r="M12">
        <v>1</v>
      </c>
      <c r="N12" s="9">
        <v>8.1393324599999994E-5</v>
      </c>
      <c r="O12">
        <v>1</v>
      </c>
    </row>
    <row r="13" spans="1:15" x14ac:dyDescent="0.45">
      <c r="A13" t="s">
        <v>20</v>
      </c>
      <c r="B13" t="s">
        <v>16</v>
      </c>
      <c r="C13" s="59">
        <v>86.853460000000013</v>
      </c>
      <c r="D13">
        <v>4</v>
      </c>
      <c r="E13" t="s">
        <v>17</v>
      </c>
      <c r="F13" s="1">
        <v>1.2883E-4</v>
      </c>
      <c r="G13">
        <v>1</v>
      </c>
      <c r="H13" s="7">
        <v>1.4807530999999999E-4</v>
      </c>
      <c r="I13">
        <v>1</v>
      </c>
      <c r="J13" s="7">
        <v>1.2761726299999999E-4</v>
      </c>
      <c r="K13">
        <v>1</v>
      </c>
      <c r="L13" s="7">
        <v>2.0259348300000001E-4</v>
      </c>
      <c r="M13">
        <v>1</v>
      </c>
      <c r="N13" s="8">
        <v>2.1945274000000001E-2</v>
      </c>
      <c r="O13">
        <v>0</v>
      </c>
    </row>
    <row r="14" spans="1:15" x14ac:dyDescent="0.45">
      <c r="A14" t="s">
        <v>21</v>
      </c>
      <c r="B14" t="s">
        <v>19</v>
      </c>
      <c r="C14">
        <v>111.40022</v>
      </c>
      <c r="D14">
        <v>1</v>
      </c>
      <c r="E14" t="s">
        <v>17</v>
      </c>
      <c r="F14" s="1">
        <v>1.2883E-4</v>
      </c>
      <c r="G14">
        <v>1</v>
      </c>
      <c r="H14" s="7">
        <v>1.4807530999999999E-4</v>
      </c>
      <c r="I14">
        <v>1</v>
      </c>
      <c r="J14" s="2">
        <v>2.9747514999999999E-2</v>
      </c>
      <c r="K14">
        <v>0</v>
      </c>
      <c r="L14" s="7">
        <v>2.0259348300000001E-4</v>
      </c>
      <c r="M14">
        <v>1</v>
      </c>
      <c r="N14" s="8">
        <v>4.2705169999999997E-3</v>
      </c>
      <c r="O14">
        <v>0</v>
      </c>
    </row>
    <row r="15" spans="1:15" x14ac:dyDescent="0.45">
      <c r="A15" t="s">
        <v>21</v>
      </c>
      <c r="B15" t="s">
        <v>19</v>
      </c>
      <c r="C15">
        <v>111.40022</v>
      </c>
      <c r="D15">
        <v>2</v>
      </c>
      <c r="E15" t="s">
        <v>17</v>
      </c>
      <c r="F15" s="1">
        <v>1.2883E-4</v>
      </c>
      <c r="G15">
        <v>1</v>
      </c>
      <c r="H15" s="7">
        <v>1.4807530999999999E-4</v>
      </c>
      <c r="I15">
        <v>1</v>
      </c>
      <c r="J15" s="7">
        <v>1.2761726299999999E-4</v>
      </c>
      <c r="K15">
        <v>1</v>
      </c>
      <c r="L15" s="7">
        <v>2.0259348300000001E-4</v>
      </c>
      <c r="M15">
        <v>1</v>
      </c>
      <c r="N15" s="9">
        <v>8.1393324599999994E-5</v>
      </c>
      <c r="O15">
        <v>1</v>
      </c>
    </row>
    <row r="16" spans="1:15" x14ac:dyDescent="0.45">
      <c r="A16" t="s">
        <v>21</v>
      </c>
      <c r="B16" t="s">
        <v>19</v>
      </c>
      <c r="C16">
        <v>111.40022</v>
      </c>
      <c r="D16">
        <v>3</v>
      </c>
      <c r="E16" t="s">
        <v>17</v>
      </c>
      <c r="F16" s="1">
        <v>1.2883E-4</v>
      </c>
      <c r="G16">
        <v>1</v>
      </c>
      <c r="H16" s="7">
        <v>1.4807530999999999E-4</v>
      </c>
      <c r="I16">
        <v>1</v>
      </c>
      <c r="J16" s="7">
        <v>1.2761726299999999E-4</v>
      </c>
      <c r="K16">
        <v>1</v>
      </c>
      <c r="L16" s="2">
        <v>1.1398442E-2</v>
      </c>
      <c r="M16">
        <v>0</v>
      </c>
      <c r="N16" s="9">
        <v>8.1393324599999994E-5</v>
      </c>
      <c r="O16">
        <v>1</v>
      </c>
    </row>
    <row r="17" spans="1:15" x14ac:dyDescent="0.45">
      <c r="A17" t="s">
        <v>21</v>
      </c>
      <c r="B17" t="s">
        <v>19</v>
      </c>
      <c r="C17">
        <v>111.40022</v>
      </c>
      <c r="D17">
        <v>4</v>
      </c>
      <c r="E17" t="s">
        <v>17</v>
      </c>
      <c r="F17" s="2">
        <v>1.28835E-4</v>
      </c>
      <c r="G17">
        <v>0</v>
      </c>
      <c r="H17" s="7">
        <v>1.4807530999999999E-4</v>
      </c>
      <c r="I17">
        <v>1</v>
      </c>
      <c r="J17" s="7">
        <v>1.2761726299999999E-4</v>
      </c>
      <c r="K17">
        <v>1</v>
      </c>
      <c r="L17" s="7">
        <v>2.0259348300000001E-4</v>
      </c>
      <c r="M17">
        <v>1</v>
      </c>
      <c r="N17" s="9">
        <v>8.1393324599999994E-5</v>
      </c>
      <c r="O17">
        <v>1</v>
      </c>
    </row>
    <row r="18" spans="1:15" x14ac:dyDescent="0.45">
      <c r="A18" t="s">
        <v>22</v>
      </c>
      <c r="B18" t="s">
        <v>16</v>
      </c>
      <c r="C18">
        <v>63.43365</v>
      </c>
      <c r="D18">
        <v>1</v>
      </c>
      <c r="E18" t="s">
        <v>17</v>
      </c>
      <c r="F18" s="1">
        <v>1.2883E-4</v>
      </c>
      <c r="G18">
        <v>1</v>
      </c>
      <c r="H18" s="7">
        <v>1.4807530999999999E-4</v>
      </c>
      <c r="I18">
        <v>1</v>
      </c>
      <c r="J18" s="7">
        <v>1.2761726299999999E-4</v>
      </c>
      <c r="K18">
        <v>1</v>
      </c>
      <c r="L18" s="7">
        <v>2.0259348300000001E-4</v>
      </c>
      <c r="M18">
        <v>1</v>
      </c>
      <c r="N18" s="9">
        <v>8.1393324599999994E-5</v>
      </c>
      <c r="O18">
        <v>1</v>
      </c>
    </row>
    <row r="19" spans="1:15" x14ac:dyDescent="0.45">
      <c r="A19" t="s">
        <v>22</v>
      </c>
      <c r="B19" t="s">
        <v>16</v>
      </c>
      <c r="C19">
        <v>63.43365</v>
      </c>
      <c r="D19">
        <v>2</v>
      </c>
      <c r="E19" t="s">
        <v>17</v>
      </c>
      <c r="F19" s="1">
        <v>1.2883E-4</v>
      </c>
      <c r="G19">
        <v>1</v>
      </c>
      <c r="H19" s="7">
        <v>1.4807530999999999E-4</v>
      </c>
      <c r="I19">
        <v>1</v>
      </c>
      <c r="J19" s="7">
        <v>1.2761726299999999E-4</v>
      </c>
      <c r="K19">
        <v>1</v>
      </c>
      <c r="L19" s="7">
        <v>2.0259348300000001E-4</v>
      </c>
      <c r="M19">
        <v>1</v>
      </c>
      <c r="N19" s="9">
        <v>8.1393324599999994E-5</v>
      </c>
      <c r="O19">
        <v>1</v>
      </c>
    </row>
    <row r="20" spans="1:15" x14ac:dyDescent="0.45">
      <c r="A20" t="s">
        <v>22</v>
      </c>
      <c r="B20" t="s">
        <v>16</v>
      </c>
      <c r="C20">
        <v>63.43365</v>
      </c>
      <c r="D20">
        <v>3</v>
      </c>
      <c r="E20" t="s">
        <v>17</v>
      </c>
      <c r="F20" s="1">
        <v>1.2883E-4</v>
      </c>
      <c r="G20">
        <v>1</v>
      </c>
      <c r="H20" s="7">
        <v>1.4807530999999999E-4</v>
      </c>
      <c r="I20">
        <v>1</v>
      </c>
      <c r="J20" s="7">
        <v>1.2761726299999999E-4</v>
      </c>
      <c r="K20">
        <v>1</v>
      </c>
      <c r="L20" s="7">
        <v>2.0259348300000001E-4</v>
      </c>
      <c r="M20">
        <v>1</v>
      </c>
      <c r="N20" s="8">
        <v>7.8563003000000006E-2</v>
      </c>
      <c r="O20">
        <v>0</v>
      </c>
    </row>
    <row r="21" spans="1:15" x14ac:dyDescent="0.45">
      <c r="A21" t="s">
        <v>22</v>
      </c>
      <c r="B21" t="s">
        <v>16</v>
      </c>
      <c r="C21">
        <v>63.43365</v>
      </c>
      <c r="D21">
        <v>4</v>
      </c>
      <c r="E21" t="s">
        <v>17</v>
      </c>
      <c r="F21" s="1">
        <v>1.2883E-4</v>
      </c>
      <c r="G21">
        <v>1</v>
      </c>
      <c r="H21" s="7">
        <v>1.4807530999999999E-4</v>
      </c>
      <c r="I21">
        <v>1</v>
      </c>
      <c r="J21" s="7">
        <v>1.2761726299999999E-4</v>
      </c>
      <c r="K21">
        <v>1</v>
      </c>
      <c r="L21" s="7">
        <v>2.0259348300000001E-4</v>
      </c>
      <c r="M21">
        <v>1</v>
      </c>
      <c r="N21" s="9">
        <v>8.1393324599999994E-5</v>
      </c>
      <c r="O21">
        <v>1</v>
      </c>
    </row>
    <row r="22" spans="1:15" x14ac:dyDescent="0.45">
      <c r="A22" t="s">
        <v>23</v>
      </c>
      <c r="B22" t="s">
        <v>19</v>
      </c>
      <c r="C22">
        <v>63.038909999999994</v>
      </c>
      <c r="D22">
        <v>1</v>
      </c>
      <c r="E22" t="s">
        <v>17</v>
      </c>
      <c r="F22" s="1">
        <v>1.2883E-4</v>
      </c>
      <c r="G22">
        <v>1</v>
      </c>
      <c r="H22" s="7">
        <v>1.4807530999999999E-4</v>
      </c>
      <c r="I22">
        <v>1</v>
      </c>
      <c r="J22" s="7">
        <v>1.2761726299999999E-4</v>
      </c>
      <c r="K22">
        <v>1</v>
      </c>
      <c r="L22" s="7">
        <v>2.0259348300000001E-4</v>
      </c>
      <c r="M22">
        <v>1</v>
      </c>
      <c r="N22" s="9">
        <v>8.1393324599999994E-5</v>
      </c>
      <c r="O22">
        <v>1</v>
      </c>
    </row>
    <row r="23" spans="1:15" x14ac:dyDescent="0.45">
      <c r="A23" t="s">
        <v>23</v>
      </c>
      <c r="B23" t="s">
        <v>19</v>
      </c>
      <c r="C23">
        <v>63.038910000000001</v>
      </c>
      <c r="D23">
        <v>2</v>
      </c>
      <c r="E23" t="s">
        <v>17</v>
      </c>
      <c r="F23" s="1">
        <v>1.2883E-4</v>
      </c>
      <c r="G23">
        <v>1</v>
      </c>
      <c r="H23" s="7">
        <v>1.4807530999999999E-4</v>
      </c>
      <c r="I23">
        <v>1</v>
      </c>
      <c r="J23" s="7">
        <v>1.2761726299999999E-4</v>
      </c>
      <c r="K23">
        <v>1</v>
      </c>
      <c r="L23" s="7">
        <v>2.0259348300000001E-4</v>
      </c>
      <c r="M23">
        <v>1</v>
      </c>
      <c r="N23" s="8">
        <v>3.7506713999999997E-2</v>
      </c>
      <c r="O23">
        <v>0</v>
      </c>
    </row>
    <row r="24" spans="1:15" x14ac:dyDescent="0.45">
      <c r="A24" t="s">
        <v>23</v>
      </c>
      <c r="B24" t="s">
        <v>19</v>
      </c>
      <c r="C24">
        <v>63.038909999999994</v>
      </c>
      <c r="D24">
        <v>3</v>
      </c>
      <c r="E24" t="s">
        <v>17</v>
      </c>
      <c r="F24" s="1">
        <v>1.2883E-4</v>
      </c>
      <c r="G24">
        <v>1</v>
      </c>
      <c r="H24" s="7">
        <v>1.4807530999999999E-4</v>
      </c>
      <c r="I24">
        <v>1</v>
      </c>
      <c r="J24" s="7">
        <v>1.2761726299999999E-4</v>
      </c>
      <c r="K24">
        <v>1</v>
      </c>
      <c r="L24" s="7">
        <v>2.0259348300000001E-4</v>
      </c>
      <c r="M24">
        <v>1</v>
      </c>
      <c r="N24" s="9">
        <v>8.1393324599999994E-5</v>
      </c>
      <c r="O24">
        <v>1</v>
      </c>
    </row>
    <row r="25" spans="1:15" x14ac:dyDescent="0.45">
      <c r="A25" t="s">
        <v>23</v>
      </c>
      <c r="B25" t="s">
        <v>19</v>
      </c>
      <c r="C25">
        <v>63.038910000000001</v>
      </c>
      <c r="D25">
        <v>4</v>
      </c>
      <c r="E25" t="s">
        <v>17</v>
      </c>
      <c r="F25" s="1">
        <v>1.2883E-4</v>
      </c>
      <c r="G25">
        <v>1</v>
      </c>
      <c r="H25" s="7">
        <v>1.4807530999999999E-4</v>
      </c>
      <c r="I25">
        <v>1</v>
      </c>
      <c r="J25" s="2">
        <v>2.2642540999999999E-2</v>
      </c>
      <c r="K25">
        <v>0</v>
      </c>
      <c r="L25" s="7">
        <v>2.0259348300000001E-4</v>
      </c>
      <c r="M25">
        <v>1</v>
      </c>
      <c r="N25" s="9">
        <v>8.1393324599999994E-5</v>
      </c>
      <c r="O25">
        <v>1</v>
      </c>
    </row>
    <row r="26" spans="1:15" x14ac:dyDescent="0.45">
      <c r="A26" t="s">
        <v>24</v>
      </c>
      <c r="B26" t="s">
        <v>19</v>
      </c>
      <c r="C26">
        <v>92.188839999999999</v>
      </c>
      <c r="D26">
        <v>1</v>
      </c>
      <c r="E26" t="s">
        <v>17</v>
      </c>
      <c r="F26" s="1">
        <v>1.2883E-4</v>
      </c>
      <c r="G26">
        <v>1</v>
      </c>
      <c r="H26" s="7">
        <v>1.4807530999999999E-4</v>
      </c>
      <c r="I26">
        <v>1</v>
      </c>
      <c r="J26" s="7">
        <v>1.2761726299999999E-4</v>
      </c>
      <c r="K26">
        <v>1</v>
      </c>
      <c r="L26" s="7">
        <v>2.0259348300000001E-4</v>
      </c>
      <c r="M26">
        <v>1</v>
      </c>
      <c r="N26" s="9">
        <v>8.1393324599999994E-5</v>
      </c>
      <c r="O26">
        <v>1</v>
      </c>
    </row>
    <row r="27" spans="1:15" x14ac:dyDescent="0.45">
      <c r="A27" t="s">
        <v>24</v>
      </c>
      <c r="B27" t="s">
        <v>19</v>
      </c>
      <c r="C27">
        <v>92.188839999999999</v>
      </c>
      <c r="D27">
        <v>2</v>
      </c>
      <c r="E27" t="s">
        <v>17</v>
      </c>
      <c r="F27" s="1">
        <v>1.2883E-4</v>
      </c>
      <c r="G27">
        <v>1</v>
      </c>
      <c r="H27" s="7">
        <v>1.4807530999999999E-4</v>
      </c>
      <c r="I27">
        <v>1</v>
      </c>
      <c r="J27" s="7">
        <v>1.2761726299999999E-4</v>
      </c>
      <c r="K27">
        <v>1</v>
      </c>
      <c r="L27" s="2">
        <v>1.3299999999999999E-2</v>
      </c>
      <c r="M27">
        <v>0</v>
      </c>
      <c r="N27" s="9">
        <v>8.1393324599999994E-5</v>
      </c>
      <c r="O27">
        <v>1</v>
      </c>
    </row>
    <row r="28" spans="1:15" x14ac:dyDescent="0.45">
      <c r="A28" t="s">
        <v>24</v>
      </c>
      <c r="B28" t="s">
        <v>19</v>
      </c>
      <c r="C28">
        <v>92.188839999999999</v>
      </c>
      <c r="D28">
        <v>3</v>
      </c>
      <c r="E28" t="s">
        <v>17</v>
      </c>
      <c r="F28" s="1">
        <v>1.2883E-4</v>
      </c>
      <c r="G28">
        <v>1</v>
      </c>
      <c r="H28" s="7">
        <v>1.4807530999999999E-4</v>
      </c>
      <c r="I28">
        <v>1</v>
      </c>
      <c r="J28" s="7">
        <v>1.2761726299999999E-4</v>
      </c>
      <c r="K28">
        <v>1</v>
      </c>
      <c r="L28" s="7">
        <v>2.0259348300000001E-4</v>
      </c>
      <c r="M28">
        <v>1</v>
      </c>
      <c r="N28" s="9">
        <v>8.1393324599999994E-5</v>
      </c>
      <c r="O28">
        <v>1</v>
      </c>
    </row>
    <row r="29" spans="1:15" x14ac:dyDescent="0.45">
      <c r="A29" t="s">
        <v>24</v>
      </c>
      <c r="B29" t="s">
        <v>19</v>
      </c>
      <c r="C29">
        <v>92.188839999999999</v>
      </c>
      <c r="D29">
        <v>4</v>
      </c>
      <c r="E29" t="s">
        <v>17</v>
      </c>
      <c r="F29" s="1">
        <v>1.2883E-4</v>
      </c>
      <c r="G29">
        <v>1</v>
      </c>
      <c r="H29" s="7">
        <v>1.4807530999999999E-4</v>
      </c>
      <c r="I29">
        <v>1</v>
      </c>
      <c r="J29" s="7">
        <v>1.2761726299999999E-4</v>
      </c>
      <c r="K29">
        <v>1</v>
      </c>
      <c r="L29" s="7">
        <v>2.0259348300000001E-4</v>
      </c>
      <c r="M29">
        <v>1</v>
      </c>
      <c r="N29" s="9">
        <v>8.1393324599999994E-5</v>
      </c>
      <c r="O29">
        <v>1</v>
      </c>
    </row>
    <row r="30" spans="1:15" x14ac:dyDescent="0.45">
      <c r="A30" t="s">
        <v>25</v>
      </c>
      <c r="B30" t="s">
        <v>16</v>
      </c>
      <c r="C30">
        <v>11.220699999999999</v>
      </c>
      <c r="D30">
        <v>1</v>
      </c>
      <c r="E30" t="s">
        <v>17</v>
      </c>
      <c r="F30" s="1">
        <v>1.2883E-4</v>
      </c>
      <c r="G30">
        <v>1</v>
      </c>
      <c r="H30" s="7">
        <v>1.4807530999999999E-4</v>
      </c>
      <c r="I30">
        <v>1</v>
      </c>
      <c r="J30" s="7">
        <v>1.2761726299999999E-4</v>
      </c>
      <c r="K30">
        <v>1</v>
      </c>
      <c r="L30" s="7">
        <v>2.0259348300000001E-4</v>
      </c>
      <c r="M30">
        <v>1</v>
      </c>
      <c r="N30" s="9">
        <v>8.1393324599999994E-5</v>
      </c>
      <c r="O30">
        <v>1</v>
      </c>
    </row>
    <row r="31" spans="1:15" x14ac:dyDescent="0.45">
      <c r="A31" t="s">
        <v>25</v>
      </c>
      <c r="B31" t="s">
        <v>16</v>
      </c>
      <c r="C31">
        <v>11.220700000000001</v>
      </c>
      <c r="D31">
        <v>2</v>
      </c>
      <c r="E31" t="s">
        <v>17</v>
      </c>
      <c r="F31" s="1">
        <v>1.2883E-4</v>
      </c>
      <c r="G31">
        <v>1</v>
      </c>
      <c r="H31" s="7">
        <v>1.4807530999999999E-4</v>
      </c>
      <c r="I31">
        <v>1</v>
      </c>
      <c r="J31" s="7">
        <v>1.2761726299999999E-4</v>
      </c>
      <c r="K31">
        <v>1</v>
      </c>
      <c r="L31" s="7">
        <v>2.0259348300000001E-4</v>
      </c>
      <c r="M31">
        <v>1</v>
      </c>
      <c r="N31" s="9">
        <v>8.1393324599999994E-5</v>
      </c>
      <c r="O31">
        <v>1</v>
      </c>
    </row>
    <row r="32" spans="1:15" x14ac:dyDescent="0.45">
      <c r="A32" t="s">
        <v>25</v>
      </c>
      <c r="B32" t="s">
        <v>16</v>
      </c>
      <c r="C32">
        <v>11.220699999999999</v>
      </c>
      <c r="D32">
        <v>3</v>
      </c>
      <c r="E32" t="s">
        <v>17</v>
      </c>
      <c r="F32" s="1">
        <v>1.2883E-4</v>
      </c>
      <c r="G32">
        <v>1</v>
      </c>
      <c r="H32" s="7">
        <v>1.4807530999999999E-4</v>
      </c>
      <c r="I32">
        <v>1</v>
      </c>
      <c r="J32" s="7">
        <v>1.2761726299999999E-4</v>
      </c>
      <c r="K32">
        <v>1</v>
      </c>
      <c r="L32" s="7">
        <v>2.0259348300000001E-4</v>
      </c>
      <c r="M32">
        <v>1</v>
      </c>
      <c r="N32" s="9">
        <v>8.1393324599999994E-5</v>
      </c>
      <c r="O32">
        <v>1</v>
      </c>
    </row>
    <row r="33" spans="1:15" s="17" customFormat="1" x14ac:dyDescent="0.45">
      <c r="A33" s="17" t="s">
        <v>25</v>
      </c>
      <c r="B33" s="17" t="s">
        <v>16</v>
      </c>
      <c r="C33" s="17">
        <v>11.220699999999999</v>
      </c>
      <c r="D33" s="17">
        <v>4</v>
      </c>
      <c r="E33" s="17" t="s">
        <v>17</v>
      </c>
      <c r="F33" s="18">
        <v>1.2883E-4</v>
      </c>
      <c r="G33" s="17">
        <v>1</v>
      </c>
      <c r="H33" s="19">
        <v>1.4807530999999999E-4</v>
      </c>
      <c r="I33" s="17">
        <v>1</v>
      </c>
      <c r="J33" s="19">
        <v>1.2761726299999999E-4</v>
      </c>
      <c r="K33" s="17">
        <v>1</v>
      </c>
      <c r="L33" s="19">
        <v>2.0259348300000001E-4</v>
      </c>
      <c r="M33" s="17">
        <v>1</v>
      </c>
      <c r="N33" s="10">
        <v>0.18147682300000001</v>
      </c>
      <c r="O33" s="17">
        <v>0</v>
      </c>
    </row>
    <row r="34" spans="1:15" x14ac:dyDescent="0.45">
      <c r="A34" t="s">
        <v>15</v>
      </c>
      <c r="B34" t="s">
        <v>16</v>
      </c>
      <c r="C34">
        <v>141.95635000000001</v>
      </c>
      <c r="D34">
        <v>1</v>
      </c>
      <c r="E34" t="s">
        <v>26</v>
      </c>
      <c r="F34" s="1">
        <v>1.2883E-4</v>
      </c>
      <c r="G34">
        <v>1</v>
      </c>
      <c r="H34" s="19">
        <v>1.4807530999999999E-4</v>
      </c>
      <c r="I34">
        <v>1</v>
      </c>
      <c r="J34" s="2">
        <v>0.2920520900666938</v>
      </c>
      <c r="K34">
        <v>0</v>
      </c>
      <c r="L34" s="7">
        <v>2.0259348300000001E-4</v>
      </c>
      <c r="M34">
        <v>1</v>
      </c>
      <c r="N34" s="8">
        <v>0.93272457025921363</v>
      </c>
      <c r="O34">
        <v>0</v>
      </c>
    </row>
    <row r="35" spans="1:15" x14ac:dyDescent="0.45">
      <c r="A35" t="s">
        <v>15</v>
      </c>
      <c r="B35" t="s">
        <v>16</v>
      </c>
      <c r="C35">
        <v>141.95635000000001</v>
      </c>
      <c r="D35">
        <v>2</v>
      </c>
      <c r="E35" t="s">
        <v>26</v>
      </c>
      <c r="F35" s="2">
        <v>2.7651242957600401E-2</v>
      </c>
      <c r="G35">
        <v>0</v>
      </c>
      <c r="H35" s="2">
        <v>0.15862570313030061</v>
      </c>
      <c r="I35">
        <v>0</v>
      </c>
      <c r="J35" s="19">
        <v>1.2761726299999999E-4</v>
      </c>
      <c r="K35">
        <v>1</v>
      </c>
      <c r="L35" s="7">
        <v>2.0259348300000001E-4</v>
      </c>
      <c r="M35">
        <v>1</v>
      </c>
      <c r="N35" s="8">
        <v>0.31094791785580628</v>
      </c>
      <c r="O35">
        <v>0</v>
      </c>
    </row>
    <row r="36" spans="1:15" x14ac:dyDescent="0.45">
      <c r="A36" t="s">
        <v>15</v>
      </c>
      <c r="B36" t="s">
        <v>16</v>
      </c>
      <c r="C36">
        <v>141.95635000000001</v>
      </c>
      <c r="D36">
        <v>3</v>
      </c>
      <c r="E36" t="s">
        <v>26</v>
      </c>
      <c r="F36" s="1">
        <v>1.2883E-4</v>
      </c>
      <c r="G36">
        <v>1</v>
      </c>
      <c r="H36" s="19">
        <v>1.4807530999999999E-4</v>
      </c>
      <c r="I36">
        <v>1</v>
      </c>
      <c r="J36" s="19">
        <v>1.2761726299999999E-4</v>
      </c>
      <c r="K36">
        <v>1</v>
      </c>
      <c r="L36" s="7">
        <v>2.0259348300000001E-4</v>
      </c>
      <c r="M36">
        <v>1</v>
      </c>
      <c r="N36" s="8">
        <v>0.15917195070049556</v>
      </c>
      <c r="O36">
        <v>0</v>
      </c>
    </row>
    <row r="37" spans="1:15" x14ac:dyDescent="0.45">
      <c r="A37" t="s">
        <v>15</v>
      </c>
      <c r="B37" t="s">
        <v>16</v>
      </c>
      <c r="C37">
        <v>141.95635000000001</v>
      </c>
      <c r="D37">
        <v>4</v>
      </c>
      <c r="E37" t="s">
        <v>26</v>
      </c>
      <c r="F37" s="3">
        <v>0.57920834849239899</v>
      </c>
      <c r="G37">
        <v>0</v>
      </c>
      <c r="H37" s="19">
        <v>1.4807530999999999E-4</v>
      </c>
      <c r="I37">
        <v>1</v>
      </c>
      <c r="J37" s="3">
        <v>0.89537366651845707</v>
      </c>
      <c r="K37">
        <v>0</v>
      </c>
      <c r="L37" s="3">
        <v>1.2546093406041863</v>
      </c>
      <c r="M37">
        <v>0</v>
      </c>
      <c r="N37" s="10">
        <v>0.82437242251797693</v>
      </c>
      <c r="O37">
        <v>0</v>
      </c>
    </row>
    <row r="38" spans="1:15" x14ac:dyDescent="0.45">
      <c r="A38" t="s">
        <v>18</v>
      </c>
      <c r="B38" t="s">
        <v>19</v>
      </c>
      <c r="C38">
        <v>47.067280000000004</v>
      </c>
      <c r="D38">
        <v>1</v>
      </c>
      <c r="E38" t="s">
        <v>26</v>
      </c>
      <c r="F38" s="2">
        <v>6.1778148178613074E-2</v>
      </c>
      <c r="G38">
        <v>0</v>
      </c>
      <c r="H38" s="19">
        <v>1.4807530999999999E-4</v>
      </c>
      <c r="I38">
        <v>1</v>
      </c>
      <c r="J38" s="2">
        <v>0.60138782558309301</v>
      </c>
      <c r="K38">
        <v>0</v>
      </c>
      <c r="L38" s="2">
        <v>0.61972898572603086</v>
      </c>
      <c r="M38">
        <v>0</v>
      </c>
      <c r="N38" s="8">
        <v>0.41912041469638817</v>
      </c>
      <c r="O38">
        <v>0</v>
      </c>
    </row>
    <row r="39" spans="1:15" x14ac:dyDescent="0.45">
      <c r="A39" t="s">
        <v>18</v>
      </c>
      <c r="B39" t="s">
        <v>19</v>
      </c>
      <c r="C39">
        <v>47.067280000000004</v>
      </c>
      <c r="D39">
        <v>2</v>
      </c>
      <c r="E39" t="s">
        <v>26</v>
      </c>
      <c r="F39" s="2">
        <v>0.61959280972488395</v>
      </c>
      <c r="G39">
        <v>0</v>
      </c>
      <c r="H39" s="19">
        <v>1.4807530999999999E-4</v>
      </c>
      <c r="I39">
        <v>1</v>
      </c>
      <c r="J39" s="2">
        <v>0.64662495932717456</v>
      </c>
      <c r="K39">
        <v>0</v>
      </c>
      <c r="L39" s="2">
        <v>0.18740448468344861</v>
      </c>
      <c r="M39">
        <v>0</v>
      </c>
      <c r="N39" s="9">
        <v>8.1393324599999994E-5</v>
      </c>
      <c r="O39">
        <v>1</v>
      </c>
    </row>
    <row r="40" spans="1:15" x14ac:dyDescent="0.45">
      <c r="A40" t="s">
        <v>18</v>
      </c>
      <c r="B40" t="s">
        <v>19</v>
      </c>
      <c r="C40">
        <v>47.067280000000004</v>
      </c>
      <c r="D40">
        <v>3</v>
      </c>
      <c r="E40" t="s">
        <v>26</v>
      </c>
      <c r="F40" s="1">
        <v>1.2883E-4</v>
      </c>
      <c r="G40">
        <v>1</v>
      </c>
      <c r="H40" s="19">
        <v>1.4807530999999999E-4</v>
      </c>
      <c r="I40">
        <v>1</v>
      </c>
      <c r="J40" s="2">
        <v>0.18240444996610994</v>
      </c>
      <c r="K40">
        <v>0</v>
      </c>
      <c r="L40" s="2">
        <v>0.86584467370263396</v>
      </c>
      <c r="M40">
        <v>0</v>
      </c>
      <c r="N40" s="9">
        <v>8.1393324599999994E-5</v>
      </c>
      <c r="O40">
        <v>1</v>
      </c>
    </row>
    <row r="41" spans="1:15" x14ac:dyDescent="0.45">
      <c r="A41" t="s">
        <v>18</v>
      </c>
      <c r="B41" t="s">
        <v>19</v>
      </c>
      <c r="C41">
        <v>47.067280000000004</v>
      </c>
      <c r="D41">
        <v>4</v>
      </c>
      <c r="E41" t="s">
        <v>26</v>
      </c>
      <c r="F41" s="3">
        <v>0.48292544041844498</v>
      </c>
      <c r="G41">
        <v>0</v>
      </c>
      <c r="H41" s="19">
        <v>1.4807530999999999E-4</v>
      </c>
      <c r="I41">
        <v>1</v>
      </c>
      <c r="J41" s="3">
        <v>0.35023759521443315</v>
      </c>
      <c r="K41">
        <v>0</v>
      </c>
      <c r="L41" s="7">
        <v>2.0259348300000001E-4</v>
      </c>
      <c r="M41">
        <v>1</v>
      </c>
      <c r="N41" s="10">
        <v>0.58551688176831929</v>
      </c>
      <c r="O41">
        <v>0</v>
      </c>
    </row>
    <row r="42" spans="1:15" x14ac:dyDescent="0.45">
      <c r="A42" t="s">
        <v>20</v>
      </c>
      <c r="B42" t="s">
        <v>16</v>
      </c>
      <c r="C42" s="59">
        <v>86.853460000000013</v>
      </c>
      <c r="D42">
        <v>1</v>
      </c>
      <c r="E42" t="s">
        <v>26</v>
      </c>
      <c r="F42" s="2">
        <v>0.13251099794835816</v>
      </c>
      <c r="G42">
        <v>0</v>
      </c>
      <c r="H42" s="2">
        <v>0.15510487260399386</v>
      </c>
      <c r="I42">
        <v>0</v>
      </c>
      <c r="J42" s="2">
        <v>0.64740752114941802</v>
      </c>
      <c r="K42">
        <v>0</v>
      </c>
      <c r="L42" s="2">
        <v>0.44219883757777922</v>
      </c>
      <c r="M42">
        <v>0</v>
      </c>
      <c r="N42" s="8">
        <v>2.4088398732718699</v>
      </c>
      <c r="O42">
        <v>0</v>
      </c>
    </row>
    <row r="43" spans="1:15" x14ac:dyDescent="0.45">
      <c r="A43" t="s">
        <v>20</v>
      </c>
      <c r="B43" t="s">
        <v>16</v>
      </c>
      <c r="C43" s="59">
        <v>86.853460000000013</v>
      </c>
      <c r="D43">
        <v>2</v>
      </c>
      <c r="E43" t="s">
        <v>26</v>
      </c>
      <c r="F43" s="2">
        <v>0.81928549634965819</v>
      </c>
      <c r="G43">
        <v>0</v>
      </c>
      <c r="H43" s="2">
        <v>0.45993332472223042</v>
      </c>
      <c r="I43">
        <v>0</v>
      </c>
      <c r="J43" s="2">
        <v>0.26468453484989607</v>
      </c>
      <c r="K43">
        <v>0</v>
      </c>
      <c r="L43" s="2">
        <v>0.2584039605118526</v>
      </c>
      <c r="M43">
        <v>0</v>
      </c>
      <c r="N43" s="8">
        <v>1.98517449099995</v>
      </c>
      <c r="O43">
        <v>0</v>
      </c>
    </row>
    <row r="44" spans="1:15" x14ac:dyDescent="0.45">
      <c r="A44" t="s">
        <v>20</v>
      </c>
      <c r="B44" t="s">
        <v>16</v>
      </c>
      <c r="C44" s="59">
        <v>86.853460000000013</v>
      </c>
      <c r="D44">
        <v>3</v>
      </c>
      <c r="E44" t="s">
        <v>26</v>
      </c>
      <c r="F44" s="2">
        <v>0.78772771776088246</v>
      </c>
      <c r="G44">
        <v>0</v>
      </c>
      <c r="H44" s="19">
        <v>1.4807530999999999E-4</v>
      </c>
      <c r="I44">
        <v>1</v>
      </c>
      <c r="J44" s="2">
        <v>0.35911789931031102</v>
      </c>
      <c r="K44">
        <v>0</v>
      </c>
      <c r="L44" s="2">
        <v>0.46505496561936982</v>
      </c>
      <c r="M44">
        <v>0</v>
      </c>
      <c r="N44" s="8">
        <v>1.6549535870787322</v>
      </c>
      <c r="O44">
        <v>0</v>
      </c>
    </row>
    <row r="45" spans="1:15" x14ac:dyDescent="0.45">
      <c r="A45" t="s">
        <v>20</v>
      </c>
      <c r="B45" t="s">
        <v>16</v>
      </c>
      <c r="C45" s="59">
        <v>86.853460000000013</v>
      </c>
      <c r="D45">
        <v>4</v>
      </c>
      <c r="E45" t="s">
        <v>26</v>
      </c>
      <c r="F45" s="3">
        <v>1.0598779577161408</v>
      </c>
      <c r="G45">
        <v>0</v>
      </c>
      <c r="H45" s="3">
        <v>0.20094403290491664</v>
      </c>
      <c r="I45">
        <v>0</v>
      </c>
      <c r="J45" s="3">
        <v>1.0285376151358103</v>
      </c>
      <c r="K45">
        <v>0</v>
      </c>
      <c r="L45" s="3">
        <v>1.0066790929390546</v>
      </c>
      <c r="M45">
        <v>0</v>
      </c>
      <c r="N45" s="10">
        <v>1.46765153946585</v>
      </c>
      <c r="O45">
        <v>0</v>
      </c>
    </row>
    <row r="46" spans="1:15" x14ac:dyDescent="0.45">
      <c r="A46" t="s">
        <v>21</v>
      </c>
      <c r="B46" t="s">
        <v>19</v>
      </c>
      <c r="C46">
        <v>111.40022</v>
      </c>
      <c r="D46">
        <v>1</v>
      </c>
      <c r="E46" t="s">
        <v>26</v>
      </c>
      <c r="F46" s="1">
        <v>1.2883E-4</v>
      </c>
      <c r="G46">
        <v>1</v>
      </c>
      <c r="H46" s="19">
        <v>1.4807530999999999E-4</v>
      </c>
      <c r="I46">
        <v>1</v>
      </c>
      <c r="J46" s="2">
        <v>0.53910000000000002</v>
      </c>
      <c r="K46">
        <v>0</v>
      </c>
      <c r="L46" s="7">
        <v>2.0259348300000001E-4</v>
      </c>
      <c r="M46">
        <v>1</v>
      </c>
      <c r="N46" s="8">
        <v>1.2912999999999999</v>
      </c>
      <c r="O46">
        <v>0</v>
      </c>
    </row>
    <row r="47" spans="1:15" x14ac:dyDescent="0.45">
      <c r="A47" t="s">
        <v>21</v>
      </c>
      <c r="B47" t="s">
        <v>19</v>
      </c>
      <c r="C47">
        <v>111.40022</v>
      </c>
      <c r="D47">
        <v>2</v>
      </c>
      <c r="E47" t="s">
        <v>26</v>
      </c>
      <c r="F47" s="1">
        <v>1.2883E-4</v>
      </c>
      <c r="G47">
        <v>1</v>
      </c>
      <c r="H47" s="19">
        <v>1.4807530999999999E-4</v>
      </c>
      <c r="I47">
        <v>1</v>
      </c>
      <c r="J47" s="19">
        <v>1.2761726299999999E-4</v>
      </c>
      <c r="K47">
        <v>1</v>
      </c>
      <c r="L47" s="7">
        <v>2.0259348300000001E-4</v>
      </c>
      <c r="M47">
        <v>1</v>
      </c>
      <c r="N47" s="8">
        <v>0.67669999999999997</v>
      </c>
      <c r="O47">
        <v>0</v>
      </c>
    </row>
    <row r="48" spans="1:15" ht="15.75" x14ac:dyDescent="0.5">
      <c r="A48" t="s">
        <v>21</v>
      </c>
      <c r="B48" t="s">
        <v>19</v>
      </c>
      <c r="C48">
        <v>111.40022</v>
      </c>
      <c r="D48">
        <v>3</v>
      </c>
      <c r="E48" t="s">
        <v>26</v>
      </c>
      <c r="F48" s="4">
        <v>0.13089999999999999</v>
      </c>
      <c r="G48">
        <v>0</v>
      </c>
      <c r="H48" s="19">
        <v>1.4807530999999999E-4</v>
      </c>
      <c r="I48">
        <v>1</v>
      </c>
      <c r="J48" s="19">
        <v>1.2761726299999999E-4</v>
      </c>
      <c r="K48">
        <v>1</v>
      </c>
      <c r="L48" s="7">
        <v>2.0259348300000001E-4</v>
      </c>
      <c r="M48">
        <v>1</v>
      </c>
      <c r="N48" s="9">
        <v>8.1393324599999994E-5</v>
      </c>
      <c r="O48">
        <v>1</v>
      </c>
    </row>
    <row r="49" spans="1:15" ht="15.75" x14ac:dyDescent="0.5">
      <c r="A49" t="s">
        <v>21</v>
      </c>
      <c r="B49" t="s">
        <v>19</v>
      </c>
      <c r="C49">
        <v>111.40022</v>
      </c>
      <c r="D49">
        <v>4</v>
      </c>
      <c r="E49" t="s">
        <v>26</v>
      </c>
      <c r="F49" s="1">
        <v>1.2883E-4</v>
      </c>
      <c r="G49">
        <v>1</v>
      </c>
      <c r="H49" s="19">
        <v>1.4807530999999999E-4</v>
      </c>
      <c r="I49">
        <v>1</v>
      </c>
      <c r="J49" s="19">
        <v>1.2761726299999999E-4</v>
      </c>
      <c r="K49">
        <v>1</v>
      </c>
      <c r="L49" s="5">
        <v>0.42509999999999998</v>
      </c>
      <c r="M49">
        <v>0</v>
      </c>
      <c r="N49" s="9">
        <v>8.1393324599999994E-5</v>
      </c>
      <c r="O49">
        <v>1</v>
      </c>
    </row>
    <row r="50" spans="1:15" x14ac:dyDescent="0.45">
      <c r="A50" t="s">
        <v>22</v>
      </c>
      <c r="B50" t="s">
        <v>16</v>
      </c>
      <c r="C50">
        <v>63.43365</v>
      </c>
      <c r="D50">
        <v>1</v>
      </c>
      <c r="E50" t="s">
        <v>26</v>
      </c>
      <c r="F50" s="2">
        <v>0.44785600469575565</v>
      </c>
      <c r="G50">
        <v>0</v>
      </c>
      <c r="H50" s="19">
        <v>1.4807530999999999E-4</v>
      </c>
      <c r="I50">
        <v>1</v>
      </c>
      <c r="J50" s="19">
        <v>1.2761726299999999E-4</v>
      </c>
      <c r="K50">
        <v>1</v>
      </c>
      <c r="L50" s="2">
        <v>0.26471230464042844</v>
      </c>
      <c r="M50">
        <v>0</v>
      </c>
      <c r="N50" s="8">
        <v>3.7816174843283541</v>
      </c>
      <c r="O50">
        <v>0</v>
      </c>
    </row>
    <row r="51" spans="1:15" x14ac:dyDescent="0.45">
      <c r="A51" t="s">
        <v>22</v>
      </c>
      <c r="B51" t="s">
        <v>16</v>
      </c>
      <c r="C51">
        <v>63.43365</v>
      </c>
      <c r="D51">
        <v>2</v>
      </c>
      <c r="E51" t="s">
        <v>26</v>
      </c>
      <c r="F51" s="2">
        <v>11.770375497236101</v>
      </c>
      <c r="G51">
        <v>0</v>
      </c>
      <c r="H51" s="2">
        <v>0.33339796054624021</v>
      </c>
      <c r="I51">
        <v>0</v>
      </c>
      <c r="J51" s="2">
        <v>0.51042776935117884</v>
      </c>
      <c r="K51">
        <v>0</v>
      </c>
      <c r="L51" s="2">
        <v>1.1883681190910971</v>
      </c>
      <c r="M51">
        <v>0</v>
      </c>
      <c r="N51" s="8">
        <v>2.8216808499928292</v>
      </c>
      <c r="O51">
        <v>0</v>
      </c>
    </row>
    <row r="52" spans="1:15" x14ac:dyDescent="0.45">
      <c r="A52" t="s">
        <v>22</v>
      </c>
      <c r="B52" t="s">
        <v>16</v>
      </c>
      <c r="C52">
        <v>63.43365</v>
      </c>
      <c r="D52">
        <v>3</v>
      </c>
      <c r="E52" t="s">
        <v>26</v>
      </c>
      <c r="F52" s="2">
        <v>0.65389703620669382</v>
      </c>
      <c r="G52">
        <v>0</v>
      </c>
      <c r="H52" s="19">
        <v>1.4807530999999999E-4</v>
      </c>
      <c r="I52">
        <v>1</v>
      </c>
      <c r="J52" s="2">
        <v>0.59174831995183719</v>
      </c>
      <c r="K52">
        <v>0</v>
      </c>
      <c r="L52" s="2">
        <v>0.46228434513608924</v>
      </c>
      <c r="M52">
        <v>0</v>
      </c>
      <c r="N52" s="8">
        <v>11.2247748389556</v>
      </c>
      <c r="O52">
        <v>0</v>
      </c>
    </row>
    <row r="53" spans="1:15" x14ac:dyDescent="0.45">
      <c r="A53" t="s">
        <v>22</v>
      </c>
      <c r="B53" t="s">
        <v>16</v>
      </c>
      <c r="C53">
        <v>63.43365</v>
      </c>
      <c r="D53">
        <v>4</v>
      </c>
      <c r="E53" t="s">
        <v>26</v>
      </c>
      <c r="F53" s="1">
        <v>1.2883E-4</v>
      </c>
      <c r="G53">
        <v>1</v>
      </c>
      <c r="H53" s="3">
        <v>0.5330281125917451</v>
      </c>
      <c r="I53">
        <v>0</v>
      </c>
      <c r="J53" s="3">
        <v>1.1506394030224487</v>
      </c>
      <c r="K53">
        <v>0</v>
      </c>
      <c r="L53" s="3">
        <v>1.2345565004711443</v>
      </c>
      <c r="M53">
        <v>0</v>
      </c>
      <c r="N53" s="10">
        <v>3.9200177300403327</v>
      </c>
      <c r="O53">
        <v>0</v>
      </c>
    </row>
    <row r="54" spans="1:15" x14ac:dyDescent="0.45">
      <c r="A54" t="s">
        <v>23</v>
      </c>
      <c r="B54" t="s">
        <v>19</v>
      </c>
      <c r="C54">
        <v>63.038909999999994</v>
      </c>
      <c r="D54">
        <v>1</v>
      </c>
      <c r="E54" t="s">
        <v>26</v>
      </c>
      <c r="F54" s="1">
        <v>1.2883E-4</v>
      </c>
      <c r="G54">
        <v>1</v>
      </c>
      <c r="H54" s="2">
        <v>0.19169457147446234</v>
      </c>
      <c r="I54">
        <v>0</v>
      </c>
      <c r="J54" s="19">
        <v>1.2761726299999999E-4</v>
      </c>
      <c r="K54">
        <v>1</v>
      </c>
      <c r="L54" s="2">
        <v>0.41869894002238478</v>
      </c>
      <c r="M54">
        <v>0</v>
      </c>
      <c r="N54" s="8">
        <v>17.082800926324754</v>
      </c>
      <c r="O54">
        <v>0</v>
      </c>
    </row>
    <row r="55" spans="1:15" x14ac:dyDescent="0.45">
      <c r="A55" t="s">
        <v>23</v>
      </c>
      <c r="B55" t="s">
        <v>19</v>
      </c>
      <c r="C55">
        <v>63.038909999999994</v>
      </c>
      <c r="D55">
        <v>2</v>
      </c>
      <c r="E55" t="s">
        <v>26</v>
      </c>
      <c r="F55" s="1">
        <v>1.2883E-4</v>
      </c>
      <c r="G55">
        <v>1</v>
      </c>
      <c r="H55" s="2">
        <v>3.5669429466306267E-2</v>
      </c>
      <c r="I55">
        <v>0</v>
      </c>
      <c r="J55" s="2">
        <v>0.41718690971709832</v>
      </c>
      <c r="K55">
        <v>0</v>
      </c>
      <c r="L55" s="2">
        <v>1.0231416193810714</v>
      </c>
      <c r="M55">
        <v>0</v>
      </c>
      <c r="N55" s="8">
        <v>2.2710864363696937</v>
      </c>
      <c r="O55">
        <v>0</v>
      </c>
    </row>
    <row r="56" spans="1:15" x14ac:dyDescent="0.45">
      <c r="A56" t="s">
        <v>23</v>
      </c>
      <c r="B56" t="s">
        <v>19</v>
      </c>
      <c r="C56">
        <v>63.038909999999994</v>
      </c>
      <c r="D56">
        <v>3</v>
      </c>
      <c r="E56" t="s">
        <v>26</v>
      </c>
      <c r="F56" s="2">
        <v>0.29990068332501091</v>
      </c>
      <c r="G56">
        <v>0</v>
      </c>
      <c r="H56" s="19">
        <v>1.4807530999999999E-4</v>
      </c>
      <c r="I56">
        <v>1</v>
      </c>
      <c r="J56" s="19">
        <v>1.2761726299999999E-4</v>
      </c>
      <c r="K56">
        <v>1</v>
      </c>
      <c r="L56" s="2">
        <v>0.37934003143049361</v>
      </c>
      <c r="M56">
        <v>0</v>
      </c>
      <c r="N56" s="8">
        <v>8.0648981839425051</v>
      </c>
      <c r="O56">
        <v>0</v>
      </c>
    </row>
    <row r="57" spans="1:15" x14ac:dyDescent="0.45">
      <c r="A57" t="s">
        <v>23</v>
      </c>
      <c r="B57" t="s">
        <v>19</v>
      </c>
      <c r="C57">
        <v>63.038910000000001</v>
      </c>
      <c r="D57">
        <v>4</v>
      </c>
      <c r="E57" t="s">
        <v>26</v>
      </c>
      <c r="F57" s="3">
        <v>0.89489366924948488</v>
      </c>
      <c r="G57">
        <v>0</v>
      </c>
      <c r="H57" s="3">
        <v>0.41985469138353909</v>
      </c>
      <c r="I57">
        <v>0</v>
      </c>
      <c r="J57" s="3">
        <v>1.3778365238798756E-3</v>
      </c>
      <c r="K57">
        <v>0</v>
      </c>
      <c r="L57" s="3">
        <v>1.2144281162060118</v>
      </c>
      <c r="M57">
        <v>0</v>
      </c>
      <c r="N57" s="10">
        <v>4.007499108856063</v>
      </c>
      <c r="O57">
        <v>0</v>
      </c>
    </row>
    <row r="58" spans="1:15" ht="15.75" x14ac:dyDescent="0.5">
      <c r="A58" t="s">
        <v>24</v>
      </c>
      <c r="B58" t="s">
        <v>19</v>
      </c>
      <c r="C58">
        <v>92.188839999999999</v>
      </c>
      <c r="D58">
        <v>1</v>
      </c>
      <c r="E58" t="s">
        <v>26</v>
      </c>
      <c r="F58" s="1">
        <v>1.2883E-4</v>
      </c>
      <c r="G58">
        <v>1</v>
      </c>
      <c r="H58" s="19">
        <v>1.4807530999999999E-4</v>
      </c>
      <c r="I58">
        <v>1</v>
      </c>
      <c r="J58" s="4">
        <v>0.76019999999999999</v>
      </c>
      <c r="K58">
        <v>0</v>
      </c>
      <c r="L58" s="4">
        <v>0.2351</v>
      </c>
      <c r="M58">
        <v>0</v>
      </c>
      <c r="N58" s="9">
        <v>8.1393324599999994E-5</v>
      </c>
      <c r="O58">
        <v>1</v>
      </c>
    </row>
    <row r="59" spans="1:15" ht="15.75" x14ac:dyDescent="0.5">
      <c r="A59" t="s">
        <v>24</v>
      </c>
      <c r="B59" t="s">
        <v>19</v>
      </c>
      <c r="C59">
        <v>92.188839999999999</v>
      </c>
      <c r="D59">
        <v>2</v>
      </c>
      <c r="E59" t="s">
        <v>26</v>
      </c>
      <c r="F59" s="1">
        <v>1.2883E-4</v>
      </c>
      <c r="G59">
        <v>1</v>
      </c>
      <c r="H59" s="4">
        <v>0.2321</v>
      </c>
      <c r="I59">
        <v>0</v>
      </c>
      <c r="J59" s="4">
        <v>9.8000000000000004E-2</v>
      </c>
      <c r="K59">
        <v>0</v>
      </c>
      <c r="L59" s="4">
        <v>0.59299999999999997</v>
      </c>
      <c r="M59">
        <v>0</v>
      </c>
      <c r="N59" s="9">
        <v>8.1393324599999994E-5</v>
      </c>
      <c r="O59">
        <v>1</v>
      </c>
    </row>
    <row r="60" spans="1:15" ht="15.75" x14ac:dyDescent="0.5">
      <c r="A60" t="s">
        <v>24</v>
      </c>
      <c r="B60" t="s">
        <v>19</v>
      </c>
      <c r="C60">
        <v>92.188839999999999</v>
      </c>
      <c r="D60">
        <v>3</v>
      </c>
      <c r="E60" t="s">
        <v>26</v>
      </c>
      <c r="F60" s="1">
        <v>1.2883E-4</v>
      </c>
      <c r="G60">
        <v>1</v>
      </c>
      <c r="H60" s="19">
        <v>1.4807530999999999E-4</v>
      </c>
      <c r="I60">
        <v>1</v>
      </c>
      <c r="J60" s="6">
        <v>0.54569999999999996</v>
      </c>
      <c r="K60">
        <v>0</v>
      </c>
      <c r="L60" s="7">
        <v>2.0259348300000001E-4</v>
      </c>
      <c r="M60">
        <v>1</v>
      </c>
      <c r="N60" s="9">
        <v>8.1393324599999994E-5</v>
      </c>
      <c r="O60">
        <v>1</v>
      </c>
    </row>
    <row r="61" spans="1:15" x14ac:dyDescent="0.45">
      <c r="A61" t="s">
        <v>24</v>
      </c>
      <c r="B61" t="s">
        <v>19</v>
      </c>
      <c r="C61">
        <v>92.188839999999999</v>
      </c>
      <c r="D61">
        <v>4</v>
      </c>
      <c r="E61" t="s">
        <v>26</v>
      </c>
      <c r="F61" s="1">
        <v>1.2883E-4</v>
      </c>
      <c r="G61">
        <v>1</v>
      </c>
      <c r="H61" s="19">
        <v>1.4807530999999999E-4</v>
      </c>
      <c r="I61">
        <v>1</v>
      </c>
      <c r="J61" s="19">
        <v>1.2761726299999999E-4</v>
      </c>
      <c r="K61">
        <v>1</v>
      </c>
      <c r="L61" s="7">
        <v>2.0259348300000001E-4</v>
      </c>
      <c r="M61">
        <v>1</v>
      </c>
      <c r="N61" s="9">
        <v>8.1393324599999994E-5</v>
      </c>
      <c r="O61">
        <v>1</v>
      </c>
    </row>
    <row r="62" spans="1:15" x14ac:dyDescent="0.45">
      <c r="A62" t="s">
        <v>25</v>
      </c>
      <c r="B62" t="s">
        <v>16</v>
      </c>
      <c r="C62">
        <v>11.220699999999999</v>
      </c>
      <c r="D62">
        <v>1</v>
      </c>
      <c r="E62" t="s">
        <v>26</v>
      </c>
      <c r="F62" s="2">
        <v>0.31962588752556942</v>
      </c>
      <c r="G62">
        <v>0</v>
      </c>
      <c r="H62" s="19">
        <v>1.4807530999999999E-4</v>
      </c>
      <c r="I62">
        <v>1</v>
      </c>
      <c r="J62" s="2">
        <v>0.69174912280585943</v>
      </c>
      <c r="K62">
        <v>0</v>
      </c>
      <c r="L62" s="2">
        <v>0.14480116576961971</v>
      </c>
      <c r="M62">
        <v>0</v>
      </c>
      <c r="N62" s="8">
        <v>2.2299740954540006</v>
      </c>
      <c r="O62">
        <v>0</v>
      </c>
    </row>
    <row r="63" spans="1:15" x14ac:dyDescent="0.45">
      <c r="A63" t="s">
        <v>25</v>
      </c>
      <c r="B63" t="s">
        <v>16</v>
      </c>
      <c r="C63">
        <v>11.220699999999999</v>
      </c>
      <c r="D63">
        <v>2</v>
      </c>
      <c r="E63" t="s">
        <v>26</v>
      </c>
      <c r="F63" s="1">
        <v>1.2883E-4</v>
      </c>
      <c r="G63">
        <v>1</v>
      </c>
      <c r="H63" s="2">
        <v>7.3768989727736808E-2</v>
      </c>
      <c r="I63">
        <v>0</v>
      </c>
      <c r="J63" s="2">
        <v>2.7850660382229244</v>
      </c>
      <c r="K63">
        <v>0</v>
      </c>
      <c r="L63" s="2">
        <v>0.87428865794295441</v>
      </c>
      <c r="M63">
        <v>0</v>
      </c>
      <c r="N63" s="8">
        <v>4.613602630112303</v>
      </c>
      <c r="O63">
        <v>0</v>
      </c>
    </row>
    <row r="64" spans="1:15" x14ac:dyDescent="0.45">
      <c r="A64" t="s">
        <v>25</v>
      </c>
      <c r="B64" t="s">
        <v>16</v>
      </c>
      <c r="C64">
        <v>11.220699999999999</v>
      </c>
      <c r="D64">
        <v>3</v>
      </c>
      <c r="E64" t="s">
        <v>26</v>
      </c>
      <c r="F64" s="1">
        <v>1.2883E-4</v>
      </c>
      <c r="G64">
        <v>1</v>
      </c>
      <c r="H64" s="19">
        <v>1.4807530999999999E-4</v>
      </c>
      <c r="I64">
        <v>1</v>
      </c>
      <c r="J64" s="2">
        <v>0.64786302290036479</v>
      </c>
      <c r="K64">
        <v>0</v>
      </c>
      <c r="L64" s="7">
        <v>2.0259348300000001E-4</v>
      </c>
      <c r="M64">
        <v>1</v>
      </c>
      <c r="N64" s="8">
        <v>14.92142670752</v>
      </c>
      <c r="O64">
        <v>0</v>
      </c>
    </row>
    <row r="65" spans="1:15" x14ac:dyDescent="0.45">
      <c r="A65" t="s">
        <v>25</v>
      </c>
      <c r="B65" t="s">
        <v>16</v>
      </c>
      <c r="C65">
        <v>11.220699999999999</v>
      </c>
      <c r="D65">
        <v>4</v>
      </c>
      <c r="E65" t="s">
        <v>26</v>
      </c>
      <c r="F65" s="3">
        <v>2.6047348563779802</v>
      </c>
      <c r="G65">
        <v>0</v>
      </c>
      <c r="H65" s="19">
        <v>1.4807530999999999E-4</v>
      </c>
      <c r="I65">
        <v>1</v>
      </c>
      <c r="J65" s="19">
        <v>1.2761726299999999E-4</v>
      </c>
      <c r="K65">
        <v>1</v>
      </c>
      <c r="L65" s="2">
        <v>0.17142636733429101</v>
      </c>
      <c r="M65">
        <v>0</v>
      </c>
      <c r="N65" s="8">
        <v>23.712940474486352</v>
      </c>
      <c r="O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6"/>
  <sheetViews>
    <sheetView zoomScale="85" zoomScaleNormal="85" workbookViewId="0">
      <selection activeCell="O65" sqref="O2:O65"/>
    </sheetView>
  </sheetViews>
  <sheetFormatPr baseColWidth="10" defaultRowHeight="14.25" x14ac:dyDescent="0.45"/>
  <cols>
    <col min="1" max="5" width="11.3984375"/>
    <col min="6" max="6" width="15.59765625" style="2" bestFit="1" customWidth="1"/>
    <col min="8" max="8" width="15.59765625" style="2" bestFit="1" customWidth="1"/>
    <col min="10" max="10" width="15.59765625" style="2" bestFit="1" customWidth="1"/>
    <col min="12" max="12" width="15.59765625" style="2" bestFit="1" customWidth="1"/>
    <col min="13" max="13" width="18.59765625" bestFit="1" customWidth="1"/>
    <col min="14" max="14" width="15.59765625" style="2" bestFit="1" customWidth="1"/>
  </cols>
  <sheetData>
    <row r="1" spans="1:15" x14ac:dyDescent="0.45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5" t="s">
        <v>0</v>
      </c>
      <c r="G1" s="15" t="s">
        <v>5</v>
      </c>
      <c r="H1" s="15" t="s">
        <v>1</v>
      </c>
      <c r="I1" s="15" t="s">
        <v>6</v>
      </c>
      <c r="J1" s="15" t="s">
        <v>2</v>
      </c>
      <c r="K1" s="15" t="s">
        <v>7</v>
      </c>
      <c r="L1" s="15" t="s">
        <v>3</v>
      </c>
      <c r="M1" s="16" t="s">
        <v>8</v>
      </c>
      <c r="N1" s="16" t="s">
        <v>4</v>
      </c>
      <c r="O1" s="20" t="s">
        <v>9</v>
      </c>
    </row>
    <row r="2" spans="1:15" x14ac:dyDescent="0.45">
      <c r="A2" t="s">
        <v>15</v>
      </c>
      <c r="B2" t="s">
        <v>16</v>
      </c>
      <c r="C2">
        <v>141.95635000000001</v>
      </c>
      <c r="D2">
        <v>1</v>
      </c>
      <c r="E2" t="s">
        <v>17</v>
      </c>
      <c r="F2" s="1">
        <v>1.2883E-4</v>
      </c>
      <c r="G2">
        <v>1</v>
      </c>
      <c r="H2" s="7">
        <v>1.4807530999999999E-4</v>
      </c>
      <c r="I2">
        <v>1</v>
      </c>
      <c r="J2" s="7">
        <v>1.2761726299999999E-4</v>
      </c>
      <c r="K2">
        <v>1</v>
      </c>
      <c r="L2" s="2">
        <v>2.5118089E-2</v>
      </c>
      <c r="M2">
        <v>0</v>
      </c>
      <c r="N2" s="9">
        <v>8.1393324599999994E-5</v>
      </c>
      <c r="O2">
        <v>1</v>
      </c>
    </row>
    <row r="3" spans="1:15" x14ac:dyDescent="0.45">
      <c r="A3" t="s">
        <v>15</v>
      </c>
      <c r="B3" t="s">
        <v>16</v>
      </c>
      <c r="C3">
        <v>141.95635000000001</v>
      </c>
      <c r="D3">
        <v>2</v>
      </c>
      <c r="E3" t="s">
        <v>17</v>
      </c>
      <c r="F3" s="1">
        <v>1.2883E-4</v>
      </c>
      <c r="G3">
        <v>1</v>
      </c>
      <c r="H3" s="7">
        <v>1.4807530999999999E-4</v>
      </c>
      <c r="I3">
        <v>1</v>
      </c>
      <c r="J3" s="7">
        <v>1.2761726299999999E-4</v>
      </c>
      <c r="K3">
        <v>1</v>
      </c>
      <c r="L3" s="7">
        <v>2.0259348300000001E-4</v>
      </c>
      <c r="M3">
        <v>1</v>
      </c>
      <c r="N3" s="9">
        <v>8.1393324599999994E-5</v>
      </c>
      <c r="O3">
        <v>1</v>
      </c>
    </row>
    <row r="4" spans="1:15" x14ac:dyDescent="0.45">
      <c r="A4" t="s">
        <v>15</v>
      </c>
      <c r="B4" t="s">
        <v>16</v>
      </c>
      <c r="C4">
        <v>141.95635000000001</v>
      </c>
      <c r="D4">
        <v>3</v>
      </c>
      <c r="E4" t="s">
        <v>17</v>
      </c>
      <c r="F4" s="1">
        <v>1.2883E-4</v>
      </c>
      <c r="G4">
        <v>1</v>
      </c>
      <c r="H4" s="7">
        <v>1.4807530999999999E-4</v>
      </c>
      <c r="I4">
        <v>1</v>
      </c>
      <c r="J4" s="7">
        <v>1.2761726299999999E-4</v>
      </c>
      <c r="K4">
        <v>1</v>
      </c>
      <c r="L4" s="7">
        <v>2.0259348300000001E-4</v>
      </c>
      <c r="M4">
        <v>1</v>
      </c>
      <c r="N4" s="2">
        <v>2.2930517000000001E-2</v>
      </c>
      <c r="O4">
        <v>0</v>
      </c>
    </row>
    <row r="5" spans="1:15" x14ac:dyDescent="0.45">
      <c r="A5" t="s">
        <v>15</v>
      </c>
      <c r="B5" t="s">
        <v>16</v>
      </c>
      <c r="C5">
        <v>141.95635000000001</v>
      </c>
      <c r="D5">
        <v>4</v>
      </c>
      <c r="E5" t="s">
        <v>17</v>
      </c>
      <c r="F5" s="1">
        <v>1.2883E-4</v>
      </c>
      <c r="G5">
        <v>1</v>
      </c>
      <c r="H5" s="7">
        <v>1.4807530999999999E-4</v>
      </c>
      <c r="I5">
        <v>1</v>
      </c>
      <c r="J5" s="7">
        <v>1.2761726299999999E-4</v>
      </c>
      <c r="K5">
        <v>1</v>
      </c>
      <c r="L5" s="7">
        <v>2.0259348300000001E-4</v>
      </c>
      <c r="M5">
        <v>1</v>
      </c>
      <c r="N5" s="9">
        <v>8.1393324599999994E-5</v>
      </c>
      <c r="O5">
        <v>1</v>
      </c>
    </row>
    <row r="6" spans="1:15" x14ac:dyDescent="0.45">
      <c r="A6" t="s">
        <v>18</v>
      </c>
      <c r="B6" t="s">
        <v>19</v>
      </c>
      <c r="C6">
        <v>47.067280000000004</v>
      </c>
      <c r="D6">
        <v>1</v>
      </c>
      <c r="E6" t="s">
        <v>17</v>
      </c>
      <c r="F6" s="1">
        <v>1.2883E-4</v>
      </c>
      <c r="G6">
        <v>1</v>
      </c>
      <c r="H6" s="7">
        <v>1.4807530999999999E-4</v>
      </c>
      <c r="I6">
        <v>1</v>
      </c>
      <c r="J6" s="7">
        <v>1.2761726299999999E-4</v>
      </c>
      <c r="K6">
        <v>1</v>
      </c>
      <c r="L6" s="7">
        <v>2.0259348300000001E-4</v>
      </c>
      <c r="M6">
        <v>1</v>
      </c>
      <c r="N6" s="9">
        <v>8.1393324599999994E-5</v>
      </c>
      <c r="O6">
        <v>1</v>
      </c>
    </row>
    <row r="7" spans="1:15" x14ac:dyDescent="0.45">
      <c r="A7" t="s">
        <v>18</v>
      </c>
      <c r="B7" t="s">
        <v>19</v>
      </c>
      <c r="C7">
        <v>47.067280000000004</v>
      </c>
      <c r="D7">
        <v>2</v>
      </c>
      <c r="E7" t="s">
        <v>17</v>
      </c>
      <c r="F7" s="1">
        <v>1.2883E-4</v>
      </c>
      <c r="G7">
        <v>1</v>
      </c>
      <c r="H7" s="7">
        <v>1.4807530999999999E-4</v>
      </c>
      <c r="I7">
        <v>1</v>
      </c>
      <c r="J7" s="7">
        <v>1.2761726299999999E-4</v>
      </c>
      <c r="K7">
        <v>1</v>
      </c>
      <c r="L7" s="7">
        <v>2.0259348300000001E-4</v>
      </c>
      <c r="M7">
        <v>1</v>
      </c>
      <c r="N7" s="9">
        <v>8.1393324599999994E-5</v>
      </c>
      <c r="O7">
        <v>1</v>
      </c>
    </row>
    <row r="8" spans="1:15" x14ac:dyDescent="0.45">
      <c r="A8" t="s">
        <v>18</v>
      </c>
      <c r="B8" t="s">
        <v>19</v>
      </c>
      <c r="C8">
        <v>47.067280000000004</v>
      </c>
      <c r="D8">
        <v>3</v>
      </c>
      <c r="E8" t="s">
        <v>17</v>
      </c>
      <c r="F8" s="1">
        <v>1.2883E-4</v>
      </c>
      <c r="G8">
        <v>1</v>
      </c>
      <c r="H8" s="7">
        <v>1.4807530999999999E-4</v>
      </c>
      <c r="I8">
        <v>1</v>
      </c>
      <c r="J8" s="7">
        <v>1.2761726299999999E-4</v>
      </c>
      <c r="K8">
        <v>1</v>
      </c>
      <c r="L8" s="7">
        <v>2.0259348300000001E-4</v>
      </c>
      <c r="M8">
        <v>1</v>
      </c>
      <c r="N8" s="9">
        <v>8.1393324599999994E-5</v>
      </c>
      <c r="O8">
        <v>1</v>
      </c>
    </row>
    <row r="9" spans="1:15" x14ac:dyDescent="0.45">
      <c r="A9" t="s">
        <v>18</v>
      </c>
      <c r="B9" t="s">
        <v>19</v>
      </c>
      <c r="C9">
        <v>47.067280000000004</v>
      </c>
      <c r="D9">
        <v>4</v>
      </c>
      <c r="E9" t="s">
        <v>17</v>
      </c>
      <c r="F9" s="1">
        <v>1.2883E-4</v>
      </c>
      <c r="G9">
        <v>1</v>
      </c>
      <c r="H9" s="7">
        <v>1.4807530999999999E-4</v>
      </c>
      <c r="I9">
        <v>1</v>
      </c>
      <c r="J9" s="7">
        <v>1.2761726299999999E-4</v>
      </c>
      <c r="K9">
        <v>1</v>
      </c>
      <c r="L9" s="7">
        <v>2.0259348300000001E-4</v>
      </c>
      <c r="M9">
        <v>1</v>
      </c>
      <c r="N9" s="9">
        <v>8.1393324599999994E-5</v>
      </c>
      <c r="O9">
        <v>1</v>
      </c>
    </row>
    <row r="10" spans="1:15" x14ac:dyDescent="0.45">
      <c r="A10" t="s">
        <v>20</v>
      </c>
      <c r="B10" t="s">
        <v>16</v>
      </c>
      <c r="C10" s="59">
        <v>86.853460000000013</v>
      </c>
      <c r="D10">
        <v>1</v>
      </c>
      <c r="E10" t="s">
        <v>17</v>
      </c>
      <c r="F10" s="1">
        <v>1.2883E-4</v>
      </c>
      <c r="G10">
        <v>1</v>
      </c>
      <c r="H10" s="7">
        <v>1.4807530999999999E-4</v>
      </c>
      <c r="I10">
        <v>1</v>
      </c>
      <c r="J10" s="7">
        <v>1.2761726299999999E-4</v>
      </c>
      <c r="K10">
        <v>1</v>
      </c>
      <c r="L10" s="7">
        <v>2.0259348300000001E-4</v>
      </c>
      <c r="M10">
        <v>1</v>
      </c>
      <c r="N10" s="9">
        <v>8.1393324599999994E-5</v>
      </c>
      <c r="O10">
        <v>1</v>
      </c>
    </row>
    <row r="11" spans="1:15" x14ac:dyDescent="0.45">
      <c r="A11" t="s">
        <v>20</v>
      </c>
      <c r="B11" t="s">
        <v>16</v>
      </c>
      <c r="C11" s="59">
        <v>86.853460000000013</v>
      </c>
      <c r="D11">
        <v>2</v>
      </c>
      <c r="E11" t="s">
        <v>17</v>
      </c>
      <c r="F11" s="2">
        <v>5.869137E-3</v>
      </c>
      <c r="G11">
        <v>0</v>
      </c>
      <c r="H11" s="7">
        <v>1.4807530999999999E-4</v>
      </c>
      <c r="I11">
        <v>1</v>
      </c>
      <c r="J11" s="7">
        <v>1.2761726299999999E-4</v>
      </c>
      <c r="K11">
        <v>1</v>
      </c>
      <c r="L11" s="7">
        <v>2.0259348300000001E-4</v>
      </c>
      <c r="M11">
        <v>1</v>
      </c>
      <c r="N11" s="9">
        <v>8.1393324599999994E-5</v>
      </c>
      <c r="O11">
        <v>1</v>
      </c>
    </row>
    <row r="12" spans="1:15" x14ac:dyDescent="0.45">
      <c r="A12" t="s">
        <v>20</v>
      </c>
      <c r="B12" t="s">
        <v>16</v>
      </c>
      <c r="C12" s="59">
        <v>86.853460000000013</v>
      </c>
      <c r="D12">
        <v>3</v>
      </c>
      <c r="E12" t="s">
        <v>17</v>
      </c>
      <c r="F12" s="1">
        <v>1.2883E-4</v>
      </c>
      <c r="G12">
        <v>1</v>
      </c>
      <c r="H12" s="7">
        <v>1.4807530999999999E-4</v>
      </c>
      <c r="I12">
        <v>1</v>
      </c>
      <c r="J12" s="7">
        <v>1.2761726299999999E-4</v>
      </c>
      <c r="K12">
        <v>1</v>
      </c>
      <c r="L12" s="7">
        <v>2.0259348300000001E-4</v>
      </c>
      <c r="M12">
        <v>1</v>
      </c>
      <c r="N12" s="2">
        <v>3.7290771E-2</v>
      </c>
      <c r="O12">
        <v>0</v>
      </c>
    </row>
    <row r="13" spans="1:15" x14ac:dyDescent="0.45">
      <c r="A13" t="s">
        <v>20</v>
      </c>
      <c r="B13" t="s">
        <v>16</v>
      </c>
      <c r="C13" s="59">
        <v>86.853460000000013</v>
      </c>
      <c r="D13">
        <v>4</v>
      </c>
      <c r="E13" t="s">
        <v>17</v>
      </c>
      <c r="F13" s="1">
        <v>1.2883E-4</v>
      </c>
      <c r="G13">
        <v>1</v>
      </c>
      <c r="H13" s="7">
        <v>1.4807530999999999E-4</v>
      </c>
      <c r="I13">
        <v>1</v>
      </c>
      <c r="J13" s="7">
        <v>1.2761726299999999E-4</v>
      </c>
      <c r="K13">
        <v>1</v>
      </c>
      <c r="L13" s="7">
        <v>2.0259348300000001E-4</v>
      </c>
      <c r="M13">
        <v>1</v>
      </c>
      <c r="N13" s="9">
        <v>8.1393324599999994E-5</v>
      </c>
      <c r="O13">
        <v>1</v>
      </c>
    </row>
    <row r="14" spans="1:15" x14ac:dyDescent="0.45">
      <c r="A14" t="s">
        <v>21</v>
      </c>
      <c r="B14" t="s">
        <v>19</v>
      </c>
      <c r="C14">
        <v>111.40022</v>
      </c>
      <c r="D14">
        <v>1</v>
      </c>
      <c r="E14" t="s">
        <v>17</v>
      </c>
      <c r="F14" s="1">
        <v>1.2883E-4</v>
      </c>
      <c r="G14">
        <v>1</v>
      </c>
      <c r="H14" s="7">
        <v>1.4807530999999999E-4</v>
      </c>
      <c r="I14">
        <v>1</v>
      </c>
      <c r="J14" s="7">
        <v>1.2761726299999999E-4</v>
      </c>
      <c r="K14">
        <v>1</v>
      </c>
      <c r="L14" s="7">
        <v>2.0259348300000001E-4</v>
      </c>
      <c r="M14">
        <v>1</v>
      </c>
      <c r="N14" s="9">
        <v>8.1393324599999994E-5</v>
      </c>
      <c r="O14">
        <v>1</v>
      </c>
    </row>
    <row r="15" spans="1:15" x14ac:dyDescent="0.45">
      <c r="A15" t="s">
        <v>21</v>
      </c>
      <c r="B15" t="s">
        <v>19</v>
      </c>
      <c r="C15">
        <v>111.40022</v>
      </c>
      <c r="D15">
        <v>2</v>
      </c>
      <c r="E15" t="s">
        <v>17</v>
      </c>
      <c r="F15" s="1">
        <v>1.2883E-4</v>
      </c>
      <c r="G15">
        <v>1</v>
      </c>
      <c r="H15" s="7">
        <v>1.4807530999999999E-4</v>
      </c>
      <c r="I15">
        <v>1</v>
      </c>
      <c r="J15" s="7">
        <v>1.2761726299999999E-4</v>
      </c>
      <c r="K15">
        <v>1</v>
      </c>
      <c r="L15" s="7">
        <v>2.0259348300000001E-4</v>
      </c>
      <c r="M15">
        <v>1</v>
      </c>
      <c r="N15" s="9">
        <v>8.1393324599999994E-5</v>
      </c>
      <c r="O15">
        <v>1</v>
      </c>
    </row>
    <row r="16" spans="1:15" x14ac:dyDescent="0.45">
      <c r="A16" t="s">
        <v>21</v>
      </c>
      <c r="B16" t="s">
        <v>19</v>
      </c>
      <c r="C16">
        <v>111.40022</v>
      </c>
      <c r="D16">
        <v>3</v>
      </c>
      <c r="E16" t="s">
        <v>17</v>
      </c>
      <c r="F16" s="1">
        <v>1.2883E-4</v>
      </c>
      <c r="G16">
        <v>1</v>
      </c>
      <c r="H16" s="7">
        <v>1.4807530999999999E-4</v>
      </c>
      <c r="I16">
        <v>1</v>
      </c>
      <c r="J16" s="7">
        <v>1.2761726299999999E-4</v>
      </c>
      <c r="K16">
        <v>1</v>
      </c>
      <c r="L16" s="7">
        <v>2.0259348300000001E-4</v>
      </c>
      <c r="M16">
        <v>1</v>
      </c>
      <c r="N16" s="2">
        <v>3.7682169000000001E-2</v>
      </c>
      <c r="O16">
        <v>0</v>
      </c>
    </row>
    <row r="17" spans="1:15" x14ac:dyDescent="0.45">
      <c r="A17" t="s">
        <v>21</v>
      </c>
      <c r="B17" t="s">
        <v>19</v>
      </c>
      <c r="C17">
        <v>111.40022</v>
      </c>
      <c r="D17">
        <v>4</v>
      </c>
      <c r="E17" t="s">
        <v>17</v>
      </c>
      <c r="F17" s="1">
        <v>1.2883E-4</v>
      </c>
      <c r="G17">
        <v>1</v>
      </c>
      <c r="H17" s="7">
        <v>1.4807530999999999E-4</v>
      </c>
      <c r="I17">
        <v>1</v>
      </c>
      <c r="J17" s="7">
        <v>1.2761726299999999E-4</v>
      </c>
      <c r="K17">
        <v>1</v>
      </c>
      <c r="L17" s="7">
        <v>2.0259348300000001E-4</v>
      </c>
      <c r="M17">
        <v>1</v>
      </c>
      <c r="N17" s="9">
        <v>8.1393324599999994E-5</v>
      </c>
      <c r="O17">
        <v>1</v>
      </c>
    </row>
    <row r="18" spans="1:15" x14ac:dyDescent="0.45">
      <c r="A18" t="s">
        <v>22</v>
      </c>
      <c r="B18" t="s">
        <v>16</v>
      </c>
      <c r="C18">
        <v>63.43365</v>
      </c>
      <c r="D18">
        <v>1</v>
      </c>
      <c r="E18" t="s">
        <v>17</v>
      </c>
      <c r="F18" s="1">
        <v>1.2883E-4</v>
      </c>
      <c r="G18">
        <v>1</v>
      </c>
      <c r="H18" s="7">
        <v>1.4807530999999999E-4</v>
      </c>
      <c r="I18">
        <v>1</v>
      </c>
      <c r="J18" s="7">
        <v>1.2761726299999999E-4</v>
      </c>
      <c r="K18">
        <v>1</v>
      </c>
      <c r="L18" s="7">
        <v>2.0259348300000001E-4</v>
      </c>
      <c r="M18">
        <v>1</v>
      </c>
      <c r="N18" s="9">
        <v>8.1393324599999994E-5</v>
      </c>
      <c r="O18">
        <v>1</v>
      </c>
    </row>
    <row r="19" spans="1:15" x14ac:dyDescent="0.45">
      <c r="A19" t="s">
        <v>22</v>
      </c>
      <c r="B19" t="s">
        <v>16</v>
      </c>
      <c r="C19">
        <v>63.43365</v>
      </c>
      <c r="D19">
        <v>2</v>
      </c>
      <c r="E19" t="s">
        <v>17</v>
      </c>
      <c r="F19" s="1">
        <v>1.2883E-4</v>
      </c>
      <c r="G19">
        <v>1</v>
      </c>
      <c r="H19" s="7">
        <v>1.4807530999999999E-4</v>
      </c>
      <c r="I19">
        <v>1</v>
      </c>
      <c r="J19" s="7">
        <v>1.2761726299999999E-4</v>
      </c>
      <c r="K19">
        <v>1</v>
      </c>
      <c r="L19" s="7">
        <v>2.0259348300000001E-4</v>
      </c>
      <c r="M19">
        <v>1</v>
      </c>
      <c r="N19" s="9">
        <v>8.1393324599999994E-5</v>
      </c>
      <c r="O19">
        <v>1</v>
      </c>
    </row>
    <row r="20" spans="1:15" x14ac:dyDescent="0.45">
      <c r="A20" t="s">
        <v>22</v>
      </c>
      <c r="B20" t="s">
        <v>16</v>
      </c>
      <c r="C20">
        <v>63.43365</v>
      </c>
      <c r="D20">
        <v>3</v>
      </c>
      <c r="E20" t="s">
        <v>17</v>
      </c>
      <c r="F20" s="1">
        <v>1.2883E-4</v>
      </c>
      <c r="G20">
        <v>1</v>
      </c>
      <c r="H20" s="7">
        <v>1.4807530999999999E-4</v>
      </c>
      <c r="I20">
        <v>1</v>
      </c>
      <c r="J20" s="7">
        <v>1.2761726299999999E-4</v>
      </c>
      <c r="K20">
        <v>1</v>
      </c>
      <c r="L20" s="7">
        <v>2.0259348300000001E-4</v>
      </c>
      <c r="M20">
        <v>1</v>
      </c>
      <c r="N20" s="9">
        <v>8.1393324599999994E-5</v>
      </c>
      <c r="O20">
        <v>1</v>
      </c>
    </row>
    <row r="21" spans="1:15" x14ac:dyDescent="0.45">
      <c r="A21" t="s">
        <v>22</v>
      </c>
      <c r="B21" t="s">
        <v>16</v>
      </c>
      <c r="C21">
        <v>63.43365</v>
      </c>
      <c r="D21">
        <v>4</v>
      </c>
      <c r="E21" t="s">
        <v>17</v>
      </c>
      <c r="F21" s="1">
        <v>1.2883E-4</v>
      </c>
      <c r="G21">
        <v>1</v>
      </c>
      <c r="H21" s="7">
        <v>1.4807530999999999E-4</v>
      </c>
      <c r="I21">
        <v>1</v>
      </c>
      <c r="J21" s="7">
        <v>1.2761726299999999E-4</v>
      </c>
      <c r="K21">
        <v>1</v>
      </c>
      <c r="L21" s="7">
        <v>2.0259348300000001E-4</v>
      </c>
      <c r="M21">
        <v>1</v>
      </c>
      <c r="N21" s="9">
        <v>8.1393324599999994E-5</v>
      </c>
      <c r="O21">
        <v>1</v>
      </c>
    </row>
    <row r="22" spans="1:15" x14ac:dyDescent="0.45">
      <c r="A22" t="s">
        <v>23</v>
      </c>
      <c r="B22" t="s">
        <v>19</v>
      </c>
      <c r="C22">
        <v>63.038909999999994</v>
      </c>
      <c r="D22">
        <v>1</v>
      </c>
      <c r="E22" t="s">
        <v>17</v>
      </c>
      <c r="F22" s="1">
        <v>1.2883E-4</v>
      </c>
      <c r="G22">
        <v>1</v>
      </c>
      <c r="H22" s="7">
        <v>1.4807530999999999E-4</v>
      </c>
      <c r="I22">
        <v>1</v>
      </c>
      <c r="J22" s="7">
        <v>1.2761726299999999E-4</v>
      </c>
      <c r="K22">
        <v>1</v>
      </c>
      <c r="L22" s="7">
        <v>2.0259348300000001E-4</v>
      </c>
      <c r="M22">
        <v>1</v>
      </c>
      <c r="N22" s="9">
        <v>8.1393324599999994E-5</v>
      </c>
      <c r="O22">
        <v>1</v>
      </c>
    </row>
    <row r="23" spans="1:15" x14ac:dyDescent="0.45">
      <c r="A23" t="s">
        <v>23</v>
      </c>
      <c r="B23" t="s">
        <v>19</v>
      </c>
      <c r="C23">
        <v>63.038909999999994</v>
      </c>
      <c r="D23">
        <v>2</v>
      </c>
      <c r="E23" t="s">
        <v>17</v>
      </c>
      <c r="F23" s="1">
        <v>1.2883E-4</v>
      </c>
      <c r="G23">
        <v>1</v>
      </c>
      <c r="H23" s="7">
        <v>1.4807530999999999E-4</v>
      </c>
      <c r="I23">
        <v>1</v>
      </c>
      <c r="J23" s="7">
        <v>1.2761726299999999E-4</v>
      </c>
      <c r="K23">
        <v>1</v>
      </c>
      <c r="L23" s="7">
        <v>2.0259348300000001E-4</v>
      </c>
      <c r="M23">
        <v>1</v>
      </c>
      <c r="N23" s="9">
        <v>8.1393324599999994E-5</v>
      </c>
      <c r="O23">
        <v>1</v>
      </c>
    </row>
    <row r="24" spans="1:15" x14ac:dyDescent="0.45">
      <c r="A24" t="s">
        <v>23</v>
      </c>
      <c r="B24" t="s">
        <v>19</v>
      </c>
      <c r="C24">
        <v>63.038909999999994</v>
      </c>
      <c r="D24">
        <v>3</v>
      </c>
      <c r="E24" t="s">
        <v>17</v>
      </c>
      <c r="F24" s="1">
        <v>1.2883E-4</v>
      </c>
      <c r="G24">
        <v>1</v>
      </c>
      <c r="H24" s="7">
        <v>1.4807530999999999E-4</v>
      </c>
      <c r="I24">
        <v>1</v>
      </c>
      <c r="J24" s="7">
        <v>1.2761726299999999E-4</v>
      </c>
      <c r="K24">
        <v>1</v>
      </c>
      <c r="L24" s="7">
        <v>2.0259348300000001E-4</v>
      </c>
      <c r="M24">
        <v>1</v>
      </c>
      <c r="N24" s="9">
        <v>8.1393324599999994E-5</v>
      </c>
      <c r="O24">
        <v>1</v>
      </c>
    </row>
    <row r="25" spans="1:15" x14ac:dyDescent="0.45">
      <c r="A25" t="s">
        <v>23</v>
      </c>
      <c r="B25" t="s">
        <v>19</v>
      </c>
      <c r="C25">
        <v>63.038910000000001</v>
      </c>
      <c r="D25">
        <v>4</v>
      </c>
      <c r="E25" t="s">
        <v>17</v>
      </c>
      <c r="F25" s="1">
        <v>1.2883E-4</v>
      </c>
      <c r="G25">
        <v>1</v>
      </c>
      <c r="H25" s="7">
        <v>1.4807530999999999E-4</v>
      </c>
      <c r="I25">
        <v>1</v>
      </c>
      <c r="J25" s="7">
        <v>1.2761726299999999E-4</v>
      </c>
      <c r="K25">
        <v>1</v>
      </c>
      <c r="L25" s="2">
        <v>1.7550580999999999E-2</v>
      </c>
      <c r="M25">
        <v>0</v>
      </c>
      <c r="N25" s="9">
        <v>8.1393324599999994E-5</v>
      </c>
      <c r="O25">
        <v>1</v>
      </c>
    </row>
    <row r="26" spans="1:15" x14ac:dyDescent="0.45">
      <c r="A26" t="s">
        <v>24</v>
      </c>
      <c r="B26" t="s">
        <v>19</v>
      </c>
      <c r="C26">
        <v>92.188839999999999</v>
      </c>
      <c r="D26">
        <v>1</v>
      </c>
      <c r="E26" t="s">
        <v>17</v>
      </c>
      <c r="F26" s="1">
        <v>1.2883E-4</v>
      </c>
      <c r="G26">
        <v>1</v>
      </c>
      <c r="H26" s="7">
        <v>1.4807530999999999E-4</v>
      </c>
      <c r="I26">
        <v>1</v>
      </c>
      <c r="J26" s="7">
        <v>1.2761726299999999E-4</v>
      </c>
      <c r="K26">
        <v>1</v>
      </c>
      <c r="L26" s="7">
        <v>2.0259348300000001E-4</v>
      </c>
      <c r="M26">
        <v>1</v>
      </c>
      <c r="N26" s="2">
        <v>3.4406999999999998E-4</v>
      </c>
      <c r="O26">
        <v>0</v>
      </c>
    </row>
    <row r="27" spans="1:15" x14ac:dyDescent="0.45">
      <c r="A27" t="s">
        <v>24</v>
      </c>
      <c r="B27" t="s">
        <v>19</v>
      </c>
      <c r="C27">
        <v>92.188839999999999</v>
      </c>
      <c r="D27">
        <v>2</v>
      </c>
      <c r="E27" t="s">
        <v>17</v>
      </c>
      <c r="F27" s="1">
        <v>1.2883E-4</v>
      </c>
      <c r="G27">
        <v>1</v>
      </c>
      <c r="H27" s="7">
        <v>1.4807530999999999E-4</v>
      </c>
      <c r="I27">
        <v>1</v>
      </c>
      <c r="J27" s="7">
        <v>1.2761726299999999E-4</v>
      </c>
      <c r="K27">
        <v>1</v>
      </c>
      <c r="L27" s="7">
        <v>2.0259348300000001E-4</v>
      </c>
      <c r="M27">
        <v>1</v>
      </c>
      <c r="N27" s="9">
        <v>8.1393324599999994E-5</v>
      </c>
      <c r="O27">
        <v>1</v>
      </c>
    </row>
    <row r="28" spans="1:15" x14ac:dyDescent="0.45">
      <c r="A28" t="s">
        <v>24</v>
      </c>
      <c r="B28" t="s">
        <v>19</v>
      </c>
      <c r="C28">
        <v>92.188839999999999</v>
      </c>
      <c r="D28">
        <v>3</v>
      </c>
      <c r="E28" t="s">
        <v>17</v>
      </c>
      <c r="F28" s="1">
        <v>1.2883E-4</v>
      </c>
      <c r="G28">
        <v>1</v>
      </c>
      <c r="H28" s="7">
        <v>1.4807530999999999E-4</v>
      </c>
      <c r="I28">
        <v>1</v>
      </c>
      <c r="J28" s="2">
        <v>7.0164299999999997E-3</v>
      </c>
      <c r="K28">
        <v>0</v>
      </c>
      <c r="L28" s="7">
        <v>2.0259348300000001E-4</v>
      </c>
      <c r="M28">
        <v>1</v>
      </c>
      <c r="N28" s="9">
        <v>8.1393324599999994E-5</v>
      </c>
      <c r="O28">
        <v>1</v>
      </c>
    </row>
    <row r="29" spans="1:15" x14ac:dyDescent="0.45">
      <c r="A29" t="s">
        <v>24</v>
      </c>
      <c r="B29" t="s">
        <v>19</v>
      </c>
      <c r="C29">
        <v>92.188839999999999</v>
      </c>
      <c r="D29">
        <v>4</v>
      </c>
      <c r="E29" t="s">
        <v>17</v>
      </c>
      <c r="F29" s="1">
        <v>1.2883E-4</v>
      </c>
      <c r="G29">
        <v>1</v>
      </c>
      <c r="H29" s="7">
        <v>1.4807530999999999E-4</v>
      </c>
      <c r="I29">
        <v>1</v>
      </c>
      <c r="J29" s="7">
        <v>1.2761726299999999E-4</v>
      </c>
      <c r="K29">
        <v>1</v>
      </c>
      <c r="L29" s="7">
        <v>2.0259348300000001E-4</v>
      </c>
      <c r="M29">
        <v>1</v>
      </c>
      <c r="N29" s="9">
        <v>8.1393324599999994E-5</v>
      </c>
      <c r="O29">
        <v>1</v>
      </c>
    </row>
    <row r="30" spans="1:15" x14ac:dyDescent="0.45">
      <c r="A30" t="s">
        <v>25</v>
      </c>
      <c r="B30" t="s">
        <v>16</v>
      </c>
      <c r="C30">
        <v>11.220699999999999</v>
      </c>
      <c r="D30">
        <v>1</v>
      </c>
      <c r="E30" t="s">
        <v>17</v>
      </c>
      <c r="F30" s="1">
        <v>1.2883E-4</v>
      </c>
      <c r="G30">
        <v>1</v>
      </c>
      <c r="H30" s="7">
        <v>1.4807530999999999E-4</v>
      </c>
      <c r="I30">
        <v>1</v>
      </c>
      <c r="J30" s="2">
        <v>9.2531090000000007E-3</v>
      </c>
      <c r="K30">
        <v>0</v>
      </c>
      <c r="L30" s="7">
        <v>2.0259348300000001E-4</v>
      </c>
      <c r="M30">
        <v>1</v>
      </c>
      <c r="N30" s="9">
        <v>8.1393324599999994E-5</v>
      </c>
      <c r="O30">
        <v>1</v>
      </c>
    </row>
    <row r="31" spans="1:15" x14ac:dyDescent="0.45">
      <c r="A31" t="s">
        <v>25</v>
      </c>
      <c r="B31" t="s">
        <v>16</v>
      </c>
      <c r="C31">
        <v>11.220699999999999</v>
      </c>
      <c r="D31">
        <v>2</v>
      </c>
      <c r="E31" t="s">
        <v>17</v>
      </c>
      <c r="F31" s="1">
        <v>1.2883E-4</v>
      </c>
      <c r="G31">
        <v>1</v>
      </c>
      <c r="H31" s="7">
        <v>1.4807530999999999E-4</v>
      </c>
      <c r="I31">
        <v>1</v>
      </c>
      <c r="J31" s="7">
        <v>1.2761726299999999E-4</v>
      </c>
      <c r="K31">
        <v>1</v>
      </c>
      <c r="L31" s="7">
        <v>2.0259348300000001E-4</v>
      </c>
      <c r="M31">
        <v>1</v>
      </c>
      <c r="N31" s="9">
        <v>8.1393324599999994E-5</v>
      </c>
      <c r="O31">
        <v>1</v>
      </c>
    </row>
    <row r="32" spans="1:15" x14ac:dyDescent="0.45">
      <c r="A32" t="s">
        <v>25</v>
      </c>
      <c r="B32" t="s">
        <v>16</v>
      </c>
      <c r="C32">
        <v>11.220699999999999</v>
      </c>
      <c r="D32">
        <v>3</v>
      </c>
      <c r="E32" t="s">
        <v>17</v>
      </c>
      <c r="F32" s="1">
        <v>1.2883E-4</v>
      </c>
      <c r="G32">
        <v>1</v>
      </c>
      <c r="H32" s="7">
        <v>1.4807530999999999E-4</v>
      </c>
      <c r="I32">
        <v>1</v>
      </c>
      <c r="J32" s="7">
        <v>1.2761726299999999E-4</v>
      </c>
      <c r="K32">
        <v>1</v>
      </c>
      <c r="L32" s="7">
        <v>2.0259348300000001E-4</v>
      </c>
      <c r="M32">
        <v>1</v>
      </c>
      <c r="N32" s="9">
        <v>8.1393324599999994E-5</v>
      </c>
      <c r="O32">
        <v>1</v>
      </c>
    </row>
    <row r="33" spans="1:15" s="17" customFormat="1" x14ac:dyDescent="0.45">
      <c r="A33" s="17" t="s">
        <v>25</v>
      </c>
      <c r="B33" s="17" t="s">
        <v>16</v>
      </c>
      <c r="C33" s="17">
        <v>11.220699999999999</v>
      </c>
      <c r="D33" s="17">
        <v>4</v>
      </c>
      <c r="E33" s="17" t="s">
        <v>17</v>
      </c>
      <c r="F33" s="18">
        <v>1.2883E-4</v>
      </c>
      <c r="G33" s="17">
        <v>1</v>
      </c>
      <c r="H33" s="19">
        <v>1.4807530999999999E-4</v>
      </c>
      <c r="I33" s="17">
        <v>1</v>
      </c>
      <c r="J33" s="19">
        <v>1.2761726299999999E-4</v>
      </c>
      <c r="K33" s="17">
        <v>1</v>
      </c>
      <c r="L33" s="3">
        <v>3.7931899999999998E-2</v>
      </c>
      <c r="M33" s="17">
        <v>0</v>
      </c>
      <c r="N33" s="3">
        <v>2.3718903999999999E-2</v>
      </c>
      <c r="O33" s="17">
        <v>0</v>
      </c>
    </row>
    <row r="34" spans="1:15" x14ac:dyDescent="0.45">
      <c r="A34" t="s">
        <v>15</v>
      </c>
      <c r="B34" t="s">
        <v>16</v>
      </c>
      <c r="C34">
        <v>141.95635000000001</v>
      </c>
      <c r="D34">
        <v>1</v>
      </c>
      <c r="E34" t="s">
        <v>26</v>
      </c>
      <c r="F34" s="2">
        <v>1.5194211188937359</v>
      </c>
      <c r="G34">
        <v>0</v>
      </c>
      <c r="H34" s="19">
        <v>1.4807530999999999E-4</v>
      </c>
      <c r="I34">
        <v>1</v>
      </c>
      <c r="J34" s="7">
        <v>1.2761726299999999E-4</v>
      </c>
      <c r="K34">
        <v>1</v>
      </c>
      <c r="L34" s="7">
        <v>2.0259348300000001E-4</v>
      </c>
      <c r="M34">
        <v>1</v>
      </c>
      <c r="N34" s="2">
        <v>1.1008114240583822</v>
      </c>
      <c r="O34">
        <v>0</v>
      </c>
    </row>
    <row r="35" spans="1:15" x14ac:dyDescent="0.45">
      <c r="A35" t="s">
        <v>15</v>
      </c>
      <c r="B35" t="s">
        <v>16</v>
      </c>
      <c r="C35">
        <v>141.95635000000001</v>
      </c>
      <c r="D35">
        <v>2</v>
      </c>
      <c r="E35" t="s">
        <v>26</v>
      </c>
      <c r="F35" s="2">
        <v>0.13582362632059047</v>
      </c>
      <c r="G35">
        <v>0</v>
      </c>
      <c r="H35" s="19">
        <v>1.4807530999999999E-4</v>
      </c>
      <c r="I35">
        <v>1</v>
      </c>
      <c r="J35" s="2">
        <v>0.41087833905023141</v>
      </c>
      <c r="K35">
        <v>0</v>
      </c>
      <c r="L35" s="7">
        <v>2.0259348300000001E-4</v>
      </c>
      <c r="M35">
        <v>1</v>
      </c>
      <c r="N35" s="2">
        <v>0.45364509275771936</v>
      </c>
      <c r="O35">
        <v>0</v>
      </c>
    </row>
    <row r="36" spans="1:15" x14ac:dyDescent="0.45">
      <c r="A36" t="s">
        <v>15</v>
      </c>
      <c r="B36" t="s">
        <v>16</v>
      </c>
      <c r="C36">
        <v>141.95635000000001</v>
      </c>
      <c r="D36">
        <v>3</v>
      </c>
      <c r="E36" t="s">
        <v>26</v>
      </c>
      <c r="F36" s="2">
        <v>1.3498606424404187</v>
      </c>
      <c r="G36">
        <v>0</v>
      </c>
      <c r="H36" s="19">
        <v>1.4807530999999999E-4</v>
      </c>
      <c r="I36">
        <v>1</v>
      </c>
      <c r="J36" s="2">
        <v>1.1992245325006949</v>
      </c>
      <c r="K36">
        <v>0</v>
      </c>
      <c r="L36" s="2">
        <v>2.1393033699855475</v>
      </c>
      <c r="M36">
        <v>0</v>
      </c>
      <c r="N36" s="2">
        <v>3.0641155751624836</v>
      </c>
      <c r="O36">
        <v>0</v>
      </c>
    </row>
    <row r="37" spans="1:15" x14ac:dyDescent="0.45">
      <c r="A37" t="s">
        <v>15</v>
      </c>
      <c r="B37" t="s">
        <v>16</v>
      </c>
      <c r="C37">
        <v>141.95635000000001</v>
      </c>
      <c r="D37">
        <v>4</v>
      </c>
      <c r="E37" t="s">
        <v>26</v>
      </c>
      <c r="F37" s="1">
        <v>1.2883E-4</v>
      </c>
      <c r="G37">
        <v>1</v>
      </c>
      <c r="H37" s="3">
        <v>0.17433133065971881</v>
      </c>
      <c r="I37">
        <v>0</v>
      </c>
      <c r="J37" s="3">
        <v>0.95861951879786977</v>
      </c>
      <c r="K37">
        <v>0</v>
      </c>
      <c r="L37" s="3">
        <v>2.801864680855064</v>
      </c>
      <c r="M37">
        <v>0</v>
      </c>
      <c r="N37" s="3">
        <v>3.55361146839086</v>
      </c>
      <c r="O37">
        <v>0</v>
      </c>
    </row>
    <row r="38" spans="1:15" x14ac:dyDescent="0.45">
      <c r="A38" t="s">
        <v>18</v>
      </c>
      <c r="B38" t="s">
        <v>19</v>
      </c>
      <c r="C38">
        <v>47.067280000000004</v>
      </c>
      <c r="D38">
        <v>1</v>
      </c>
      <c r="E38" t="s">
        <v>26</v>
      </c>
      <c r="F38" s="1">
        <v>1.2883E-4</v>
      </c>
      <c r="G38">
        <v>1</v>
      </c>
      <c r="H38" s="2">
        <v>0.35640403709959367</v>
      </c>
      <c r="I38">
        <v>0</v>
      </c>
      <c r="J38" s="2">
        <v>0.7731814960322736</v>
      </c>
      <c r="K38">
        <v>0</v>
      </c>
      <c r="L38" s="2">
        <v>0.55528084355088925</v>
      </c>
      <c r="M38">
        <v>0</v>
      </c>
      <c r="N38" s="2">
        <v>1.1567970111551693</v>
      </c>
      <c r="O38">
        <v>0</v>
      </c>
    </row>
    <row r="39" spans="1:15" x14ac:dyDescent="0.45">
      <c r="A39" t="s">
        <v>18</v>
      </c>
      <c r="B39" t="s">
        <v>19</v>
      </c>
      <c r="C39">
        <v>47.067280000000004</v>
      </c>
      <c r="D39">
        <v>2</v>
      </c>
      <c r="E39" t="s">
        <v>26</v>
      </c>
      <c r="F39" s="2">
        <v>0.11421532213322381</v>
      </c>
      <c r="G39">
        <v>0</v>
      </c>
      <c r="H39" s="19">
        <v>1.4807530999999999E-4</v>
      </c>
      <c r="I39">
        <v>1</v>
      </c>
      <c r="J39" s="2">
        <v>0.78165155256938001</v>
      </c>
      <c r="K39">
        <v>0</v>
      </c>
      <c r="L39" s="7">
        <v>2.0259348300000001E-4</v>
      </c>
      <c r="M39">
        <v>1</v>
      </c>
      <c r="N39" s="2">
        <v>0.71971833314607447</v>
      </c>
      <c r="O39">
        <v>0</v>
      </c>
    </row>
    <row r="40" spans="1:15" x14ac:dyDescent="0.45">
      <c r="A40" t="s">
        <v>18</v>
      </c>
      <c r="B40" t="s">
        <v>19</v>
      </c>
      <c r="C40">
        <v>47.067280000000004</v>
      </c>
      <c r="D40">
        <v>3</v>
      </c>
      <c r="E40" t="s">
        <v>26</v>
      </c>
      <c r="F40" s="2">
        <v>0.81441441126823877</v>
      </c>
      <c r="G40">
        <v>0</v>
      </c>
      <c r="H40" s="2">
        <v>0.31112420700454169</v>
      </c>
      <c r="I40">
        <v>0</v>
      </c>
      <c r="J40" s="2">
        <v>0.44494166203902263</v>
      </c>
      <c r="K40">
        <v>0</v>
      </c>
      <c r="L40" s="2">
        <v>0.72764469183258507</v>
      </c>
      <c r="M40">
        <v>0</v>
      </c>
      <c r="N40" s="9">
        <v>8.1393324599999994E-5</v>
      </c>
      <c r="O40">
        <v>1</v>
      </c>
    </row>
    <row r="41" spans="1:15" x14ac:dyDescent="0.45">
      <c r="A41" t="s">
        <v>18</v>
      </c>
      <c r="B41" t="s">
        <v>19</v>
      </c>
      <c r="C41">
        <v>47.067280000000004</v>
      </c>
      <c r="D41">
        <v>4</v>
      </c>
      <c r="E41" t="s">
        <v>26</v>
      </c>
      <c r="F41" s="1">
        <v>1.2883E-4</v>
      </c>
      <c r="G41">
        <v>1</v>
      </c>
      <c r="H41" s="19">
        <v>1.4807530999999999E-4</v>
      </c>
      <c r="I41">
        <v>1</v>
      </c>
      <c r="J41" s="3">
        <v>0.62924487359049364</v>
      </c>
      <c r="K41">
        <v>0</v>
      </c>
      <c r="L41" s="3">
        <v>7.3170860748984434E-2</v>
      </c>
      <c r="M41">
        <v>0</v>
      </c>
      <c r="N41" s="3">
        <v>2.437137072649</v>
      </c>
      <c r="O41">
        <v>0</v>
      </c>
    </row>
    <row r="42" spans="1:15" x14ac:dyDescent="0.45">
      <c r="A42" t="s">
        <v>20</v>
      </c>
      <c r="B42" t="s">
        <v>16</v>
      </c>
      <c r="C42" s="59">
        <v>86.853460000000013</v>
      </c>
      <c r="D42">
        <v>1</v>
      </c>
      <c r="E42" t="s">
        <v>26</v>
      </c>
      <c r="F42" s="1">
        <v>1.2883E-4</v>
      </c>
      <c r="G42">
        <v>1</v>
      </c>
      <c r="H42" s="2">
        <v>0.31813624287832054</v>
      </c>
      <c r="I42">
        <v>0</v>
      </c>
      <c r="J42" s="2">
        <v>0.96430395125639368</v>
      </c>
      <c r="K42">
        <v>0</v>
      </c>
      <c r="L42" s="2">
        <v>0.90891078031947325</v>
      </c>
      <c r="M42">
        <v>0</v>
      </c>
      <c r="N42" s="2">
        <v>2.3650809169746831</v>
      </c>
      <c r="O42">
        <v>0</v>
      </c>
    </row>
    <row r="43" spans="1:15" x14ac:dyDescent="0.45">
      <c r="A43" t="s">
        <v>20</v>
      </c>
      <c r="B43" t="s">
        <v>16</v>
      </c>
      <c r="C43" s="59">
        <v>86.853460000000013</v>
      </c>
      <c r="D43">
        <v>2</v>
      </c>
      <c r="E43" t="s">
        <v>26</v>
      </c>
      <c r="F43" s="1">
        <v>1.2883E-4</v>
      </c>
      <c r="G43">
        <v>1</v>
      </c>
      <c r="H43" s="19">
        <v>1.4807530999999999E-4</v>
      </c>
      <c r="I43">
        <v>1</v>
      </c>
      <c r="J43" s="2">
        <v>1.0239820183726476</v>
      </c>
      <c r="K43">
        <v>0</v>
      </c>
      <c r="L43" s="2">
        <v>0.92296890115413444</v>
      </c>
      <c r="M43">
        <v>0</v>
      </c>
      <c r="N43" s="2">
        <v>1.0890924905094512</v>
      </c>
      <c r="O43">
        <v>0</v>
      </c>
    </row>
    <row r="44" spans="1:15" x14ac:dyDescent="0.45">
      <c r="A44" t="s">
        <v>20</v>
      </c>
      <c r="B44" t="s">
        <v>16</v>
      </c>
      <c r="C44" s="59">
        <v>86.853460000000013</v>
      </c>
      <c r="D44">
        <v>3</v>
      </c>
      <c r="E44" t="s">
        <v>26</v>
      </c>
      <c r="F44" s="2">
        <v>7.0076773076359045</v>
      </c>
      <c r="G44">
        <v>0</v>
      </c>
      <c r="H44" s="2">
        <v>0.53831983184078158</v>
      </c>
      <c r="I44">
        <v>0</v>
      </c>
      <c r="J44" s="2">
        <v>3.0346064277238942</v>
      </c>
      <c r="K44">
        <v>0</v>
      </c>
      <c r="L44" s="2">
        <v>5.0801586114653459</v>
      </c>
      <c r="M44">
        <v>0</v>
      </c>
      <c r="N44" s="2">
        <v>6.4243482417500646</v>
      </c>
      <c r="O44">
        <v>0</v>
      </c>
    </row>
    <row r="45" spans="1:15" x14ac:dyDescent="0.45">
      <c r="A45" t="s">
        <v>20</v>
      </c>
      <c r="B45" t="s">
        <v>16</v>
      </c>
      <c r="C45" s="59">
        <v>86.853460000000013</v>
      </c>
      <c r="D45">
        <v>4</v>
      </c>
      <c r="E45" t="s">
        <v>26</v>
      </c>
      <c r="F45" s="3">
        <v>1.5840612614411986</v>
      </c>
      <c r="G45">
        <v>0</v>
      </c>
      <c r="H45" s="19">
        <v>1.4807530999999999E-4</v>
      </c>
      <c r="I45">
        <v>1</v>
      </c>
      <c r="J45" s="3">
        <v>0.65753714604872004</v>
      </c>
      <c r="K45">
        <v>0</v>
      </c>
      <c r="L45" s="3">
        <v>0.76622902550948546</v>
      </c>
      <c r="M45">
        <v>0</v>
      </c>
      <c r="N45" s="3">
        <v>10.2595057599087</v>
      </c>
      <c r="O45">
        <v>0</v>
      </c>
    </row>
    <row r="46" spans="1:15" ht="15.75" x14ac:dyDescent="0.5">
      <c r="A46" t="s">
        <v>21</v>
      </c>
      <c r="B46" t="s">
        <v>19</v>
      </c>
      <c r="C46">
        <v>111.40022</v>
      </c>
      <c r="D46">
        <v>1</v>
      </c>
      <c r="E46" t="s">
        <v>26</v>
      </c>
      <c r="F46" s="4">
        <v>0.61370000000000002</v>
      </c>
      <c r="G46">
        <v>0</v>
      </c>
      <c r="H46" s="19">
        <v>1.4807530999999999E-4</v>
      </c>
      <c r="I46">
        <v>1</v>
      </c>
      <c r="J46" s="4">
        <v>1.5843</v>
      </c>
      <c r="K46">
        <v>0</v>
      </c>
      <c r="L46" s="4">
        <v>0.2858</v>
      </c>
      <c r="M46">
        <v>0</v>
      </c>
      <c r="N46" s="9">
        <v>8.1393324599999994E-5</v>
      </c>
      <c r="O46">
        <v>1</v>
      </c>
    </row>
    <row r="47" spans="1:15" ht="15.75" x14ac:dyDescent="0.5">
      <c r="A47" t="s">
        <v>21</v>
      </c>
      <c r="B47" t="s">
        <v>19</v>
      </c>
      <c r="C47">
        <v>111.40022</v>
      </c>
      <c r="D47">
        <v>2</v>
      </c>
      <c r="E47" t="s">
        <v>26</v>
      </c>
      <c r="F47" s="1">
        <v>1.2883E-4</v>
      </c>
      <c r="G47">
        <v>1</v>
      </c>
      <c r="H47" s="19">
        <v>1.4807530999999999E-4</v>
      </c>
      <c r="I47">
        <v>1</v>
      </c>
      <c r="J47" s="4">
        <v>0.65820000000000001</v>
      </c>
      <c r="K47">
        <v>0</v>
      </c>
      <c r="L47" s="4">
        <v>0.2029</v>
      </c>
      <c r="M47">
        <v>0</v>
      </c>
      <c r="N47" s="4">
        <v>0.46970000000000001</v>
      </c>
      <c r="O47">
        <v>0</v>
      </c>
    </row>
    <row r="48" spans="1:15" x14ac:dyDescent="0.45">
      <c r="A48" t="s">
        <v>21</v>
      </c>
      <c r="B48" t="s">
        <v>19</v>
      </c>
      <c r="C48">
        <v>111.40022</v>
      </c>
      <c r="D48">
        <v>3</v>
      </c>
      <c r="E48" t="s">
        <v>26</v>
      </c>
      <c r="F48" s="1">
        <v>1.2883E-4</v>
      </c>
      <c r="G48">
        <v>1</v>
      </c>
      <c r="H48" s="19">
        <v>1.4807530999999999E-4</v>
      </c>
      <c r="I48">
        <v>1</v>
      </c>
      <c r="J48" s="7">
        <v>1.2761726299999999E-4</v>
      </c>
      <c r="K48">
        <v>1</v>
      </c>
      <c r="L48" s="7">
        <v>2.0259348300000001E-4</v>
      </c>
      <c r="M48">
        <v>1</v>
      </c>
      <c r="N48" s="9">
        <v>8.1393324599999994E-5</v>
      </c>
      <c r="O48">
        <v>1</v>
      </c>
    </row>
    <row r="49" spans="1:15" x14ac:dyDescent="0.45">
      <c r="A49" t="s">
        <v>21</v>
      </c>
      <c r="B49" t="s">
        <v>19</v>
      </c>
      <c r="C49">
        <v>111.40022</v>
      </c>
      <c r="D49">
        <v>4</v>
      </c>
      <c r="E49" t="s">
        <v>26</v>
      </c>
      <c r="F49" s="1">
        <v>1.2883E-4</v>
      </c>
      <c r="G49">
        <v>1</v>
      </c>
      <c r="H49" s="19">
        <v>1.4807530999999999E-4</v>
      </c>
      <c r="I49">
        <v>1</v>
      </c>
      <c r="J49" s="7">
        <v>1.2761726299999999E-4</v>
      </c>
      <c r="K49">
        <v>1</v>
      </c>
      <c r="L49" s="7">
        <v>2.0259348300000001E-4</v>
      </c>
      <c r="M49">
        <v>1</v>
      </c>
      <c r="N49" s="3">
        <v>11.666500000000001</v>
      </c>
      <c r="O49">
        <v>0</v>
      </c>
    </row>
    <row r="50" spans="1:15" x14ac:dyDescent="0.45">
      <c r="A50" t="s">
        <v>22</v>
      </c>
      <c r="B50" t="s">
        <v>16</v>
      </c>
      <c r="C50">
        <v>63.43365</v>
      </c>
      <c r="D50">
        <v>1</v>
      </c>
      <c r="E50" t="s">
        <v>26</v>
      </c>
      <c r="F50" s="1">
        <v>1.2883E-4</v>
      </c>
      <c r="G50">
        <v>1</v>
      </c>
      <c r="H50" s="19">
        <v>1.4807530999999999E-4</v>
      </c>
      <c r="I50">
        <v>1</v>
      </c>
      <c r="J50" s="7">
        <v>1.2761726299999999E-4</v>
      </c>
      <c r="K50">
        <v>1</v>
      </c>
      <c r="L50" s="7">
        <v>2.0259348300000001E-4</v>
      </c>
      <c r="M50">
        <v>1</v>
      </c>
      <c r="N50" s="9">
        <v>8.1393324599999994E-5</v>
      </c>
      <c r="O50">
        <v>1</v>
      </c>
    </row>
    <row r="51" spans="1:15" x14ac:dyDescent="0.45">
      <c r="A51" t="s">
        <v>22</v>
      </c>
      <c r="B51" t="s">
        <v>16</v>
      </c>
      <c r="C51">
        <v>63.43365</v>
      </c>
      <c r="D51">
        <v>2</v>
      </c>
      <c r="E51" t="s">
        <v>26</v>
      </c>
      <c r="F51" s="2">
        <v>3.7858308039475506</v>
      </c>
      <c r="G51">
        <v>0</v>
      </c>
      <c r="H51" s="2">
        <v>0.7008953452915806</v>
      </c>
      <c r="I51">
        <v>0</v>
      </c>
      <c r="J51" s="2">
        <v>2.6024150653145122</v>
      </c>
      <c r="K51">
        <v>0</v>
      </c>
      <c r="L51" s="2">
        <v>3.0985966570613073</v>
      </c>
      <c r="M51">
        <v>0</v>
      </c>
      <c r="N51" s="2">
        <v>4.5386337795412599</v>
      </c>
      <c r="O51">
        <v>0</v>
      </c>
    </row>
    <row r="52" spans="1:15" x14ac:dyDescent="0.45">
      <c r="A52" t="s">
        <v>22</v>
      </c>
      <c r="B52" t="s">
        <v>16</v>
      </c>
      <c r="C52">
        <v>63.43365</v>
      </c>
      <c r="D52">
        <v>3</v>
      </c>
      <c r="E52" t="s">
        <v>26</v>
      </c>
      <c r="F52" s="2">
        <v>0.82792898504990398</v>
      </c>
      <c r="G52">
        <v>0</v>
      </c>
      <c r="H52" s="2">
        <v>0.34119505251394239</v>
      </c>
      <c r="I52">
        <v>0</v>
      </c>
      <c r="J52" s="2">
        <v>0.31882852268939799</v>
      </c>
      <c r="K52">
        <v>0</v>
      </c>
      <c r="L52" s="2">
        <v>0.69757741932206196</v>
      </c>
      <c r="M52">
        <v>0</v>
      </c>
      <c r="N52" s="2">
        <v>0.58826460019828697</v>
      </c>
      <c r="O52">
        <v>0</v>
      </c>
    </row>
    <row r="53" spans="1:15" x14ac:dyDescent="0.45">
      <c r="A53" t="s">
        <v>22</v>
      </c>
      <c r="B53" t="s">
        <v>16</v>
      </c>
      <c r="C53">
        <v>63.43365</v>
      </c>
      <c r="D53">
        <v>4</v>
      </c>
      <c r="E53" t="s">
        <v>26</v>
      </c>
      <c r="F53" s="1">
        <v>1.2883E-4</v>
      </c>
      <c r="G53">
        <v>1</v>
      </c>
      <c r="H53" s="19">
        <v>1.4807530999999999E-4</v>
      </c>
      <c r="I53">
        <v>1</v>
      </c>
      <c r="J53" s="3">
        <v>1.3807510259120579</v>
      </c>
      <c r="K53">
        <v>0</v>
      </c>
      <c r="L53" s="3">
        <v>0.28562503508281961</v>
      </c>
      <c r="M53">
        <v>0</v>
      </c>
      <c r="N53" s="3">
        <v>0.7376412587189134</v>
      </c>
      <c r="O53">
        <v>0</v>
      </c>
    </row>
    <row r="54" spans="1:15" x14ac:dyDescent="0.45">
      <c r="A54" t="s">
        <v>23</v>
      </c>
      <c r="B54" t="s">
        <v>19</v>
      </c>
      <c r="C54">
        <v>63.038909999999994</v>
      </c>
      <c r="D54">
        <v>1</v>
      </c>
      <c r="E54" t="s">
        <v>26</v>
      </c>
      <c r="F54" s="2">
        <v>1.2086688171243616</v>
      </c>
      <c r="G54">
        <v>0</v>
      </c>
      <c r="H54" s="2">
        <v>0.95848170707825375</v>
      </c>
      <c r="I54">
        <v>0</v>
      </c>
      <c r="J54" s="2">
        <v>0.16263089668644778</v>
      </c>
      <c r="K54">
        <v>0</v>
      </c>
      <c r="L54" s="2">
        <v>2.5372170793120561</v>
      </c>
      <c r="M54">
        <v>0</v>
      </c>
      <c r="N54" s="2">
        <v>2.9986372000732278</v>
      </c>
      <c r="O54">
        <v>0</v>
      </c>
    </row>
    <row r="55" spans="1:15" x14ac:dyDescent="0.45">
      <c r="A55" t="s">
        <v>23</v>
      </c>
      <c r="B55" t="s">
        <v>19</v>
      </c>
      <c r="C55">
        <v>63.038909999999994</v>
      </c>
      <c r="D55">
        <v>2</v>
      </c>
      <c r="E55" t="s">
        <v>26</v>
      </c>
      <c r="F55" s="1">
        <v>1.2883E-4</v>
      </c>
      <c r="G55">
        <v>1</v>
      </c>
      <c r="H55" s="2">
        <v>0.37788465524700299</v>
      </c>
      <c r="I55">
        <v>0</v>
      </c>
      <c r="J55" s="2">
        <v>0.62295834285034402</v>
      </c>
      <c r="K55">
        <v>0</v>
      </c>
      <c r="L55" s="2">
        <v>2.1464400142594005</v>
      </c>
      <c r="M55">
        <v>0</v>
      </c>
      <c r="N55" s="2">
        <v>0.33765076343025652</v>
      </c>
      <c r="O55">
        <v>0</v>
      </c>
    </row>
    <row r="56" spans="1:15" x14ac:dyDescent="0.45">
      <c r="A56" t="s">
        <v>23</v>
      </c>
      <c r="B56" t="s">
        <v>19</v>
      </c>
      <c r="C56">
        <v>63.038909999999994</v>
      </c>
      <c r="D56">
        <v>3</v>
      </c>
      <c r="E56" t="s">
        <v>26</v>
      </c>
      <c r="F56" s="2">
        <v>0.15492913325299973</v>
      </c>
      <c r="G56">
        <v>0</v>
      </c>
      <c r="H56" s="19">
        <v>1.4807530999999999E-4</v>
      </c>
      <c r="I56">
        <v>1</v>
      </c>
      <c r="J56" s="2">
        <v>0.60226234670609946</v>
      </c>
      <c r="K56">
        <v>0</v>
      </c>
      <c r="L56" s="2">
        <v>0.63517865605223411</v>
      </c>
      <c r="M56">
        <v>0</v>
      </c>
      <c r="N56" s="2">
        <v>10.292234125261695</v>
      </c>
      <c r="O56">
        <v>0</v>
      </c>
    </row>
    <row r="57" spans="1:15" x14ac:dyDescent="0.45">
      <c r="A57" t="s">
        <v>23</v>
      </c>
      <c r="B57" t="s">
        <v>19</v>
      </c>
      <c r="C57">
        <v>63.038910000000001</v>
      </c>
      <c r="D57">
        <v>4</v>
      </c>
      <c r="E57" t="s">
        <v>26</v>
      </c>
      <c r="F57" s="3">
        <v>0.41274184589280632</v>
      </c>
      <c r="G57">
        <v>0</v>
      </c>
      <c r="H57" s="3">
        <v>3.61362894532739E-2</v>
      </c>
      <c r="I57">
        <v>0</v>
      </c>
      <c r="J57" s="3">
        <v>8.6407087611532846E-2</v>
      </c>
      <c r="K57">
        <v>0</v>
      </c>
      <c r="L57" s="7">
        <v>2.0259348300000001E-4</v>
      </c>
      <c r="M57">
        <v>1</v>
      </c>
      <c r="N57" s="3">
        <v>0.2146962705952426</v>
      </c>
      <c r="O57">
        <v>0</v>
      </c>
    </row>
    <row r="58" spans="1:15" ht="15.75" x14ac:dyDescent="0.5">
      <c r="A58" t="s">
        <v>24</v>
      </c>
      <c r="B58" t="s">
        <v>19</v>
      </c>
      <c r="C58">
        <v>92.188839999999999</v>
      </c>
      <c r="D58">
        <v>1</v>
      </c>
      <c r="E58" t="s">
        <v>26</v>
      </c>
      <c r="F58" s="4">
        <v>0.2422</v>
      </c>
      <c r="G58">
        <v>0</v>
      </c>
      <c r="H58" s="19">
        <v>1.4807530999999999E-4</v>
      </c>
      <c r="I58">
        <v>1</v>
      </c>
      <c r="J58" s="7">
        <v>1.2761726299999999E-4</v>
      </c>
      <c r="K58">
        <v>1</v>
      </c>
      <c r="L58" s="7">
        <v>2.0259348300000001E-4</v>
      </c>
      <c r="M58">
        <v>1</v>
      </c>
      <c r="N58" s="2">
        <v>1.5431999999999999</v>
      </c>
      <c r="O58">
        <v>0</v>
      </c>
    </row>
    <row r="59" spans="1:15" ht="15.75" x14ac:dyDescent="0.5">
      <c r="A59" t="s">
        <v>24</v>
      </c>
      <c r="B59" t="s">
        <v>19</v>
      </c>
      <c r="C59">
        <v>92.188839999999999</v>
      </c>
      <c r="D59">
        <v>2</v>
      </c>
      <c r="E59" t="s">
        <v>26</v>
      </c>
      <c r="F59" s="4">
        <v>0.5474</v>
      </c>
      <c r="G59">
        <v>0</v>
      </c>
      <c r="H59" s="4">
        <v>0.1313</v>
      </c>
      <c r="I59">
        <v>0</v>
      </c>
      <c r="J59" s="7">
        <v>1.2761726299999999E-4</v>
      </c>
      <c r="K59">
        <v>1</v>
      </c>
      <c r="L59" s="4">
        <v>1.0617000000000001</v>
      </c>
      <c r="M59">
        <v>0</v>
      </c>
      <c r="N59" s="4">
        <v>0.37259999999999999</v>
      </c>
      <c r="O59">
        <v>0</v>
      </c>
    </row>
    <row r="60" spans="1:15" x14ac:dyDescent="0.45">
      <c r="A60" t="s">
        <v>24</v>
      </c>
      <c r="B60" t="s">
        <v>19</v>
      </c>
      <c r="C60">
        <v>92.188839999999999</v>
      </c>
      <c r="D60">
        <v>3</v>
      </c>
      <c r="E60" t="s">
        <v>26</v>
      </c>
      <c r="F60" s="1">
        <v>1.2883E-4</v>
      </c>
      <c r="G60">
        <v>1</v>
      </c>
      <c r="H60" s="19">
        <v>1.4807530999999999E-4</v>
      </c>
      <c r="I60">
        <v>1</v>
      </c>
      <c r="J60" s="7">
        <v>1.2761726299999999E-4</v>
      </c>
      <c r="K60">
        <v>1</v>
      </c>
      <c r="L60" s="7">
        <v>2.0259348300000001E-4</v>
      </c>
      <c r="M60">
        <v>1</v>
      </c>
      <c r="N60" s="9">
        <v>8.1393324599999994E-5</v>
      </c>
      <c r="O60">
        <v>1</v>
      </c>
    </row>
    <row r="61" spans="1:15" x14ac:dyDescent="0.45">
      <c r="A61" t="s">
        <v>24</v>
      </c>
      <c r="B61" t="s">
        <v>19</v>
      </c>
      <c r="C61">
        <v>92.188839999999999</v>
      </c>
      <c r="D61">
        <v>4</v>
      </c>
      <c r="E61" t="s">
        <v>26</v>
      </c>
      <c r="F61" s="1">
        <v>1.2883E-4</v>
      </c>
      <c r="G61">
        <v>1</v>
      </c>
      <c r="H61" s="19">
        <v>1.4807530999999999E-4</v>
      </c>
      <c r="I61">
        <v>1</v>
      </c>
      <c r="J61" s="7">
        <v>1.2761726299999999E-4</v>
      </c>
      <c r="K61">
        <v>1</v>
      </c>
      <c r="L61" s="7">
        <v>2.0259348300000001E-4</v>
      </c>
      <c r="M61">
        <v>1</v>
      </c>
      <c r="N61" s="9">
        <v>8.1393324599999994E-5</v>
      </c>
      <c r="O61">
        <v>1</v>
      </c>
    </row>
    <row r="62" spans="1:15" x14ac:dyDescent="0.45">
      <c r="A62" t="s">
        <v>25</v>
      </c>
      <c r="B62" t="s">
        <v>16</v>
      </c>
      <c r="C62">
        <v>11.220699999999999</v>
      </c>
      <c r="D62">
        <v>1</v>
      </c>
      <c r="E62" t="s">
        <v>26</v>
      </c>
      <c r="F62" s="2">
        <v>0.34163349753085798</v>
      </c>
      <c r="G62">
        <v>0</v>
      </c>
      <c r="H62" s="2">
        <v>0.37762704339873698</v>
      </c>
      <c r="I62">
        <v>0</v>
      </c>
      <c r="J62" s="2">
        <v>1.28181434408863</v>
      </c>
      <c r="K62">
        <v>0</v>
      </c>
      <c r="L62" s="2">
        <v>0.28710684426141803</v>
      </c>
      <c r="M62">
        <v>0</v>
      </c>
      <c r="N62" s="2">
        <v>3.2666855271662198</v>
      </c>
      <c r="O62">
        <v>0</v>
      </c>
    </row>
    <row r="63" spans="1:15" x14ac:dyDescent="0.45">
      <c r="A63" t="s">
        <v>25</v>
      </c>
      <c r="B63" t="s">
        <v>16</v>
      </c>
      <c r="C63">
        <v>11.220699999999999</v>
      </c>
      <c r="D63">
        <v>2</v>
      </c>
      <c r="E63" t="s">
        <v>26</v>
      </c>
      <c r="F63" s="2">
        <v>0.41200052045168717</v>
      </c>
      <c r="G63">
        <v>0</v>
      </c>
      <c r="H63" s="19">
        <v>1.4807530999999999E-4</v>
      </c>
      <c r="I63">
        <v>1</v>
      </c>
      <c r="J63" s="7">
        <v>1.2761726299999999E-4</v>
      </c>
      <c r="K63">
        <v>1</v>
      </c>
      <c r="L63" s="2">
        <v>0.44827281896650445</v>
      </c>
      <c r="M63">
        <v>0</v>
      </c>
      <c r="N63" s="2">
        <v>120.89670714016597</v>
      </c>
      <c r="O63">
        <v>0</v>
      </c>
    </row>
    <row r="64" spans="1:15" x14ac:dyDescent="0.45">
      <c r="A64" t="s">
        <v>25</v>
      </c>
      <c r="B64" t="s">
        <v>16</v>
      </c>
      <c r="C64">
        <v>11.220699999999999</v>
      </c>
      <c r="D64">
        <v>3</v>
      </c>
      <c r="E64" t="s">
        <v>26</v>
      </c>
      <c r="F64" s="2">
        <v>0.22422020433361756</v>
      </c>
      <c r="G64">
        <v>0</v>
      </c>
      <c r="H64" s="19">
        <v>1.4807530999999999E-4</v>
      </c>
      <c r="I64">
        <v>1</v>
      </c>
      <c r="J64" s="2">
        <v>0.59095240350403599</v>
      </c>
      <c r="K64">
        <v>0</v>
      </c>
      <c r="L64" s="2">
        <v>0.70523301766287405</v>
      </c>
      <c r="M64">
        <v>0</v>
      </c>
      <c r="N64" s="2">
        <v>24.014411477888213</v>
      </c>
      <c r="O64">
        <v>0</v>
      </c>
    </row>
    <row r="65" spans="1:15" x14ac:dyDescent="0.45">
      <c r="A65" t="s">
        <v>25</v>
      </c>
      <c r="B65" t="s">
        <v>16</v>
      </c>
      <c r="C65">
        <v>11.220699999999999</v>
      </c>
      <c r="D65">
        <v>4</v>
      </c>
      <c r="E65" t="s">
        <v>26</v>
      </c>
      <c r="F65" s="2">
        <v>1.361283375808586</v>
      </c>
      <c r="G65">
        <v>0</v>
      </c>
      <c r="H65" s="19">
        <v>1.4807530999999999E-4</v>
      </c>
      <c r="I65">
        <v>1</v>
      </c>
      <c r="J65" s="2">
        <v>0.44303341710253058</v>
      </c>
      <c r="K65">
        <v>0</v>
      </c>
      <c r="L65" s="2">
        <v>4.3812260352531087</v>
      </c>
      <c r="M65">
        <v>0</v>
      </c>
      <c r="N65" s="2">
        <v>168.82000101061118</v>
      </c>
      <c r="O65">
        <v>0</v>
      </c>
    </row>
    <row r="66" spans="1:15" x14ac:dyDescent="0.45">
      <c r="L66"/>
      <c r="M6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5"/>
  <sheetViews>
    <sheetView zoomScale="80" zoomScaleNormal="80" workbookViewId="0">
      <selection activeCell="O65" sqref="O2:O65"/>
    </sheetView>
  </sheetViews>
  <sheetFormatPr baseColWidth="10" defaultRowHeight="14.25" x14ac:dyDescent="0.45"/>
  <cols>
    <col min="1" max="5" width="11.3984375"/>
    <col min="6" max="6" width="15.59765625" style="2" bestFit="1" customWidth="1"/>
    <col min="8" max="8" width="15.59765625" style="2" bestFit="1" customWidth="1"/>
    <col min="10" max="10" width="15.59765625" style="2" bestFit="1" customWidth="1"/>
    <col min="12" max="12" width="15.59765625" style="2" bestFit="1" customWidth="1"/>
    <col min="14" max="14" width="16.73046875" style="2" bestFit="1" customWidth="1"/>
  </cols>
  <sheetData>
    <row r="1" spans="1:15" x14ac:dyDescent="0.45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5" t="s">
        <v>0</v>
      </c>
      <c r="G1" s="15" t="s">
        <v>5</v>
      </c>
      <c r="H1" s="15" t="s">
        <v>1</v>
      </c>
      <c r="I1" s="15" t="s">
        <v>6</v>
      </c>
      <c r="J1" s="15" t="s">
        <v>2</v>
      </c>
      <c r="K1" s="15" t="s">
        <v>7</v>
      </c>
      <c r="L1" s="15" t="s">
        <v>3</v>
      </c>
      <c r="M1" s="16" t="s">
        <v>8</v>
      </c>
      <c r="N1" s="16" t="s">
        <v>4</v>
      </c>
      <c r="O1" s="20" t="s">
        <v>9</v>
      </c>
    </row>
    <row r="2" spans="1:15" x14ac:dyDescent="0.45">
      <c r="A2" t="s">
        <v>15</v>
      </c>
      <c r="B2" t="s">
        <v>16</v>
      </c>
      <c r="C2">
        <v>141.95635000000001</v>
      </c>
      <c r="D2">
        <v>1</v>
      </c>
      <c r="E2" t="s">
        <v>17</v>
      </c>
      <c r="F2" s="1">
        <v>1.2883E-4</v>
      </c>
      <c r="G2">
        <v>1</v>
      </c>
      <c r="H2" s="1">
        <v>1.4807530999999999E-4</v>
      </c>
      <c r="I2">
        <v>1</v>
      </c>
      <c r="J2" s="1">
        <v>1.2761726299999999E-4</v>
      </c>
      <c r="K2">
        <v>1</v>
      </c>
      <c r="L2" s="1">
        <v>2.0259348300000001E-4</v>
      </c>
      <c r="M2">
        <v>1</v>
      </c>
      <c r="N2" s="1">
        <v>8.1393324599999994E-5</v>
      </c>
      <c r="O2">
        <v>1</v>
      </c>
    </row>
    <row r="3" spans="1:15" x14ac:dyDescent="0.45">
      <c r="A3" t="s">
        <v>15</v>
      </c>
      <c r="B3" t="s">
        <v>16</v>
      </c>
      <c r="C3">
        <v>141.95635000000001</v>
      </c>
      <c r="D3">
        <v>2</v>
      </c>
      <c r="E3" t="s">
        <v>17</v>
      </c>
      <c r="F3" s="1">
        <v>1.2883E-4</v>
      </c>
      <c r="G3">
        <v>1</v>
      </c>
      <c r="H3" s="1">
        <v>1.4807530999999999E-4</v>
      </c>
      <c r="I3">
        <v>1</v>
      </c>
      <c r="J3" s="1">
        <v>1.2761726299999999E-4</v>
      </c>
      <c r="K3">
        <v>1</v>
      </c>
      <c r="L3" s="1">
        <v>2.0259348300000001E-4</v>
      </c>
      <c r="M3">
        <v>1</v>
      </c>
      <c r="N3" s="1">
        <v>8.1393324599999994E-5</v>
      </c>
      <c r="O3">
        <v>1</v>
      </c>
    </row>
    <row r="4" spans="1:15" x14ac:dyDescent="0.45">
      <c r="A4" t="s">
        <v>15</v>
      </c>
      <c r="B4" t="s">
        <v>16</v>
      </c>
      <c r="C4">
        <v>141.95635000000001</v>
      </c>
      <c r="D4">
        <v>3</v>
      </c>
      <c r="E4" t="s">
        <v>17</v>
      </c>
      <c r="F4" s="1">
        <v>1.2883E-4</v>
      </c>
      <c r="G4">
        <v>1</v>
      </c>
      <c r="H4" s="1">
        <v>1.4807530999999999E-4</v>
      </c>
      <c r="I4">
        <v>1</v>
      </c>
      <c r="J4" s="1">
        <v>1.2761726299999999E-4</v>
      </c>
      <c r="K4">
        <v>1</v>
      </c>
      <c r="L4" s="1">
        <v>2.0259348300000001E-4</v>
      </c>
      <c r="M4">
        <v>1</v>
      </c>
      <c r="N4" s="1">
        <v>8.1393324599999994E-5</v>
      </c>
      <c r="O4">
        <v>1</v>
      </c>
    </row>
    <row r="5" spans="1:15" x14ac:dyDescent="0.45">
      <c r="A5" t="s">
        <v>15</v>
      </c>
      <c r="B5" t="s">
        <v>16</v>
      </c>
      <c r="C5">
        <v>141.95635000000001</v>
      </c>
      <c r="D5">
        <v>4</v>
      </c>
      <c r="E5" t="s">
        <v>17</v>
      </c>
      <c r="F5" s="1">
        <v>1.2883E-4</v>
      </c>
      <c r="G5">
        <v>1</v>
      </c>
      <c r="H5" s="1">
        <v>1.4807530999999999E-4</v>
      </c>
      <c r="I5">
        <v>1</v>
      </c>
      <c r="J5" s="1">
        <v>1.2761726299999999E-4</v>
      </c>
      <c r="K5">
        <v>1</v>
      </c>
      <c r="L5" s="1">
        <v>2.0259348300000001E-4</v>
      </c>
      <c r="M5">
        <v>1</v>
      </c>
      <c r="N5" s="2">
        <v>4.2864817E-2</v>
      </c>
      <c r="O5">
        <v>0</v>
      </c>
    </row>
    <row r="6" spans="1:15" x14ac:dyDescent="0.45">
      <c r="A6" t="s">
        <v>18</v>
      </c>
      <c r="B6" t="s">
        <v>19</v>
      </c>
      <c r="C6">
        <v>47.067280000000004</v>
      </c>
      <c r="D6">
        <v>1</v>
      </c>
      <c r="E6" t="s">
        <v>17</v>
      </c>
      <c r="F6" s="1">
        <v>1.2883E-4</v>
      </c>
      <c r="G6">
        <v>1</v>
      </c>
      <c r="H6" s="1">
        <v>1.4807530999999999E-4</v>
      </c>
      <c r="I6">
        <v>1</v>
      </c>
      <c r="J6" s="1">
        <v>1.2761726299999999E-4</v>
      </c>
      <c r="K6">
        <v>1</v>
      </c>
      <c r="L6" s="1">
        <v>2.0259348300000001E-4</v>
      </c>
      <c r="M6">
        <v>1</v>
      </c>
      <c r="N6" s="2">
        <v>6.4094778000000005E-2</v>
      </c>
      <c r="O6">
        <v>0</v>
      </c>
    </row>
    <row r="7" spans="1:15" x14ac:dyDescent="0.45">
      <c r="A7" t="s">
        <v>18</v>
      </c>
      <c r="B7" t="s">
        <v>19</v>
      </c>
      <c r="C7">
        <v>47.067280000000004</v>
      </c>
      <c r="D7">
        <v>2</v>
      </c>
      <c r="E7" t="s">
        <v>17</v>
      </c>
      <c r="F7" s="1">
        <v>1.2883E-4</v>
      </c>
      <c r="G7">
        <v>1</v>
      </c>
      <c r="H7" s="1">
        <v>1.4807530999999999E-4</v>
      </c>
      <c r="I7">
        <v>1</v>
      </c>
      <c r="J7" s="1">
        <v>1.2761726299999999E-4</v>
      </c>
      <c r="K7">
        <v>1</v>
      </c>
      <c r="L7" s="1">
        <v>2.0259348300000001E-4</v>
      </c>
      <c r="M7">
        <v>1</v>
      </c>
      <c r="N7" s="1">
        <v>8.1393324599999994E-5</v>
      </c>
      <c r="O7">
        <v>1</v>
      </c>
    </row>
    <row r="8" spans="1:15" x14ac:dyDescent="0.45">
      <c r="A8" t="s">
        <v>18</v>
      </c>
      <c r="B8" t="s">
        <v>19</v>
      </c>
      <c r="C8">
        <v>47.067280000000004</v>
      </c>
      <c r="D8">
        <v>3</v>
      </c>
      <c r="E8" t="s">
        <v>17</v>
      </c>
      <c r="F8" s="1">
        <v>1.2883E-4</v>
      </c>
      <c r="G8">
        <v>1</v>
      </c>
      <c r="H8" s="1">
        <v>1.4807530999999999E-4</v>
      </c>
      <c r="I8">
        <v>1</v>
      </c>
      <c r="J8" s="1">
        <v>1.2761726299999999E-4</v>
      </c>
      <c r="K8">
        <v>1</v>
      </c>
      <c r="L8" s="1">
        <v>2.0259348300000001E-4</v>
      </c>
      <c r="M8">
        <v>1</v>
      </c>
      <c r="N8" s="2">
        <v>7.5634267000000005E-2</v>
      </c>
      <c r="O8">
        <v>0</v>
      </c>
    </row>
    <row r="9" spans="1:15" x14ac:dyDescent="0.45">
      <c r="A9" t="s">
        <v>18</v>
      </c>
      <c r="B9" t="s">
        <v>19</v>
      </c>
      <c r="C9">
        <v>47.067280000000004</v>
      </c>
      <c r="D9">
        <v>4</v>
      </c>
      <c r="E9" t="s">
        <v>17</v>
      </c>
      <c r="F9" s="1">
        <v>1.2883E-4</v>
      </c>
      <c r="G9">
        <v>1</v>
      </c>
      <c r="H9" s="1">
        <v>1.4807530999999999E-4</v>
      </c>
      <c r="I9">
        <v>1</v>
      </c>
      <c r="J9" s="1">
        <v>1.2761726299999999E-4</v>
      </c>
      <c r="K9">
        <v>1</v>
      </c>
      <c r="L9" s="1">
        <v>2.0259348300000001E-4</v>
      </c>
      <c r="M9">
        <v>1</v>
      </c>
      <c r="N9" s="1">
        <v>8.1393324599999994E-5</v>
      </c>
      <c r="O9">
        <v>1</v>
      </c>
    </row>
    <row r="10" spans="1:15" x14ac:dyDescent="0.45">
      <c r="A10" t="s">
        <v>20</v>
      </c>
      <c r="B10" t="s">
        <v>16</v>
      </c>
      <c r="C10" s="59">
        <v>86.853460000000013</v>
      </c>
      <c r="D10">
        <v>1</v>
      </c>
      <c r="E10" t="s">
        <v>17</v>
      </c>
      <c r="F10" s="1">
        <v>1.2883E-4</v>
      </c>
      <c r="G10">
        <v>1</v>
      </c>
      <c r="H10" s="1">
        <v>1.4807530999999999E-4</v>
      </c>
      <c r="I10">
        <v>1</v>
      </c>
      <c r="J10" s="1">
        <v>1.2761726299999999E-4</v>
      </c>
      <c r="K10">
        <v>1</v>
      </c>
      <c r="L10" s="1">
        <v>2.0259348300000001E-4</v>
      </c>
      <c r="M10">
        <v>1</v>
      </c>
      <c r="N10" s="1">
        <v>8.1393324599999994E-5</v>
      </c>
      <c r="O10">
        <v>1</v>
      </c>
    </row>
    <row r="11" spans="1:15" x14ac:dyDescent="0.45">
      <c r="A11" t="s">
        <v>20</v>
      </c>
      <c r="B11" t="s">
        <v>16</v>
      </c>
      <c r="C11" s="59">
        <v>86.853460000000013</v>
      </c>
      <c r="D11">
        <v>2</v>
      </c>
      <c r="E11" t="s">
        <v>17</v>
      </c>
      <c r="F11" s="1">
        <v>1.2883E-4</v>
      </c>
      <c r="G11">
        <v>1</v>
      </c>
      <c r="H11" s="1">
        <v>1.4807530999999999E-4</v>
      </c>
      <c r="I11">
        <v>1</v>
      </c>
      <c r="J11" s="1">
        <v>1.2761726299999999E-4</v>
      </c>
      <c r="K11">
        <v>1</v>
      </c>
      <c r="L11" s="1">
        <v>2.0259348300000001E-4</v>
      </c>
      <c r="M11">
        <v>1</v>
      </c>
      <c r="N11" s="1">
        <v>8.1393324599999994E-5</v>
      </c>
      <c r="O11">
        <v>1</v>
      </c>
    </row>
    <row r="12" spans="1:15" x14ac:dyDescent="0.45">
      <c r="A12" t="s">
        <v>20</v>
      </c>
      <c r="B12" t="s">
        <v>16</v>
      </c>
      <c r="C12" s="59">
        <v>86.853460000000013</v>
      </c>
      <c r="D12">
        <v>3</v>
      </c>
      <c r="E12" t="s">
        <v>17</v>
      </c>
      <c r="F12" s="1">
        <v>1.2883E-4</v>
      </c>
      <c r="G12">
        <v>1</v>
      </c>
      <c r="H12" s="1">
        <v>1.4807530999999999E-4</v>
      </c>
      <c r="I12">
        <v>1</v>
      </c>
      <c r="J12" s="1">
        <v>1.2761726299999999E-4</v>
      </c>
      <c r="K12">
        <v>1</v>
      </c>
      <c r="L12" s="1">
        <v>2.0259348300000001E-4</v>
      </c>
      <c r="M12">
        <v>1</v>
      </c>
      <c r="N12" s="1">
        <v>8.1393324599999994E-5</v>
      </c>
      <c r="O12">
        <v>1</v>
      </c>
    </row>
    <row r="13" spans="1:15" x14ac:dyDescent="0.45">
      <c r="A13" t="s">
        <v>20</v>
      </c>
      <c r="B13" t="s">
        <v>16</v>
      </c>
      <c r="C13" s="59">
        <v>86.853460000000013</v>
      </c>
      <c r="D13">
        <v>4</v>
      </c>
      <c r="E13" t="s">
        <v>17</v>
      </c>
      <c r="F13" s="1">
        <v>1.2883E-4</v>
      </c>
      <c r="G13">
        <v>1</v>
      </c>
      <c r="H13" s="1">
        <v>1.4807530999999999E-4</v>
      </c>
      <c r="I13">
        <v>1</v>
      </c>
      <c r="J13" s="1">
        <v>1.2761726299999999E-4</v>
      </c>
      <c r="K13">
        <v>1</v>
      </c>
      <c r="L13" s="1">
        <v>2.0259348300000001E-4</v>
      </c>
      <c r="M13">
        <v>1</v>
      </c>
      <c r="N13" s="1">
        <v>8.1393324599999994E-5</v>
      </c>
      <c r="O13">
        <v>1</v>
      </c>
    </row>
    <row r="14" spans="1:15" x14ac:dyDescent="0.45">
      <c r="A14" t="s">
        <v>21</v>
      </c>
      <c r="B14" t="s">
        <v>19</v>
      </c>
      <c r="C14">
        <v>111.40022</v>
      </c>
      <c r="D14">
        <v>1</v>
      </c>
      <c r="E14" t="s">
        <v>17</v>
      </c>
      <c r="F14" s="1">
        <v>1.2883E-4</v>
      </c>
      <c r="G14">
        <v>1</v>
      </c>
      <c r="H14" s="1">
        <v>1.4807530999999999E-4</v>
      </c>
      <c r="I14">
        <v>1</v>
      </c>
      <c r="J14" s="1">
        <v>1.2761726299999999E-4</v>
      </c>
      <c r="K14">
        <v>1</v>
      </c>
      <c r="L14" s="1">
        <v>2.0259348300000001E-4</v>
      </c>
      <c r="M14">
        <v>1</v>
      </c>
      <c r="N14" s="1">
        <v>8.1393324599999994E-5</v>
      </c>
      <c r="O14">
        <v>1</v>
      </c>
    </row>
    <row r="15" spans="1:15" x14ac:dyDescent="0.45">
      <c r="A15" t="s">
        <v>21</v>
      </c>
      <c r="B15" t="s">
        <v>19</v>
      </c>
      <c r="C15">
        <v>111.40022</v>
      </c>
      <c r="D15">
        <v>2</v>
      </c>
      <c r="E15" t="s">
        <v>17</v>
      </c>
      <c r="F15" s="2">
        <v>3.893671E-3</v>
      </c>
      <c r="G15">
        <v>0</v>
      </c>
      <c r="H15" s="1">
        <v>1.4807530999999999E-4</v>
      </c>
      <c r="I15">
        <v>1</v>
      </c>
      <c r="J15" s="1">
        <v>1.2761726299999999E-4</v>
      </c>
      <c r="K15">
        <v>1</v>
      </c>
      <c r="L15" s="1">
        <v>2.0259348300000001E-4</v>
      </c>
      <c r="M15">
        <v>1</v>
      </c>
      <c r="N15" s="1">
        <v>8.1393324599999994E-5</v>
      </c>
      <c r="O15">
        <v>1</v>
      </c>
    </row>
    <row r="16" spans="1:15" x14ac:dyDescent="0.45">
      <c r="A16" t="s">
        <v>21</v>
      </c>
      <c r="B16" t="s">
        <v>19</v>
      </c>
      <c r="C16">
        <v>111.40022</v>
      </c>
      <c r="D16">
        <v>3</v>
      </c>
      <c r="E16" t="s">
        <v>17</v>
      </c>
      <c r="F16" s="1">
        <v>1.2883E-4</v>
      </c>
      <c r="G16">
        <v>1</v>
      </c>
      <c r="H16" s="1">
        <v>1.4807530999999999E-4</v>
      </c>
      <c r="I16">
        <v>1</v>
      </c>
      <c r="J16" s="1">
        <v>1.2761726299999999E-4</v>
      </c>
      <c r="K16">
        <v>1</v>
      </c>
      <c r="L16" s="1">
        <v>2.0259348300000001E-4</v>
      </c>
      <c r="M16">
        <v>1</v>
      </c>
      <c r="N16" s="1">
        <v>8.1393324599999994E-5</v>
      </c>
      <c r="O16">
        <v>1</v>
      </c>
    </row>
    <row r="17" spans="1:15" x14ac:dyDescent="0.45">
      <c r="A17" t="s">
        <v>21</v>
      </c>
      <c r="B17" t="s">
        <v>19</v>
      </c>
      <c r="C17">
        <v>111.40022</v>
      </c>
      <c r="D17">
        <v>4</v>
      </c>
      <c r="E17" t="s">
        <v>17</v>
      </c>
      <c r="F17" s="1">
        <v>1.2883E-4</v>
      </c>
      <c r="G17">
        <v>1</v>
      </c>
      <c r="H17" s="1">
        <v>1.4807530999999999E-4</v>
      </c>
      <c r="I17">
        <v>1</v>
      </c>
      <c r="J17" s="1">
        <v>1.2761726299999999E-4</v>
      </c>
      <c r="K17">
        <v>1</v>
      </c>
      <c r="L17" s="2">
        <v>3.0317212999999999E-2</v>
      </c>
      <c r="M17">
        <v>0</v>
      </c>
      <c r="N17" s="1">
        <v>8.1393324599999994E-5</v>
      </c>
      <c r="O17">
        <v>1</v>
      </c>
    </row>
    <row r="18" spans="1:15" x14ac:dyDescent="0.45">
      <c r="A18" t="s">
        <v>22</v>
      </c>
      <c r="B18" t="s">
        <v>16</v>
      </c>
      <c r="C18">
        <v>63.43365</v>
      </c>
      <c r="D18">
        <v>1</v>
      </c>
      <c r="E18" t="s">
        <v>17</v>
      </c>
      <c r="F18" s="1">
        <v>1.2883E-4</v>
      </c>
      <c r="G18">
        <v>1</v>
      </c>
      <c r="H18" s="1">
        <v>1.4807530999999999E-4</v>
      </c>
      <c r="I18">
        <v>1</v>
      </c>
      <c r="J18" s="1">
        <v>1.2761726299999999E-4</v>
      </c>
      <c r="K18">
        <v>1</v>
      </c>
      <c r="L18" s="1">
        <v>2.0259348300000001E-4</v>
      </c>
      <c r="M18">
        <v>1</v>
      </c>
      <c r="N18" s="1">
        <v>8.1393324599999994E-5</v>
      </c>
      <c r="O18">
        <v>1</v>
      </c>
    </row>
    <row r="19" spans="1:15" x14ac:dyDescent="0.45">
      <c r="A19" t="s">
        <v>22</v>
      </c>
      <c r="B19" t="s">
        <v>16</v>
      </c>
      <c r="C19">
        <v>63.43365</v>
      </c>
      <c r="D19">
        <v>2</v>
      </c>
      <c r="E19" t="s">
        <v>17</v>
      </c>
      <c r="F19" s="1">
        <v>1.2883E-4</v>
      </c>
      <c r="G19">
        <v>1</v>
      </c>
      <c r="H19" s="1">
        <v>1.4807530999999999E-4</v>
      </c>
      <c r="I19">
        <v>1</v>
      </c>
      <c r="J19" s="2">
        <v>1.0944405000000001E-2</v>
      </c>
      <c r="K19">
        <v>0</v>
      </c>
      <c r="L19" s="1">
        <v>2.0259348300000001E-4</v>
      </c>
      <c r="M19">
        <v>1</v>
      </c>
      <c r="N19" s="2">
        <v>3.0690993E-2</v>
      </c>
      <c r="O19">
        <v>0</v>
      </c>
    </row>
    <row r="20" spans="1:15" x14ac:dyDescent="0.45">
      <c r="A20" t="s">
        <v>22</v>
      </c>
      <c r="B20" t="s">
        <v>16</v>
      </c>
      <c r="C20">
        <v>63.43365</v>
      </c>
      <c r="D20">
        <v>3</v>
      </c>
      <c r="E20" t="s">
        <v>17</v>
      </c>
      <c r="F20" s="1">
        <v>1.2883E-4</v>
      </c>
      <c r="G20">
        <v>1</v>
      </c>
      <c r="H20" s="1">
        <v>1.4807530999999999E-4</v>
      </c>
      <c r="I20">
        <v>1</v>
      </c>
      <c r="J20" s="1">
        <v>1.2761726299999999E-4</v>
      </c>
      <c r="K20">
        <v>1</v>
      </c>
      <c r="L20" s="1">
        <v>2.0259348300000001E-4</v>
      </c>
      <c r="M20">
        <v>1</v>
      </c>
      <c r="N20" s="2">
        <v>4.8519841000000001E-2</v>
      </c>
      <c r="O20">
        <v>0</v>
      </c>
    </row>
    <row r="21" spans="1:15" x14ac:dyDescent="0.45">
      <c r="A21" t="s">
        <v>22</v>
      </c>
      <c r="B21" t="s">
        <v>16</v>
      </c>
      <c r="C21">
        <v>63.43365</v>
      </c>
      <c r="D21">
        <v>4</v>
      </c>
      <c r="E21" t="s">
        <v>17</v>
      </c>
      <c r="F21" s="1">
        <v>1.2883E-4</v>
      </c>
      <c r="G21">
        <v>1</v>
      </c>
      <c r="H21" s="1">
        <v>1.4807530999999999E-4</v>
      </c>
      <c r="I21">
        <v>1</v>
      </c>
      <c r="J21" s="1">
        <v>1.2761726299999999E-4</v>
      </c>
      <c r="K21">
        <v>1</v>
      </c>
      <c r="L21" s="1">
        <v>2.0259348300000001E-4</v>
      </c>
      <c r="M21">
        <v>1</v>
      </c>
      <c r="N21" s="1">
        <v>8.1393324599999994E-5</v>
      </c>
      <c r="O21">
        <v>1</v>
      </c>
    </row>
    <row r="22" spans="1:15" x14ac:dyDescent="0.45">
      <c r="A22" t="s">
        <v>23</v>
      </c>
      <c r="B22" t="s">
        <v>19</v>
      </c>
      <c r="C22">
        <v>63.038909999999994</v>
      </c>
      <c r="D22">
        <v>1</v>
      </c>
      <c r="E22" t="s">
        <v>17</v>
      </c>
      <c r="F22" s="1">
        <v>1.2883E-4</v>
      </c>
      <c r="G22">
        <v>1</v>
      </c>
      <c r="H22" s="1">
        <v>1.4807530999999999E-4</v>
      </c>
      <c r="I22">
        <v>1</v>
      </c>
      <c r="J22" s="1">
        <v>1.2761726299999999E-4</v>
      </c>
      <c r="K22">
        <v>1</v>
      </c>
      <c r="L22" s="1">
        <v>2.0259348300000001E-4</v>
      </c>
      <c r="M22">
        <v>1</v>
      </c>
      <c r="N22" s="2">
        <v>1.700111E-3</v>
      </c>
      <c r="O22">
        <v>0</v>
      </c>
    </row>
    <row r="23" spans="1:15" x14ac:dyDescent="0.45">
      <c r="A23" t="s">
        <v>23</v>
      </c>
      <c r="B23" t="s">
        <v>19</v>
      </c>
      <c r="C23">
        <v>63.038909999999994</v>
      </c>
      <c r="D23">
        <v>2</v>
      </c>
      <c r="E23" t="s">
        <v>17</v>
      </c>
      <c r="F23" s="1">
        <v>1.2883E-4</v>
      </c>
      <c r="G23">
        <v>1</v>
      </c>
      <c r="H23" s="1">
        <v>1.4807530999999999E-4</v>
      </c>
      <c r="I23">
        <v>1</v>
      </c>
      <c r="J23" s="1">
        <v>1.2761726299999999E-4</v>
      </c>
      <c r="K23">
        <v>1</v>
      </c>
      <c r="L23" s="1">
        <v>2.0259348300000001E-4</v>
      </c>
      <c r="M23">
        <v>1</v>
      </c>
      <c r="N23" s="1">
        <v>8.1393324599999994E-5</v>
      </c>
      <c r="O23">
        <v>1</v>
      </c>
    </row>
    <row r="24" spans="1:15" x14ac:dyDescent="0.45">
      <c r="A24" t="s">
        <v>23</v>
      </c>
      <c r="B24" t="s">
        <v>19</v>
      </c>
      <c r="C24">
        <v>63.038909999999994</v>
      </c>
      <c r="D24">
        <v>3</v>
      </c>
      <c r="E24" t="s">
        <v>17</v>
      </c>
      <c r="F24" s="1">
        <v>1.2883E-4</v>
      </c>
      <c r="G24">
        <v>1</v>
      </c>
      <c r="H24" s="1">
        <v>1.4807530999999999E-4</v>
      </c>
      <c r="I24">
        <v>1</v>
      </c>
      <c r="J24" s="2">
        <v>2.5596181999999999E-2</v>
      </c>
      <c r="K24">
        <v>0</v>
      </c>
      <c r="L24" s="1">
        <v>2.0259348300000001E-4</v>
      </c>
      <c r="M24">
        <v>1</v>
      </c>
      <c r="N24" s="1">
        <v>8.1393324599999994E-5</v>
      </c>
      <c r="O24">
        <v>1</v>
      </c>
    </row>
    <row r="25" spans="1:15" x14ac:dyDescent="0.45">
      <c r="A25" t="s">
        <v>23</v>
      </c>
      <c r="B25" t="s">
        <v>19</v>
      </c>
      <c r="C25">
        <v>63.038910000000001</v>
      </c>
      <c r="D25">
        <v>4</v>
      </c>
      <c r="E25" t="s">
        <v>17</v>
      </c>
      <c r="F25" s="1">
        <v>1.2883E-4</v>
      </c>
      <c r="G25">
        <v>1</v>
      </c>
      <c r="H25" s="1">
        <v>1.4807530999999999E-4</v>
      </c>
      <c r="I25">
        <v>1</v>
      </c>
      <c r="J25" s="1">
        <v>1.2761726299999999E-4</v>
      </c>
      <c r="K25">
        <v>1</v>
      </c>
      <c r="L25" s="1">
        <v>2.0259348300000001E-4</v>
      </c>
      <c r="M25">
        <v>1</v>
      </c>
      <c r="N25" s="2">
        <v>5.2447316000000001E-2</v>
      </c>
      <c r="O25">
        <v>0</v>
      </c>
    </row>
    <row r="26" spans="1:15" x14ac:dyDescent="0.45">
      <c r="A26" t="s">
        <v>24</v>
      </c>
      <c r="B26" t="s">
        <v>19</v>
      </c>
      <c r="C26">
        <v>92.188839999999999</v>
      </c>
      <c r="D26">
        <v>1</v>
      </c>
      <c r="E26" t="s">
        <v>17</v>
      </c>
      <c r="F26" s="1">
        <v>1.2883E-4</v>
      </c>
      <c r="G26">
        <v>1</v>
      </c>
      <c r="H26" s="1">
        <v>1.4807530999999999E-4</v>
      </c>
      <c r="I26">
        <v>1</v>
      </c>
      <c r="J26" s="2">
        <v>3.7196857999999999E-2</v>
      </c>
      <c r="K26">
        <v>0</v>
      </c>
      <c r="L26" s="2">
        <v>5.9737080000000003E-3</v>
      </c>
      <c r="M26">
        <v>0</v>
      </c>
      <c r="N26" s="2">
        <v>5.3297100000000003E-4</v>
      </c>
      <c r="O26">
        <v>0</v>
      </c>
    </row>
    <row r="27" spans="1:15" x14ac:dyDescent="0.45">
      <c r="A27" t="s">
        <v>24</v>
      </c>
      <c r="B27" t="s">
        <v>19</v>
      </c>
      <c r="C27">
        <v>92.188839999999999</v>
      </c>
      <c r="D27">
        <v>2</v>
      </c>
      <c r="E27" t="s">
        <v>17</v>
      </c>
      <c r="F27" s="1">
        <v>1.2883E-4</v>
      </c>
      <c r="G27">
        <v>1</v>
      </c>
      <c r="H27" s="1">
        <v>1.4807530999999999E-4</v>
      </c>
      <c r="I27">
        <v>1</v>
      </c>
      <c r="J27" s="1">
        <v>1.2761726299999999E-4</v>
      </c>
      <c r="K27">
        <v>1</v>
      </c>
      <c r="L27" s="1">
        <v>2.0259348300000001E-4</v>
      </c>
      <c r="M27">
        <v>1</v>
      </c>
      <c r="N27" s="1">
        <v>8.1393324599999994E-5</v>
      </c>
      <c r="O27">
        <v>1</v>
      </c>
    </row>
    <row r="28" spans="1:15" x14ac:dyDescent="0.45">
      <c r="A28" t="s">
        <v>24</v>
      </c>
      <c r="B28" t="s">
        <v>19</v>
      </c>
      <c r="C28">
        <v>92.188839999999999</v>
      </c>
      <c r="D28">
        <v>3</v>
      </c>
      <c r="E28" t="s">
        <v>17</v>
      </c>
      <c r="F28" s="2">
        <v>4.2829310000000002E-3</v>
      </c>
      <c r="G28">
        <v>0</v>
      </c>
      <c r="H28" s="1">
        <v>1.4807530999999999E-4</v>
      </c>
      <c r="I28">
        <v>1</v>
      </c>
      <c r="J28" s="2">
        <v>1.0153908E-2</v>
      </c>
      <c r="K28">
        <v>0</v>
      </c>
      <c r="L28" s="1">
        <v>2.0259348300000001E-4</v>
      </c>
      <c r="M28">
        <v>1</v>
      </c>
      <c r="N28" s="1">
        <v>8.1393324599999994E-5</v>
      </c>
      <c r="O28">
        <v>1</v>
      </c>
    </row>
    <row r="29" spans="1:15" x14ac:dyDescent="0.45">
      <c r="A29" t="s">
        <v>24</v>
      </c>
      <c r="B29" t="s">
        <v>19</v>
      </c>
      <c r="C29">
        <v>92.188839999999999</v>
      </c>
      <c r="D29">
        <v>4</v>
      </c>
      <c r="E29" t="s">
        <v>17</v>
      </c>
      <c r="F29" s="1">
        <v>1.2883E-4</v>
      </c>
      <c r="G29">
        <v>1</v>
      </c>
      <c r="H29" s="1">
        <v>1.4807530999999999E-4</v>
      </c>
      <c r="I29">
        <v>1</v>
      </c>
      <c r="J29" s="1">
        <v>1.2761726299999999E-4</v>
      </c>
      <c r="K29">
        <v>1</v>
      </c>
      <c r="L29" s="1">
        <v>2.0259348300000001E-4</v>
      </c>
      <c r="M29">
        <v>1</v>
      </c>
      <c r="N29" s="1">
        <v>8.1393324599999994E-5</v>
      </c>
      <c r="O29">
        <v>1</v>
      </c>
    </row>
    <row r="30" spans="1:15" x14ac:dyDescent="0.45">
      <c r="A30" t="s">
        <v>25</v>
      </c>
      <c r="B30" t="s">
        <v>16</v>
      </c>
      <c r="C30">
        <v>11.220699999999999</v>
      </c>
      <c r="D30">
        <v>1</v>
      </c>
      <c r="E30" t="s">
        <v>17</v>
      </c>
      <c r="F30" s="1">
        <v>1.2883E-4</v>
      </c>
      <c r="G30">
        <v>1</v>
      </c>
      <c r="H30" s="1">
        <v>1.4807530999999999E-4</v>
      </c>
      <c r="I30">
        <v>1</v>
      </c>
      <c r="J30" s="1">
        <v>1.2761726299999999E-4</v>
      </c>
      <c r="K30">
        <v>1</v>
      </c>
      <c r="L30" s="1">
        <v>2.0259348300000001E-4</v>
      </c>
      <c r="M30">
        <v>1</v>
      </c>
      <c r="N30" s="2">
        <v>2.2228701E-2</v>
      </c>
      <c r="O30">
        <v>0</v>
      </c>
    </row>
    <row r="31" spans="1:15" x14ac:dyDescent="0.45">
      <c r="A31" t="s">
        <v>25</v>
      </c>
      <c r="B31" t="s">
        <v>16</v>
      </c>
      <c r="C31">
        <v>11.220699999999999</v>
      </c>
      <c r="D31">
        <v>2</v>
      </c>
      <c r="E31" t="s">
        <v>17</v>
      </c>
      <c r="F31" s="1">
        <v>1.2883E-4</v>
      </c>
      <c r="G31">
        <v>1</v>
      </c>
      <c r="H31" s="1">
        <v>1.4807530999999999E-4</v>
      </c>
      <c r="I31">
        <v>1</v>
      </c>
      <c r="J31" s="1">
        <v>1.2761726299999999E-4</v>
      </c>
      <c r="K31">
        <v>1</v>
      </c>
      <c r="L31" s="1">
        <v>2.0259348300000001E-4</v>
      </c>
      <c r="M31">
        <v>1</v>
      </c>
      <c r="N31" s="1">
        <v>8.1393324599999994E-5</v>
      </c>
      <c r="O31">
        <v>1</v>
      </c>
    </row>
    <row r="32" spans="1:15" x14ac:dyDescent="0.45">
      <c r="A32" t="s">
        <v>25</v>
      </c>
      <c r="B32" t="s">
        <v>16</v>
      </c>
      <c r="C32">
        <v>11.220699999999999</v>
      </c>
      <c r="D32">
        <v>3</v>
      </c>
      <c r="E32" t="s">
        <v>17</v>
      </c>
      <c r="F32" s="1">
        <v>1.2883E-4</v>
      </c>
      <c r="G32">
        <v>1</v>
      </c>
      <c r="H32" s="1">
        <v>1.4807530999999999E-4</v>
      </c>
      <c r="I32">
        <v>1</v>
      </c>
      <c r="J32" s="2">
        <v>9.9455600000000009E-3</v>
      </c>
      <c r="K32">
        <v>0</v>
      </c>
      <c r="L32" s="1">
        <v>2.0259348300000001E-4</v>
      </c>
      <c r="M32">
        <v>1</v>
      </c>
      <c r="N32" s="1">
        <v>8.1393324599999994E-5</v>
      </c>
      <c r="O32">
        <v>1</v>
      </c>
    </row>
    <row r="33" spans="1:15" s="17" customFormat="1" x14ac:dyDescent="0.45">
      <c r="A33" s="17" t="s">
        <v>25</v>
      </c>
      <c r="B33" s="17" t="s">
        <v>16</v>
      </c>
      <c r="C33" s="17">
        <v>11.220699999999999</v>
      </c>
      <c r="D33" s="17">
        <v>4</v>
      </c>
      <c r="E33" s="17" t="s">
        <v>17</v>
      </c>
      <c r="F33" s="18">
        <v>1.2883E-4</v>
      </c>
      <c r="G33" s="17">
        <v>1</v>
      </c>
      <c r="H33" s="18">
        <v>1.4807530999999999E-4</v>
      </c>
      <c r="I33" s="17">
        <v>1</v>
      </c>
      <c r="J33" s="18">
        <v>1.2761726299999999E-4</v>
      </c>
      <c r="K33" s="17">
        <v>1</v>
      </c>
      <c r="L33" s="18">
        <v>2.0259348300000001E-4</v>
      </c>
      <c r="M33" s="17">
        <v>1</v>
      </c>
      <c r="N33" s="18">
        <v>8.1393324599999994E-5</v>
      </c>
      <c r="O33" s="17">
        <v>1</v>
      </c>
    </row>
    <row r="34" spans="1:15" x14ac:dyDescent="0.45">
      <c r="A34" t="s">
        <v>15</v>
      </c>
      <c r="B34" t="s">
        <v>16</v>
      </c>
      <c r="C34">
        <v>141.95635000000001</v>
      </c>
      <c r="D34">
        <v>1</v>
      </c>
      <c r="E34" t="s">
        <v>26</v>
      </c>
      <c r="F34" s="2">
        <v>0.47298471721878327</v>
      </c>
      <c r="G34">
        <v>0</v>
      </c>
      <c r="H34" s="1">
        <v>1.4807530999999999E-4</v>
      </c>
      <c r="I34">
        <v>1</v>
      </c>
      <c r="J34" s="1">
        <v>1.2761726299999999E-4</v>
      </c>
      <c r="K34">
        <v>1</v>
      </c>
      <c r="L34" s="1">
        <v>2.0259348300000001E-4</v>
      </c>
      <c r="M34">
        <v>1</v>
      </c>
      <c r="N34" s="11">
        <v>8.1393324583969594E-6</v>
      </c>
      <c r="O34">
        <v>1</v>
      </c>
    </row>
    <row r="35" spans="1:15" x14ac:dyDescent="0.45">
      <c r="A35" t="s">
        <v>15</v>
      </c>
      <c r="B35" t="s">
        <v>16</v>
      </c>
      <c r="C35">
        <v>141.95635000000001</v>
      </c>
      <c r="D35">
        <v>2</v>
      </c>
      <c r="E35" t="s">
        <v>26</v>
      </c>
      <c r="F35" s="1">
        <v>1.2883E-4</v>
      </c>
      <c r="G35">
        <v>1</v>
      </c>
      <c r="H35" s="2">
        <v>0.25832385634737992</v>
      </c>
      <c r="I35">
        <v>0</v>
      </c>
      <c r="J35" s="2">
        <v>0.32865637768880018</v>
      </c>
      <c r="K35">
        <v>0</v>
      </c>
      <c r="L35" s="1">
        <v>2.0259348300000001E-4</v>
      </c>
      <c r="M35">
        <v>1</v>
      </c>
      <c r="N35" s="11">
        <v>8.1393324583969594E-6</v>
      </c>
      <c r="O35">
        <v>1</v>
      </c>
    </row>
    <row r="36" spans="1:15" x14ac:dyDescent="0.45">
      <c r="A36" t="s">
        <v>15</v>
      </c>
      <c r="B36" t="s">
        <v>16</v>
      </c>
      <c r="C36">
        <v>141.95635000000001</v>
      </c>
      <c r="D36">
        <v>3</v>
      </c>
      <c r="E36" t="s">
        <v>26</v>
      </c>
      <c r="F36" s="2">
        <v>0.66182637280420809</v>
      </c>
      <c r="G36">
        <v>0</v>
      </c>
      <c r="H36" s="2">
        <v>0.13953397019206745</v>
      </c>
      <c r="I36">
        <v>0</v>
      </c>
      <c r="J36" s="2">
        <v>2.0858546226483723</v>
      </c>
      <c r="K36">
        <v>0</v>
      </c>
      <c r="L36" s="2">
        <v>1.1595305779934759</v>
      </c>
      <c r="M36">
        <v>0</v>
      </c>
      <c r="N36" s="2">
        <v>1.3615044537716825</v>
      </c>
      <c r="O36">
        <v>0</v>
      </c>
    </row>
    <row r="37" spans="1:15" x14ac:dyDescent="0.45">
      <c r="A37" t="s">
        <v>15</v>
      </c>
      <c r="B37" t="s">
        <v>16</v>
      </c>
      <c r="C37">
        <v>141.95635000000001</v>
      </c>
      <c r="D37">
        <v>4</v>
      </c>
      <c r="E37" t="s">
        <v>26</v>
      </c>
      <c r="F37" s="1">
        <v>1.2883E-4</v>
      </c>
      <c r="G37">
        <v>1</v>
      </c>
      <c r="H37" s="1">
        <v>1.4807530999999999E-4</v>
      </c>
      <c r="I37">
        <v>1</v>
      </c>
      <c r="J37" s="3">
        <v>1.1560486714837088</v>
      </c>
      <c r="K37">
        <v>0</v>
      </c>
      <c r="L37" s="3">
        <v>2.156578877141377</v>
      </c>
      <c r="M37">
        <v>0</v>
      </c>
      <c r="N37" s="3">
        <v>0.62981193916792888</v>
      </c>
      <c r="O37">
        <v>0</v>
      </c>
    </row>
    <row r="38" spans="1:15" x14ac:dyDescent="0.45">
      <c r="A38" t="s">
        <v>18</v>
      </c>
      <c r="B38" t="s">
        <v>19</v>
      </c>
      <c r="C38">
        <v>47.067280000000004</v>
      </c>
      <c r="D38">
        <v>1</v>
      </c>
      <c r="E38" t="s">
        <v>26</v>
      </c>
      <c r="F38" s="2">
        <v>0.69310950334106225</v>
      </c>
      <c r="G38">
        <v>0</v>
      </c>
      <c r="H38" s="1">
        <v>1.4807530999999999E-4</v>
      </c>
      <c r="I38">
        <v>1</v>
      </c>
      <c r="J38" s="2">
        <v>0.65733946514237962</v>
      </c>
      <c r="K38">
        <v>0</v>
      </c>
      <c r="L38" s="2">
        <v>0.18083743804462457</v>
      </c>
      <c r="M38">
        <v>0</v>
      </c>
      <c r="N38" s="2">
        <v>4.7653335086249982</v>
      </c>
      <c r="O38">
        <v>0</v>
      </c>
    </row>
    <row r="39" spans="1:15" x14ac:dyDescent="0.45">
      <c r="A39" t="s">
        <v>18</v>
      </c>
      <c r="B39" t="s">
        <v>19</v>
      </c>
      <c r="C39">
        <v>47.067280000000004</v>
      </c>
      <c r="D39">
        <v>2</v>
      </c>
      <c r="E39" t="s">
        <v>26</v>
      </c>
      <c r="F39" s="2">
        <v>0.4375570637137795</v>
      </c>
      <c r="G39">
        <v>0</v>
      </c>
      <c r="H39" s="1">
        <v>1.4807530999999999E-4</v>
      </c>
      <c r="I39">
        <v>1</v>
      </c>
      <c r="J39" s="2">
        <v>0.15610548073286901</v>
      </c>
      <c r="K39">
        <v>0</v>
      </c>
      <c r="L39" s="2">
        <v>0.79232047602989808</v>
      </c>
      <c r="M39">
        <v>0</v>
      </c>
      <c r="N39" s="2">
        <v>0.16156640673529249</v>
      </c>
      <c r="O39">
        <v>0</v>
      </c>
    </row>
    <row r="40" spans="1:15" x14ac:dyDescent="0.45">
      <c r="A40" t="s">
        <v>18</v>
      </c>
      <c r="B40" t="s">
        <v>19</v>
      </c>
      <c r="C40">
        <v>47.067280000000004</v>
      </c>
      <c r="D40">
        <v>3</v>
      </c>
      <c r="E40" t="s">
        <v>26</v>
      </c>
      <c r="F40" s="1">
        <v>1.2883E-4</v>
      </c>
      <c r="G40">
        <v>1</v>
      </c>
      <c r="H40" s="1">
        <v>1.4807530999999999E-4</v>
      </c>
      <c r="I40">
        <v>1</v>
      </c>
      <c r="J40" s="2">
        <v>0.56886593410295305</v>
      </c>
      <c r="K40">
        <v>0</v>
      </c>
      <c r="L40" s="2">
        <v>8.1573256241690803E-2</v>
      </c>
      <c r="M40">
        <v>0</v>
      </c>
      <c r="N40" s="2">
        <v>1.6980012602280301</v>
      </c>
      <c r="O40">
        <v>0</v>
      </c>
    </row>
    <row r="41" spans="1:15" x14ac:dyDescent="0.45">
      <c r="A41" t="s">
        <v>18</v>
      </c>
      <c r="B41" t="s">
        <v>19</v>
      </c>
      <c r="C41">
        <v>47.067280000000004</v>
      </c>
      <c r="D41">
        <v>4</v>
      </c>
      <c r="E41" t="s">
        <v>26</v>
      </c>
      <c r="F41" s="3">
        <v>0.11098611085195793</v>
      </c>
      <c r="G41">
        <v>0</v>
      </c>
      <c r="H41" s="3">
        <v>0.49137072649005159</v>
      </c>
      <c r="I41">
        <v>0</v>
      </c>
      <c r="J41" s="1">
        <v>1.2761726299999999E-4</v>
      </c>
      <c r="K41">
        <v>1</v>
      </c>
      <c r="L41" s="3">
        <v>0.39585691056800748</v>
      </c>
      <c r="M41">
        <v>0</v>
      </c>
      <c r="N41" s="3">
        <v>11.759479595997062</v>
      </c>
      <c r="O41">
        <v>0</v>
      </c>
    </row>
    <row r="42" spans="1:15" x14ac:dyDescent="0.45">
      <c r="A42" t="s">
        <v>20</v>
      </c>
      <c r="B42" t="s">
        <v>16</v>
      </c>
      <c r="C42" s="59">
        <v>86.853460000000013</v>
      </c>
      <c r="D42">
        <v>1</v>
      </c>
      <c r="E42" t="s">
        <v>26</v>
      </c>
      <c r="F42" s="2">
        <v>0.74642919077725489</v>
      </c>
      <c r="G42">
        <v>0</v>
      </c>
      <c r="H42" s="2">
        <v>0.23628587195697096</v>
      </c>
      <c r="I42">
        <v>0</v>
      </c>
      <c r="J42" s="2">
        <v>0.2929344682918702</v>
      </c>
      <c r="K42">
        <v>0</v>
      </c>
      <c r="L42" s="2">
        <v>1.8462036107010622</v>
      </c>
      <c r="M42">
        <v>0</v>
      </c>
      <c r="N42" s="2">
        <v>0.68265531640194432</v>
      </c>
      <c r="O42">
        <v>0</v>
      </c>
    </row>
    <row r="43" spans="1:15" x14ac:dyDescent="0.45">
      <c r="A43" t="s">
        <v>20</v>
      </c>
      <c r="B43" t="s">
        <v>16</v>
      </c>
      <c r="C43" s="59">
        <v>86.853460000000013</v>
      </c>
      <c r="D43">
        <v>2</v>
      </c>
      <c r="E43" t="s">
        <v>26</v>
      </c>
      <c r="F43" s="2">
        <v>0.38729603652784683</v>
      </c>
      <c r="G43">
        <v>0</v>
      </c>
      <c r="H43" s="2">
        <v>0.47887331687256368</v>
      </c>
      <c r="I43">
        <v>0</v>
      </c>
      <c r="J43" s="2">
        <v>1.846290729182722</v>
      </c>
      <c r="K43">
        <v>0</v>
      </c>
      <c r="L43" s="2">
        <v>2.3824186891672161</v>
      </c>
      <c r="M43">
        <v>0</v>
      </c>
      <c r="N43" s="2">
        <v>2.5496345772379803</v>
      </c>
      <c r="O43">
        <v>0</v>
      </c>
    </row>
    <row r="44" spans="1:15" x14ac:dyDescent="0.45">
      <c r="A44" t="s">
        <v>20</v>
      </c>
      <c r="B44" t="s">
        <v>16</v>
      </c>
      <c r="C44" s="59">
        <v>86.853460000000013</v>
      </c>
      <c r="D44">
        <v>3</v>
      </c>
      <c r="E44" t="s">
        <v>26</v>
      </c>
      <c r="F44" s="2">
        <v>1.7461062212886933</v>
      </c>
      <c r="G44">
        <v>0</v>
      </c>
      <c r="H44" s="2">
        <v>0.33680789244834386</v>
      </c>
      <c r="I44">
        <v>0</v>
      </c>
      <c r="J44" s="2">
        <v>2.4529166730287355</v>
      </c>
      <c r="K44">
        <v>0</v>
      </c>
      <c r="L44" s="2">
        <v>0.33155136852955547</v>
      </c>
      <c r="M44">
        <v>0</v>
      </c>
      <c r="N44" s="2">
        <v>2.3427638568694942</v>
      </c>
      <c r="O44">
        <v>0</v>
      </c>
    </row>
    <row r="45" spans="1:15" x14ac:dyDescent="0.45">
      <c r="A45" t="s">
        <v>20</v>
      </c>
      <c r="B45" t="s">
        <v>16</v>
      </c>
      <c r="C45" s="59">
        <v>86.853460000000013</v>
      </c>
      <c r="D45">
        <v>4</v>
      </c>
      <c r="E45" t="s">
        <v>26</v>
      </c>
      <c r="F45" s="1">
        <v>1.2883E-4</v>
      </c>
      <c r="G45">
        <v>1</v>
      </c>
      <c r="H45" s="3">
        <v>0.29228546171196379</v>
      </c>
      <c r="I45">
        <v>0</v>
      </c>
      <c r="J45" s="3">
        <v>0.51717272282606486</v>
      </c>
      <c r="K45">
        <v>0</v>
      </c>
      <c r="L45" s="1">
        <v>2.0259348300000001E-4</v>
      </c>
      <c r="M45">
        <v>1</v>
      </c>
      <c r="N45" s="3">
        <v>0.24550085231529156</v>
      </c>
      <c r="O45">
        <v>0</v>
      </c>
    </row>
    <row r="46" spans="1:15" ht="15.75" x14ac:dyDescent="0.5">
      <c r="A46" t="s">
        <v>21</v>
      </c>
      <c r="B46" t="s">
        <v>19</v>
      </c>
      <c r="C46">
        <v>111.40022</v>
      </c>
      <c r="D46">
        <v>1</v>
      </c>
      <c r="E46" t="s">
        <v>26</v>
      </c>
      <c r="F46" s="4">
        <v>0.44219999999999998</v>
      </c>
      <c r="G46">
        <v>0</v>
      </c>
      <c r="H46" s="1">
        <v>1.4807530999999999E-4</v>
      </c>
      <c r="I46">
        <v>1</v>
      </c>
      <c r="J46" s="2">
        <v>0.79549999999999998</v>
      </c>
      <c r="K46">
        <v>0</v>
      </c>
      <c r="L46" s="1">
        <v>2.0259348300000001E-4</v>
      </c>
      <c r="M46">
        <v>1</v>
      </c>
      <c r="N46" s="4">
        <v>5.3030999999999997</v>
      </c>
      <c r="O46">
        <v>0</v>
      </c>
    </row>
    <row r="47" spans="1:15" ht="15.75" x14ac:dyDescent="0.5">
      <c r="A47" t="s">
        <v>21</v>
      </c>
      <c r="B47" t="s">
        <v>19</v>
      </c>
      <c r="C47">
        <v>111.40022</v>
      </c>
      <c r="D47">
        <v>2</v>
      </c>
      <c r="E47" t="s">
        <v>26</v>
      </c>
      <c r="F47" s="4">
        <v>0.1416</v>
      </c>
      <c r="G47">
        <v>0</v>
      </c>
      <c r="H47" s="4">
        <v>0.3175</v>
      </c>
      <c r="I47">
        <v>0</v>
      </c>
      <c r="J47" s="1">
        <v>1.2761726299999999E-4</v>
      </c>
      <c r="K47">
        <v>1</v>
      </c>
      <c r="L47" s="1">
        <v>2.0259348300000001E-4</v>
      </c>
      <c r="M47">
        <v>1</v>
      </c>
      <c r="N47" s="11">
        <v>8.1393324583969594E-6</v>
      </c>
      <c r="O47">
        <v>1</v>
      </c>
    </row>
    <row r="48" spans="1:15" ht="15.75" x14ac:dyDescent="0.5">
      <c r="A48" t="s">
        <v>21</v>
      </c>
      <c r="B48" t="s">
        <v>19</v>
      </c>
      <c r="C48">
        <v>111.40022</v>
      </c>
      <c r="D48">
        <v>3</v>
      </c>
      <c r="E48" t="s">
        <v>26</v>
      </c>
      <c r="F48" s="1">
        <v>1.2883E-4</v>
      </c>
      <c r="G48">
        <v>1</v>
      </c>
      <c r="H48" s="1">
        <v>1.4807530999999999E-4</v>
      </c>
      <c r="I48">
        <v>1</v>
      </c>
      <c r="J48" s="1">
        <v>1.2761726299999999E-4</v>
      </c>
      <c r="K48">
        <v>1</v>
      </c>
      <c r="L48" s="6">
        <v>1.6108</v>
      </c>
      <c r="M48">
        <v>0</v>
      </c>
      <c r="N48" s="11">
        <v>8.1393324583969594E-6</v>
      </c>
      <c r="O48">
        <v>1</v>
      </c>
    </row>
    <row r="49" spans="1:15" ht="15.75" x14ac:dyDescent="0.5">
      <c r="A49" t="s">
        <v>21</v>
      </c>
      <c r="B49" t="s">
        <v>19</v>
      </c>
      <c r="C49">
        <v>111.40022</v>
      </c>
      <c r="D49">
        <v>4</v>
      </c>
      <c r="E49" t="s">
        <v>26</v>
      </c>
      <c r="F49" s="5">
        <v>0.36570000000000003</v>
      </c>
      <c r="G49">
        <v>0</v>
      </c>
      <c r="H49" s="1">
        <v>1.4807530999999999E-4</v>
      </c>
      <c r="I49">
        <v>1</v>
      </c>
      <c r="J49" s="5">
        <v>1.5367</v>
      </c>
      <c r="K49">
        <v>0</v>
      </c>
      <c r="L49" s="1">
        <v>2.0259348300000001E-4</v>
      </c>
      <c r="M49">
        <v>1</v>
      </c>
      <c r="N49" s="5">
        <v>7.1999999999999998E-3</v>
      </c>
      <c r="O49">
        <v>0</v>
      </c>
    </row>
    <row r="50" spans="1:15" x14ac:dyDescent="0.45">
      <c r="A50" t="s">
        <v>22</v>
      </c>
      <c r="B50" t="s">
        <v>16</v>
      </c>
      <c r="C50">
        <v>63.43365</v>
      </c>
      <c r="D50">
        <v>1</v>
      </c>
      <c r="E50" t="s">
        <v>26</v>
      </c>
      <c r="F50" s="1">
        <v>1.2883E-4</v>
      </c>
      <c r="G50">
        <v>1</v>
      </c>
      <c r="H50" s="2">
        <v>0.2298568431989963</v>
      </c>
      <c r="I50">
        <v>0</v>
      </c>
      <c r="J50" s="1">
        <v>1.2761726299999999E-4</v>
      </c>
      <c r="K50">
        <v>1</v>
      </c>
      <c r="L50" s="2">
        <v>0.1610359933061272</v>
      </c>
      <c r="M50">
        <v>0</v>
      </c>
      <c r="N50" s="2">
        <v>4.7831734249834144</v>
      </c>
      <c r="O50">
        <v>0</v>
      </c>
    </row>
    <row r="51" spans="1:15" x14ac:dyDescent="0.45">
      <c r="A51" t="s">
        <v>22</v>
      </c>
      <c r="B51" t="s">
        <v>16</v>
      </c>
      <c r="C51">
        <v>63.43365</v>
      </c>
      <c r="D51">
        <v>2</v>
      </c>
      <c r="E51" t="s">
        <v>26</v>
      </c>
      <c r="F51" s="2">
        <v>1.7522728277219384</v>
      </c>
      <c r="G51">
        <v>0</v>
      </c>
      <c r="H51" s="2">
        <v>0.44143826271751535</v>
      </c>
      <c r="I51">
        <v>0</v>
      </c>
      <c r="J51" s="2">
        <v>1.9427533581234564</v>
      </c>
      <c r="K51">
        <v>0</v>
      </c>
      <c r="L51" s="2">
        <v>0.64600621421934812</v>
      </c>
      <c r="M51">
        <v>0</v>
      </c>
      <c r="N51" s="2">
        <v>2.5190046251002971</v>
      </c>
      <c r="O51">
        <v>0</v>
      </c>
    </row>
    <row r="52" spans="1:15" x14ac:dyDescent="0.45">
      <c r="A52" t="s">
        <v>22</v>
      </c>
      <c r="B52" t="s">
        <v>16</v>
      </c>
      <c r="C52">
        <v>63.43365</v>
      </c>
      <c r="D52">
        <v>3</v>
      </c>
      <c r="E52" t="s">
        <v>26</v>
      </c>
      <c r="F52" s="2">
        <v>0.49888799104911336</v>
      </c>
      <c r="G52">
        <v>0</v>
      </c>
      <c r="H52" s="1">
        <v>1.4807530999999999E-4</v>
      </c>
      <c r="I52">
        <v>1</v>
      </c>
      <c r="J52" s="2">
        <v>0.13616284842673462</v>
      </c>
      <c r="K52">
        <v>0</v>
      </c>
      <c r="L52" s="2">
        <v>4.9736541789292578E-2</v>
      </c>
      <c r="M52">
        <v>0</v>
      </c>
      <c r="N52" s="2">
        <v>1.1891303282290684</v>
      </c>
      <c r="O52">
        <v>0</v>
      </c>
    </row>
    <row r="53" spans="1:15" x14ac:dyDescent="0.45">
      <c r="A53" t="s">
        <v>22</v>
      </c>
      <c r="B53" t="s">
        <v>16</v>
      </c>
      <c r="C53">
        <v>63.43365</v>
      </c>
      <c r="D53">
        <v>4</v>
      </c>
      <c r="E53" t="s">
        <v>26</v>
      </c>
      <c r="F53" s="1">
        <v>1.2883E-4</v>
      </c>
      <c r="G53">
        <v>1</v>
      </c>
      <c r="H53" s="3">
        <v>0.21865648321128478</v>
      </c>
      <c r="I53">
        <v>0</v>
      </c>
      <c r="J53" s="3">
        <v>1.4858008792008814</v>
      </c>
      <c r="K53">
        <v>0</v>
      </c>
      <c r="L53" s="1">
        <v>2.0259348300000001E-4</v>
      </c>
      <c r="M53">
        <v>1</v>
      </c>
      <c r="N53" s="3">
        <v>0.99234746038111865</v>
      </c>
      <c r="O53">
        <v>0</v>
      </c>
    </row>
    <row r="54" spans="1:15" x14ac:dyDescent="0.45">
      <c r="A54" t="s">
        <v>23</v>
      </c>
      <c r="B54" t="s">
        <v>19</v>
      </c>
      <c r="C54">
        <v>63.038909999999994</v>
      </c>
      <c r="D54">
        <v>1</v>
      </c>
      <c r="E54" t="s">
        <v>26</v>
      </c>
      <c r="F54" s="2">
        <v>0.69633153120903535</v>
      </c>
      <c r="G54">
        <v>0</v>
      </c>
      <c r="H54" s="2">
        <v>0.14838459876881663</v>
      </c>
      <c r="I54">
        <v>0</v>
      </c>
      <c r="J54" s="2">
        <v>1.467632199763296</v>
      </c>
      <c r="K54">
        <v>0</v>
      </c>
      <c r="L54" s="2">
        <v>1.2366139971448313</v>
      </c>
      <c r="M54">
        <v>0</v>
      </c>
      <c r="N54" s="2">
        <v>0.66139914030091096</v>
      </c>
      <c r="O54">
        <v>0</v>
      </c>
    </row>
    <row r="55" spans="1:15" x14ac:dyDescent="0.45">
      <c r="A55" t="s">
        <v>23</v>
      </c>
      <c r="B55" t="s">
        <v>19</v>
      </c>
      <c r="C55">
        <v>63.038909999999994</v>
      </c>
      <c r="D55">
        <v>2</v>
      </c>
      <c r="E55" t="s">
        <v>26</v>
      </c>
      <c r="F55" s="1">
        <v>1.2883E-4</v>
      </c>
      <c r="G55">
        <v>1</v>
      </c>
      <c r="H55" s="2">
        <v>8.7637907863208117E-2</v>
      </c>
      <c r="I55">
        <v>0</v>
      </c>
      <c r="J55" s="2">
        <v>0.23752124137746097</v>
      </c>
      <c r="K55">
        <v>0</v>
      </c>
      <c r="L55" s="2">
        <v>0.52464715571245013</v>
      </c>
      <c r="M55">
        <v>0</v>
      </c>
      <c r="N55" s="2">
        <v>3.715094416444364</v>
      </c>
      <c r="O55">
        <v>0</v>
      </c>
    </row>
    <row r="56" spans="1:15" x14ac:dyDescent="0.45">
      <c r="A56" t="s">
        <v>23</v>
      </c>
      <c r="B56" t="s">
        <v>19</v>
      </c>
      <c r="C56">
        <v>63.038909999999994</v>
      </c>
      <c r="D56">
        <v>3</v>
      </c>
      <c r="E56" t="s">
        <v>26</v>
      </c>
      <c r="F56" s="2">
        <v>4.7836425658523405</v>
      </c>
      <c r="G56">
        <v>0</v>
      </c>
      <c r="H56" s="2">
        <v>0.33682733131707082</v>
      </c>
      <c r="I56">
        <v>0</v>
      </c>
      <c r="J56" s="2">
        <v>1.570360066806803</v>
      </c>
      <c r="K56">
        <v>0</v>
      </c>
      <c r="L56" s="2">
        <v>3.2704285433115832</v>
      </c>
      <c r="M56">
        <v>0</v>
      </c>
      <c r="N56" s="2">
        <v>6.3623602670848367</v>
      </c>
      <c r="O56">
        <v>0</v>
      </c>
    </row>
    <row r="57" spans="1:15" x14ac:dyDescent="0.45">
      <c r="A57" t="s">
        <v>23</v>
      </c>
      <c r="B57" t="s">
        <v>19</v>
      </c>
      <c r="C57">
        <v>63.038910000000001</v>
      </c>
      <c r="D57">
        <v>4</v>
      </c>
      <c r="E57" t="s">
        <v>26</v>
      </c>
      <c r="F57" s="1">
        <v>1.2883E-4</v>
      </c>
      <c r="G57">
        <v>1</v>
      </c>
      <c r="H57" s="3">
        <v>0.13613956680338243</v>
      </c>
      <c r="I57">
        <v>0</v>
      </c>
      <c r="J57" s="3">
        <v>0.45812742873489876</v>
      </c>
      <c r="K57">
        <v>0</v>
      </c>
      <c r="L57" s="1">
        <v>2.0259348300000001E-4</v>
      </c>
      <c r="M57">
        <v>1</v>
      </c>
      <c r="N57" s="3">
        <v>0.76075263724434727</v>
      </c>
      <c r="O57">
        <v>0</v>
      </c>
    </row>
    <row r="58" spans="1:15" ht="15.75" x14ac:dyDescent="0.5">
      <c r="A58" t="s">
        <v>24</v>
      </c>
      <c r="B58" t="s">
        <v>19</v>
      </c>
      <c r="C58">
        <v>92.188839999999999</v>
      </c>
      <c r="D58">
        <v>1</v>
      </c>
      <c r="E58" t="s">
        <v>26</v>
      </c>
      <c r="F58" s="4">
        <v>0.25719999999999998</v>
      </c>
      <c r="G58">
        <v>0</v>
      </c>
      <c r="H58" s="1">
        <v>1.4807530999999999E-4</v>
      </c>
      <c r="I58">
        <v>1</v>
      </c>
      <c r="J58" s="4">
        <v>0.21299999999999999</v>
      </c>
      <c r="K58">
        <v>0</v>
      </c>
      <c r="L58" s="1">
        <v>2.0259348300000001E-4</v>
      </c>
      <c r="M58">
        <v>1</v>
      </c>
      <c r="N58" s="11">
        <v>8.1393324583969594E-6</v>
      </c>
      <c r="O58">
        <v>1</v>
      </c>
    </row>
    <row r="59" spans="1:15" x14ac:dyDescent="0.45">
      <c r="A59" t="s">
        <v>24</v>
      </c>
      <c r="B59" t="s">
        <v>19</v>
      </c>
      <c r="C59">
        <v>92.188839999999999</v>
      </c>
      <c r="D59">
        <v>2</v>
      </c>
      <c r="E59" t="s">
        <v>26</v>
      </c>
      <c r="F59" s="1">
        <v>1.2883E-4</v>
      </c>
      <c r="G59">
        <v>1</v>
      </c>
      <c r="H59" s="1">
        <v>1.4807530999999999E-4</v>
      </c>
      <c r="I59">
        <v>1</v>
      </c>
      <c r="J59" s="1">
        <v>1.2761726299999999E-4</v>
      </c>
      <c r="K59">
        <v>1</v>
      </c>
      <c r="L59" s="1">
        <v>2.0259348300000001E-4</v>
      </c>
      <c r="M59">
        <v>1</v>
      </c>
      <c r="N59" s="11">
        <v>8.1393324583969594E-6</v>
      </c>
      <c r="O59">
        <v>1</v>
      </c>
    </row>
    <row r="60" spans="1:15" x14ac:dyDescent="0.45">
      <c r="A60" t="s">
        <v>24</v>
      </c>
      <c r="B60" t="s">
        <v>19</v>
      </c>
      <c r="C60">
        <v>92.188839999999999</v>
      </c>
      <c r="D60">
        <v>3</v>
      </c>
      <c r="E60" t="s">
        <v>26</v>
      </c>
      <c r="F60" s="1">
        <v>1.2883E-4</v>
      </c>
      <c r="G60">
        <v>1</v>
      </c>
      <c r="H60" s="1">
        <v>1.4807530999999999E-4</v>
      </c>
      <c r="I60">
        <v>1</v>
      </c>
      <c r="J60" s="1">
        <v>1.2761726299999999E-4</v>
      </c>
      <c r="K60">
        <v>1</v>
      </c>
      <c r="L60" s="1">
        <v>2.0259348300000001E-4</v>
      </c>
      <c r="M60">
        <v>1</v>
      </c>
      <c r="N60" s="11">
        <v>8.1393324583969594E-6</v>
      </c>
      <c r="O60">
        <v>1</v>
      </c>
    </row>
    <row r="61" spans="1:15" x14ac:dyDescent="0.45">
      <c r="A61" t="s">
        <v>24</v>
      </c>
      <c r="B61" t="s">
        <v>19</v>
      </c>
      <c r="C61">
        <v>92.188839999999999</v>
      </c>
      <c r="D61">
        <v>4</v>
      </c>
      <c r="E61" t="s">
        <v>26</v>
      </c>
      <c r="F61" s="1">
        <v>1.2883E-4</v>
      </c>
      <c r="G61">
        <v>1</v>
      </c>
      <c r="H61" s="1">
        <v>1.4807530999999999E-4</v>
      </c>
      <c r="I61">
        <v>1</v>
      </c>
      <c r="J61" s="1">
        <v>1.2761726299999999E-4</v>
      </c>
      <c r="K61">
        <v>1</v>
      </c>
      <c r="L61" s="1">
        <v>2.0259348300000001E-4</v>
      </c>
      <c r="M61">
        <v>1</v>
      </c>
      <c r="N61" s="11">
        <v>8.1393324583969594E-6</v>
      </c>
      <c r="O61">
        <v>1</v>
      </c>
    </row>
    <row r="62" spans="1:15" x14ac:dyDescent="0.45">
      <c r="A62" t="s">
        <v>25</v>
      </c>
      <c r="B62" t="s">
        <v>16</v>
      </c>
      <c r="C62">
        <v>11.220699999999999</v>
      </c>
      <c r="D62">
        <v>1</v>
      </c>
      <c r="E62" t="s">
        <v>26</v>
      </c>
      <c r="F62" s="1">
        <v>1.2883E-4</v>
      </c>
      <c r="G62">
        <v>1</v>
      </c>
      <c r="H62" s="1">
        <v>1.4807530999999999E-4</v>
      </c>
      <c r="I62">
        <v>1</v>
      </c>
      <c r="J62" s="2">
        <v>0.49073679922061209</v>
      </c>
      <c r="K62">
        <v>0</v>
      </c>
      <c r="L62" s="2">
        <v>0.13624012658481682</v>
      </c>
      <c r="M62">
        <v>0</v>
      </c>
      <c r="N62" s="2">
        <v>0.30648678409182095</v>
      </c>
      <c r="O62">
        <v>0</v>
      </c>
    </row>
    <row r="63" spans="1:15" x14ac:dyDescent="0.45">
      <c r="A63" t="s">
        <v>25</v>
      </c>
      <c r="B63" t="s">
        <v>16</v>
      </c>
      <c r="C63">
        <v>11.220699999999999</v>
      </c>
      <c r="D63">
        <v>2</v>
      </c>
      <c r="E63" t="s">
        <v>26</v>
      </c>
      <c r="F63" s="1">
        <v>1.2883E-4</v>
      </c>
      <c r="G63">
        <v>1</v>
      </c>
      <c r="H63" s="2">
        <v>0.63903174040785571</v>
      </c>
      <c r="I63">
        <v>0</v>
      </c>
      <c r="J63" s="2">
        <v>0.52163481199756889</v>
      </c>
      <c r="K63">
        <v>0</v>
      </c>
      <c r="L63" s="1">
        <v>2.0259348300000001E-4</v>
      </c>
      <c r="M63">
        <v>1</v>
      </c>
      <c r="N63" s="2">
        <v>58.790596357753586</v>
      </c>
      <c r="O63">
        <v>0</v>
      </c>
    </row>
    <row r="64" spans="1:15" x14ac:dyDescent="0.45">
      <c r="A64" t="s">
        <v>25</v>
      </c>
      <c r="B64" t="s">
        <v>16</v>
      </c>
      <c r="C64">
        <v>11.220699999999999</v>
      </c>
      <c r="D64">
        <v>3</v>
      </c>
      <c r="E64" t="s">
        <v>26</v>
      </c>
      <c r="F64" s="2">
        <v>9.6270565510821249E-2</v>
      </c>
      <c r="G64">
        <v>0</v>
      </c>
      <c r="H64" s="1">
        <v>1.4807530999999999E-4</v>
      </c>
      <c r="I64">
        <v>1</v>
      </c>
      <c r="J64" s="2">
        <v>0.95783663210393954</v>
      </c>
      <c r="K64">
        <v>0</v>
      </c>
      <c r="L64" s="1">
        <v>2.0259348300000001E-4</v>
      </c>
      <c r="M64">
        <v>1</v>
      </c>
      <c r="N64" s="2">
        <v>3.4259036983941402</v>
      </c>
      <c r="O64">
        <v>0</v>
      </c>
    </row>
    <row r="65" spans="1:15" x14ac:dyDescent="0.45">
      <c r="A65" t="s">
        <v>25</v>
      </c>
      <c r="B65" t="s">
        <v>16</v>
      </c>
      <c r="C65">
        <v>11.220699999999999</v>
      </c>
      <c r="D65">
        <v>4</v>
      </c>
      <c r="E65" t="s">
        <v>26</v>
      </c>
      <c r="F65" s="1">
        <v>1.2883E-4</v>
      </c>
      <c r="G65">
        <v>1</v>
      </c>
      <c r="H65" s="1">
        <v>1.4807530999999999E-4</v>
      </c>
      <c r="I65">
        <v>1</v>
      </c>
      <c r="J65" s="2">
        <v>0.21286228041677149</v>
      </c>
      <c r="K65">
        <v>0</v>
      </c>
      <c r="L65" s="2">
        <v>0.59574411128890636</v>
      </c>
      <c r="M65">
        <v>0</v>
      </c>
      <c r="N65" s="2">
        <v>10.954900448130299</v>
      </c>
      <c r="O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92"/>
  <sheetViews>
    <sheetView zoomScaleNormal="100" workbookViewId="0">
      <selection activeCell="F35" sqref="F35"/>
    </sheetView>
  </sheetViews>
  <sheetFormatPr baseColWidth="10" defaultRowHeight="14.25" x14ac:dyDescent="0.45"/>
  <cols>
    <col min="1" max="1" width="18.86328125" bestFit="1" customWidth="1"/>
    <col min="2" max="3" width="18.86328125" customWidth="1"/>
    <col min="4" max="4" width="12.3984375" bestFit="1" customWidth="1"/>
    <col min="5" max="5" width="26" bestFit="1" customWidth="1"/>
    <col min="6" max="6" width="15.59765625" style="2" bestFit="1" customWidth="1"/>
    <col min="8" max="8" width="15.59765625" style="2" bestFit="1" customWidth="1"/>
    <col min="9" max="9" width="15" customWidth="1"/>
    <col min="10" max="10" width="14.59765625" style="2" bestFit="1" customWidth="1"/>
    <col min="12" max="12" width="16.1328125" style="2" bestFit="1" customWidth="1"/>
    <col min="13" max="13" width="19.73046875" bestFit="1" customWidth="1"/>
    <col min="14" max="14" width="15.59765625" style="2" bestFit="1" customWidth="1"/>
  </cols>
  <sheetData>
    <row r="1" spans="1:15" x14ac:dyDescent="0.45">
      <c r="A1" s="14" t="s">
        <v>10</v>
      </c>
      <c r="B1" s="14" t="s">
        <v>11</v>
      </c>
      <c r="C1" s="14" t="s">
        <v>12</v>
      </c>
      <c r="D1" s="14" t="s">
        <v>14</v>
      </c>
      <c r="E1" s="14" t="s">
        <v>27</v>
      </c>
      <c r="F1" s="22" t="s">
        <v>0</v>
      </c>
      <c r="G1" s="15" t="s">
        <v>5</v>
      </c>
      <c r="H1" s="22" t="s">
        <v>1</v>
      </c>
      <c r="I1" s="15" t="s">
        <v>6</v>
      </c>
      <c r="J1" s="22" t="s">
        <v>2</v>
      </c>
      <c r="K1" s="15" t="s">
        <v>7</v>
      </c>
      <c r="L1" s="22" t="s">
        <v>3</v>
      </c>
      <c r="M1" s="16" t="s">
        <v>8</v>
      </c>
      <c r="N1" s="26" t="s">
        <v>4</v>
      </c>
      <c r="O1" s="20" t="s">
        <v>9</v>
      </c>
    </row>
    <row r="2" spans="1:15" x14ac:dyDescent="0.45">
      <c r="A2" t="s">
        <v>15</v>
      </c>
      <c r="B2" t="s">
        <v>16</v>
      </c>
      <c r="C2">
        <v>141.95635000000001</v>
      </c>
      <c r="D2" t="s">
        <v>17</v>
      </c>
      <c r="E2" s="21" t="s">
        <v>28</v>
      </c>
      <c r="F2" s="1">
        <v>1.2883E-4</v>
      </c>
      <c r="G2">
        <v>1</v>
      </c>
      <c r="H2" s="2">
        <v>79.487743772434555</v>
      </c>
      <c r="I2">
        <v>0</v>
      </c>
      <c r="J2" s="1">
        <v>1.2761726299999999E-4</v>
      </c>
      <c r="K2">
        <v>1</v>
      </c>
      <c r="L2" s="2">
        <v>849.24918657001729</v>
      </c>
      <c r="M2">
        <v>0</v>
      </c>
      <c r="N2" s="23">
        <v>2215.8314675761039</v>
      </c>
      <c r="O2">
        <v>0</v>
      </c>
    </row>
    <row r="3" spans="1:15" x14ac:dyDescent="0.45">
      <c r="A3" t="s">
        <v>15</v>
      </c>
      <c r="B3" t="s">
        <v>16</v>
      </c>
      <c r="C3">
        <v>141.95635000000001</v>
      </c>
      <c r="D3" t="s">
        <v>17</v>
      </c>
      <c r="E3" s="21" t="s">
        <v>28</v>
      </c>
      <c r="F3" s="23">
        <v>2506.837649459701</v>
      </c>
      <c r="G3">
        <v>0</v>
      </c>
      <c r="H3" s="2">
        <v>42.015822584245207</v>
      </c>
      <c r="I3">
        <v>0</v>
      </c>
      <c r="J3" s="1">
        <v>1.2761726299999999E-4</v>
      </c>
      <c r="K3">
        <v>1</v>
      </c>
      <c r="L3" s="2">
        <v>282.48648184705178</v>
      </c>
      <c r="M3">
        <v>0</v>
      </c>
      <c r="N3" s="2">
        <v>1355.4628364656796</v>
      </c>
      <c r="O3">
        <v>0</v>
      </c>
    </row>
    <row r="4" spans="1:15" x14ac:dyDescent="0.45">
      <c r="A4" t="s">
        <v>15</v>
      </c>
      <c r="B4" t="s">
        <v>16</v>
      </c>
      <c r="C4">
        <v>141.95635000000001</v>
      </c>
      <c r="D4" t="s">
        <v>17</v>
      </c>
      <c r="E4" s="21" t="s">
        <v>28</v>
      </c>
      <c r="F4" s="23">
        <v>1090.5019966320021</v>
      </c>
      <c r="G4">
        <v>0</v>
      </c>
      <c r="H4" s="1">
        <v>1.4807530999999999E-4</v>
      </c>
      <c r="I4">
        <v>1</v>
      </c>
      <c r="J4" s="2">
        <v>48.851060687624759</v>
      </c>
      <c r="K4">
        <v>0</v>
      </c>
      <c r="L4" s="2">
        <v>77.702557720367352</v>
      </c>
      <c r="M4">
        <v>0</v>
      </c>
      <c r="N4" s="2">
        <v>705.50669436796466</v>
      </c>
      <c r="O4">
        <v>0</v>
      </c>
    </row>
    <row r="5" spans="1:15" hidden="1" x14ac:dyDescent="0.45">
      <c r="A5" t="s">
        <v>15</v>
      </c>
      <c r="B5" t="s">
        <v>16</v>
      </c>
      <c r="C5">
        <v>141.95635000000001</v>
      </c>
      <c r="D5" t="s">
        <v>17</v>
      </c>
      <c r="E5" s="21" t="s">
        <v>29</v>
      </c>
      <c r="F5" s="1">
        <v>1.2883E-4</v>
      </c>
      <c r="G5">
        <v>1</v>
      </c>
      <c r="H5" s="2">
        <v>117.62649790034818</v>
      </c>
      <c r="I5">
        <v>0</v>
      </c>
      <c r="J5" s="1">
        <v>1.2761726299999999E-4</v>
      </c>
      <c r="K5">
        <v>1</v>
      </c>
      <c r="L5" s="2">
        <v>1.5955491880305201</v>
      </c>
      <c r="M5">
        <v>0</v>
      </c>
      <c r="N5" s="1">
        <v>8.1393324599999994E-5</v>
      </c>
      <c r="O5">
        <v>1</v>
      </c>
    </row>
    <row r="6" spans="1:15" hidden="1" x14ac:dyDescent="0.45">
      <c r="A6" t="s">
        <v>15</v>
      </c>
      <c r="B6" t="s">
        <v>16</v>
      </c>
      <c r="C6">
        <v>141.95635000000001</v>
      </c>
      <c r="D6" t="s">
        <v>17</v>
      </c>
      <c r="E6" s="21" t="s">
        <v>29</v>
      </c>
      <c r="F6" s="1">
        <v>1.2883E-4</v>
      </c>
      <c r="G6">
        <v>1</v>
      </c>
      <c r="H6" s="2">
        <v>59.345963778050944</v>
      </c>
      <c r="I6">
        <v>0</v>
      </c>
      <c r="J6" s="1">
        <v>1.2761726299999999E-4</v>
      </c>
      <c r="K6">
        <v>1</v>
      </c>
      <c r="L6" s="1">
        <v>2.0259348300000001E-4</v>
      </c>
      <c r="M6">
        <v>1</v>
      </c>
      <c r="N6" s="1">
        <v>8.1393324599999994E-5</v>
      </c>
      <c r="O6">
        <v>1</v>
      </c>
    </row>
    <row r="7" spans="1:15" hidden="1" x14ac:dyDescent="0.45">
      <c r="A7" t="s">
        <v>15</v>
      </c>
      <c r="B7" t="s">
        <v>16</v>
      </c>
      <c r="C7">
        <v>141.95635000000001</v>
      </c>
      <c r="D7" t="s">
        <v>17</v>
      </c>
      <c r="E7" s="21" t="s">
        <v>29</v>
      </c>
      <c r="F7" s="1">
        <v>1.2883E-4</v>
      </c>
      <c r="G7">
        <v>1</v>
      </c>
      <c r="H7" s="1">
        <v>1.4807530999999999E-4</v>
      </c>
      <c r="I7">
        <v>1</v>
      </c>
      <c r="J7" s="2">
        <v>13.705688351478678</v>
      </c>
      <c r="K7">
        <v>0</v>
      </c>
      <c r="L7" s="1">
        <v>2.0259348300000001E-4</v>
      </c>
      <c r="M7">
        <v>1</v>
      </c>
      <c r="N7" s="1">
        <v>8.1393324599999994E-5</v>
      </c>
      <c r="O7">
        <v>1</v>
      </c>
    </row>
    <row r="8" spans="1:15" hidden="1" x14ac:dyDescent="0.45">
      <c r="A8" t="s">
        <v>15</v>
      </c>
      <c r="B8" t="s">
        <v>16</v>
      </c>
      <c r="C8">
        <v>141.95635000000001</v>
      </c>
      <c r="D8" t="s">
        <v>17</v>
      </c>
      <c r="E8" s="21" t="s">
        <v>29</v>
      </c>
      <c r="F8" s="1">
        <v>1.2883E-4</v>
      </c>
      <c r="G8">
        <v>1</v>
      </c>
      <c r="H8" s="2">
        <v>36.345250806460726</v>
      </c>
      <c r="I8">
        <v>0</v>
      </c>
      <c r="J8" s="2">
        <v>34.725308049273423</v>
      </c>
      <c r="K8">
        <v>0</v>
      </c>
      <c r="L8" s="1">
        <v>2.0259348300000001E-4</v>
      </c>
      <c r="M8">
        <v>1</v>
      </c>
      <c r="N8" s="1">
        <v>8.1393324599999994E-5</v>
      </c>
      <c r="O8">
        <v>1</v>
      </c>
    </row>
    <row r="9" spans="1:15" hidden="1" x14ac:dyDescent="0.45">
      <c r="A9" t="s">
        <v>15</v>
      </c>
      <c r="B9" t="s">
        <v>16</v>
      </c>
      <c r="C9">
        <v>141.95635000000001</v>
      </c>
      <c r="D9" t="s">
        <v>17</v>
      </c>
      <c r="E9" s="21" t="s">
        <v>29</v>
      </c>
      <c r="F9" s="1">
        <v>1.2883E-4</v>
      </c>
      <c r="G9">
        <v>1</v>
      </c>
      <c r="H9" s="2">
        <v>152.41572216483024</v>
      </c>
      <c r="I9">
        <v>0</v>
      </c>
      <c r="J9" s="2">
        <v>42.127816575897199</v>
      </c>
      <c r="K9">
        <v>0</v>
      </c>
      <c r="L9" s="1">
        <v>2.0259348300000001E-4</v>
      </c>
      <c r="M9">
        <v>1</v>
      </c>
      <c r="N9" s="1">
        <v>8.1393324599999994E-5</v>
      </c>
      <c r="O9">
        <v>1</v>
      </c>
    </row>
    <row r="10" spans="1:15" hidden="1" x14ac:dyDescent="0.45">
      <c r="A10" t="s">
        <v>15</v>
      </c>
      <c r="B10" t="s">
        <v>16</v>
      </c>
      <c r="C10">
        <v>141.95635000000001</v>
      </c>
      <c r="D10" t="s">
        <v>17</v>
      </c>
      <c r="E10" s="21" t="s">
        <v>29</v>
      </c>
      <c r="F10" s="1">
        <v>1.2883E-4</v>
      </c>
      <c r="G10">
        <v>1</v>
      </c>
      <c r="H10" s="2">
        <v>26.883801419025104</v>
      </c>
      <c r="I10">
        <v>0</v>
      </c>
      <c r="J10" s="2">
        <v>37.419712761673757</v>
      </c>
      <c r="K10">
        <v>0</v>
      </c>
      <c r="L10" s="1">
        <v>2.0259348300000001E-4</v>
      </c>
      <c r="M10">
        <v>1</v>
      </c>
      <c r="N10" s="2">
        <v>319.19739291429977</v>
      </c>
      <c r="O10">
        <v>0</v>
      </c>
    </row>
    <row r="11" spans="1:15" x14ac:dyDescent="0.45">
      <c r="A11" t="s">
        <v>15</v>
      </c>
      <c r="B11" t="s">
        <v>16</v>
      </c>
      <c r="C11">
        <v>141.95635000000001</v>
      </c>
      <c r="D11" t="s">
        <v>17</v>
      </c>
      <c r="E11" s="21" t="s">
        <v>28</v>
      </c>
      <c r="F11" s="2">
        <v>745.74698477605784</v>
      </c>
      <c r="G11">
        <v>0</v>
      </c>
      <c r="H11" s="2">
        <v>168.79696554688769</v>
      </c>
      <c r="I11">
        <v>0</v>
      </c>
      <c r="J11" s="2">
        <v>165.64418117338167</v>
      </c>
      <c r="K11">
        <v>0</v>
      </c>
      <c r="L11" s="1">
        <v>2.0259348300000001E-4</v>
      </c>
      <c r="M11">
        <v>1</v>
      </c>
      <c r="N11" s="1">
        <v>8.1393324599999994E-5</v>
      </c>
      <c r="O11">
        <v>1</v>
      </c>
    </row>
    <row r="12" spans="1:15" x14ac:dyDescent="0.45">
      <c r="A12" t="s">
        <v>15</v>
      </c>
      <c r="B12" t="s">
        <v>16</v>
      </c>
      <c r="C12">
        <v>141.95635000000001</v>
      </c>
      <c r="D12" t="s">
        <v>17</v>
      </c>
      <c r="E12" s="21" t="s">
        <v>28</v>
      </c>
      <c r="F12" s="2">
        <v>208.8264176854413</v>
      </c>
      <c r="G12">
        <v>0</v>
      </c>
      <c r="H12" s="2">
        <v>130.02972799510766</v>
      </c>
      <c r="I12">
        <v>0</v>
      </c>
      <c r="J12" s="2">
        <v>125.7162462015559</v>
      </c>
      <c r="K12">
        <v>0</v>
      </c>
      <c r="L12" s="1">
        <v>2.0259348300000001E-4</v>
      </c>
      <c r="M12">
        <v>1</v>
      </c>
      <c r="N12" s="1">
        <v>8.1393324599999994E-5</v>
      </c>
      <c r="O12">
        <v>1</v>
      </c>
    </row>
    <row r="13" spans="1:15" x14ac:dyDescent="0.45">
      <c r="A13" t="s">
        <v>15</v>
      </c>
      <c r="B13" t="s">
        <v>16</v>
      </c>
      <c r="C13">
        <v>141.95635000000001</v>
      </c>
      <c r="D13" t="s">
        <v>17</v>
      </c>
      <c r="E13" s="21" t="s">
        <v>28</v>
      </c>
      <c r="F13" s="2">
        <v>51.210446163819725</v>
      </c>
      <c r="G13">
        <v>0</v>
      </c>
      <c r="H13" s="2">
        <v>178.67176735916007</v>
      </c>
      <c r="I13">
        <v>0</v>
      </c>
      <c r="J13" s="1">
        <v>1.2761726299999999E-4</v>
      </c>
      <c r="K13">
        <v>1</v>
      </c>
      <c r="L13" s="1">
        <v>2.0259348300000001E-4</v>
      </c>
      <c r="M13">
        <v>1</v>
      </c>
      <c r="N13" s="1">
        <v>8.1393324599999994E-5</v>
      </c>
      <c r="O13">
        <v>1</v>
      </c>
    </row>
    <row r="14" spans="1:15" x14ac:dyDescent="0.45">
      <c r="A14" t="s">
        <v>15</v>
      </c>
      <c r="B14" t="s">
        <v>16</v>
      </c>
      <c r="C14">
        <v>141.95635000000001</v>
      </c>
      <c r="D14" t="s">
        <v>17</v>
      </c>
      <c r="E14" s="21" t="s">
        <v>28</v>
      </c>
      <c r="F14" s="2">
        <v>219.6582901464964</v>
      </c>
      <c r="G14">
        <v>0</v>
      </c>
      <c r="H14" s="1">
        <v>1.4807530999999999E-4</v>
      </c>
      <c r="I14">
        <v>1</v>
      </c>
      <c r="J14" s="2">
        <v>47.28652399570074</v>
      </c>
      <c r="K14">
        <v>0</v>
      </c>
      <c r="L14" s="1">
        <v>2.0259348300000001E-4</v>
      </c>
      <c r="M14">
        <v>1</v>
      </c>
      <c r="N14" s="2">
        <v>102.69950179607898</v>
      </c>
      <c r="O14">
        <v>0</v>
      </c>
    </row>
    <row r="15" spans="1:15" x14ac:dyDescent="0.45">
      <c r="A15" t="s">
        <v>15</v>
      </c>
      <c r="B15" t="s">
        <v>16</v>
      </c>
      <c r="C15">
        <v>141.95635000000001</v>
      </c>
      <c r="D15" t="s">
        <v>17</v>
      </c>
      <c r="E15" s="21" t="s">
        <v>28</v>
      </c>
      <c r="F15" s="1">
        <v>1.2883E-4</v>
      </c>
      <c r="G15">
        <v>1</v>
      </c>
      <c r="H15" s="1">
        <v>1.4807530999999999E-4</v>
      </c>
      <c r="I15">
        <v>1</v>
      </c>
      <c r="J15" s="1">
        <v>1.2761726299999999E-4</v>
      </c>
      <c r="K15">
        <v>1</v>
      </c>
      <c r="L15" s="2">
        <v>111.38020755774443</v>
      </c>
      <c r="M15">
        <v>0</v>
      </c>
      <c r="N15" s="2">
        <v>36.94691408224093</v>
      </c>
      <c r="O15">
        <v>0</v>
      </c>
    </row>
    <row r="16" spans="1:15" hidden="1" x14ac:dyDescent="0.45">
      <c r="A16" t="s">
        <v>18</v>
      </c>
      <c r="B16" t="s">
        <v>19</v>
      </c>
      <c r="C16">
        <v>47.067280000000004</v>
      </c>
      <c r="D16" t="s">
        <v>17</v>
      </c>
      <c r="E16" s="21" t="s">
        <v>29</v>
      </c>
      <c r="F16" s="1">
        <v>1.2883E-4</v>
      </c>
      <c r="G16">
        <v>1</v>
      </c>
      <c r="H16" s="2">
        <v>84.386245788845699</v>
      </c>
      <c r="I16">
        <v>0</v>
      </c>
      <c r="J16" s="1">
        <v>1.2761726299999999E-4</v>
      </c>
      <c r="K16">
        <v>1</v>
      </c>
      <c r="L16" s="1">
        <v>2.0259348300000001E-4</v>
      </c>
      <c r="M16">
        <v>1</v>
      </c>
      <c r="N16" s="2">
        <v>11.300481703762019</v>
      </c>
      <c r="O16">
        <v>0</v>
      </c>
    </row>
    <row r="17" spans="1:15" hidden="1" x14ac:dyDescent="0.45">
      <c r="A17" t="s">
        <v>18</v>
      </c>
      <c r="B17" t="s">
        <v>19</v>
      </c>
      <c r="C17">
        <v>47.067279999999997</v>
      </c>
      <c r="D17" t="s">
        <v>17</v>
      </c>
      <c r="E17" s="21" t="s">
        <v>29</v>
      </c>
      <c r="F17" s="2">
        <v>11.246159216537714</v>
      </c>
      <c r="G17">
        <v>0</v>
      </c>
      <c r="H17" s="2">
        <v>137.25719828382003</v>
      </c>
      <c r="I17">
        <v>0</v>
      </c>
      <c r="J17" s="2">
        <v>25.961002520115667</v>
      </c>
      <c r="K17">
        <v>0</v>
      </c>
      <c r="L17" s="1">
        <v>2.0259348300000001E-4</v>
      </c>
      <c r="M17">
        <v>1</v>
      </c>
      <c r="N17" s="2">
        <v>21.204987911948084</v>
      </c>
      <c r="O17">
        <v>0</v>
      </c>
    </row>
    <row r="18" spans="1:15" hidden="1" x14ac:dyDescent="0.45">
      <c r="A18" t="s">
        <v>18</v>
      </c>
      <c r="B18" t="s">
        <v>19</v>
      </c>
      <c r="C18">
        <v>47.067280000000004</v>
      </c>
      <c r="D18" t="s">
        <v>17</v>
      </c>
      <c r="E18" s="21" t="s">
        <v>29</v>
      </c>
      <c r="F18" s="2">
        <v>9.739004527814183</v>
      </c>
      <c r="G18">
        <v>0</v>
      </c>
      <c r="H18" s="2">
        <v>33.120115395073441</v>
      </c>
      <c r="I18">
        <v>0</v>
      </c>
      <c r="J18" s="1">
        <v>1.2761726299999999E-4</v>
      </c>
      <c r="K18">
        <v>1</v>
      </c>
      <c r="L18" s="1">
        <v>2.0259348300000001E-4</v>
      </c>
      <c r="M18">
        <v>1</v>
      </c>
      <c r="N18" s="1">
        <v>8.1393324599999994E-5</v>
      </c>
      <c r="O18">
        <v>1</v>
      </c>
    </row>
    <row r="19" spans="1:15" hidden="1" x14ac:dyDescent="0.45">
      <c r="A19" t="s">
        <v>18</v>
      </c>
      <c r="B19" t="s">
        <v>19</v>
      </c>
      <c r="C19">
        <v>47.067280000000004</v>
      </c>
      <c r="D19" t="s">
        <v>17</v>
      </c>
      <c r="E19" s="21" t="s">
        <v>29</v>
      </c>
      <c r="F19" s="2">
        <v>311.93124932216335</v>
      </c>
      <c r="G19">
        <v>0</v>
      </c>
      <c r="H19" s="2">
        <v>289.81110196200342</v>
      </c>
      <c r="I19">
        <v>0</v>
      </c>
      <c r="J19" s="2">
        <v>37.783870306939605</v>
      </c>
      <c r="K19">
        <v>0</v>
      </c>
      <c r="L19" s="1">
        <v>2.0259348300000001E-4</v>
      </c>
      <c r="M19">
        <v>1</v>
      </c>
      <c r="N19" s="1">
        <v>8.1393324599999994E-5</v>
      </c>
      <c r="O19">
        <v>1</v>
      </c>
    </row>
    <row r="20" spans="1:15" hidden="1" x14ac:dyDescent="0.45">
      <c r="A20" t="s">
        <v>18</v>
      </c>
      <c r="B20" t="s">
        <v>19</v>
      </c>
      <c r="C20">
        <v>47.067280000000004</v>
      </c>
      <c r="D20" t="s">
        <v>17</v>
      </c>
      <c r="E20" s="21" t="s">
        <v>29</v>
      </c>
      <c r="F20" s="2">
        <v>11.357098810104441</v>
      </c>
      <c r="G20">
        <v>0</v>
      </c>
      <c r="H20" s="2">
        <v>62.634095965259846</v>
      </c>
      <c r="I20">
        <v>0</v>
      </c>
      <c r="J20" s="1">
        <v>1.2761726299999999E-4</v>
      </c>
      <c r="K20">
        <v>1</v>
      </c>
      <c r="L20" s="1">
        <v>2.0259348300000001E-4</v>
      </c>
      <c r="M20">
        <v>1</v>
      </c>
      <c r="N20" s="2">
        <v>328.29584269320765</v>
      </c>
      <c r="O20">
        <v>0</v>
      </c>
    </row>
    <row r="21" spans="1:15" hidden="1" x14ac:dyDescent="0.45">
      <c r="A21" t="s">
        <v>18</v>
      </c>
      <c r="B21" t="s">
        <v>19</v>
      </c>
      <c r="C21">
        <v>47.067280000000004</v>
      </c>
      <c r="D21" t="s">
        <v>17</v>
      </c>
      <c r="E21" s="21" t="s">
        <v>29</v>
      </c>
      <c r="F21" s="2">
        <v>58.192682881488324</v>
      </c>
      <c r="G21">
        <v>0</v>
      </c>
      <c r="H21" s="2">
        <v>167.50042199420858</v>
      </c>
      <c r="I21">
        <v>0</v>
      </c>
      <c r="J21" s="2">
        <v>43.328802719687431</v>
      </c>
      <c r="K21">
        <v>0</v>
      </c>
      <c r="L21" s="1">
        <v>2.0259348300000001E-4</v>
      </c>
      <c r="M21">
        <v>1</v>
      </c>
      <c r="N21" s="2">
        <v>151.8275630254528</v>
      </c>
      <c r="O21">
        <v>0</v>
      </c>
    </row>
    <row r="22" spans="1:15" hidden="1" x14ac:dyDescent="0.45">
      <c r="A22" t="s">
        <v>18</v>
      </c>
      <c r="B22" t="s">
        <v>19</v>
      </c>
      <c r="C22">
        <v>47.067280000000004</v>
      </c>
      <c r="D22" t="s">
        <v>17</v>
      </c>
      <c r="E22" s="21" t="s">
        <v>29</v>
      </c>
      <c r="F22" s="2">
        <v>71.113061376363632</v>
      </c>
      <c r="G22">
        <v>0</v>
      </c>
      <c r="H22" s="2">
        <v>267.24525477966517</v>
      </c>
      <c r="I22">
        <v>0</v>
      </c>
      <c r="J22" s="1">
        <v>1.2761726299999999E-4</v>
      </c>
      <c r="K22">
        <v>1</v>
      </c>
      <c r="L22" s="1">
        <v>2.0259348300000001E-4</v>
      </c>
      <c r="M22">
        <v>1</v>
      </c>
      <c r="N22" s="23">
        <v>2637.1088757856683</v>
      </c>
      <c r="O22">
        <v>0</v>
      </c>
    </row>
    <row r="23" spans="1:15" hidden="1" x14ac:dyDescent="0.45">
      <c r="A23" t="s">
        <v>18</v>
      </c>
      <c r="B23" t="s">
        <v>19</v>
      </c>
      <c r="C23">
        <v>47.067280000000004</v>
      </c>
      <c r="D23" t="s">
        <v>17</v>
      </c>
      <c r="E23" s="21" t="s">
        <v>29</v>
      </c>
      <c r="F23" s="1">
        <v>1.2883E-4</v>
      </c>
      <c r="G23">
        <v>1</v>
      </c>
      <c r="H23" s="2">
        <v>35.207552829535814</v>
      </c>
      <c r="I23">
        <v>0</v>
      </c>
      <c r="J23" s="1">
        <v>1.2761726299999999E-4</v>
      </c>
      <c r="K23">
        <v>1</v>
      </c>
      <c r="L23" s="1">
        <v>2.0259348300000001E-4</v>
      </c>
      <c r="M23">
        <v>1</v>
      </c>
      <c r="N23" s="2">
        <v>1213.32318386766</v>
      </c>
      <c r="O23">
        <v>0</v>
      </c>
    </row>
    <row r="24" spans="1:15" hidden="1" x14ac:dyDescent="0.45">
      <c r="A24" t="s">
        <v>18</v>
      </c>
      <c r="B24" t="s">
        <v>19</v>
      </c>
      <c r="C24">
        <v>47.067280000000004</v>
      </c>
      <c r="D24" t="s">
        <v>17</v>
      </c>
      <c r="E24" s="21" t="s">
        <v>29</v>
      </c>
      <c r="F24" s="1">
        <v>1.2883E-4</v>
      </c>
      <c r="G24">
        <v>1</v>
      </c>
      <c r="H24" s="2">
        <v>73.264186454082264</v>
      </c>
      <c r="I24">
        <v>0</v>
      </c>
      <c r="J24" s="2">
        <v>27.176162521152282</v>
      </c>
      <c r="K24">
        <v>0</v>
      </c>
      <c r="L24" s="2">
        <v>97.104062842271105</v>
      </c>
      <c r="M24">
        <v>0</v>
      </c>
      <c r="N24" s="1">
        <v>8.1393324599999994E-5</v>
      </c>
      <c r="O24">
        <v>1</v>
      </c>
    </row>
    <row r="25" spans="1:15" hidden="1" x14ac:dyDescent="0.45">
      <c r="A25" t="s">
        <v>18</v>
      </c>
      <c r="B25" t="s">
        <v>19</v>
      </c>
      <c r="C25">
        <v>47.067280000000004</v>
      </c>
      <c r="D25" t="s">
        <v>26</v>
      </c>
      <c r="E25" s="21" t="s">
        <v>29</v>
      </c>
      <c r="F25" s="1">
        <v>1.2883E-4</v>
      </c>
      <c r="G25">
        <v>1</v>
      </c>
      <c r="H25" s="1">
        <v>1.4807530999999999E-4</v>
      </c>
      <c r="I25">
        <v>1</v>
      </c>
      <c r="J25" s="1">
        <v>1.2761726299999999E-4</v>
      </c>
      <c r="K25">
        <v>1</v>
      </c>
      <c r="L25" s="2">
        <v>106.50668890435179</v>
      </c>
      <c r="M25">
        <v>0</v>
      </c>
      <c r="N25" s="1">
        <v>8.1393324599999994E-5</v>
      </c>
      <c r="O25">
        <v>1</v>
      </c>
    </row>
    <row r="26" spans="1:15" hidden="1" x14ac:dyDescent="0.45">
      <c r="A26" t="s">
        <v>18</v>
      </c>
      <c r="B26" t="s">
        <v>19</v>
      </c>
      <c r="C26">
        <v>47.067280000000004</v>
      </c>
      <c r="D26" t="s">
        <v>26</v>
      </c>
      <c r="E26" s="21" t="s">
        <v>29</v>
      </c>
      <c r="F26" s="2">
        <v>43.269950017070151</v>
      </c>
      <c r="G26">
        <v>0</v>
      </c>
      <c r="H26" s="2">
        <v>42.945833413704634</v>
      </c>
      <c r="I26">
        <v>0</v>
      </c>
      <c r="J26" s="1">
        <v>1.2761726299999999E-4</v>
      </c>
      <c r="K26">
        <v>1</v>
      </c>
      <c r="L26" s="1">
        <v>2.0259348300000001E-4</v>
      </c>
      <c r="M26">
        <v>1</v>
      </c>
      <c r="N26" s="2">
        <v>4.0784841110365724</v>
      </c>
      <c r="O26">
        <v>0</v>
      </c>
    </row>
    <row r="27" spans="1:15" x14ac:dyDescent="0.45">
      <c r="A27" t="s">
        <v>18</v>
      </c>
      <c r="B27" t="s">
        <v>19</v>
      </c>
      <c r="C27">
        <v>47.067280000000004</v>
      </c>
      <c r="D27" t="s">
        <v>17</v>
      </c>
      <c r="E27" s="21" t="s">
        <v>28</v>
      </c>
      <c r="F27" s="23">
        <v>1550.5920181085344</v>
      </c>
      <c r="G27">
        <v>0</v>
      </c>
      <c r="H27" s="2">
        <v>312.82059914382694</v>
      </c>
      <c r="I27">
        <v>0</v>
      </c>
      <c r="J27" s="2">
        <v>107.09507735472984</v>
      </c>
      <c r="K27">
        <v>0</v>
      </c>
      <c r="L27" s="2">
        <v>28.547652188839923</v>
      </c>
      <c r="M27">
        <v>0</v>
      </c>
      <c r="N27" s="2">
        <v>53.137777749237841</v>
      </c>
      <c r="O27">
        <v>0</v>
      </c>
    </row>
    <row r="28" spans="1:15" x14ac:dyDescent="0.45">
      <c r="A28" t="s">
        <v>18</v>
      </c>
      <c r="B28" t="s">
        <v>19</v>
      </c>
      <c r="C28">
        <v>47.067280000000004</v>
      </c>
      <c r="D28" t="s">
        <v>17</v>
      </c>
      <c r="E28" s="21" t="s">
        <v>28</v>
      </c>
      <c r="F28" s="2">
        <v>1330.2180540249658</v>
      </c>
      <c r="G28">
        <v>0</v>
      </c>
      <c r="H28" s="2">
        <v>231.21840669560564</v>
      </c>
      <c r="I28">
        <v>0</v>
      </c>
      <c r="J28" s="2">
        <v>76.120055657469791</v>
      </c>
      <c r="K28">
        <v>0</v>
      </c>
      <c r="L28" s="1">
        <v>2.0259348300000001E-4</v>
      </c>
      <c r="M28">
        <v>1</v>
      </c>
      <c r="N28" s="2">
        <v>242.83815361244007</v>
      </c>
      <c r="O28">
        <v>0</v>
      </c>
    </row>
    <row r="29" spans="1:15" x14ac:dyDescent="0.45">
      <c r="A29" t="s">
        <v>18</v>
      </c>
      <c r="B29" t="s">
        <v>19</v>
      </c>
      <c r="C29">
        <v>47.067280000000004</v>
      </c>
      <c r="D29" t="s">
        <v>17</v>
      </c>
      <c r="E29" s="21" t="s">
        <v>28</v>
      </c>
      <c r="F29" s="1">
        <v>1.2883E-4</v>
      </c>
      <c r="G29">
        <v>1</v>
      </c>
      <c r="H29" s="1">
        <v>1.4807530999999999E-4</v>
      </c>
      <c r="I29">
        <v>1</v>
      </c>
      <c r="J29" s="1">
        <v>1.2761726299999999E-4</v>
      </c>
      <c r="K29">
        <v>1</v>
      </c>
      <c r="L29" s="1">
        <v>2.0259348300000001E-4</v>
      </c>
      <c r="M29">
        <v>1</v>
      </c>
      <c r="N29" s="2">
        <v>870.40618955512548</v>
      </c>
      <c r="O29">
        <v>0</v>
      </c>
    </row>
    <row r="30" spans="1:15" x14ac:dyDescent="0.45">
      <c r="A30" t="s">
        <v>18</v>
      </c>
      <c r="B30" t="s">
        <v>19</v>
      </c>
      <c r="C30">
        <v>47.067280000000004</v>
      </c>
      <c r="D30" t="s">
        <v>17</v>
      </c>
      <c r="E30" s="21" t="s">
        <v>28</v>
      </c>
      <c r="F30" s="2">
        <v>17.607187108009928</v>
      </c>
      <c r="G30">
        <v>0</v>
      </c>
      <c r="H30" s="2">
        <v>155.06380563187003</v>
      </c>
      <c r="I30">
        <v>0</v>
      </c>
      <c r="J30" s="1">
        <v>1.2761726299999999E-4</v>
      </c>
      <c r="K30">
        <v>1</v>
      </c>
      <c r="L30" s="1">
        <v>2.0259348300000001E-4</v>
      </c>
      <c r="M30">
        <v>1</v>
      </c>
      <c r="N30" s="2">
        <v>322.75098613055098</v>
      </c>
      <c r="O30">
        <v>0</v>
      </c>
    </row>
    <row r="31" spans="1:15" x14ac:dyDescent="0.45">
      <c r="A31" t="s">
        <v>18</v>
      </c>
      <c r="B31" t="s">
        <v>19</v>
      </c>
      <c r="C31">
        <v>47.067280000000004</v>
      </c>
      <c r="D31" t="s">
        <v>17</v>
      </c>
      <c r="E31" s="21" t="s">
        <v>28</v>
      </c>
      <c r="F31" s="2">
        <v>60.416818507877203</v>
      </c>
      <c r="G31">
        <v>0</v>
      </c>
      <c r="H31" s="2">
        <v>65.012185602212043</v>
      </c>
      <c r="I31">
        <v>0</v>
      </c>
      <c r="J31" s="2">
        <v>383.87258479877659</v>
      </c>
      <c r="K31">
        <v>0</v>
      </c>
      <c r="L31" s="1">
        <v>2.0259348300000001E-4</v>
      </c>
      <c r="M31">
        <v>1</v>
      </c>
      <c r="N31" s="1">
        <v>8.1393324599999994E-5</v>
      </c>
      <c r="O31">
        <v>1</v>
      </c>
    </row>
    <row r="32" spans="1:15" x14ac:dyDescent="0.45">
      <c r="A32" t="s">
        <v>18</v>
      </c>
      <c r="B32" t="s">
        <v>19</v>
      </c>
      <c r="C32">
        <v>47.067280000000004</v>
      </c>
      <c r="D32" t="s">
        <v>17</v>
      </c>
      <c r="E32" s="21" t="s">
        <v>28</v>
      </c>
      <c r="F32" s="1">
        <v>1.2883E-4</v>
      </c>
      <c r="G32">
        <v>1</v>
      </c>
      <c r="H32" s="1">
        <v>1.4807530999999999E-4</v>
      </c>
      <c r="I32">
        <v>1</v>
      </c>
      <c r="J32" s="2">
        <v>96.750285105460918</v>
      </c>
      <c r="K32">
        <v>0</v>
      </c>
      <c r="L32" s="1">
        <v>2.0259348300000001E-4</v>
      </c>
      <c r="M32">
        <v>1</v>
      </c>
      <c r="N32" s="2">
        <v>119.18930287162144</v>
      </c>
      <c r="O32">
        <v>0</v>
      </c>
    </row>
    <row r="33" spans="1:15" x14ac:dyDescent="0.45">
      <c r="A33" t="s">
        <v>18</v>
      </c>
      <c r="B33" t="s">
        <v>19</v>
      </c>
      <c r="C33">
        <v>47.067280000000004</v>
      </c>
      <c r="D33" t="s">
        <v>17</v>
      </c>
      <c r="E33" s="21" t="s">
        <v>28</v>
      </c>
      <c r="F33" s="1">
        <v>1.2883E-4</v>
      </c>
      <c r="G33">
        <v>1</v>
      </c>
      <c r="H33" s="2">
        <v>76.172315555725262</v>
      </c>
      <c r="I33">
        <v>0</v>
      </c>
      <c r="J33" s="1">
        <v>1.2761726299999999E-4</v>
      </c>
      <c r="K33">
        <v>1</v>
      </c>
      <c r="L33" s="2">
        <v>132.55680646831962</v>
      </c>
      <c r="M33">
        <v>0</v>
      </c>
      <c r="N33" s="1">
        <v>8.1393324599999994E-5</v>
      </c>
      <c r="O33">
        <v>1</v>
      </c>
    </row>
    <row r="34" spans="1:15" x14ac:dyDescent="0.45">
      <c r="A34" t="s">
        <v>18</v>
      </c>
      <c r="B34" t="s">
        <v>19</v>
      </c>
      <c r="C34">
        <v>47.067280000000004</v>
      </c>
      <c r="D34" t="s">
        <v>17</v>
      </c>
      <c r="E34" s="21" t="s">
        <v>28</v>
      </c>
      <c r="F34" s="1">
        <v>1.2883E-4</v>
      </c>
      <c r="G34">
        <v>1</v>
      </c>
      <c r="H34" s="2">
        <v>52.648998976269468</v>
      </c>
      <c r="I34">
        <v>0</v>
      </c>
      <c r="J34" s="2">
        <v>231.20512979310277</v>
      </c>
      <c r="K34">
        <v>0</v>
      </c>
      <c r="L34" s="1">
        <v>2.0259348300000001E-4</v>
      </c>
      <c r="M34">
        <v>1</v>
      </c>
      <c r="N34" s="1">
        <v>8.1393324599999994E-5</v>
      </c>
      <c r="O34">
        <v>1</v>
      </c>
    </row>
    <row r="35" spans="1:15" x14ac:dyDescent="0.45">
      <c r="A35" t="s">
        <v>18</v>
      </c>
      <c r="B35" t="s">
        <v>19</v>
      </c>
      <c r="C35">
        <v>47.067280000000004</v>
      </c>
      <c r="D35" t="s">
        <v>17</v>
      </c>
      <c r="E35" s="21" t="s">
        <v>28</v>
      </c>
      <c r="F35" s="23">
        <v>4746.4603416331302</v>
      </c>
      <c r="G35">
        <v>0</v>
      </c>
      <c r="H35" s="2">
        <v>52.244894817460377</v>
      </c>
      <c r="I35">
        <v>0</v>
      </c>
      <c r="J35" s="1">
        <v>1.2761726299999999E-4</v>
      </c>
      <c r="K35">
        <v>1</v>
      </c>
      <c r="L35" s="2">
        <v>309.16516464967242</v>
      </c>
      <c r="M35">
        <v>0</v>
      </c>
      <c r="N35" s="2">
        <v>1538.1727775111078</v>
      </c>
      <c r="O35">
        <v>0</v>
      </c>
    </row>
    <row r="36" spans="1:15" x14ac:dyDescent="0.45">
      <c r="A36" t="s">
        <v>18</v>
      </c>
      <c r="B36" t="s">
        <v>19</v>
      </c>
      <c r="C36">
        <v>47.067280000000004</v>
      </c>
      <c r="D36" t="s">
        <v>17</v>
      </c>
      <c r="E36" s="21" t="s">
        <v>28</v>
      </c>
      <c r="F36" s="23">
        <v>2875.8405609749548</v>
      </c>
      <c r="G36">
        <v>0</v>
      </c>
      <c r="H36" s="1">
        <v>1.4807530999999999E-4</v>
      </c>
      <c r="I36">
        <v>1</v>
      </c>
      <c r="J36" s="2">
        <v>749.24610906527039</v>
      </c>
      <c r="K36">
        <v>0</v>
      </c>
      <c r="L36" s="1">
        <v>2.0259348300000001E-4</v>
      </c>
      <c r="M36">
        <v>1</v>
      </c>
      <c r="N36" s="2">
        <v>1022.7818188531551</v>
      </c>
      <c r="O36">
        <v>0</v>
      </c>
    </row>
    <row r="37" spans="1:15" x14ac:dyDescent="0.45">
      <c r="A37" t="s">
        <v>18</v>
      </c>
      <c r="B37" t="s">
        <v>19</v>
      </c>
      <c r="C37">
        <v>47.067280000000004</v>
      </c>
      <c r="D37" t="s">
        <v>17</v>
      </c>
      <c r="E37" s="21" t="s">
        <v>28</v>
      </c>
      <c r="F37" s="2">
        <v>577.68188339362223</v>
      </c>
      <c r="G37">
        <v>0</v>
      </c>
      <c r="H37" s="2">
        <v>79.038003686976282</v>
      </c>
      <c r="I37">
        <v>0</v>
      </c>
      <c r="J37" s="1">
        <v>1.2761726299999999E-4</v>
      </c>
      <c r="K37">
        <v>1</v>
      </c>
      <c r="L37" s="1">
        <v>2.0259348300000001E-4</v>
      </c>
      <c r="M37">
        <v>1</v>
      </c>
      <c r="N37" s="2">
        <v>82.131977119001021</v>
      </c>
      <c r="O37">
        <v>0</v>
      </c>
    </row>
    <row r="38" spans="1:15" hidden="1" x14ac:dyDescent="0.45">
      <c r="A38" t="s">
        <v>20</v>
      </c>
      <c r="B38" t="s">
        <v>16</v>
      </c>
      <c r="C38" s="59">
        <v>86.853460000000013</v>
      </c>
      <c r="D38" t="s">
        <v>17</v>
      </c>
      <c r="E38" s="21" t="s">
        <v>29</v>
      </c>
      <c r="F38" s="2">
        <v>192.38693325155231</v>
      </c>
      <c r="G38">
        <v>0</v>
      </c>
      <c r="H38" s="1">
        <v>1.4807530999999999E-4</v>
      </c>
      <c r="I38">
        <v>1</v>
      </c>
      <c r="J38" s="2">
        <v>38.711016075185498</v>
      </c>
      <c r="K38">
        <v>0</v>
      </c>
      <c r="L38" s="2">
        <v>101.30319242546898</v>
      </c>
      <c r="M38">
        <v>0</v>
      </c>
      <c r="N38" s="2">
        <v>244.20344245501278</v>
      </c>
      <c r="O38">
        <v>0</v>
      </c>
    </row>
    <row r="39" spans="1:15" hidden="1" x14ac:dyDescent="0.45">
      <c r="A39" t="s">
        <v>20</v>
      </c>
      <c r="B39" t="s">
        <v>16</v>
      </c>
      <c r="C39" s="59">
        <v>86.853459999999998</v>
      </c>
      <c r="D39" t="s">
        <v>26</v>
      </c>
      <c r="E39" s="21" t="s">
        <v>29</v>
      </c>
      <c r="F39" s="2">
        <v>112.29997051538128</v>
      </c>
      <c r="G39">
        <v>0</v>
      </c>
      <c r="H39" s="1">
        <v>1.4807530999999999E-4</v>
      </c>
      <c r="I39">
        <v>1</v>
      </c>
      <c r="J39" s="1">
        <v>1.2761726299999999E-4</v>
      </c>
      <c r="K39">
        <v>1</v>
      </c>
      <c r="L39" s="1">
        <v>2.0259348300000001E-4</v>
      </c>
      <c r="M39">
        <v>1</v>
      </c>
      <c r="N39" s="2">
        <v>181.71191678228072</v>
      </c>
      <c r="O39">
        <v>0</v>
      </c>
    </row>
    <row r="40" spans="1:15" hidden="1" x14ac:dyDescent="0.45">
      <c r="A40" t="s">
        <v>20</v>
      </c>
      <c r="B40" t="s">
        <v>16</v>
      </c>
      <c r="C40" s="59">
        <v>86.853460000000013</v>
      </c>
      <c r="D40" t="s">
        <v>26</v>
      </c>
      <c r="E40" s="21" t="s">
        <v>29</v>
      </c>
      <c r="F40" s="1">
        <v>1.2883E-4</v>
      </c>
      <c r="G40">
        <v>1</v>
      </c>
      <c r="H40" s="1">
        <v>1.4807530999999999E-4</v>
      </c>
      <c r="I40">
        <v>1</v>
      </c>
      <c r="J40" s="2">
        <v>47.400488562339028</v>
      </c>
      <c r="K40">
        <v>0</v>
      </c>
      <c r="L40" s="2">
        <v>44.38996652647841</v>
      </c>
      <c r="M40">
        <v>0</v>
      </c>
      <c r="N40" s="2">
        <v>120.48959363582171</v>
      </c>
      <c r="O40">
        <v>0</v>
      </c>
    </row>
    <row r="41" spans="1:15" hidden="1" x14ac:dyDescent="0.45">
      <c r="A41" t="s">
        <v>20</v>
      </c>
      <c r="B41" t="s">
        <v>16</v>
      </c>
      <c r="C41" s="59">
        <v>86.853460000000013</v>
      </c>
      <c r="D41" t="s">
        <v>17</v>
      </c>
      <c r="E41" s="21" t="s">
        <v>29</v>
      </c>
      <c r="F41" s="2">
        <v>66.2864950472879</v>
      </c>
      <c r="G41">
        <v>0</v>
      </c>
      <c r="H41" s="1">
        <v>1.4807530999999999E-4</v>
      </c>
      <c r="I41">
        <v>1</v>
      </c>
      <c r="J41" s="2">
        <v>72.917307888805425</v>
      </c>
      <c r="K41">
        <v>0</v>
      </c>
      <c r="L41" s="2">
        <v>19.514075235262016</v>
      </c>
      <c r="M41">
        <v>0</v>
      </c>
      <c r="N41" s="2">
        <v>54.221895679429501</v>
      </c>
      <c r="O41">
        <v>0</v>
      </c>
    </row>
    <row r="42" spans="1:15" hidden="1" x14ac:dyDescent="0.45">
      <c r="A42" t="s">
        <v>20</v>
      </c>
      <c r="B42" t="s">
        <v>16</v>
      </c>
      <c r="C42" s="59">
        <v>86.853460000000013</v>
      </c>
      <c r="D42" t="s">
        <v>17</v>
      </c>
      <c r="E42" s="21" t="s">
        <v>29</v>
      </c>
      <c r="F42" s="2">
        <v>653.60566816783569</v>
      </c>
      <c r="G42">
        <v>0</v>
      </c>
      <c r="H42" s="2">
        <v>12.433974117202601</v>
      </c>
      <c r="I42">
        <v>0</v>
      </c>
      <c r="J42" s="2">
        <v>236.7007159256122</v>
      </c>
      <c r="K42">
        <v>0</v>
      </c>
      <c r="L42" s="2">
        <v>290.16154633547546</v>
      </c>
      <c r="M42">
        <v>0</v>
      </c>
      <c r="N42" s="2">
        <v>428.06625992516263</v>
      </c>
      <c r="O42">
        <v>0</v>
      </c>
    </row>
    <row r="43" spans="1:15" hidden="1" x14ac:dyDescent="0.45">
      <c r="A43" t="s">
        <v>20</v>
      </c>
      <c r="B43" t="s">
        <v>16</v>
      </c>
      <c r="C43" s="59">
        <v>86.853460000000013</v>
      </c>
      <c r="D43" t="s">
        <v>17</v>
      </c>
      <c r="E43" s="21" t="s">
        <v>29</v>
      </c>
      <c r="F43" s="2">
        <v>137.34064380592136</v>
      </c>
      <c r="G43">
        <v>0</v>
      </c>
      <c r="H43" s="1">
        <v>1.4807530999999999E-4</v>
      </c>
      <c r="I43">
        <v>1</v>
      </c>
      <c r="J43" s="2">
        <v>34.6691887539533</v>
      </c>
      <c r="K43">
        <v>0</v>
      </c>
      <c r="L43" s="1">
        <v>2.0259348300000001E-4</v>
      </c>
      <c r="M43">
        <v>1</v>
      </c>
      <c r="N43" s="2">
        <v>133.55086083100073</v>
      </c>
      <c r="O43">
        <v>0</v>
      </c>
    </row>
    <row r="44" spans="1:15" hidden="1" x14ac:dyDescent="0.45">
      <c r="A44" t="s">
        <v>20</v>
      </c>
      <c r="B44" t="s">
        <v>16</v>
      </c>
      <c r="C44" s="59">
        <v>86.853460000000013</v>
      </c>
      <c r="D44" t="s">
        <v>17</v>
      </c>
      <c r="E44" s="21" t="s">
        <v>29</v>
      </c>
      <c r="F44" s="1">
        <v>1.2883E-4</v>
      </c>
      <c r="G44">
        <v>1</v>
      </c>
      <c r="H44" s="2">
        <v>69.073977451537758</v>
      </c>
      <c r="I44">
        <v>0</v>
      </c>
      <c r="J44" s="2">
        <v>314.27739907879402</v>
      </c>
      <c r="K44">
        <v>0</v>
      </c>
      <c r="L44" s="2">
        <v>203.91328218183045</v>
      </c>
      <c r="M44">
        <v>0</v>
      </c>
      <c r="N44" s="2">
        <v>251.69096659575342</v>
      </c>
      <c r="O44">
        <v>0</v>
      </c>
    </row>
    <row r="45" spans="1:15" hidden="1" x14ac:dyDescent="0.45">
      <c r="A45" t="s">
        <v>20</v>
      </c>
      <c r="B45" t="s">
        <v>16</v>
      </c>
      <c r="C45" s="59">
        <v>86.853460000000013</v>
      </c>
      <c r="D45" t="s">
        <v>17</v>
      </c>
      <c r="E45" s="21" t="s">
        <v>29</v>
      </c>
      <c r="F45" s="2">
        <v>96.517401603498541</v>
      </c>
      <c r="G45">
        <v>0</v>
      </c>
      <c r="H45" s="2">
        <v>82.845862646920722</v>
      </c>
      <c r="I45">
        <v>0</v>
      </c>
      <c r="J45" s="2">
        <v>44.298936435655911</v>
      </c>
      <c r="K45">
        <v>0</v>
      </c>
      <c r="L45" s="2">
        <v>34.559293957884826</v>
      </c>
      <c r="M45">
        <v>0</v>
      </c>
      <c r="N45" s="2">
        <v>78.680285613424545</v>
      </c>
      <c r="O45">
        <v>0</v>
      </c>
    </row>
    <row r="46" spans="1:15" hidden="1" x14ac:dyDescent="0.45">
      <c r="A46" t="s">
        <v>20</v>
      </c>
      <c r="B46" t="s">
        <v>16</v>
      </c>
      <c r="C46" s="59">
        <v>86.853460000000013</v>
      </c>
      <c r="D46" t="s">
        <v>26</v>
      </c>
      <c r="E46" s="21" t="s">
        <v>29</v>
      </c>
      <c r="F46" s="1">
        <v>1.2883E-4</v>
      </c>
      <c r="G46">
        <v>1</v>
      </c>
      <c r="H46" s="2">
        <v>95.722225743250874</v>
      </c>
      <c r="I46">
        <v>0</v>
      </c>
      <c r="J46" s="1">
        <v>1.2761726299999999E-4</v>
      </c>
      <c r="K46">
        <v>1</v>
      </c>
      <c r="L46" s="1">
        <v>2.0259348300000001E-4</v>
      </c>
      <c r="M46">
        <v>1</v>
      </c>
      <c r="N46" s="1">
        <v>8.1393324599999994E-5</v>
      </c>
      <c r="O46">
        <v>1</v>
      </c>
    </row>
    <row r="47" spans="1:15" hidden="1" x14ac:dyDescent="0.45">
      <c r="A47" t="s">
        <v>20</v>
      </c>
      <c r="B47" t="s">
        <v>16</v>
      </c>
      <c r="C47" s="59">
        <v>86.853460000000013</v>
      </c>
      <c r="D47" t="s">
        <v>26</v>
      </c>
      <c r="E47" s="21" t="s">
        <v>29</v>
      </c>
      <c r="F47" s="2">
        <v>175.02896171299903</v>
      </c>
      <c r="G47">
        <v>0</v>
      </c>
      <c r="H47" s="2">
        <v>577.11125179922567</v>
      </c>
      <c r="I47">
        <v>0</v>
      </c>
      <c r="J47" s="1">
        <v>1.2761726299999999E-4</v>
      </c>
      <c r="K47">
        <v>1</v>
      </c>
      <c r="L47" s="1">
        <v>2.0259348300000001E-4</v>
      </c>
      <c r="M47">
        <v>1</v>
      </c>
      <c r="N47" s="2">
        <v>103.30896380263141</v>
      </c>
      <c r="O47">
        <v>0</v>
      </c>
    </row>
    <row r="48" spans="1:15" hidden="1" x14ac:dyDescent="0.45">
      <c r="A48" t="s">
        <v>20</v>
      </c>
      <c r="B48" t="s">
        <v>16</v>
      </c>
      <c r="C48" s="59">
        <v>86.853460000000013</v>
      </c>
      <c r="D48" t="s">
        <v>26</v>
      </c>
      <c r="E48" s="21" t="s">
        <v>29</v>
      </c>
      <c r="F48" s="1">
        <v>1.2883E-4</v>
      </c>
      <c r="G48">
        <v>1</v>
      </c>
      <c r="H48" s="1">
        <v>1.4807530999999999E-4</v>
      </c>
      <c r="I48">
        <v>1</v>
      </c>
      <c r="J48" s="1">
        <v>1.2761726299999999E-4</v>
      </c>
      <c r="K48">
        <v>1</v>
      </c>
      <c r="L48" s="25">
        <v>35.699199999999998</v>
      </c>
      <c r="M48">
        <v>0</v>
      </c>
      <c r="N48" s="24">
        <f>SUM(  83.0117+ 73.4136)</f>
        <v>156.42529999999999</v>
      </c>
      <c r="O48">
        <v>0</v>
      </c>
    </row>
    <row r="49" spans="1:15" hidden="1" x14ac:dyDescent="0.45">
      <c r="A49" t="s">
        <v>20</v>
      </c>
      <c r="B49" t="s">
        <v>16</v>
      </c>
      <c r="C49" s="59">
        <v>86.853460000000013</v>
      </c>
      <c r="D49" t="s">
        <v>26</v>
      </c>
      <c r="E49" s="21" t="s">
        <v>29</v>
      </c>
      <c r="F49" s="1">
        <v>1.2883E-4</v>
      </c>
      <c r="G49">
        <v>1</v>
      </c>
      <c r="H49" s="2">
        <v>819.77522278372476</v>
      </c>
      <c r="I49">
        <v>0</v>
      </c>
      <c r="J49" s="2">
        <v>156.01084379818803</v>
      </c>
      <c r="K49">
        <v>0</v>
      </c>
      <c r="L49" s="1">
        <v>2.0259348300000001E-4</v>
      </c>
      <c r="M49">
        <v>1</v>
      </c>
      <c r="N49" s="1">
        <v>8.1393324599999994E-5</v>
      </c>
      <c r="O49">
        <v>1</v>
      </c>
    </row>
    <row r="50" spans="1:15" hidden="1" x14ac:dyDescent="0.45">
      <c r="A50" t="s">
        <v>20</v>
      </c>
      <c r="B50" t="s">
        <v>16</v>
      </c>
      <c r="C50" s="59">
        <v>86.853460000000013</v>
      </c>
      <c r="D50" t="s">
        <v>26</v>
      </c>
      <c r="E50" s="21" t="s">
        <v>29</v>
      </c>
      <c r="F50" s="1">
        <v>1.2883E-4</v>
      </c>
      <c r="G50">
        <v>1</v>
      </c>
      <c r="H50" s="2">
        <v>624.29091705600536</v>
      </c>
      <c r="I50">
        <v>0</v>
      </c>
      <c r="J50" s="2">
        <v>170.06416950275721</v>
      </c>
      <c r="K50">
        <v>0</v>
      </c>
      <c r="L50" s="1">
        <v>2.0259348300000001E-4</v>
      </c>
      <c r="M50">
        <v>1</v>
      </c>
      <c r="N50" s="1">
        <v>8.1393324599999994E-5</v>
      </c>
      <c r="O50">
        <v>1</v>
      </c>
    </row>
    <row r="51" spans="1:15" hidden="1" x14ac:dyDescent="0.45">
      <c r="A51" t="s">
        <v>20</v>
      </c>
      <c r="B51" t="s">
        <v>16</v>
      </c>
      <c r="C51" s="59">
        <v>86.853460000000013</v>
      </c>
      <c r="D51" t="s">
        <v>26</v>
      </c>
      <c r="E51" s="21" t="s">
        <v>29</v>
      </c>
      <c r="F51" s="2">
        <v>14.569084234470999</v>
      </c>
      <c r="G51">
        <v>0</v>
      </c>
      <c r="H51" s="1">
        <v>1.4807530999999999E-4</v>
      </c>
      <c r="I51">
        <v>1</v>
      </c>
      <c r="J51" s="2">
        <v>48.562160813424001</v>
      </c>
      <c r="K51">
        <v>0</v>
      </c>
      <c r="L51" s="2">
        <v>103.243773288591</v>
      </c>
      <c r="M51">
        <v>0</v>
      </c>
      <c r="N51" s="2">
        <v>134.59004768336999</v>
      </c>
      <c r="O51">
        <v>0</v>
      </c>
    </row>
    <row r="52" spans="1:15" hidden="1" x14ac:dyDescent="0.45">
      <c r="A52" t="s">
        <v>20</v>
      </c>
      <c r="B52" t="s">
        <v>16</v>
      </c>
      <c r="C52" s="59">
        <v>86.853460000000013</v>
      </c>
      <c r="D52" t="s">
        <v>26</v>
      </c>
      <c r="E52" s="21" t="s">
        <v>29</v>
      </c>
      <c r="F52" s="1">
        <v>1.2883E-4</v>
      </c>
      <c r="G52">
        <v>1</v>
      </c>
      <c r="H52" s="2">
        <v>207.84961404006029</v>
      </c>
      <c r="I52">
        <v>0</v>
      </c>
      <c r="J52" s="2">
        <v>87.505840087890945</v>
      </c>
      <c r="K52">
        <v>0</v>
      </c>
      <c r="L52" s="2">
        <v>148.30146271313427</v>
      </c>
      <c r="M52">
        <v>0</v>
      </c>
      <c r="N52" s="2">
        <v>528.98215676423615</v>
      </c>
      <c r="O52">
        <v>0</v>
      </c>
    </row>
    <row r="53" spans="1:15" x14ac:dyDescent="0.45">
      <c r="A53" t="s">
        <v>20</v>
      </c>
      <c r="B53" t="s">
        <v>16</v>
      </c>
      <c r="C53" s="59">
        <v>86.853460000000013</v>
      </c>
      <c r="D53" t="s">
        <v>17</v>
      </c>
      <c r="E53" s="21" t="s">
        <v>28</v>
      </c>
      <c r="F53" s="2">
        <v>349.46814019770682</v>
      </c>
      <c r="G53">
        <v>0</v>
      </c>
      <c r="H53" s="1">
        <v>1.4807530999999999E-4</v>
      </c>
      <c r="I53">
        <v>1</v>
      </c>
      <c r="J53" s="2">
        <v>81.556537427062707</v>
      </c>
      <c r="K53">
        <v>0</v>
      </c>
      <c r="L53" s="1">
        <v>2.0259348300000001E-4</v>
      </c>
      <c r="M53">
        <v>1</v>
      </c>
      <c r="N53" s="2">
        <v>201.54094204236364</v>
      </c>
      <c r="O53">
        <v>0</v>
      </c>
    </row>
    <row r="54" spans="1:15" x14ac:dyDescent="0.45">
      <c r="A54" t="s">
        <v>20</v>
      </c>
      <c r="B54" t="s">
        <v>16</v>
      </c>
      <c r="C54" s="59">
        <v>86.853460000000013</v>
      </c>
      <c r="D54" t="s">
        <v>17</v>
      </c>
      <c r="E54" s="21" t="s">
        <v>28</v>
      </c>
      <c r="F54" s="1">
        <v>1.2883E-4</v>
      </c>
      <c r="G54">
        <v>1</v>
      </c>
      <c r="H54" s="2">
        <v>64.517951275699289</v>
      </c>
      <c r="I54">
        <v>0</v>
      </c>
      <c r="J54" s="1">
        <v>1.2761726299999999E-4</v>
      </c>
      <c r="K54">
        <v>1</v>
      </c>
      <c r="L54" s="1">
        <v>2.0259348300000001E-4</v>
      </c>
      <c r="M54">
        <v>1</v>
      </c>
      <c r="N54" s="2">
        <v>241.53112041889358</v>
      </c>
      <c r="O54">
        <v>0</v>
      </c>
    </row>
    <row r="55" spans="1:15" x14ac:dyDescent="0.45">
      <c r="A55" t="s">
        <v>20</v>
      </c>
      <c r="B55" t="s">
        <v>16</v>
      </c>
      <c r="C55" s="59">
        <v>86.853460000000013</v>
      </c>
      <c r="D55" t="s">
        <v>17</v>
      </c>
      <c r="E55" s="21" t="s">
        <v>28</v>
      </c>
      <c r="F55" s="2">
        <v>56.460955391289993</v>
      </c>
      <c r="G55">
        <v>0</v>
      </c>
      <c r="H55" s="1">
        <v>1.4807530999999999E-4</v>
      </c>
      <c r="I55">
        <v>1</v>
      </c>
      <c r="J55" s="2">
        <v>154.24185304692048</v>
      </c>
      <c r="K55">
        <v>0</v>
      </c>
      <c r="L55" s="1">
        <v>2.0259348300000001E-4</v>
      </c>
      <c r="M55">
        <v>1</v>
      </c>
      <c r="N55" s="1">
        <v>8.1393324599999994E-5</v>
      </c>
      <c r="O55">
        <v>1</v>
      </c>
    </row>
    <row r="56" spans="1:15" x14ac:dyDescent="0.45">
      <c r="A56" t="s">
        <v>20</v>
      </c>
      <c r="B56" t="s">
        <v>16</v>
      </c>
      <c r="C56" s="59">
        <v>86.853460000000013</v>
      </c>
      <c r="D56" t="s">
        <v>17</v>
      </c>
      <c r="E56" s="21" t="s">
        <v>28</v>
      </c>
      <c r="F56" s="23">
        <v>1036.6662958544473</v>
      </c>
      <c r="G56">
        <v>0</v>
      </c>
      <c r="H56" s="1">
        <v>1.4807530999999999E-4</v>
      </c>
      <c r="I56">
        <v>1</v>
      </c>
      <c r="J56" s="2">
        <v>38.430006148800985</v>
      </c>
      <c r="K56">
        <v>0</v>
      </c>
      <c r="L56" s="1">
        <v>2.0259348300000001E-4</v>
      </c>
      <c r="M56">
        <v>1</v>
      </c>
      <c r="N56" s="2">
        <v>443.06203525970022</v>
      </c>
      <c r="O56">
        <v>0</v>
      </c>
    </row>
    <row r="57" spans="1:15" x14ac:dyDescent="0.45">
      <c r="A57" t="s">
        <v>20</v>
      </c>
      <c r="B57" t="s">
        <v>16</v>
      </c>
      <c r="C57" s="59">
        <v>86.853460000000013</v>
      </c>
      <c r="D57" t="s">
        <v>17</v>
      </c>
      <c r="E57" s="21" t="s">
        <v>28</v>
      </c>
      <c r="F57" s="2">
        <v>166.46991242438307</v>
      </c>
      <c r="G57">
        <v>0</v>
      </c>
      <c r="H57" s="2">
        <v>32.302376143224421</v>
      </c>
      <c r="I57">
        <v>0</v>
      </c>
      <c r="J57" s="2">
        <v>53.140958689137193</v>
      </c>
      <c r="K57">
        <v>0</v>
      </c>
      <c r="L57" s="1">
        <v>2.0259348300000001E-4</v>
      </c>
      <c r="M57">
        <v>1</v>
      </c>
      <c r="N57" s="1">
        <v>8.1393324599999994E-5</v>
      </c>
      <c r="O57">
        <v>1</v>
      </c>
    </row>
    <row r="58" spans="1:15" x14ac:dyDescent="0.45">
      <c r="A58" t="s">
        <v>20</v>
      </c>
      <c r="B58" t="s">
        <v>16</v>
      </c>
      <c r="C58" s="59">
        <v>86.853460000000013</v>
      </c>
      <c r="D58" t="s">
        <v>17</v>
      </c>
      <c r="E58" s="21" t="s">
        <v>28</v>
      </c>
      <c r="F58" s="2">
        <v>111.06700845996974</v>
      </c>
      <c r="G58">
        <v>0</v>
      </c>
      <c r="H58" s="2">
        <v>16.952302663304462</v>
      </c>
      <c r="I58">
        <v>0</v>
      </c>
      <c r="J58" s="1">
        <v>1.2761726299999999E-4</v>
      </c>
      <c r="K58">
        <v>1</v>
      </c>
      <c r="L58" s="1">
        <v>2.0259348300000001E-4</v>
      </c>
      <c r="M58">
        <v>1</v>
      </c>
      <c r="N58" s="1">
        <v>8.1393324599999994E-5</v>
      </c>
      <c r="O58">
        <v>1</v>
      </c>
    </row>
    <row r="59" spans="1:15" x14ac:dyDescent="0.45">
      <c r="A59" t="s">
        <v>20</v>
      </c>
      <c r="B59" t="s">
        <v>16</v>
      </c>
      <c r="C59" s="59">
        <v>86.853460000000013</v>
      </c>
      <c r="D59" t="s">
        <v>17</v>
      </c>
      <c r="E59" s="21" t="s">
        <v>28</v>
      </c>
      <c r="F59" s="2">
        <v>442.55319557020044</v>
      </c>
      <c r="G59">
        <v>0</v>
      </c>
      <c r="H59" s="2">
        <v>109.21636506384844</v>
      </c>
      <c r="I59">
        <v>0</v>
      </c>
      <c r="J59" s="2">
        <v>198.19045342296553</v>
      </c>
      <c r="K59">
        <v>0</v>
      </c>
      <c r="L59" s="1">
        <v>2.0259348300000001E-4</v>
      </c>
      <c r="M59">
        <v>1</v>
      </c>
      <c r="N59" s="1">
        <v>8.1393324599999994E-5</v>
      </c>
      <c r="O59">
        <v>1</v>
      </c>
    </row>
    <row r="60" spans="1:15" x14ac:dyDescent="0.45">
      <c r="A60" t="s">
        <v>20</v>
      </c>
      <c r="B60" t="s">
        <v>16</v>
      </c>
      <c r="C60" s="59">
        <v>86.853460000000013</v>
      </c>
      <c r="D60" t="s">
        <v>17</v>
      </c>
      <c r="E60" s="21" t="s">
        <v>28</v>
      </c>
      <c r="F60" s="2">
        <v>249.50707548074527</v>
      </c>
      <c r="G60">
        <v>0</v>
      </c>
      <c r="H60" s="1">
        <v>1.4807530999999999E-4</v>
      </c>
      <c r="I60">
        <v>1</v>
      </c>
      <c r="J60" s="2">
        <v>199.83603197376513</v>
      </c>
      <c r="K60">
        <v>0</v>
      </c>
      <c r="L60" s="1">
        <v>2.0259348300000001E-4</v>
      </c>
      <c r="M60">
        <v>1</v>
      </c>
      <c r="N60" s="1">
        <v>8.1393324599999994E-5</v>
      </c>
      <c r="O60">
        <v>1</v>
      </c>
    </row>
    <row r="61" spans="1:15" x14ac:dyDescent="0.45">
      <c r="A61" t="s">
        <v>20</v>
      </c>
      <c r="B61" t="s">
        <v>16</v>
      </c>
      <c r="C61" s="59">
        <v>86.853460000000013</v>
      </c>
      <c r="D61" t="s">
        <v>17</v>
      </c>
      <c r="E61" s="21" t="s">
        <v>28</v>
      </c>
      <c r="F61" s="2">
        <v>149.94355866045885</v>
      </c>
      <c r="G61">
        <v>0</v>
      </c>
      <c r="H61" s="1">
        <v>1.4807530999999999E-4</v>
      </c>
      <c r="I61">
        <v>1</v>
      </c>
      <c r="J61" s="2">
        <v>53.399254489240242</v>
      </c>
      <c r="K61">
        <v>0</v>
      </c>
      <c r="L61" s="2">
        <v>206.50612278854859</v>
      </c>
      <c r="M61">
        <v>0</v>
      </c>
      <c r="N61" s="2">
        <v>690.67787993517481</v>
      </c>
      <c r="O61">
        <v>0</v>
      </c>
    </row>
    <row r="62" spans="1:15" hidden="1" x14ac:dyDescent="0.45">
      <c r="A62" t="s">
        <v>20</v>
      </c>
      <c r="B62" t="s">
        <v>16</v>
      </c>
      <c r="C62" s="59">
        <v>86.853460000000013</v>
      </c>
      <c r="D62" t="s">
        <v>26</v>
      </c>
      <c r="E62" s="21" t="s">
        <v>28</v>
      </c>
      <c r="F62" s="2">
        <v>2050.3551505961782</v>
      </c>
      <c r="G62">
        <v>0</v>
      </c>
      <c r="H62" s="23">
        <v>1439.04377410193</v>
      </c>
      <c r="I62">
        <v>0</v>
      </c>
      <c r="J62" s="2">
        <v>87.387354288803394</v>
      </c>
      <c r="K62">
        <v>0</v>
      </c>
      <c r="L62" s="1">
        <v>2.0259348300000001E-4</v>
      </c>
      <c r="M62">
        <v>1</v>
      </c>
      <c r="N62" s="2">
        <v>397.83463075808675</v>
      </c>
      <c r="O62">
        <v>0</v>
      </c>
    </row>
    <row r="63" spans="1:15" x14ac:dyDescent="0.45">
      <c r="A63" t="s">
        <v>20</v>
      </c>
      <c r="B63" t="s">
        <v>16</v>
      </c>
      <c r="C63" s="59">
        <v>86.853460000000013</v>
      </c>
      <c r="D63" t="s">
        <v>17</v>
      </c>
      <c r="E63" s="21" t="s">
        <v>28</v>
      </c>
      <c r="F63" s="2">
        <v>109.2726743764651</v>
      </c>
      <c r="G63">
        <v>0</v>
      </c>
      <c r="H63" s="1">
        <v>1.4807530999999999E-4</v>
      </c>
      <c r="I63">
        <v>1</v>
      </c>
      <c r="J63" s="2">
        <v>66.021051697271687</v>
      </c>
      <c r="K63">
        <v>0</v>
      </c>
      <c r="L63" s="1">
        <v>2.0259348300000001E-4</v>
      </c>
      <c r="M63">
        <v>1</v>
      </c>
      <c r="N63" s="1">
        <v>8.1393324599999994E-5</v>
      </c>
      <c r="O63">
        <v>1</v>
      </c>
    </row>
    <row r="64" spans="1:15" x14ac:dyDescent="0.45">
      <c r="A64" t="s">
        <v>20</v>
      </c>
      <c r="B64" t="s">
        <v>16</v>
      </c>
      <c r="C64" s="59">
        <v>86.853460000000013</v>
      </c>
      <c r="D64" t="s">
        <v>17</v>
      </c>
      <c r="E64" s="21" t="s">
        <v>28</v>
      </c>
      <c r="F64" s="1">
        <v>1.2883E-4</v>
      </c>
      <c r="G64">
        <v>1</v>
      </c>
      <c r="H64" s="1">
        <v>1.4807530999999999E-4</v>
      </c>
      <c r="I64">
        <v>1</v>
      </c>
      <c r="J64" s="1">
        <v>1.2761726299999999E-4</v>
      </c>
      <c r="K64">
        <v>1</v>
      </c>
      <c r="L64" s="2">
        <v>256.15465892085672</v>
      </c>
      <c r="M64">
        <v>0</v>
      </c>
      <c r="N64" s="2">
        <v>52.661106548369553</v>
      </c>
      <c r="O64">
        <v>0</v>
      </c>
    </row>
    <row r="65" spans="1:15" x14ac:dyDescent="0.45">
      <c r="A65" t="s">
        <v>20</v>
      </c>
      <c r="B65" t="s">
        <v>16</v>
      </c>
      <c r="C65" s="59">
        <v>86.853460000000013</v>
      </c>
      <c r="D65" t="s">
        <v>17</v>
      </c>
      <c r="E65" s="21" t="s">
        <v>28</v>
      </c>
      <c r="F65" s="1">
        <v>1.2883E-4</v>
      </c>
      <c r="G65">
        <v>1</v>
      </c>
      <c r="H65" s="2">
        <v>213.02062085793236</v>
      </c>
      <c r="I65">
        <v>0</v>
      </c>
      <c r="J65" s="2">
        <v>130.87689544616529</v>
      </c>
      <c r="K65">
        <v>0</v>
      </c>
      <c r="L65" s="1">
        <v>2.0259348300000001E-4</v>
      </c>
      <c r="M65">
        <v>1</v>
      </c>
      <c r="N65" s="1">
        <v>8.1393324599999994E-5</v>
      </c>
      <c r="O65">
        <v>1</v>
      </c>
    </row>
    <row r="66" spans="1:15" x14ac:dyDescent="0.45">
      <c r="A66" t="s">
        <v>20</v>
      </c>
      <c r="B66" t="s">
        <v>16</v>
      </c>
      <c r="C66" s="59">
        <v>86.853460000000013</v>
      </c>
      <c r="D66" t="s">
        <v>17</v>
      </c>
      <c r="E66" s="21" t="s">
        <v>28</v>
      </c>
      <c r="F66" s="2">
        <v>52.234077452604062</v>
      </c>
      <c r="G66">
        <v>0</v>
      </c>
      <c r="H66" s="1">
        <v>1.4807530999999999E-4</v>
      </c>
      <c r="I66">
        <v>1</v>
      </c>
      <c r="J66" s="2">
        <v>117.4679996240135</v>
      </c>
      <c r="K66">
        <v>0</v>
      </c>
      <c r="L66" s="2">
        <v>52.386824432984305</v>
      </c>
      <c r="M66">
        <v>0</v>
      </c>
      <c r="N66" s="2">
        <v>269.84319412048831</v>
      </c>
      <c r="O66">
        <v>0</v>
      </c>
    </row>
    <row r="67" spans="1:15" x14ac:dyDescent="0.45">
      <c r="A67" t="s">
        <v>20</v>
      </c>
      <c r="B67" t="s">
        <v>16</v>
      </c>
      <c r="C67" s="59">
        <v>86.853460000000013</v>
      </c>
      <c r="D67" t="s">
        <v>17</v>
      </c>
      <c r="E67" s="21" t="s">
        <v>28</v>
      </c>
      <c r="F67" s="2">
        <v>143.47092220346784</v>
      </c>
      <c r="G67">
        <v>0</v>
      </c>
      <c r="H67" s="2">
        <v>55.676648323638254</v>
      </c>
      <c r="I67">
        <v>0</v>
      </c>
      <c r="J67" s="2">
        <v>53.336969598905995</v>
      </c>
      <c r="K67">
        <v>0</v>
      </c>
      <c r="L67" s="1">
        <v>2.0259348300000001E-4</v>
      </c>
      <c r="M67">
        <v>1</v>
      </c>
      <c r="N67" s="2">
        <v>112.27447069100243</v>
      </c>
      <c r="O67">
        <v>0</v>
      </c>
    </row>
    <row r="68" spans="1:15" hidden="1" x14ac:dyDescent="0.45">
      <c r="A68" t="s">
        <v>20</v>
      </c>
      <c r="B68" t="s">
        <v>16</v>
      </c>
      <c r="C68" s="59">
        <v>86.853460000000013</v>
      </c>
      <c r="D68" t="s">
        <v>26</v>
      </c>
      <c r="E68" s="21" t="s">
        <v>28</v>
      </c>
      <c r="F68" s="1">
        <v>1.2883E-4</v>
      </c>
      <c r="G68">
        <v>1</v>
      </c>
      <c r="H68" s="1">
        <v>1.4807530999999999E-4</v>
      </c>
      <c r="I68">
        <v>1</v>
      </c>
      <c r="J68" s="2">
        <v>354.6922480551076</v>
      </c>
      <c r="K68">
        <v>0</v>
      </c>
      <c r="L68" s="1">
        <v>2.0259348300000001E-4</v>
      </c>
      <c r="M68">
        <v>1</v>
      </c>
      <c r="N68" s="1">
        <v>8.1393324599999994E-5</v>
      </c>
      <c r="O68">
        <v>1</v>
      </c>
    </row>
    <row r="69" spans="1:15" hidden="1" x14ac:dyDescent="0.45">
      <c r="A69" t="s">
        <v>20</v>
      </c>
      <c r="B69" t="s">
        <v>16</v>
      </c>
      <c r="C69" s="59">
        <v>86.853460000000013</v>
      </c>
      <c r="D69" t="s">
        <v>26</v>
      </c>
      <c r="E69" s="21" t="s">
        <v>28</v>
      </c>
      <c r="F69" s="1">
        <v>1.2883E-4</v>
      </c>
      <c r="G69">
        <v>1</v>
      </c>
      <c r="H69" s="1">
        <v>1.4807530999999999E-4</v>
      </c>
      <c r="I69">
        <v>1</v>
      </c>
      <c r="J69" s="2">
        <v>813.17284015102064</v>
      </c>
      <c r="K69">
        <v>0</v>
      </c>
      <c r="L69" s="1">
        <v>2.0259348300000001E-4</v>
      </c>
      <c r="M69">
        <v>1</v>
      </c>
      <c r="N69" s="2">
        <v>540.21258431279159</v>
      </c>
      <c r="O69">
        <v>0</v>
      </c>
    </row>
    <row r="70" spans="1:15" hidden="1" x14ac:dyDescent="0.45">
      <c r="A70" t="s">
        <v>20</v>
      </c>
      <c r="B70" t="s">
        <v>16</v>
      </c>
      <c r="C70" s="59">
        <v>86.853460000000013</v>
      </c>
      <c r="D70" t="s">
        <v>26</v>
      </c>
      <c r="E70" s="21" t="s">
        <v>28</v>
      </c>
      <c r="F70" s="1">
        <v>1.2883E-4</v>
      </c>
      <c r="G70">
        <v>1</v>
      </c>
      <c r="H70" s="2">
        <v>75.120076664331833</v>
      </c>
      <c r="I70">
        <v>0</v>
      </c>
      <c r="J70" s="1">
        <v>1.2761726299999999E-4</v>
      </c>
      <c r="K70">
        <v>1</v>
      </c>
      <c r="L70" s="1">
        <v>2.0259348300000001E-4</v>
      </c>
      <c r="M70">
        <v>1</v>
      </c>
      <c r="N70" s="1">
        <v>8.1393324599999994E-5</v>
      </c>
      <c r="O70">
        <v>1</v>
      </c>
    </row>
    <row r="71" spans="1:15" hidden="1" x14ac:dyDescent="0.45">
      <c r="A71" t="s">
        <v>20</v>
      </c>
      <c r="B71" t="s">
        <v>16</v>
      </c>
      <c r="C71" s="59">
        <v>86.853460000000013</v>
      </c>
      <c r="D71" t="s">
        <v>26</v>
      </c>
      <c r="E71" s="21" t="s">
        <v>28</v>
      </c>
      <c r="F71" s="1">
        <v>1.2883E-4</v>
      </c>
      <c r="G71">
        <v>1</v>
      </c>
      <c r="H71" s="2">
        <v>164.30191320450041</v>
      </c>
      <c r="I71">
        <v>0</v>
      </c>
      <c r="J71" s="2">
        <v>165.44247175587259</v>
      </c>
      <c r="K71">
        <v>0</v>
      </c>
      <c r="L71" s="1">
        <v>2.0259348300000001E-4</v>
      </c>
      <c r="M71">
        <v>1</v>
      </c>
      <c r="N71" s="2">
        <v>462.58681766826749</v>
      </c>
      <c r="O71">
        <v>0</v>
      </c>
    </row>
    <row r="72" spans="1:15" hidden="1" x14ac:dyDescent="0.45">
      <c r="A72" t="s">
        <v>24</v>
      </c>
      <c r="B72" t="s">
        <v>19</v>
      </c>
      <c r="C72">
        <v>92.188839999999999</v>
      </c>
      <c r="D72" t="s">
        <v>17</v>
      </c>
      <c r="E72" s="21" t="s">
        <v>29</v>
      </c>
      <c r="F72" s="2">
        <v>55.855243315889993</v>
      </c>
      <c r="G72">
        <v>0</v>
      </c>
      <c r="H72" s="1">
        <v>1.4807530999999999E-4</v>
      </c>
      <c r="I72">
        <v>1</v>
      </c>
      <c r="J72" s="2">
        <v>135.84602767663236</v>
      </c>
      <c r="K72">
        <v>0</v>
      </c>
      <c r="L72" s="2">
        <v>44.674483269906084</v>
      </c>
      <c r="M72">
        <v>0</v>
      </c>
      <c r="N72" s="2">
        <v>760.36677610103266</v>
      </c>
      <c r="O72">
        <v>0</v>
      </c>
    </row>
    <row r="73" spans="1:15" hidden="1" x14ac:dyDescent="0.45">
      <c r="A73" t="s">
        <v>24</v>
      </c>
      <c r="B73" t="s">
        <v>19</v>
      </c>
      <c r="C73">
        <v>92.188839999999999</v>
      </c>
      <c r="D73" t="s">
        <v>17</v>
      </c>
      <c r="E73" s="21" t="s">
        <v>29</v>
      </c>
      <c r="F73" s="2">
        <v>23.534095092700312</v>
      </c>
      <c r="G73">
        <v>0</v>
      </c>
      <c r="H73" s="1">
        <v>1.4807530999999999E-4</v>
      </c>
      <c r="I73">
        <v>1</v>
      </c>
      <c r="J73" s="2">
        <v>10.446156503921838</v>
      </c>
      <c r="K73">
        <v>0</v>
      </c>
      <c r="L73" s="2">
        <v>69.566685285469816</v>
      </c>
      <c r="M73">
        <v>0</v>
      </c>
      <c r="N73" s="2">
        <v>41.992419663788581</v>
      </c>
      <c r="O73">
        <v>0</v>
      </c>
    </row>
    <row r="74" spans="1:15" hidden="1" x14ac:dyDescent="0.45">
      <c r="A74" t="s">
        <v>24</v>
      </c>
      <c r="B74" t="s">
        <v>19</v>
      </c>
      <c r="C74">
        <v>92.188839999999999</v>
      </c>
      <c r="D74" t="s">
        <v>17</v>
      </c>
      <c r="E74" s="21" t="s">
        <v>29</v>
      </c>
      <c r="F74" s="2">
        <v>104.89997299836573</v>
      </c>
      <c r="G74">
        <v>0</v>
      </c>
      <c r="H74" s="1">
        <v>1.4807530999999999E-4</v>
      </c>
      <c r="I74">
        <v>1</v>
      </c>
      <c r="J74" s="2">
        <v>342.92568239968989</v>
      </c>
      <c r="K74">
        <v>0</v>
      </c>
      <c r="L74" s="2">
        <v>227.47130407409793</v>
      </c>
      <c r="M74">
        <v>0</v>
      </c>
      <c r="N74" s="2">
        <v>342.04501108417014</v>
      </c>
      <c r="O74">
        <v>0</v>
      </c>
    </row>
    <row r="75" spans="1:15" hidden="1" x14ac:dyDescent="0.45">
      <c r="A75" t="s">
        <v>24</v>
      </c>
      <c r="B75" t="s">
        <v>19</v>
      </c>
      <c r="C75">
        <v>92.188839999999999</v>
      </c>
      <c r="D75" t="s">
        <v>17</v>
      </c>
      <c r="E75" s="21" t="s">
        <v>29</v>
      </c>
      <c r="F75" s="2">
        <v>100.52191537671263</v>
      </c>
      <c r="G75">
        <v>0</v>
      </c>
      <c r="H75" s="1">
        <v>1.4807530999999999E-4</v>
      </c>
      <c r="I75">
        <v>1</v>
      </c>
      <c r="J75" s="1">
        <v>1.2761726299999999E-4</v>
      </c>
      <c r="K75">
        <v>1</v>
      </c>
      <c r="L75" s="1">
        <v>2.0259348300000001E-4</v>
      </c>
      <c r="M75">
        <v>1</v>
      </c>
      <c r="N75" s="2">
        <v>110.51027281350986</v>
      </c>
      <c r="O75">
        <v>0</v>
      </c>
    </row>
    <row r="76" spans="1:15" hidden="1" x14ac:dyDescent="0.45">
      <c r="A76" t="s">
        <v>24</v>
      </c>
      <c r="B76" t="s">
        <v>19</v>
      </c>
      <c r="C76">
        <v>92.188839999999999</v>
      </c>
      <c r="D76" t="s">
        <v>17</v>
      </c>
      <c r="E76" s="21" t="s">
        <v>29</v>
      </c>
      <c r="F76" s="2">
        <v>81.120453884696587</v>
      </c>
      <c r="G76">
        <v>0</v>
      </c>
      <c r="H76" s="1">
        <v>1.4807530999999999E-4</v>
      </c>
      <c r="I76">
        <v>1</v>
      </c>
      <c r="J76" s="2">
        <v>43.479746087194151</v>
      </c>
      <c r="K76">
        <v>0</v>
      </c>
      <c r="L76" s="2">
        <v>36.322003605802131</v>
      </c>
      <c r="M76">
        <v>0</v>
      </c>
      <c r="N76" s="2">
        <v>38.311164096161605</v>
      </c>
      <c r="O76">
        <v>0</v>
      </c>
    </row>
    <row r="77" spans="1:15" hidden="1" x14ac:dyDescent="0.45">
      <c r="A77" t="s">
        <v>24</v>
      </c>
      <c r="B77" t="s">
        <v>19</v>
      </c>
      <c r="C77">
        <v>92.188839999999999</v>
      </c>
      <c r="D77" t="s">
        <v>17</v>
      </c>
      <c r="E77" s="21" t="s">
        <v>29</v>
      </c>
      <c r="F77" s="1">
        <v>1.2883E-4</v>
      </c>
      <c r="G77">
        <v>1</v>
      </c>
      <c r="H77" s="1">
        <v>1.4807530999999999E-4</v>
      </c>
      <c r="I77">
        <v>1</v>
      </c>
      <c r="J77" s="1">
        <v>1.2761726299999999E-4</v>
      </c>
      <c r="K77">
        <v>1</v>
      </c>
      <c r="L77" s="2">
        <v>43.069757807173282</v>
      </c>
      <c r="M77">
        <v>0</v>
      </c>
      <c r="N77" s="2">
        <v>44.287983049565042</v>
      </c>
      <c r="O77">
        <v>0</v>
      </c>
    </row>
    <row r="78" spans="1:15" hidden="1" x14ac:dyDescent="0.45">
      <c r="A78" t="s">
        <v>24</v>
      </c>
      <c r="B78" t="s">
        <v>19</v>
      </c>
      <c r="C78">
        <v>92.188839999999999</v>
      </c>
      <c r="D78" t="s">
        <v>17</v>
      </c>
      <c r="E78" s="21" t="s">
        <v>29</v>
      </c>
      <c r="F78" s="1">
        <v>1.2883E-4</v>
      </c>
      <c r="G78">
        <v>1</v>
      </c>
      <c r="H78" s="1">
        <v>1.4807530999999999E-4</v>
      </c>
      <c r="I78">
        <v>1</v>
      </c>
      <c r="J78" s="2">
        <v>65.713056793678206</v>
      </c>
      <c r="K78">
        <v>0</v>
      </c>
      <c r="L78" s="2">
        <v>43.763887842244301</v>
      </c>
      <c r="M78">
        <v>0</v>
      </c>
      <c r="N78" s="2">
        <v>49.264465217310232</v>
      </c>
      <c r="O78">
        <v>0</v>
      </c>
    </row>
    <row r="79" spans="1:15" hidden="1" x14ac:dyDescent="0.45">
      <c r="A79" t="s">
        <v>24</v>
      </c>
      <c r="B79" t="s">
        <v>19</v>
      </c>
      <c r="C79">
        <v>92.188839999999999</v>
      </c>
      <c r="D79" t="s">
        <v>17</v>
      </c>
      <c r="E79" s="21" t="s">
        <v>29</v>
      </c>
      <c r="F79" s="1">
        <v>1.2883E-4</v>
      </c>
      <c r="G79">
        <v>1</v>
      </c>
      <c r="H79" s="1">
        <v>1.4807530999999999E-4</v>
      </c>
      <c r="I79">
        <v>1</v>
      </c>
      <c r="J79" s="2">
        <v>221.21840259172831</v>
      </c>
      <c r="K79">
        <v>0</v>
      </c>
      <c r="L79" s="2">
        <v>186.64878142228531</v>
      </c>
      <c r="M79">
        <v>0</v>
      </c>
      <c r="N79" s="2">
        <v>250.79825611740509</v>
      </c>
      <c r="O79">
        <v>0</v>
      </c>
    </row>
    <row r="80" spans="1:15" hidden="1" x14ac:dyDescent="0.45">
      <c r="A80" t="s">
        <v>24</v>
      </c>
      <c r="B80" t="s">
        <v>19</v>
      </c>
      <c r="C80">
        <v>92.188839999999999</v>
      </c>
      <c r="D80" t="s">
        <v>17</v>
      </c>
      <c r="E80" s="21" t="s">
        <v>29</v>
      </c>
      <c r="F80" s="2">
        <v>17.534150995319248</v>
      </c>
      <c r="G80">
        <v>0</v>
      </c>
      <c r="H80" s="1">
        <v>1.4807530999999999E-4</v>
      </c>
      <c r="I80">
        <v>1</v>
      </c>
      <c r="J80" s="2">
        <v>56.685607665878841</v>
      </c>
      <c r="K80">
        <v>0</v>
      </c>
      <c r="L80" s="2">
        <v>78.572965697244811</v>
      </c>
      <c r="M80">
        <v>0</v>
      </c>
      <c r="N80" s="2">
        <v>416.24330536649359</v>
      </c>
      <c r="O80">
        <v>0</v>
      </c>
    </row>
    <row r="81" spans="1:15" hidden="1" x14ac:dyDescent="0.45">
      <c r="A81" t="s">
        <v>24</v>
      </c>
      <c r="B81" t="s">
        <v>19</v>
      </c>
      <c r="C81">
        <v>92.188839999999999</v>
      </c>
      <c r="D81" t="s">
        <v>17</v>
      </c>
      <c r="E81" s="21" t="s">
        <v>29</v>
      </c>
      <c r="F81" s="1">
        <v>1.2883E-4</v>
      </c>
      <c r="G81">
        <v>1</v>
      </c>
      <c r="H81" s="1">
        <v>1.4807530999999999E-4</v>
      </c>
      <c r="I81">
        <v>1</v>
      </c>
      <c r="J81" s="2">
        <v>95.255498573403599</v>
      </c>
      <c r="K81">
        <v>0</v>
      </c>
      <c r="L81" s="2">
        <v>76.168218015646488</v>
      </c>
      <c r="M81">
        <v>0</v>
      </c>
      <c r="N81" s="2">
        <v>105.8380763903825</v>
      </c>
      <c r="O81">
        <v>0</v>
      </c>
    </row>
    <row r="82" spans="1:15" hidden="1" x14ac:dyDescent="0.45">
      <c r="A82" t="s">
        <v>24</v>
      </c>
      <c r="B82" t="s">
        <v>19</v>
      </c>
      <c r="C82">
        <v>92.188839999999999</v>
      </c>
      <c r="D82" t="s">
        <v>26</v>
      </c>
      <c r="E82" s="21" t="s">
        <v>29</v>
      </c>
      <c r="F82" s="1">
        <v>1.2883E-4</v>
      </c>
      <c r="G82">
        <v>1</v>
      </c>
      <c r="H82" s="2">
        <v>122.17965536237972</v>
      </c>
      <c r="I82">
        <v>0</v>
      </c>
      <c r="J82" s="1">
        <v>1.2761726299999999E-4</v>
      </c>
      <c r="K82">
        <v>1</v>
      </c>
      <c r="L82" s="1">
        <v>2.0259348300000001E-4</v>
      </c>
      <c r="M82">
        <v>1</v>
      </c>
      <c r="N82" s="2">
        <v>657.70524844649708</v>
      </c>
      <c r="O82">
        <v>0</v>
      </c>
    </row>
    <row r="83" spans="1:15" hidden="1" x14ac:dyDescent="0.45">
      <c r="A83" t="s">
        <v>24</v>
      </c>
      <c r="B83" t="s">
        <v>19</v>
      </c>
      <c r="C83">
        <v>92.188839999999999</v>
      </c>
      <c r="D83" t="s">
        <v>26</v>
      </c>
      <c r="E83" s="21" t="s">
        <v>29</v>
      </c>
      <c r="F83" s="2">
        <v>305.49725046807771</v>
      </c>
      <c r="G83">
        <v>0</v>
      </c>
      <c r="H83" s="2">
        <v>269.07039249534841</v>
      </c>
      <c r="I83">
        <v>0</v>
      </c>
      <c r="J83" s="1">
        <v>1.2761726299999999E-4</v>
      </c>
      <c r="K83">
        <v>1</v>
      </c>
      <c r="L83" s="2">
        <v>69.235347384655739</v>
      </c>
      <c r="M83">
        <v>0</v>
      </c>
      <c r="N83" s="2">
        <v>93.064082467028953</v>
      </c>
      <c r="O83">
        <v>0</v>
      </c>
    </row>
    <row r="84" spans="1:15" hidden="1" x14ac:dyDescent="0.45">
      <c r="A84" t="s">
        <v>24</v>
      </c>
      <c r="B84" t="s">
        <v>19</v>
      </c>
      <c r="C84">
        <v>92.188839999999999</v>
      </c>
      <c r="D84" t="s">
        <v>26</v>
      </c>
      <c r="E84" s="21" t="s">
        <v>29</v>
      </c>
      <c r="F84" s="2">
        <v>193.37199587864419</v>
      </c>
      <c r="G84">
        <v>0</v>
      </c>
      <c r="H84" s="1">
        <v>1.4807530999999999E-4</v>
      </c>
      <c r="I84">
        <v>1</v>
      </c>
      <c r="J84" s="2">
        <v>46.358933071635128</v>
      </c>
      <c r="K84">
        <v>0</v>
      </c>
      <c r="L84" s="2">
        <v>354.39618457639648</v>
      </c>
      <c r="M84">
        <v>0</v>
      </c>
      <c r="N84" s="2">
        <v>555.66235035361694</v>
      </c>
      <c r="O84">
        <v>0</v>
      </c>
    </row>
    <row r="85" spans="1:15" hidden="1" x14ac:dyDescent="0.45">
      <c r="A85" t="s">
        <v>24</v>
      </c>
      <c r="B85" t="s">
        <v>19</v>
      </c>
      <c r="C85">
        <v>92.188839999999999</v>
      </c>
      <c r="D85" t="s">
        <v>26</v>
      </c>
      <c r="E85" s="21" t="s">
        <v>29</v>
      </c>
      <c r="F85" s="2">
        <v>111.42894467276854</v>
      </c>
      <c r="G85">
        <v>0</v>
      </c>
      <c r="H85" s="1">
        <v>1.4807530999999999E-4</v>
      </c>
      <c r="I85">
        <v>1</v>
      </c>
      <c r="J85" s="2">
        <v>94.239524230938216</v>
      </c>
      <c r="K85">
        <v>0</v>
      </c>
      <c r="L85" s="2">
        <v>216.43360999202275</v>
      </c>
      <c r="M85">
        <v>0</v>
      </c>
      <c r="N85" s="2">
        <v>516.41908045354273</v>
      </c>
      <c r="O85">
        <v>0</v>
      </c>
    </row>
    <row r="86" spans="1:15" hidden="1" x14ac:dyDescent="0.45">
      <c r="A86" t="s">
        <v>24</v>
      </c>
      <c r="B86" t="s">
        <v>19</v>
      </c>
      <c r="C86">
        <v>92.188839999999999</v>
      </c>
      <c r="D86" t="s">
        <v>26</v>
      </c>
      <c r="E86" s="21" t="s">
        <v>29</v>
      </c>
      <c r="F86" s="1">
        <v>1.2883E-4</v>
      </c>
      <c r="G86">
        <v>1</v>
      </c>
      <c r="H86" s="2">
        <v>69.905814014367621</v>
      </c>
      <c r="I86">
        <v>0</v>
      </c>
      <c r="J86" s="1">
        <v>1.2761726299999999E-4</v>
      </c>
      <c r="K86">
        <v>1</v>
      </c>
      <c r="L86" s="1">
        <v>2.0259348300000001E-4</v>
      </c>
      <c r="M86">
        <v>1</v>
      </c>
      <c r="N86" s="2">
        <v>198.8714379617125</v>
      </c>
      <c r="O86">
        <v>0</v>
      </c>
    </row>
    <row r="87" spans="1:15" x14ac:dyDescent="0.45">
      <c r="A87" t="s">
        <v>24</v>
      </c>
      <c r="B87" t="s">
        <v>19</v>
      </c>
      <c r="C87">
        <v>92.188839999999999</v>
      </c>
      <c r="D87" t="s">
        <v>17</v>
      </c>
      <c r="E87" s="21" t="s">
        <v>28</v>
      </c>
      <c r="F87" s="2">
        <v>31.007573519915809</v>
      </c>
      <c r="G87">
        <v>0</v>
      </c>
      <c r="H87" s="1">
        <v>1.4807530999999999E-4</v>
      </c>
      <c r="I87">
        <v>1</v>
      </c>
      <c r="J87" s="2">
        <v>68.076184567404439</v>
      </c>
      <c r="K87">
        <v>0</v>
      </c>
      <c r="L87" s="2">
        <v>138.372406394047</v>
      </c>
      <c r="M87">
        <v>0</v>
      </c>
      <c r="N87" s="2">
        <v>47.209367089399755</v>
      </c>
      <c r="O87">
        <v>0</v>
      </c>
    </row>
    <row r="88" spans="1:15" x14ac:dyDescent="0.45">
      <c r="A88" t="s">
        <v>24</v>
      </c>
      <c r="B88" t="s">
        <v>19</v>
      </c>
      <c r="C88">
        <v>92.188839999999999</v>
      </c>
      <c r="D88" t="s">
        <v>17</v>
      </c>
      <c r="E88" s="21" t="s">
        <v>28</v>
      </c>
      <c r="F88" s="1">
        <v>1.2883E-4</v>
      </c>
      <c r="G88">
        <v>1</v>
      </c>
      <c r="H88" s="1">
        <v>1.4807530999999999E-4</v>
      </c>
      <c r="I88">
        <v>1</v>
      </c>
      <c r="J88" s="2">
        <v>385.41620037070317</v>
      </c>
      <c r="K88">
        <v>0</v>
      </c>
      <c r="L88" s="1">
        <v>2.0259348300000001E-4</v>
      </c>
      <c r="M88">
        <v>1</v>
      </c>
      <c r="N88" s="1">
        <v>8.1393324599999994E-5</v>
      </c>
      <c r="O88">
        <v>1</v>
      </c>
    </row>
    <row r="89" spans="1:15" x14ac:dyDescent="0.45">
      <c r="A89" t="s">
        <v>24</v>
      </c>
      <c r="B89" t="s">
        <v>19</v>
      </c>
      <c r="C89">
        <v>92.188839999999999</v>
      </c>
      <c r="D89" t="s">
        <v>17</v>
      </c>
      <c r="E89" s="21" t="s">
        <v>28</v>
      </c>
      <c r="F89" s="2">
        <v>310.57121704406399</v>
      </c>
      <c r="G89">
        <v>0</v>
      </c>
      <c r="H89" s="1">
        <v>1.4807530999999999E-4</v>
      </c>
      <c r="I89">
        <v>1</v>
      </c>
      <c r="J89" s="2">
        <v>206.06882869454316</v>
      </c>
      <c r="K89">
        <v>0</v>
      </c>
      <c r="L89" s="1">
        <v>2.0259348300000001E-4</v>
      </c>
      <c r="M89">
        <v>1</v>
      </c>
      <c r="N89" s="1">
        <v>8.1393324599999994E-5</v>
      </c>
      <c r="O89">
        <v>1</v>
      </c>
    </row>
    <row r="90" spans="1:15" x14ac:dyDescent="0.45">
      <c r="A90" t="s">
        <v>24</v>
      </c>
      <c r="B90" t="s">
        <v>19</v>
      </c>
      <c r="C90">
        <v>92.188839999999999</v>
      </c>
      <c r="D90" t="s">
        <v>17</v>
      </c>
      <c r="E90" s="21" t="s">
        <v>28</v>
      </c>
      <c r="F90" s="2">
        <v>148.28013456647574</v>
      </c>
      <c r="G90">
        <v>0</v>
      </c>
      <c r="H90" s="1">
        <v>1.4807530999999999E-4</v>
      </c>
      <c r="I90">
        <v>1</v>
      </c>
      <c r="J90" s="2">
        <v>152.86882449575134</v>
      </c>
      <c r="K90">
        <v>0</v>
      </c>
      <c r="L90" s="1">
        <v>2.0259348300000001E-4</v>
      </c>
      <c r="M90">
        <v>1</v>
      </c>
      <c r="N90" s="1">
        <v>8.1393324599999994E-5</v>
      </c>
      <c r="O90">
        <v>1</v>
      </c>
    </row>
    <row r="91" spans="1:15" x14ac:dyDescent="0.45">
      <c r="A91" t="s">
        <v>24</v>
      </c>
      <c r="B91" t="s">
        <v>19</v>
      </c>
      <c r="C91">
        <v>92.188839999999999</v>
      </c>
      <c r="D91" t="s">
        <v>17</v>
      </c>
      <c r="E91" s="21" t="s">
        <v>28</v>
      </c>
      <c r="F91" s="2">
        <v>115.58312778828413</v>
      </c>
      <c r="G91">
        <v>0</v>
      </c>
      <c r="H91" s="1">
        <v>1.4807530999999999E-4</v>
      </c>
      <c r="I91">
        <v>1</v>
      </c>
      <c r="J91" s="2">
        <v>312.90046734092067</v>
      </c>
      <c r="K91">
        <v>0</v>
      </c>
      <c r="L91" s="1">
        <v>2.0259348300000001E-4</v>
      </c>
      <c r="M91">
        <v>1</v>
      </c>
      <c r="N91" s="1">
        <v>8.1393324599999994E-5</v>
      </c>
      <c r="O91">
        <v>1</v>
      </c>
    </row>
    <row r="92" spans="1:15" x14ac:dyDescent="0.45">
      <c r="A92" t="s">
        <v>24</v>
      </c>
      <c r="B92" t="s">
        <v>19</v>
      </c>
      <c r="C92">
        <v>92.188839999999999</v>
      </c>
      <c r="D92" t="s">
        <v>17</v>
      </c>
      <c r="E92" s="21" t="s">
        <v>28</v>
      </c>
      <c r="F92" s="2">
        <v>70.500848670593427</v>
      </c>
      <c r="G92">
        <v>0</v>
      </c>
      <c r="H92" s="1">
        <v>1.4807530999999999E-4</v>
      </c>
      <c r="I92">
        <v>1</v>
      </c>
      <c r="J92" s="2">
        <v>526.72112223801719</v>
      </c>
      <c r="K92">
        <v>0</v>
      </c>
      <c r="L92" s="2">
        <v>1551.7800989861505</v>
      </c>
      <c r="M92">
        <v>0</v>
      </c>
      <c r="N92" s="2">
        <v>857.21230411674856</v>
      </c>
      <c r="O92">
        <v>0</v>
      </c>
    </row>
  </sheetData>
  <autoFilter ref="A1:O92" xr:uid="{00000000-0009-0000-0000-000004000000}">
    <filterColumn colId="3">
      <filters>
        <filter val="L"/>
      </filters>
    </filterColumn>
    <filterColumn colId="4">
      <filters>
        <filter val="E. miotympanum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46"/>
  <sheetViews>
    <sheetView workbookViewId="0">
      <selection activeCell="D67" sqref="D67"/>
    </sheetView>
  </sheetViews>
  <sheetFormatPr baseColWidth="10" defaultRowHeight="14.25" x14ac:dyDescent="0.45"/>
  <cols>
    <col min="1" max="1" width="10.73046875"/>
    <col min="4" max="4" width="18.86328125" customWidth="1"/>
    <col min="5" max="5" width="12.59765625" bestFit="1" customWidth="1"/>
    <col min="7" max="7" width="13.265625" style="53" bestFit="1" customWidth="1"/>
    <col min="8" max="8" width="11.3984375" style="53"/>
    <col min="9" max="9" width="12.59765625" style="53" bestFit="1" customWidth="1"/>
    <col min="10" max="10" width="11.3984375" style="53"/>
    <col min="11" max="11" width="16.1328125" style="53" bestFit="1" customWidth="1"/>
    <col min="12" max="12" width="19.73046875" style="53" bestFit="1" customWidth="1"/>
    <col min="13" max="13" width="12.59765625" style="53" bestFit="1" customWidth="1"/>
    <col min="14" max="14" width="11.3984375" style="53"/>
  </cols>
  <sheetData>
    <row r="1" spans="1:14" x14ac:dyDescent="0.45">
      <c r="A1" s="44" t="s">
        <v>10</v>
      </c>
      <c r="B1" s="14" t="s">
        <v>11</v>
      </c>
      <c r="C1" s="14" t="s">
        <v>12</v>
      </c>
      <c r="D1" s="45" t="s">
        <v>14</v>
      </c>
      <c r="E1" s="48" t="s">
        <v>0</v>
      </c>
      <c r="F1" s="15" t="s">
        <v>5</v>
      </c>
      <c r="G1" s="48" t="s">
        <v>1</v>
      </c>
      <c r="H1" s="15" t="s">
        <v>6</v>
      </c>
      <c r="I1" s="48" t="s">
        <v>2</v>
      </c>
      <c r="J1" s="15" t="s">
        <v>7</v>
      </c>
      <c r="K1" s="48" t="s">
        <v>3</v>
      </c>
      <c r="L1" s="16" t="s">
        <v>8</v>
      </c>
      <c r="M1" s="48" t="s">
        <v>4</v>
      </c>
      <c r="N1" s="20" t="s">
        <v>9</v>
      </c>
    </row>
    <row r="2" spans="1:14" x14ac:dyDescent="0.45">
      <c r="A2" t="s">
        <v>15</v>
      </c>
      <c r="B2" t="s">
        <v>16</v>
      </c>
      <c r="C2">
        <v>141.95635000000001</v>
      </c>
      <c r="D2" s="46" t="s">
        <v>122</v>
      </c>
      <c r="E2" s="1">
        <v>1.2883E-4</v>
      </c>
      <c r="F2">
        <v>1</v>
      </c>
      <c r="G2" s="1">
        <v>1.4807530999999999E-4</v>
      </c>
      <c r="H2" s="53">
        <v>1</v>
      </c>
      <c r="I2" s="1">
        <v>1.2761726299999999E-4</v>
      </c>
      <c r="J2" s="53">
        <v>1</v>
      </c>
      <c r="K2" s="1">
        <v>2.0259348300000001E-4</v>
      </c>
      <c r="L2" s="53">
        <v>1</v>
      </c>
      <c r="M2" s="1">
        <v>8.1393324599999994E-5</v>
      </c>
      <c r="N2" s="53">
        <v>1</v>
      </c>
    </row>
    <row r="3" spans="1:14" x14ac:dyDescent="0.45">
      <c r="A3" t="s">
        <v>15</v>
      </c>
      <c r="B3" t="s">
        <v>16</v>
      </c>
      <c r="C3">
        <v>141.95635000000001</v>
      </c>
      <c r="D3" s="46" t="s">
        <v>122</v>
      </c>
      <c r="E3" s="1">
        <v>1.2883E-4</v>
      </c>
      <c r="F3">
        <v>1</v>
      </c>
      <c r="G3" s="1">
        <v>1.4807530999999999E-4</v>
      </c>
      <c r="H3" s="53">
        <v>1</v>
      </c>
      <c r="I3" s="1">
        <v>1.2761726299999999E-4</v>
      </c>
      <c r="J3" s="53">
        <v>1</v>
      </c>
      <c r="K3" s="1">
        <v>2.0259348300000001E-4</v>
      </c>
      <c r="L3" s="53">
        <v>1</v>
      </c>
      <c r="M3" s="1">
        <v>8.1393324599999994E-5</v>
      </c>
      <c r="N3" s="53">
        <v>1</v>
      </c>
    </row>
    <row r="4" spans="1:14" x14ac:dyDescent="0.45">
      <c r="A4" t="s">
        <v>15</v>
      </c>
      <c r="B4" t="s">
        <v>16</v>
      </c>
      <c r="C4">
        <v>141.95635000000001</v>
      </c>
      <c r="D4" s="46" t="s">
        <v>122</v>
      </c>
      <c r="E4" s="1">
        <v>1.2883E-4</v>
      </c>
      <c r="F4">
        <v>1</v>
      </c>
      <c r="G4" s="1">
        <v>1.4807530999999999E-4</v>
      </c>
      <c r="H4" s="53">
        <v>1</v>
      </c>
      <c r="I4" s="1">
        <v>1.2761726299999999E-4</v>
      </c>
      <c r="J4" s="53">
        <v>1</v>
      </c>
      <c r="K4" s="1">
        <v>2.0259348300000001E-4</v>
      </c>
      <c r="L4" s="53">
        <v>1</v>
      </c>
      <c r="M4" s="1">
        <v>8.1393324599999994E-5</v>
      </c>
      <c r="N4" s="53">
        <v>1</v>
      </c>
    </row>
    <row r="5" spans="1:14" x14ac:dyDescent="0.45">
      <c r="A5" t="s">
        <v>15</v>
      </c>
      <c r="B5" t="s">
        <v>16</v>
      </c>
      <c r="C5">
        <v>141.95635000000001</v>
      </c>
      <c r="D5" s="46" t="s">
        <v>122</v>
      </c>
      <c r="E5" s="1">
        <v>1.2883E-4</v>
      </c>
      <c r="F5">
        <v>1</v>
      </c>
      <c r="G5" s="1">
        <v>1.4807530999999999E-4</v>
      </c>
      <c r="H5" s="53">
        <v>1</v>
      </c>
      <c r="I5" s="49">
        <v>499.25590596790141</v>
      </c>
      <c r="J5" s="53">
        <v>0</v>
      </c>
      <c r="K5" s="49">
        <v>584.28073633451822</v>
      </c>
      <c r="L5" s="53">
        <v>0</v>
      </c>
      <c r="M5" s="1">
        <v>8.1393324599999994E-5</v>
      </c>
      <c r="N5" s="53">
        <v>1</v>
      </c>
    </row>
    <row r="6" spans="1:14" x14ac:dyDescent="0.45">
      <c r="A6" t="s">
        <v>15</v>
      </c>
      <c r="B6" t="s">
        <v>16</v>
      </c>
      <c r="C6">
        <v>141.95635000000001</v>
      </c>
      <c r="D6" s="46" t="s">
        <v>122</v>
      </c>
      <c r="E6" s="1">
        <v>1.2883E-4</v>
      </c>
      <c r="F6">
        <v>1</v>
      </c>
      <c r="G6" s="1">
        <v>1.4807530999999999E-4</v>
      </c>
      <c r="H6" s="53">
        <v>1</v>
      </c>
      <c r="I6" s="49">
        <v>493.24475611092316</v>
      </c>
      <c r="J6" s="53">
        <v>0</v>
      </c>
      <c r="K6" s="1">
        <v>2.0259348300000001E-4</v>
      </c>
      <c r="L6" s="53">
        <v>1</v>
      </c>
      <c r="M6" s="49">
        <v>367.73126351953181</v>
      </c>
      <c r="N6" s="53">
        <v>0</v>
      </c>
    </row>
    <row r="7" spans="1:14" x14ac:dyDescent="0.45">
      <c r="A7" t="s">
        <v>15</v>
      </c>
      <c r="B7" t="s">
        <v>16</v>
      </c>
      <c r="C7">
        <v>141.95635000000001</v>
      </c>
      <c r="D7" s="46" t="s">
        <v>122</v>
      </c>
      <c r="E7" s="1">
        <v>1.2883E-4</v>
      </c>
      <c r="F7">
        <v>1</v>
      </c>
      <c r="G7" s="49">
        <v>344.85960266939657</v>
      </c>
      <c r="H7" s="53">
        <v>0</v>
      </c>
      <c r="I7" s="1">
        <v>1.2761726299999999E-4</v>
      </c>
      <c r="J7" s="53">
        <v>1</v>
      </c>
      <c r="K7" s="1">
        <v>2.0259348300000001E-4</v>
      </c>
      <c r="L7" s="53">
        <v>1</v>
      </c>
      <c r="M7" s="49">
        <v>535.4175858217011</v>
      </c>
      <c r="N7" s="53">
        <v>0</v>
      </c>
    </row>
    <row r="8" spans="1:14" x14ac:dyDescent="0.45">
      <c r="A8" t="s">
        <v>15</v>
      </c>
      <c r="B8" t="s">
        <v>16</v>
      </c>
      <c r="C8">
        <v>141.95635000000001</v>
      </c>
      <c r="D8" s="46" t="s">
        <v>122</v>
      </c>
      <c r="E8" s="49">
        <v>870.05363385317719</v>
      </c>
      <c r="F8">
        <v>0</v>
      </c>
      <c r="G8" s="1">
        <v>1.4807530999999999E-4</v>
      </c>
      <c r="H8" s="53">
        <v>1</v>
      </c>
      <c r="I8" s="1">
        <v>1.2761726299999999E-4</v>
      </c>
      <c r="J8" s="53">
        <v>1</v>
      </c>
      <c r="K8" s="1">
        <v>2.0259348300000001E-4</v>
      </c>
      <c r="L8" s="53">
        <v>1</v>
      </c>
      <c r="M8" s="1">
        <v>8.1393324599999994E-5</v>
      </c>
      <c r="N8" s="53">
        <v>1</v>
      </c>
    </row>
    <row r="9" spans="1:14" x14ac:dyDescent="0.45">
      <c r="A9" t="s">
        <v>15</v>
      </c>
      <c r="B9" t="s">
        <v>16</v>
      </c>
      <c r="C9">
        <v>141.95635000000001</v>
      </c>
      <c r="D9" s="46" t="s">
        <v>122</v>
      </c>
      <c r="E9" s="1">
        <v>1.2883E-4</v>
      </c>
      <c r="F9">
        <v>1</v>
      </c>
      <c r="G9" s="1">
        <v>1.4807530999999999E-4</v>
      </c>
      <c r="H9" s="53">
        <v>1</v>
      </c>
      <c r="I9" s="1">
        <v>1.2761726299999999E-4</v>
      </c>
      <c r="J9" s="53">
        <v>1</v>
      </c>
      <c r="K9" s="49">
        <v>1989.1063320544856</v>
      </c>
      <c r="L9" s="53">
        <v>0</v>
      </c>
      <c r="M9" s="49">
        <v>2622.1733049216641</v>
      </c>
      <c r="N9" s="53">
        <v>0</v>
      </c>
    </row>
    <row r="10" spans="1:14" x14ac:dyDescent="0.45">
      <c r="A10" t="s">
        <v>15</v>
      </c>
      <c r="B10" t="s">
        <v>16</v>
      </c>
      <c r="C10">
        <v>141.95635000000001</v>
      </c>
      <c r="D10" s="46" t="s">
        <v>122</v>
      </c>
      <c r="E10" s="50">
        <v>2055.0180399514975</v>
      </c>
      <c r="F10">
        <v>0</v>
      </c>
      <c r="G10" s="1">
        <v>1.4807530999999999E-4</v>
      </c>
      <c r="H10" s="53">
        <v>1</v>
      </c>
      <c r="I10" s="52">
        <v>8824.9931275393064</v>
      </c>
      <c r="J10" s="53">
        <v>0</v>
      </c>
      <c r="K10" s="49">
        <v>691.68710169515703</v>
      </c>
      <c r="L10" s="53">
        <v>0</v>
      </c>
      <c r="M10" s="49">
        <v>1322.703207577279</v>
      </c>
      <c r="N10" s="53">
        <v>0</v>
      </c>
    </row>
    <row r="11" spans="1:14" x14ac:dyDescent="0.45">
      <c r="A11" t="s">
        <v>15</v>
      </c>
      <c r="B11" t="s">
        <v>16</v>
      </c>
      <c r="C11">
        <v>141.95635000000001</v>
      </c>
      <c r="D11" s="46" t="s">
        <v>122</v>
      </c>
      <c r="E11" s="50">
        <v>2439.2355817141702</v>
      </c>
      <c r="F11">
        <v>0</v>
      </c>
      <c r="G11" s="1">
        <v>1.4807530999999999E-4</v>
      </c>
      <c r="H11" s="53">
        <v>1</v>
      </c>
      <c r="I11" s="52">
        <v>1371.9614579538634</v>
      </c>
      <c r="J11" s="53">
        <v>0</v>
      </c>
      <c r="K11" s="1">
        <v>2.0259348300000001E-4</v>
      </c>
      <c r="L11" s="53">
        <v>1</v>
      </c>
      <c r="M11" s="1">
        <v>8.1393324599999994E-5</v>
      </c>
      <c r="N11" s="53">
        <v>1</v>
      </c>
    </row>
    <row r="12" spans="1:14" x14ac:dyDescent="0.45">
      <c r="A12" t="s">
        <v>15</v>
      </c>
      <c r="B12" t="s">
        <v>16</v>
      </c>
      <c r="C12">
        <v>141.95635000000001</v>
      </c>
      <c r="D12" s="46" t="s">
        <v>122</v>
      </c>
      <c r="E12" s="50">
        <v>2165.2652369330262</v>
      </c>
      <c r="F12">
        <v>0</v>
      </c>
      <c r="G12" s="1">
        <v>1.4807530999999999E-4</v>
      </c>
      <c r="H12" s="53">
        <v>1</v>
      </c>
      <c r="I12" s="52">
        <v>1597.9423771616152</v>
      </c>
      <c r="J12" s="53">
        <v>0</v>
      </c>
      <c r="K12" s="1">
        <v>2.0259348300000001E-4</v>
      </c>
      <c r="L12" s="53">
        <v>1</v>
      </c>
      <c r="M12" s="49">
        <v>810.51873198847238</v>
      </c>
      <c r="N12" s="53">
        <v>0</v>
      </c>
    </row>
    <row r="13" spans="1:14" x14ac:dyDescent="0.45">
      <c r="A13" t="s">
        <v>15</v>
      </c>
      <c r="B13" t="s">
        <v>16</v>
      </c>
      <c r="C13">
        <v>141.95635000000001</v>
      </c>
      <c r="D13" s="46" t="s">
        <v>122</v>
      </c>
      <c r="E13" s="49">
        <v>1641.3395693329287</v>
      </c>
      <c r="F13">
        <v>0</v>
      </c>
      <c r="G13" s="1">
        <v>1.4807530999999999E-4</v>
      </c>
      <c r="H13" s="53">
        <v>1</v>
      </c>
      <c r="I13" s="49">
        <v>2203.5431351755969</v>
      </c>
      <c r="J13" s="53">
        <v>0</v>
      </c>
      <c r="K13" s="1">
        <v>2.0259348300000001E-4</v>
      </c>
      <c r="L13" s="53">
        <v>1</v>
      </c>
      <c r="M13" s="1">
        <v>8.1393324599999994E-5</v>
      </c>
      <c r="N13" s="53">
        <v>1</v>
      </c>
    </row>
    <row r="14" spans="1:14" x14ac:dyDescent="0.45">
      <c r="A14" t="s">
        <v>15</v>
      </c>
      <c r="B14" t="s">
        <v>16</v>
      </c>
      <c r="C14">
        <v>141.95635000000001</v>
      </c>
      <c r="D14" s="46" t="s">
        <v>122</v>
      </c>
      <c r="E14" s="50">
        <v>5259.2196586190266</v>
      </c>
      <c r="F14">
        <v>0</v>
      </c>
      <c r="G14" s="1">
        <v>1.4807530999999999E-4</v>
      </c>
      <c r="H14" s="53">
        <v>1</v>
      </c>
      <c r="I14" s="1">
        <v>1.2761726299999999E-4</v>
      </c>
      <c r="J14" s="53">
        <v>1</v>
      </c>
      <c r="K14" s="49">
        <v>1483.6187108823653</v>
      </c>
      <c r="L14" s="53">
        <v>0</v>
      </c>
      <c r="M14" s="1">
        <v>8.1393324599999994E-5</v>
      </c>
      <c r="N14" s="53">
        <v>1</v>
      </c>
    </row>
    <row r="15" spans="1:14" x14ac:dyDescent="0.45">
      <c r="A15" t="s">
        <v>15</v>
      </c>
      <c r="B15" t="s">
        <v>16</v>
      </c>
      <c r="C15">
        <v>141.95635000000001</v>
      </c>
      <c r="D15" s="46" t="s">
        <v>122</v>
      </c>
      <c r="E15" s="49">
        <v>773.93739450667476</v>
      </c>
      <c r="F15">
        <v>0</v>
      </c>
      <c r="G15" s="1">
        <v>1.4807530999999999E-4</v>
      </c>
      <c r="H15" s="53">
        <v>1</v>
      </c>
      <c r="I15" s="1">
        <v>1.2761726299999999E-4</v>
      </c>
      <c r="J15" s="53">
        <v>1</v>
      </c>
      <c r="K15" s="49">
        <v>431.85333827575874</v>
      </c>
      <c r="L15" s="53">
        <v>0</v>
      </c>
      <c r="M15" s="1">
        <v>8.1393324599999994E-5</v>
      </c>
      <c r="N15" s="53">
        <v>1</v>
      </c>
    </row>
    <row r="16" spans="1:14" x14ac:dyDescent="0.45">
      <c r="A16" t="s">
        <v>15</v>
      </c>
      <c r="B16" t="s">
        <v>16</v>
      </c>
      <c r="C16">
        <v>141.95635000000001</v>
      </c>
      <c r="D16" s="46" t="s">
        <v>122</v>
      </c>
      <c r="E16" s="50">
        <v>1496.5531161241211</v>
      </c>
      <c r="F16">
        <v>0</v>
      </c>
      <c r="G16" s="1">
        <v>1.4807530999999999E-4</v>
      </c>
      <c r="H16" s="53">
        <v>1</v>
      </c>
      <c r="I16" s="1">
        <v>1.2761726299999999E-4</v>
      </c>
      <c r="J16" s="53">
        <v>1</v>
      </c>
      <c r="K16" s="1">
        <v>2.0259348300000001E-4</v>
      </c>
      <c r="L16" s="53">
        <v>1</v>
      </c>
      <c r="M16" s="1">
        <v>8.1393324599999994E-5</v>
      </c>
      <c r="N16" s="53">
        <v>1</v>
      </c>
    </row>
    <row r="17" spans="1:14" x14ac:dyDescent="0.45">
      <c r="A17" t="s">
        <v>15</v>
      </c>
      <c r="B17" t="s">
        <v>16</v>
      </c>
      <c r="C17">
        <v>141.95635000000001</v>
      </c>
      <c r="D17" s="46" t="s">
        <v>122</v>
      </c>
      <c r="E17" s="1">
        <v>1.2883E-4</v>
      </c>
      <c r="F17">
        <v>1</v>
      </c>
      <c r="G17" s="49">
        <v>118.83471709759465</v>
      </c>
      <c r="H17" s="53">
        <v>0</v>
      </c>
      <c r="I17" s="1">
        <v>1.2761726299999999E-4</v>
      </c>
      <c r="J17" s="53">
        <v>1</v>
      </c>
      <c r="K17" s="49">
        <v>518.72514167047962</v>
      </c>
      <c r="L17" s="53">
        <v>0</v>
      </c>
      <c r="M17" s="1">
        <v>8.1393324599999994E-5</v>
      </c>
      <c r="N17" s="53">
        <v>1</v>
      </c>
    </row>
    <row r="18" spans="1:14" x14ac:dyDescent="0.45">
      <c r="A18" t="s">
        <v>15</v>
      </c>
      <c r="B18" t="s">
        <v>16</v>
      </c>
      <c r="C18">
        <v>141.95635000000001</v>
      </c>
      <c r="D18" s="46" t="s">
        <v>122</v>
      </c>
      <c r="E18" s="49">
        <v>221.67861190479991</v>
      </c>
      <c r="F18">
        <v>0</v>
      </c>
      <c r="G18" s="1">
        <v>1.4807530999999999E-4</v>
      </c>
      <c r="H18" s="53">
        <v>1</v>
      </c>
      <c r="I18" s="1">
        <v>1.2761726299999999E-4</v>
      </c>
      <c r="J18" s="53">
        <v>1</v>
      </c>
      <c r="K18" s="1">
        <v>2.0259348300000001E-4</v>
      </c>
      <c r="L18" s="53">
        <v>1</v>
      </c>
      <c r="M18" s="49">
        <v>466.77430558814967</v>
      </c>
      <c r="N18" s="53">
        <v>0</v>
      </c>
    </row>
    <row r="19" spans="1:14" x14ac:dyDescent="0.45">
      <c r="A19" t="s">
        <v>18</v>
      </c>
      <c r="B19" t="s">
        <v>19</v>
      </c>
      <c r="C19">
        <v>47.067280000000004</v>
      </c>
      <c r="D19" s="46" t="s">
        <v>122</v>
      </c>
      <c r="E19" s="1">
        <v>1.2883E-4</v>
      </c>
      <c r="F19">
        <v>1</v>
      </c>
      <c r="G19" s="49">
        <v>743.84029803643853</v>
      </c>
      <c r="H19" s="53">
        <v>0</v>
      </c>
      <c r="I19" s="1">
        <v>1.2761726299999999E-4</v>
      </c>
      <c r="J19" s="53">
        <v>1</v>
      </c>
      <c r="K19" s="1">
        <v>2.0259348300000001E-4</v>
      </c>
      <c r="L19" s="53">
        <v>1</v>
      </c>
      <c r="M19" s="1">
        <v>8.1393324599999994E-5</v>
      </c>
      <c r="N19" s="53">
        <v>1</v>
      </c>
    </row>
    <row r="20" spans="1:14" x14ac:dyDescent="0.45">
      <c r="A20" t="s">
        <v>18</v>
      </c>
      <c r="B20" t="s">
        <v>19</v>
      </c>
      <c r="C20">
        <v>47.067280000000004</v>
      </c>
      <c r="D20" s="46" t="s">
        <v>122</v>
      </c>
      <c r="E20" s="50">
        <v>813.55555936297606</v>
      </c>
      <c r="F20">
        <v>0</v>
      </c>
      <c r="G20" s="1">
        <v>1.4807530999999999E-4</v>
      </c>
      <c r="H20" s="53">
        <v>1</v>
      </c>
      <c r="I20" s="1">
        <v>1.2761726299999999E-4</v>
      </c>
      <c r="J20" s="53">
        <v>1</v>
      </c>
      <c r="K20" s="1">
        <v>2.0259348300000001E-4</v>
      </c>
      <c r="L20" s="53">
        <v>1</v>
      </c>
      <c r="M20" s="1">
        <v>8.1393324599999994E-5</v>
      </c>
      <c r="N20" s="53">
        <v>1</v>
      </c>
    </row>
    <row r="21" spans="1:14" x14ac:dyDescent="0.45">
      <c r="A21" t="s">
        <v>18</v>
      </c>
      <c r="B21" t="s">
        <v>19</v>
      </c>
      <c r="C21">
        <v>47.067280000000004</v>
      </c>
      <c r="D21" s="46" t="s">
        <v>122</v>
      </c>
      <c r="E21" s="1">
        <v>1.2883E-4</v>
      </c>
      <c r="F21">
        <v>1</v>
      </c>
      <c r="G21" s="1">
        <v>1.4807530999999999E-4</v>
      </c>
      <c r="H21" s="53">
        <v>1</v>
      </c>
      <c r="I21" s="1">
        <v>1.2761726299999999E-4</v>
      </c>
      <c r="J21" s="53">
        <v>1</v>
      </c>
      <c r="K21" s="49">
        <v>481.43764739009532</v>
      </c>
      <c r="L21" s="53">
        <v>0</v>
      </c>
      <c r="M21" s="49">
        <v>577.9236170432464</v>
      </c>
      <c r="N21" s="53">
        <v>0</v>
      </c>
    </row>
    <row r="22" spans="1:14" x14ac:dyDescent="0.45">
      <c r="A22" t="s">
        <v>18</v>
      </c>
      <c r="B22" t="s">
        <v>19</v>
      </c>
      <c r="C22">
        <v>47.067280000000004</v>
      </c>
      <c r="D22" s="46" t="s">
        <v>122</v>
      </c>
      <c r="E22" s="1">
        <v>1.2883E-4</v>
      </c>
      <c r="F22">
        <v>1</v>
      </c>
      <c r="G22" s="1">
        <v>1.4807530999999999E-4</v>
      </c>
      <c r="H22" s="53">
        <v>1</v>
      </c>
      <c r="I22" s="52">
        <v>511.19552075065411</v>
      </c>
      <c r="J22" s="53">
        <v>0</v>
      </c>
      <c r="K22" s="49">
        <v>200.68950399908752</v>
      </c>
      <c r="L22" s="53">
        <v>0</v>
      </c>
      <c r="M22" s="1">
        <v>8.1393324599999994E-5</v>
      </c>
      <c r="N22" s="53">
        <v>1</v>
      </c>
    </row>
    <row r="23" spans="1:14" x14ac:dyDescent="0.45">
      <c r="A23" t="s">
        <v>18</v>
      </c>
      <c r="B23" t="s">
        <v>19</v>
      </c>
      <c r="C23">
        <v>47.067280000000004</v>
      </c>
      <c r="D23" s="46" t="s">
        <v>122</v>
      </c>
      <c r="E23" s="49">
        <v>346.58483247402108</v>
      </c>
      <c r="F23">
        <v>0</v>
      </c>
      <c r="G23" s="1">
        <v>1.4807530999999999E-4</v>
      </c>
      <c r="H23" s="53">
        <v>1</v>
      </c>
      <c r="I23" s="49">
        <v>473.85868451304168</v>
      </c>
      <c r="J23" s="53">
        <v>0</v>
      </c>
      <c r="K23" s="1">
        <v>2.0259348300000001E-4</v>
      </c>
      <c r="L23" s="53">
        <v>1</v>
      </c>
      <c r="M23" s="1">
        <v>8.1393324599999994E-5</v>
      </c>
      <c r="N23" s="53">
        <v>1</v>
      </c>
    </row>
    <row r="24" spans="1:14" x14ac:dyDescent="0.45">
      <c r="A24" t="s">
        <v>18</v>
      </c>
      <c r="B24" t="s">
        <v>19</v>
      </c>
      <c r="C24">
        <v>47.067280000000004</v>
      </c>
      <c r="D24" s="46" t="s">
        <v>122</v>
      </c>
      <c r="E24" s="52">
        <v>1160.1868190885375</v>
      </c>
      <c r="F24">
        <v>0</v>
      </c>
      <c r="G24" s="52">
        <v>195.92228140612124</v>
      </c>
      <c r="H24" s="53">
        <v>0</v>
      </c>
      <c r="I24" s="1">
        <v>1.2761726299999999E-4</v>
      </c>
      <c r="J24" s="53">
        <v>1</v>
      </c>
      <c r="K24" s="1">
        <v>2.0259348300000001E-4</v>
      </c>
      <c r="L24" s="53">
        <v>1</v>
      </c>
      <c r="M24" s="52">
        <v>840.08814501215625</v>
      </c>
      <c r="N24" s="53">
        <v>0</v>
      </c>
    </row>
    <row r="25" spans="1:14" x14ac:dyDescent="0.45">
      <c r="A25" t="s">
        <v>18</v>
      </c>
      <c r="B25" t="s">
        <v>19</v>
      </c>
      <c r="C25">
        <v>47.067280000000004</v>
      </c>
      <c r="D25" s="46" t="s">
        <v>122</v>
      </c>
      <c r="E25" s="1">
        <v>1.2883E-4</v>
      </c>
      <c r="F25">
        <v>1</v>
      </c>
      <c r="G25" s="1">
        <v>1.4807530999999999E-4</v>
      </c>
      <c r="H25" s="53">
        <v>1</v>
      </c>
      <c r="I25" s="1">
        <v>1.2761726299999999E-4</v>
      </c>
      <c r="J25" s="53">
        <v>1</v>
      </c>
      <c r="K25" s="1">
        <v>2.0259348300000001E-4</v>
      </c>
      <c r="L25" s="53">
        <v>1</v>
      </c>
      <c r="M25" s="52">
        <v>1579.5343301683101</v>
      </c>
      <c r="N25" s="53">
        <v>0</v>
      </c>
    </row>
    <row r="26" spans="1:14" x14ac:dyDescent="0.45">
      <c r="A26" t="s">
        <v>18</v>
      </c>
      <c r="B26" t="s">
        <v>19</v>
      </c>
      <c r="C26">
        <v>47.067280000000004</v>
      </c>
      <c r="D26" s="46" t="s">
        <v>122</v>
      </c>
      <c r="E26" s="52">
        <v>147.01422254856575</v>
      </c>
      <c r="F26">
        <v>0</v>
      </c>
      <c r="G26" s="1">
        <v>1.4807530999999999E-4</v>
      </c>
      <c r="H26" s="53">
        <v>1</v>
      </c>
      <c r="I26" s="52">
        <v>224.31081855083053</v>
      </c>
      <c r="J26" s="53">
        <v>0</v>
      </c>
      <c r="K26" s="1">
        <v>2.0259348300000001E-4</v>
      </c>
      <c r="L26" s="53">
        <v>1</v>
      </c>
      <c r="M26" s="1">
        <v>8.1393324599999994E-5</v>
      </c>
      <c r="N26" s="53">
        <v>1</v>
      </c>
    </row>
    <row r="27" spans="1:14" x14ac:dyDescent="0.45">
      <c r="A27" t="s">
        <v>18</v>
      </c>
      <c r="B27" t="s">
        <v>19</v>
      </c>
      <c r="C27">
        <v>47.067280000000004</v>
      </c>
      <c r="D27" s="46" t="s">
        <v>122</v>
      </c>
      <c r="E27" s="1">
        <v>1.2883E-4</v>
      </c>
      <c r="F27">
        <v>1</v>
      </c>
      <c r="G27" s="1">
        <v>1.4807530999999999E-4</v>
      </c>
      <c r="H27" s="53">
        <v>1</v>
      </c>
      <c r="I27" s="1">
        <v>1.2761726299999999E-4</v>
      </c>
      <c r="J27" s="53">
        <v>1</v>
      </c>
      <c r="K27" s="1">
        <v>2.0259348300000001E-4</v>
      </c>
      <c r="L27" s="53">
        <v>1</v>
      </c>
      <c r="M27" s="1">
        <v>8.1393324599999994E-5</v>
      </c>
      <c r="N27" s="53">
        <v>1</v>
      </c>
    </row>
    <row r="28" spans="1:14" x14ac:dyDescent="0.45">
      <c r="A28" t="s">
        <v>18</v>
      </c>
      <c r="B28" t="s">
        <v>19</v>
      </c>
      <c r="C28">
        <v>47.067280000000004</v>
      </c>
      <c r="D28" s="46" t="s">
        <v>122</v>
      </c>
      <c r="E28" s="1">
        <v>1.2883E-4</v>
      </c>
      <c r="F28">
        <v>1</v>
      </c>
      <c r="G28" s="52">
        <v>3196.3195732660083</v>
      </c>
      <c r="H28" s="53">
        <v>0</v>
      </c>
      <c r="I28" s="1">
        <v>1.2761726299999999E-4</v>
      </c>
      <c r="J28" s="53">
        <v>1</v>
      </c>
      <c r="K28" s="1">
        <v>2.0259348300000001E-4</v>
      </c>
      <c r="L28" s="53">
        <v>1</v>
      </c>
      <c r="M28" s="1">
        <v>8.1393324599999994E-5</v>
      </c>
      <c r="N28" s="53">
        <v>1</v>
      </c>
    </row>
    <row r="29" spans="1:14" x14ac:dyDescent="0.45">
      <c r="A29" t="s">
        <v>18</v>
      </c>
      <c r="B29" t="s">
        <v>19</v>
      </c>
      <c r="C29">
        <v>47.067280000000004</v>
      </c>
      <c r="D29" s="46" t="s">
        <v>122</v>
      </c>
      <c r="E29" s="52">
        <v>306.77845706897375</v>
      </c>
      <c r="F29">
        <v>0</v>
      </c>
      <c r="G29" s="52">
        <v>199.95232833377878</v>
      </c>
      <c r="H29" s="53">
        <v>0</v>
      </c>
      <c r="I29" s="1">
        <v>1.2761726299999999E-4</v>
      </c>
      <c r="J29" s="53">
        <v>1</v>
      </c>
      <c r="K29" s="52">
        <v>927.23768962725694</v>
      </c>
      <c r="L29" s="53">
        <v>0</v>
      </c>
      <c r="M29" s="1">
        <v>8.1393324599999994E-5</v>
      </c>
      <c r="N29" s="53">
        <v>1</v>
      </c>
    </row>
    <row r="30" spans="1:14" x14ac:dyDescent="0.45">
      <c r="A30" t="s">
        <v>18</v>
      </c>
      <c r="B30" t="s">
        <v>19</v>
      </c>
      <c r="C30">
        <v>47.067280000000004</v>
      </c>
      <c r="D30" s="46" t="s">
        <v>122</v>
      </c>
      <c r="E30" s="49">
        <v>1411.6132190421461</v>
      </c>
      <c r="F30">
        <v>0</v>
      </c>
      <c r="G30" s="1">
        <v>1.4807530999999999E-4</v>
      </c>
      <c r="H30" s="53">
        <v>1</v>
      </c>
      <c r="I30" s="1">
        <v>1.2761726299999999E-4</v>
      </c>
      <c r="J30" s="53">
        <v>1</v>
      </c>
      <c r="K30" s="49">
        <v>1257.4671019802968</v>
      </c>
      <c r="L30" s="53">
        <v>0</v>
      </c>
      <c r="M30" s="1">
        <v>8.1393324599999994E-5</v>
      </c>
      <c r="N30" s="53">
        <v>1</v>
      </c>
    </row>
    <row r="31" spans="1:14" x14ac:dyDescent="0.45">
      <c r="A31" t="s">
        <v>18</v>
      </c>
      <c r="B31" t="s">
        <v>19</v>
      </c>
      <c r="C31">
        <v>47.067280000000004</v>
      </c>
      <c r="D31" s="46" t="s">
        <v>122</v>
      </c>
      <c r="E31" s="50">
        <v>2510.2108893300688</v>
      </c>
      <c r="F31">
        <v>0</v>
      </c>
      <c r="G31" s="1">
        <v>1.4807530999999999E-4</v>
      </c>
      <c r="H31" s="53">
        <v>1</v>
      </c>
      <c r="I31" s="49">
        <v>966.87667643939858</v>
      </c>
      <c r="J31" s="53">
        <v>0</v>
      </c>
      <c r="K31" s="1">
        <v>2.0259348300000001E-4</v>
      </c>
      <c r="L31" s="53">
        <v>1</v>
      </c>
      <c r="M31" s="49">
        <v>457.77611732032176</v>
      </c>
      <c r="N31" s="53">
        <v>0</v>
      </c>
    </row>
    <row r="32" spans="1:14" x14ac:dyDescent="0.45">
      <c r="A32" t="s">
        <v>18</v>
      </c>
      <c r="B32" t="s">
        <v>19</v>
      </c>
      <c r="C32">
        <v>47.067280000000004</v>
      </c>
      <c r="D32" s="46" t="s">
        <v>123</v>
      </c>
      <c r="E32" s="49">
        <v>1347.7633938310425</v>
      </c>
      <c r="F32">
        <v>0</v>
      </c>
      <c r="G32" s="1">
        <v>1.4807530999999999E-4</v>
      </c>
      <c r="H32" s="53">
        <v>1</v>
      </c>
      <c r="I32" s="1">
        <v>1.2761726299999999E-4</v>
      </c>
      <c r="J32" s="53">
        <v>1</v>
      </c>
      <c r="K32" s="49">
        <v>1975.7605622235517</v>
      </c>
      <c r="L32" s="53">
        <v>0</v>
      </c>
      <c r="M32" s="1">
        <v>8.1393324599999994E-5</v>
      </c>
      <c r="N32" s="53">
        <v>1</v>
      </c>
    </row>
    <row r="33" spans="1:14" x14ac:dyDescent="0.45">
      <c r="A33" t="s">
        <v>20</v>
      </c>
      <c r="B33" t="s">
        <v>16</v>
      </c>
      <c r="C33" s="59">
        <v>86.853460000000013</v>
      </c>
      <c r="D33" s="46" t="s">
        <v>17</v>
      </c>
      <c r="E33" s="50">
        <v>1364.6999770732884</v>
      </c>
      <c r="F33">
        <v>0</v>
      </c>
      <c r="G33" s="1">
        <v>1.4807530999999999E-4</v>
      </c>
      <c r="H33" s="53">
        <v>1</v>
      </c>
      <c r="I33" s="49">
        <v>440.87313875432346</v>
      </c>
      <c r="J33" s="53">
        <v>0</v>
      </c>
      <c r="K33" s="1">
        <v>2.0259348300000001E-4</v>
      </c>
      <c r="L33" s="53">
        <v>1</v>
      </c>
      <c r="M33" s="1">
        <v>8.1393324599999994E-5</v>
      </c>
      <c r="N33" s="53">
        <v>1</v>
      </c>
    </row>
    <row r="34" spans="1:14" x14ac:dyDescent="0.45">
      <c r="A34" t="s">
        <v>20</v>
      </c>
      <c r="B34" t="s">
        <v>16</v>
      </c>
      <c r="C34" s="59">
        <v>86.853460000000013</v>
      </c>
      <c r="D34" s="46" t="s">
        <v>17</v>
      </c>
      <c r="E34" s="49">
        <v>690.37623509505636</v>
      </c>
      <c r="F34">
        <v>0</v>
      </c>
      <c r="G34" s="1">
        <v>1.4807530999999999E-4</v>
      </c>
      <c r="H34" s="53">
        <v>1</v>
      </c>
      <c r="I34" s="49">
        <v>351.53466935645929</v>
      </c>
      <c r="J34" s="53">
        <v>0</v>
      </c>
      <c r="K34" s="1">
        <v>2.0259348300000001E-4</v>
      </c>
      <c r="L34" s="53">
        <v>1</v>
      </c>
      <c r="M34" s="1">
        <v>8.1393324599999994E-5</v>
      </c>
      <c r="N34" s="53">
        <v>1</v>
      </c>
    </row>
    <row r="35" spans="1:14" x14ac:dyDescent="0.45">
      <c r="A35" t="s">
        <v>20</v>
      </c>
      <c r="B35" t="s">
        <v>16</v>
      </c>
      <c r="C35" s="59">
        <v>86.853460000000013</v>
      </c>
      <c r="D35" s="46" t="s">
        <v>26</v>
      </c>
      <c r="E35" s="50">
        <v>5379.2802942639255</v>
      </c>
      <c r="F35">
        <v>0</v>
      </c>
      <c r="G35" s="1">
        <v>1.4807530999999999E-4</v>
      </c>
      <c r="H35" s="53">
        <v>1</v>
      </c>
      <c r="I35" s="49">
        <v>661.30970813148508</v>
      </c>
      <c r="J35" s="53">
        <v>0</v>
      </c>
      <c r="K35" s="1">
        <v>2.0259348300000001E-4</v>
      </c>
      <c r="L35" s="53">
        <v>1</v>
      </c>
      <c r="M35" s="1">
        <v>8.1393324599999994E-5</v>
      </c>
      <c r="N35" s="53">
        <v>1</v>
      </c>
    </row>
    <row r="36" spans="1:14" x14ac:dyDescent="0.45">
      <c r="A36" t="s">
        <v>20</v>
      </c>
      <c r="B36" t="s">
        <v>16</v>
      </c>
      <c r="C36" s="59">
        <v>86.853460000000013</v>
      </c>
      <c r="D36" s="46" t="s">
        <v>17</v>
      </c>
      <c r="E36" s="50">
        <v>14995.7656516651</v>
      </c>
      <c r="F36">
        <v>0</v>
      </c>
      <c r="G36" s="49">
        <v>403.14247214789782</v>
      </c>
      <c r="H36" s="53">
        <v>0</v>
      </c>
      <c r="I36" s="52">
        <v>11084.670775756065</v>
      </c>
      <c r="J36" s="53">
        <v>0</v>
      </c>
      <c r="K36" s="1">
        <v>2.0259348300000001E-4</v>
      </c>
      <c r="L36" s="53">
        <v>1</v>
      </c>
      <c r="M36" s="49">
        <v>1804.2035502069859</v>
      </c>
      <c r="N36" s="53">
        <v>0</v>
      </c>
    </row>
    <row r="37" spans="1:14" x14ac:dyDescent="0.45">
      <c r="A37" t="s">
        <v>20</v>
      </c>
      <c r="B37" t="s">
        <v>16</v>
      </c>
      <c r="C37" s="59">
        <v>86.853460000000013</v>
      </c>
      <c r="D37" s="46" t="s">
        <v>17</v>
      </c>
      <c r="E37" s="49">
        <v>3021.5845736790952</v>
      </c>
      <c r="F37">
        <v>0</v>
      </c>
      <c r="G37" s="1">
        <v>1.4807530999999999E-4</v>
      </c>
      <c r="H37" s="53">
        <v>1</v>
      </c>
      <c r="I37" s="52">
        <v>3701.792295954926</v>
      </c>
      <c r="J37" s="53">
        <v>0</v>
      </c>
      <c r="K37" s="1">
        <v>2.0259348300000001E-4</v>
      </c>
      <c r="L37" s="53">
        <v>1</v>
      </c>
      <c r="M37" s="49">
        <v>1002.6720956864741</v>
      </c>
      <c r="N37" s="53">
        <v>0</v>
      </c>
    </row>
    <row r="38" spans="1:14" x14ac:dyDescent="0.45">
      <c r="A38" t="s">
        <v>20</v>
      </c>
      <c r="B38" t="s">
        <v>16</v>
      </c>
      <c r="C38" s="59">
        <v>86.853460000000013</v>
      </c>
      <c r="D38" s="46" t="s">
        <v>26</v>
      </c>
      <c r="E38" s="50">
        <v>5308.4784605022369</v>
      </c>
      <c r="F38">
        <v>0</v>
      </c>
      <c r="G38" s="1">
        <v>1.4807530999999999E-4</v>
      </c>
      <c r="H38" s="53">
        <v>1</v>
      </c>
      <c r="I38" s="49">
        <v>1394.3947575141513</v>
      </c>
      <c r="J38" s="53">
        <v>0</v>
      </c>
      <c r="K38" s="1">
        <v>2.0259348300000001E-4</v>
      </c>
      <c r="L38" s="53">
        <v>1</v>
      </c>
      <c r="M38" s="49">
        <v>609.01778439960208</v>
      </c>
      <c r="N38" s="53">
        <v>0</v>
      </c>
    </row>
    <row r="39" spans="1:14" x14ac:dyDescent="0.45">
      <c r="A39" t="s">
        <v>20</v>
      </c>
      <c r="B39" t="s">
        <v>16</v>
      </c>
      <c r="C39" s="59">
        <v>86.853460000000013</v>
      </c>
      <c r="D39" s="46" t="s">
        <v>17</v>
      </c>
      <c r="E39" s="50">
        <v>17213.768936396584</v>
      </c>
      <c r="F39">
        <v>0</v>
      </c>
      <c r="G39" s="1">
        <v>1.4807530999999999E-4</v>
      </c>
      <c r="H39" s="53">
        <v>1</v>
      </c>
      <c r="I39" s="52">
        <v>5712.2700878696396</v>
      </c>
      <c r="J39" s="53">
        <v>0</v>
      </c>
      <c r="K39" s="1">
        <v>2.0259348300000001E-4</v>
      </c>
      <c r="L39" s="53">
        <v>1</v>
      </c>
      <c r="M39" s="49">
        <v>1189.2946515672054</v>
      </c>
      <c r="N39" s="53">
        <v>0</v>
      </c>
    </row>
    <row r="40" spans="1:14" x14ac:dyDescent="0.45">
      <c r="A40" t="s">
        <v>20</v>
      </c>
      <c r="B40" t="s">
        <v>16</v>
      </c>
      <c r="C40" s="59">
        <v>86.853460000000013</v>
      </c>
      <c r="D40" s="46" t="s">
        <v>17</v>
      </c>
      <c r="E40" s="1">
        <v>1.2883E-4</v>
      </c>
      <c r="F40">
        <v>1</v>
      </c>
      <c r="G40" s="1">
        <v>1.4807530999999999E-4</v>
      </c>
      <c r="H40" s="53">
        <v>1</v>
      </c>
      <c r="I40" s="49">
        <v>1275.1287264110319</v>
      </c>
      <c r="J40" s="53">
        <v>0</v>
      </c>
      <c r="K40" s="1">
        <v>2.0259348300000001E-4</v>
      </c>
      <c r="L40" s="53">
        <v>1</v>
      </c>
      <c r="M40" s="49">
        <v>6292.1833491349771</v>
      </c>
      <c r="N40" s="53">
        <v>0</v>
      </c>
    </row>
    <row r="41" spans="1:14" x14ac:dyDescent="0.45">
      <c r="A41" t="s">
        <v>20</v>
      </c>
      <c r="B41" t="s">
        <v>16</v>
      </c>
      <c r="C41" s="59">
        <v>86.853460000000013</v>
      </c>
      <c r="D41" s="46" t="s">
        <v>26</v>
      </c>
      <c r="E41" s="49">
        <v>7428.0087975039642</v>
      </c>
      <c r="F41">
        <v>0</v>
      </c>
      <c r="G41" s="1">
        <v>1.4807530999999999E-4</v>
      </c>
      <c r="H41" s="53">
        <v>1</v>
      </c>
      <c r="I41" s="49">
        <v>2968.3985091600325</v>
      </c>
      <c r="J41" s="53">
        <v>0</v>
      </c>
      <c r="K41" s="1">
        <v>2.0259348300000001E-4</v>
      </c>
      <c r="L41" s="53">
        <v>1</v>
      </c>
      <c r="M41" s="1">
        <v>8.1393324599999994E-5</v>
      </c>
      <c r="N41" s="53">
        <v>1</v>
      </c>
    </row>
    <row r="42" spans="1:14" x14ac:dyDescent="0.45">
      <c r="A42" t="s">
        <v>20</v>
      </c>
      <c r="B42" t="s">
        <v>16</v>
      </c>
      <c r="C42" s="59">
        <v>86.853460000000013</v>
      </c>
      <c r="D42" s="46" t="s">
        <v>17</v>
      </c>
      <c r="E42" s="50">
        <v>8469.633919512431</v>
      </c>
      <c r="F42">
        <v>0</v>
      </c>
      <c r="G42" s="49">
        <v>5310.3135078550149</v>
      </c>
      <c r="H42" s="53">
        <v>0</v>
      </c>
      <c r="I42" s="1">
        <v>1.2761726299999999E-4</v>
      </c>
      <c r="J42" s="53">
        <v>1</v>
      </c>
      <c r="K42" s="1">
        <v>2.0259348300000001E-4</v>
      </c>
      <c r="L42" s="53">
        <v>1</v>
      </c>
      <c r="M42" s="1">
        <v>8.1393324599999994E-5</v>
      </c>
      <c r="N42" s="53">
        <v>1</v>
      </c>
    </row>
    <row r="43" spans="1:14" x14ac:dyDescent="0.45">
      <c r="A43" t="s">
        <v>20</v>
      </c>
      <c r="B43" t="s">
        <v>16</v>
      </c>
      <c r="C43" s="59">
        <v>86.853460000000013</v>
      </c>
      <c r="D43" s="46" t="s">
        <v>17</v>
      </c>
      <c r="E43" s="1">
        <v>1.2883E-4</v>
      </c>
      <c r="F43">
        <v>1</v>
      </c>
      <c r="G43" s="1">
        <v>1.4807530999999999E-4</v>
      </c>
      <c r="H43" s="53">
        <v>1</v>
      </c>
      <c r="I43" s="1">
        <v>1.2761726299999999E-4</v>
      </c>
      <c r="J43" s="53">
        <v>1</v>
      </c>
      <c r="K43" s="49">
        <v>1289.4066852040876</v>
      </c>
      <c r="L43" s="53">
        <v>0</v>
      </c>
      <c r="M43" s="49">
        <v>1226.8959626017329</v>
      </c>
      <c r="N43" s="53">
        <v>0</v>
      </c>
    </row>
    <row r="44" spans="1:14" x14ac:dyDescent="0.45">
      <c r="A44" t="s">
        <v>20</v>
      </c>
      <c r="B44" t="s">
        <v>16</v>
      </c>
      <c r="C44" s="59">
        <v>86.853460000000013</v>
      </c>
      <c r="D44" s="46" t="s">
        <v>26</v>
      </c>
      <c r="E44" s="49">
        <v>1930.847526980717</v>
      </c>
      <c r="F44">
        <v>0</v>
      </c>
      <c r="G44" s="1">
        <v>1.4807530999999999E-4</v>
      </c>
      <c r="H44" s="53">
        <v>1</v>
      </c>
      <c r="I44" s="1">
        <v>1.2761726299999999E-4</v>
      </c>
      <c r="J44" s="53">
        <v>1</v>
      </c>
      <c r="K44" s="1">
        <v>2.0259348300000001E-4</v>
      </c>
      <c r="L44" s="53">
        <v>1</v>
      </c>
      <c r="M44" s="1">
        <v>8.1393324599999994E-5</v>
      </c>
      <c r="N44" s="53">
        <v>1</v>
      </c>
    </row>
    <row r="45" spans="1:14" x14ac:dyDescent="0.45">
      <c r="A45" t="s">
        <v>20</v>
      </c>
      <c r="B45" t="s">
        <v>16</v>
      </c>
      <c r="C45" s="59">
        <v>86.853460000000013</v>
      </c>
      <c r="D45" s="46" t="s">
        <v>17</v>
      </c>
      <c r="E45" s="49">
        <v>3965.2703186537774</v>
      </c>
      <c r="F45">
        <v>0</v>
      </c>
      <c r="G45" s="1">
        <v>1.4807530999999999E-4</v>
      </c>
      <c r="H45" s="53">
        <v>1</v>
      </c>
      <c r="I45" s="52">
        <v>5883.7410578083145</v>
      </c>
      <c r="J45" s="53">
        <v>0</v>
      </c>
      <c r="K45" s="1">
        <v>2.0259348300000001E-4</v>
      </c>
      <c r="L45" s="53">
        <v>1</v>
      </c>
      <c r="M45" s="1">
        <v>8.1393324599999994E-5</v>
      </c>
      <c r="N45" s="53">
        <v>1</v>
      </c>
    </row>
    <row r="46" spans="1:14" x14ac:dyDescent="0.45">
      <c r="A46" t="s">
        <v>20</v>
      </c>
      <c r="B46" t="s">
        <v>16</v>
      </c>
      <c r="C46" s="59">
        <v>86.853460000000013</v>
      </c>
      <c r="D46" s="46" t="s">
        <v>17</v>
      </c>
      <c r="E46" s="49">
        <v>2611.1196358242546</v>
      </c>
      <c r="F46">
        <v>0</v>
      </c>
      <c r="G46" s="49">
        <v>377.79106583374437</v>
      </c>
      <c r="H46" s="53">
        <v>0</v>
      </c>
      <c r="I46" s="52">
        <v>4671.1436499576112</v>
      </c>
      <c r="J46" s="53">
        <v>0</v>
      </c>
      <c r="K46" s="1">
        <v>2.0259348300000001E-4</v>
      </c>
      <c r="L46" s="53">
        <v>1</v>
      </c>
      <c r="M46" s="49">
        <v>4295.5439363929072</v>
      </c>
      <c r="N46" s="53">
        <v>0</v>
      </c>
    </row>
    <row r="47" spans="1:14" x14ac:dyDescent="0.45">
      <c r="A47" t="s">
        <v>20</v>
      </c>
      <c r="B47" t="s">
        <v>16</v>
      </c>
      <c r="C47" s="59">
        <v>86.853460000000013</v>
      </c>
      <c r="D47" s="46" t="s">
        <v>26</v>
      </c>
      <c r="E47" s="1">
        <v>1.2883E-4</v>
      </c>
      <c r="F47">
        <v>1</v>
      </c>
      <c r="G47" s="1">
        <v>1.4807530999999999E-4</v>
      </c>
      <c r="H47" s="53">
        <v>1</v>
      </c>
      <c r="I47" s="49">
        <v>1038.4414247648772</v>
      </c>
      <c r="J47" s="53">
        <v>0</v>
      </c>
      <c r="K47" s="1">
        <v>2.0259348300000001E-4</v>
      </c>
      <c r="L47" s="53">
        <v>1</v>
      </c>
      <c r="M47" s="49">
        <v>1228.3157314331763</v>
      </c>
      <c r="N47" s="53">
        <v>0</v>
      </c>
    </row>
    <row r="48" spans="1:14" x14ac:dyDescent="0.45">
      <c r="A48" t="s">
        <v>24</v>
      </c>
      <c r="B48" t="s">
        <v>19</v>
      </c>
      <c r="C48">
        <v>92.188839999999999</v>
      </c>
      <c r="D48" s="46" t="s">
        <v>17</v>
      </c>
      <c r="E48" s="50">
        <v>3383.281986779064</v>
      </c>
      <c r="F48">
        <v>0</v>
      </c>
      <c r="G48" s="1">
        <v>1.4807530999999999E-4</v>
      </c>
      <c r="H48" s="53">
        <v>1</v>
      </c>
      <c r="I48" s="49">
        <v>1199.478704064946</v>
      </c>
      <c r="J48" s="53">
        <v>0</v>
      </c>
      <c r="K48" s="49">
        <v>1019.3752584080638</v>
      </c>
      <c r="L48" s="53">
        <v>0</v>
      </c>
      <c r="M48" s="49">
        <v>464.97810146695412</v>
      </c>
      <c r="N48" s="53">
        <v>0</v>
      </c>
    </row>
    <row r="49" spans="1:14" x14ac:dyDescent="0.45">
      <c r="A49" t="s">
        <v>24</v>
      </c>
      <c r="B49" t="s">
        <v>19</v>
      </c>
      <c r="C49">
        <v>92.188839999999999</v>
      </c>
      <c r="D49" s="46" t="s">
        <v>17</v>
      </c>
      <c r="E49" s="50">
        <v>18339.138475608219</v>
      </c>
      <c r="F49">
        <v>0</v>
      </c>
      <c r="G49" s="1">
        <v>1.4807530999999999E-4</v>
      </c>
      <c r="H49" s="53">
        <v>1</v>
      </c>
      <c r="I49" s="52">
        <v>2277.5250723955824</v>
      </c>
      <c r="J49" s="53">
        <v>0</v>
      </c>
      <c r="K49" s="1">
        <v>2.0259348300000001E-4</v>
      </c>
      <c r="L49" s="53">
        <v>1</v>
      </c>
      <c r="M49" s="1">
        <v>8.1393324599999994E-5</v>
      </c>
      <c r="N49" s="53">
        <v>1</v>
      </c>
    </row>
    <row r="50" spans="1:14" x14ac:dyDescent="0.45">
      <c r="A50" t="s">
        <v>24</v>
      </c>
      <c r="B50" t="s">
        <v>19</v>
      </c>
      <c r="C50">
        <v>92.188839999999999</v>
      </c>
      <c r="D50" s="46" t="s">
        <v>17</v>
      </c>
      <c r="E50" s="49">
        <v>1151.4251813068995</v>
      </c>
      <c r="F50">
        <v>0</v>
      </c>
      <c r="G50" s="1">
        <v>1.4807530999999999E-4</v>
      </c>
      <c r="H50" s="53">
        <v>1</v>
      </c>
      <c r="I50" s="49">
        <v>306.90777369205352</v>
      </c>
      <c r="J50" s="53">
        <v>0</v>
      </c>
      <c r="K50" s="1">
        <v>2.0259348300000001E-4</v>
      </c>
      <c r="L50" s="53">
        <v>1</v>
      </c>
      <c r="M50" s="49">
        <v>577.9592277672499</v>
      </c>
      <c r="N50" s="53">
        <v>0</v>
      </c>
    </row>
    <row r="51" spans="1:14" x14ac:dyDescent="0.45">
      <c r="A51" t="s">
        <v>24</v>
      </c>
      <c r="B51" t="s">
        <v>19</v>
      </c>
      <c r="C51">
        <v>92.188839999999999</v>
      </c>
      <c r="D51" s="46" t="s">
        <v>17</v>
      </c>
      <c r="E51" s="50">
        <v>7713.2588346368211</v>
      </c>
      <c r="F51">
        <v>0</v>
      </c>
      <c r="G51" s="1">
        <v>1.4807530999999999E-4</v>
      </c>
      <c r="H51" s="53">
        <v>1</v>
      </c>
      <c r="I51" s="1">
        <v>1.2761726299999999E-4</v>
      </c>
      <c r="J51" s="53">
        <v>1</v>
      </c>
      <c r="K51" s="1">
        <v>2.0259348300000001E-4</v>
      </c>
      <c r="L51" s="53">
        <v>1</v>
      </c>
      <c r="M51" s="1">
        <v>8.1393324599999994E-5</v>
      </c>
      <c r="N51" s="53">
        <v>1</v>
      </c>
    </row>
    <row r="52" spans="1:14" x14ac:dyDescent="0.45">
      <c r="A52" t="s">
        <v>24</v>
      </c>
      <c r="B52" t="s">
        <v>19</v>
      </c>
      <c r="C52">
        <v>92.188839999999999</v>
      </c>
      <c r="D52" s="46" t="s">
        <v>17</v>
      </c>
      <c r="E52" s="1">
        <v>1.2883E-4</v>
      </c>
      <c r="F52">
        <v>1</v>
      </c>
      <c r="G52" s="1">
        <v>1.4807530999999999E-4</v>
      </c>
      <c r="H52" s="53">
        <v>1</v>
      </c>
      <c r="I52" s="1">
        <v>1.2761726299999999E-4</v>
      </c>
      <c r="J52" s="53">
        <v>1</v>
      </c>
      <c r="K52" s="1">
        <v>2.0259348300000001E-4</v>
      </c>
      <c r="L52" s="53">
        <v>1</v>
      </c>
      <c r="M52" s="49">
        <v>1032.3620477584084</v>
      </c>
      <c r="N52" s="53">
        <v>0</v>
      </c>
    </row>
    <row r="53" spans="1:14" x14ac:dyDescent="0.45">
      <c r="A53" t="s">
        <v>24</v>
      </c>
      <c r="B53" t="s">
        <v>19</v>
      </c>
      <c r="C53">
        <v>92.188839999999999</v>
      </c>
      <c r="D53" s="46" t="s">
        <v>17</v>
      </c>
      <c r="E53" s="50">
        <v>6808.5895220821885</v>
      </c>
      <c r="F53">
        <v>0</v>
      </c>
      <c r="G53" s="1">
        <v>1.4807530999999999E-4</v>
      </c>
      <c r="H53" s="53">
        <v>1</v>
      </c>
      <c r="I53" s="1">
        <v>1.2761726299999999E-4</v>
      </c>
      <c r="J53" s="53">
        <v>1</v>
      </c>
      <c r="K53" s="1">
        <v>2.0259348300000001E-4</v>
      </c>
      <c r="L53" s="53">
        <v>1</v>
      </c>
      <c r="M53" s="1">
        <v>8.1393324599999994E-5</v>
      </c>
      <c r="N53" s="53">
        <v>1</v>
      </c>
    </row>
    <row r="54" spans="1:14" x14ac:dyDescent="0.45">
      <c r="A54" t="s">
        <v>24</v>
      </c>
      <c r="B54" t="s">
        <v>19</v>
      </c>
      <c r="C54">
        <v>92.188839999999999</v>
      </c>
      <c r="D54" s="46" t="s">
        <v>17</v>
      </c>
      <c r="E54" s="1">
        <v>1.2883E-4</v>
      </c>
      <c r="F54">
        <v>1</v>
      </c>
      <c r="G54" s="1">
        <v>1.4807530999999999E-4</v>
      </c>
      <c r="H54" s="53">
        <v>1</v>
      </c>
      <c r="I54" s="49">
        <v>306.12484569794117</v>
      </c>
      <c r="J54" s="53">
        <v>0</v>
      </c>
      <c r="K54" s="1">
        <v>2.0259348300000001E-4</v>
      </c>
      <c r="L54" s="53">
        <v>1</v>
      </c>
      <c r="M54" s="1">
        <v>8.1393324599999994E-5</v>
      </c>
      <c r="N54" s="53">
        <v>1</v>
      </c>
    </row>
    <row r="55" spans="1:14" x14ac:dyDescent="0.45">
      <c r="A55" t="s">
        <v>24</v>
      </c>
      <c r="B55" t="s">
        <v>19</v>
      </c>
      <c r="C55">
        <v>92.188839999999999</v>
      </c>
      <c r="D55" s="46" t="s">
        <v>17</v>
      </c>
      <c r="E55" s="49">
        <v>3660.9380594343002</v>
      </c>
      <c r="F55">
        <v>0</v>
      </c>
      <c r="G55" s="1">
        <v>1.4807530999999999E-4</v>
      </c>
      <c r="H55" s="53">
        <v>1</v>
      </c>
      <c r="I55" s="52">
        <v>1421.9955686728579</v>
      </c>
      <c r="J55" s="53">
        <v>0</v>
      </c>
      <c r="K55" s="1">
        <v>2.0259348300000001E-4</v>
      </c>
      <c r="L55" s="53">
        <v>1</v>
      </c>
      <c r="M55" s="1">
        <v>8.1393324599999994E-5</v>
      </c>
      <c r="N55" s="53">
        <v>1</v>
      </c>
    </row>
    <row r="56" spans="1:14" x14ac:dyDescent="0.45">
      <c r="A56" t="s">
        <v>24</v>
      </c>
      <c r="B56" t="s">
        <v>19</v>
      </c>
      <c r="C56">
        <v>92.188839999999999</v>
      </c>
      <c r="D56" s="46" t="s">
        <v>17</v>
      </c>
      <c r="E56" s="50">
        <v>6009.3771782404301</v>
      </c>
      <c r="F56">
        <v>0</v>
      </c>
      <c r="G56" s="1">
        <v>1.4807530999999999E-4</v>
      </c>
      <c r="H56" s="53">
        <v>1</v>
      </c>
      <c r="I56" s="1">
        <v>1.2761726299999999E-4</v>
      </c>
      <c r="J56" s="53">
        <v>1</v>
      </c>
      <c r="K56" s="1">
        <v>2.0259348300000001E-4</v>
      </c>
      <c r="L56" s="53">
        <v>1</v>
      </c>
      <c r="M56" s="49">
        <v>1268.1850956440599</v>
      </c>
      <c r="N56" s="53">
        <v>0</v>
      </c>
    </row>
    <row r="57" spans="1:14" x14ac:dyDescent="0.45">
      <c r="A57" t="s">
        <v>24</v>
      </c>
      <c r="B57" t="s">
        <v>19</v>
      </c>
      <c r="C57">
        <v>92.188839999999999</v>
      </c>
      <c r="D57" s="46" t="s">
        <v>17</v>
      </c>
      <c r="E57" s="50">
        <v>2346.3621806613401</v>
      </c>
      <c r="F57">
        <v>0</v>
      </c>
      <c r="G57" s="49">
        <v>338.11060377680843</v>
      </c>
      <c r="H57" s="53">
        <v>0</v>
      </c>
      <c r="I57" s="49">
        <v>1545.6802305136696</v>
      </c>
      <c r="J57" s="53">
        <v>0</v>
      </c>
      <c r="K57" s="1">
        <v>2.0259348300000001E-4</v>
      </c>
      <c r="L57" s="53">
        <v>1</v>
      </c>
      <c r="M57" s="49">
        <v>2229.4398708332938</v>
      </c>
      <c r="N57" s="53">
        <v>0</v>
      </c>
    </row>
    <row r="58" spans="1:14" x14ac:dyDescent="0.45">
      <c r="D58" s="47"/>
    </row>
    <row r="59" spans="1:14" x14ac:dyDescent="0.45">
      <c r="D59" s="47"/>
    </row>
    <row r="60" spans="1:14" x14ac:dyDescent="0.45">
      <c r="D60" s="47"/>
    </row>
    <row r="61" spans="1:14" x14ac:dyDescent="0.45">
      <c r="D61" s="47"/>
    </row>
    <row r="62" spans="1:14" x14ac:dyDescent="0.45">
      <c r="D62" s="46"/>
    </row>
    <row r="63" spans="1:14" x14ac:dyDescent="0.45">
      <c r="D63" s="47"/>
    </row>
    <row r="64" spans="1:14" x14ac:dyDescent="0.45">
      <c r="D64" s="47"/>
    </row>
    <row r="65" spans="4:4" x14ac:dyDescent="0.45">
      <c r="D65" s="47"/>
    </row>
    <row r="66" spans="4:4" x14ac:dyDescent="0.45">
      <c r="D66" s="47"/>
    </row>
    <row r="67" spans="4:4" x14ac:dyDescent="0.45">
      <c r="D67" s="47"/>
    </row>
    <row r="68" spans="4:4" x14ac:dyDescent="0.45">
      <c r="D68" s="46"/>
    </row>
    <row r="69" spans="4:4" x14ac:dyDescent="0.45">
      <c r="D69" s="47"/>
    </row>
    <row r="70" spans="4:4" x14ac:dyDescent="0.45">
      <c r="D70" s="47"/>
    </row>
    <row r="71" spans="4:4" x14ac:dyDescent="0.45">
      <c r="D71" s="47"/>
    </row>
    <row r="72" spans="4:4" x14ac:dyDescent="0.45">
      <c r="D72" s="47"/>
    </row>
    <row r="73" spans="4:4" x14ac:dyDescent="0.45">
      <c r="D73" s="47"/>
    </row>
    <row r="74" spans="4:4" x14ac:dyDescent="0.45">
      <c r="D74" s="46"/>
    </row>
    <row r="75" spans="4:4" x14ac:dyDescent="0.45">
      <c r="D75" s="47"/>
    </row>
    <row r="76" spans="4:4" x14ac:dyDescent="0.45">
      <c r="D76" s="47"/>
    </row>
    <row r="77" spans="4:4" x14ac:dyDescent="0.45">
      <c r="D77" s="47"/>
    </row>
    <row r="78" spans="4:4" x14ac:dyDescent="0.45">
      <c r="D78" s="47"/>
    </row>
    <row r="79" spans="4:4" x14ac:dyDescent="0.45">
      <c r="D79" s="47"/>
    </row>
    <row r="80" spans="4:4" x14ac:dyDescent="0.45">
      <c r="D80" s="46"/>
    </row>
    <row r="81" spans="4:4" x14ac:dyDescent="0.45">
      <c r="D81" s="47"/>
    </row>
    <row r="82" spans="4:4" x14ac:dyDescent="0.45">
      <c r="D82" s="47"/>
    </row>
    <row r="83" spans="4:4" x14ac:dyDescent="0.45">
      <c r="D83" s="47"/>
    </row>
    <row r="84" spans="4:4" x14ac:dyDescent="0.45">
      <c r="D84" s="47"/>
    </row>
    <row r="85" spans="4:4" x14ac:dyDescent="0.45">
      <c r="D85" s="47"/>
    </row>
    <row r="86" spans="4:4" x14ac:dyDescent="0.45">
      <c r="D86" s="46"/>
    </row>
    <row r="87" spans="4:4" x14ac:dyDescent="0.45">
      <c r="D87" s="46"/>
    </row>
    <row r="88" spans="4:4" x14ac:dyDescent="0.45">
      <c r="D88" s="47"/>
    </row>
    <row r="89" spans="4:4" x14ac:dyDescent="0.45">
      <c r="D89" s="47"/>
    </row>
    <row r="90" spans="4:4" x14ac:dyDescent="0.45">
      <c r="D90" s="47"/>
    </row>
    <row r="91" spans="4:4" x14ac:dyDescent="0.45">
      <c r="D91" s="47"/>
    </row>
    <row r="92" spans="4:4" x14ac:dyDescent="0.45">
      <c r="D92" s="46"/>
    </row>
    <row r="93" spans="4:4" x14ac:dyDescent="0.45">
      <c r="D93" s="47"/>
    </row>
    <row r="94" spans="4:4" x14ac:dyDescent="0.45">
      <c r="D94" s="47"/>
    </row>
    <row r="95" spans="4:4" x14ac:dyDescent="0.45">
      <c r="D95" s="47"/>
    </row>
    <row r="96" spans="4:4" x14ac:dyDescent="0.45">
      <c r="D96" s="47"/>
    </row>
    <row r="97" spans="4:5" x14ac:dyDescent="0.45">
      <c r="D97" s="47"/>
    </row>
    <row r="98" spans="4:5" x14ac:dyDescent="0.45">
      <c r="D98" s="46"/>
    </row>
    <row r="99" spans="4:5" x14ac:dyDescent="0.45">
      <c r="D99" s="47"/>
      <c r="E99" s="51"/>
    </row>
    <row r="100" spans="4:5" x14ac:dyDescent="0.45">
      <c r="D100" s="47"/>
      <c r="E100" s="51"/>
    </row>
    <row r="101" spans="4:5" x14ac:dyDescent="0.45">
      <c r="D101" s="47"/>
      <c r="E101" s="51"/>
    </row>
    <row r="102" spans="4:5" x14ac:dyDescent="0.45">
      <c r="D102" s="47"/>
    </row>
    <row r="103" spans="4:5" x14ac:dyDescent="0.45">
      <c r="D103" s="47"/>
    </row>
    <row r="104" spans="4:5" x14ac:dyDescent="0.45">
      <c r="D104" s="46"/>
    </row>
    <row r="105" spans="4:5" x14ac:dyDescent="0.45">
      <c r="D105" s="47"/>
    </row>
    <row r="106" spans="4:5" x14ac:dyDescent="0.45">
      <c r="D106" s="47"/>
    </row>
    <row r="107" spans="4:5" x14ac:dyDescent="0.45">
      <c r="D107" s="47"/>
    </row>
    <row r="108" spans="4:5" x14ac:dyDescent="0.45">
      <c r="D108" s="47"/>
    </row>
    <row r="109" spans="4:5" x14ac:dyDescent="0.45">
      <c r="D109" s="47"/>
    </row>
    <row r="110" spans="4:5" x14ac:dyDescent="0.45">
      <c r="D110" s="46"/>
    </row>
    <row r="111" spans="4:5" x14ac:dyDescent="0.45">
      <c r="D111" s="47"/>
    </row>
    <row r="112" spans="4:5" x14ac:dyDescent="0.45">
      <c r="D112" s="47"/>
    </row>
    <row r="113" spans="4:4" x14ac:dyDescent="0.45">
      <c r="D113" s="47"/>
    </row>
    <row r="114" spans="4:4" x14ac:dyDescent="0.45">
      <c r="D114" s="47"/>
    </row>
    <row r="115" spans="4:4" x14ac:dyDescent="0.45">
      <c r="D115" s="47"/>
    </row>
    <row r="116" spans="4:4" x14ac:dyDescent="0.45">
      <c r="D116" s="46"/>
    </row>
    <row r="117" spans="4:4" x14ac:dyDescent="0.45">
      <c r="D117" s="47"/>
    </row>
    <row r="118" spans="4:4" x14ac:dyDescent="0.45">
      <c r="D118" s="47"/>
    </row>
    <row r="119" spans="4:4" x14ac:dyDescent="0.45">
      <c r="D119" s="47"/>
    </row>
    <row r="120" spans="4:4" x14ac:dyDescent="0.45">
      <c r="D120" s="47"/>
    </row>
    <row r="121" spans="4:4" x14ac:dyDescent="0.45">
      <c r="D121" s="47"/>
    </row>
    <row r="122" spans="4:4" x14ac:dyDescent="0.45">
      <c r="D122" s="46"/>
    </row>
    <row r="123" spans="4:4" x14ac:dyDescent="0.45">
      <c r="D123" s="47"/>
    </row>
    <row r="124" spans="4:4" x14ac:dyDescent="0.45">
      <c r="D124" s="47"/>
    </row>
    <row r="125" spans="4:4" x14ac:dyDescent="0.45">
      <c r="D125" s="47"/>
    </row>
    <row r="126" spans="4:4" x14ac:dyDescent="0.45">
      <c r="D126" s="47"/>
    </row>
    <row r="127" spans="4:4" x14ac:dyDescent="0.45">
      <c r="D127" s="47"/>
    </row>
    <row r="128" spans="4:4" x14ac:dyDescent="0.45">
      <c r="D128" s="46"/>
    </row>
    <row r="129" spans="4:4" x14ac:dyDescent="0.45">
      <c r="D129" s="47"/>
    </row>
    <row r="130" spans="4:4" x14ac:dyDescent="0.45">
      <c r="D130" s="47"/>
    </row>
    <row r="131" spans="4:4" x14ac:dyDescent="0.45">
      <c r="D131" s="47"/>
    </row>
    <row r="132" spans="4:4" x14ac:dyDescent="0.45">
      <c r="D132" s="47"/>
    </row>
    <row r="133" spans="4:4" x14ac:dyDescent="0.45">
      <c r="D133" s="47"/>
    </row>
    <row r="134" spans="4:4" x14ac:dyDescent="0.45">
      <c r="D134" s="46"/>
    </row>
    <row r="135" spans="4:4" x14ac:dyDescent="0.45">
      <c r="D135" s="46"/>
    </row>
    <row r="136" spans="4:4" x14ac:dyDescent="0.45">
      <c r="D136" s="47"/>
    </row>
    <row r="137" spans="4:4" x14ac:dyDescent="0.45">
      <c r="D137" s="47"/>
    </row>
    <row r="138" spans="4:4" x14ac:dyDescent="0.45">
      <c r="D138" s="47"/>
    </row>
    <row r="139" spans="4:4" x14ac:dyDescent="0.45">
      <c r="D139" s="47"/>
    </row>
    <row r="140" spans="4:4" x14ac:dyDescent="0.45">
      <c r="D140" s="46"/>
    </row>
    <row r="141" spans="4:4" x14ac:dyDescent="0.45">
      <c r="D141" s="47"/>
    </row>
    <row r="142" spans="4:4" x14ac:dyDescent="0.45">
      <c r="D142" s="47"/>
    </row>
    <row r="143" spans="4:4" x14ac:dyDescent="0.45">
      <c r="D143" s="47"/>
    </row>
    <row r="144" spans="4:4" x14ac:dyDescent="0.45">
      <c r="D144" s="47"/>
    </row>
    <row r="145" spans="4:4" x14ac:dyDescent="0.45">
      <c r="D145" s="47"/>
    </row>
    <row r="146" spans="4:4" x14ac:dyDescent="0.45">
      <c r="D146" s="46"/>
    </row>
    <row r="147" spans="4:4" x14ac:dyDescent="0.45">
      <c r="D147" s="47"/>
    </row>
    <row r="148" spans="4:4" x14ac:dyDescent="0.45">
      <c r="D148" s="47"/>
    </row>
    <row r="149" spans="4:4" x14ac:dyDescent="0.45">
      <c r="D149" s="47"/>
    </row>
    <row r="150" spans="4:4" x14ac:dyDescent="0.45">
      <c r="D150" s="47"/>
    </row>
    <row r="151" spans="4:4" x14ac:dyDescent="0.45">
      <c r="D151" s="47"/>
    </row>
    <row r="152" spans="4:4" x14ac:dyDescent="0.45">
      <c r="D152" s="46"/>
    </row>
    <row r="153" spans="4:4" x14ac:dyDescent="0.45">
      <c r="D153" s="47"/>
    </row>
    <row r="154" spans="4:4" x14ac:dyDescent="0.45">
      <c r="D154" s="47"/>
    </row>
    <row r="155" spans="4:4" x14ac:dyDescent="0.45">
      <c r="D155" s="47"/>
    </row>
    <row r="156" spans="4:4" x14ac:dyDescent="0.45">
      <c r="D156" s="47"/>
    </row>
    <row r="157" spans="4:4" x14ac:dyDescent="0.45">
      <c r="D157" s="47"/>
    </row>
    <row r="158" spans="4:4" x14ac:dyDescent="0.45">
      <c r="D158" s="46"/>
    </row>
    <row r="159" spans="4:4" x14ac:dyDescent="0.45">
      <c r="D159" s="47"/>
    </row>
    <row r="160" spans="4:4" x14ac:dyDescent="0.45">
      <c r="D160" s="47"/>
    </row>
    <row r="161" spans="4:4" x14ac:dyDescent="0.45">
      <c r="D161" s="47"/>
    </row>
    <row r="162" spans="4:4" x14ac:dyDescent="0.45">
      <c r="D162" s="47"/>
    </row>
    <row r="163" spans="4:4" x14ac:dyDescent="0.45">
      <c r="D163" s="47"/>
    </row>
    <row r="164" spans="4:4" x14ac:dyDescent="0.45">
      <c r="D164" s="46"/>
    </row>
    <row r="165" spans="4:4" x14ac:dyDescent="0.45">
      <c r="D165" s="47"/>
    </row>
    <row r="166" spans="4:4" x14ac:dyDescent="0.45">
      <c r="D166" s="47"/>
    </row>
    <row r="167" spans="4:4" x14ac:dyDescent="0.45">
      <c r="D167" s="47"/>
    </row>
    <row r="168" spans="4:4" x14ac:dyDescent="0.45">
      <c r="D168" s="47"/>
    </row>
    <row r="169" spans="4:4" x14ac:dyDescent="0.45">
      <c r="D169" s="47"/>
    </row>
    <row r="170" spans="4:4" x14ac:dyDescent="0.45">
      <c r="D170" s="46"/>
    </row>
    <row r="171" spans="4:4" x14ac:dyDescent="0.45">
      <c r="D171" s="47"/>
    </row>
    <row r="172" spans="4:4" x14ac:dyDescent="0.45">
      <c r="D172" s="47"/>
    </row>
    <row r="173" spans="4:4" x14ac:dyDescent="0.45">
      <c r="D173" s="47"/>
    </row>
    <row r="174" spans="4:4" x14ac:dyDescent="0.45">
      <c r="D174" s="47"/>
    </row>
    <row r="175" spans="4:4" x14ac:dyDescent="0.45">
      <c r="D175" s="47"/>
    </row>
    <row r="176" spans="4:4" x14ac:dyDescent="0.45">
      <c r="D176" s="46"/>
    </row>
    <row r="177" spans="4:4" x14ac:dyDescent="0.45">
      <c r="D177" s="47"/>
    </row>
    <row r="178" spans="4:4" x14ac:dyDescent="0.45">
      <c r="D178" s="47"/>
    </row>
    <row r="179" spans="4:4" x14ac:dyDescent="0.45">
      <c r="D179" s="47"/>
    </row>
    <row r="180" spans="4:4" x14ac:dyDescent="0.45">
      <c r="D180" s="47"/>
    </row>
    <row r="181" spans="4:4" x14ac:dyDescent="0.45">
      <c r="D181" s="47"/>
    </row>
    <row r="182" spans="4:4" x14ac:dyDescent="0.45">
      <c r="D182" s="46"/>
    </row>
    <row r="183" spans="4:4" x14ac:dyDescent="0.45">
      <c r="D183" s="46"/>
    </row>
    <row r="184" spans="4:4" x14ac:dyDescent="0.45">
      <c r="D184" s="47"/>
    </row>
    <row r="185" spans="4:4" x14ac:dyDescent="0.45">
      <c r="D185" s="47"/>
    </row>
    <row r="186" spans="4:4" x14ac:dyDescent="0.45">
      <c r="D186" s="47"/>
    </row>
    <row r="187" spans="4:4" x14ac:dyDescent="0.45">
      <c r="D187" s="47"/>
    </row>
    <row r="188" spans="4:4" x14ac:dyDescent="0.45">
      <c r="D188" s="46"/>
    </row>
    <row r="189" spans="4:4" x14ac:dyDescent="0.45">
      <c r="D189" s="47"/>
    </row>
    <row r="190" spans="4:4" x14ac:dyDescent="0.45">
      <c r="D190" s="47"/>
    </row>
    <row r="191" spans="4:4" x14ac:dyDescent="0.45">
      <c r="D191" s="47"/>
    </row>
    <row r="192" spans="4:4" x14ac:dyDescent="0.45">
      <c r="D192" s="47"/>
    </row>
    <row r="193" spans="4:4" x14ac:dyDescent="0.45">
      <c r="D193" s="47"/>
    </row>
    <row r="194" spans="4:4" x14ac:dyDescent="0.45">
      <c r="D194" s="46"/>
    </row>
    <row r="195" spans="4:4" x14ac:dyDescent="0.45">
      <c r="D195" s="47"/>
    </row>
    <row r="196" spans="4:4" x14ac:dyDescent="0.45">
      <c r="D196" s="47"/>
    </row>
    <row r="197" spans="4:4" x14ac:dyDescent="0.45">
      <c r="D197" s="47"/>
    </row>
    <row r="198" spans="4:4" x14ac:dyDescent="0.45">
      <c r="D198" s="47"/>
    </row>
    <row r="199" spans="4:4" x14ac:dyDescent="0.45">
      <c r="D199" s="47"/>
    </row>
    <row r="200" spans="4:4" x14ac:dyDescent="0.45">
      <c r="D200" s="46"/>
    </row>
    <row r="201" spans="4:4" x14ac:dyDescent="0.45">
      <c r="D201" s="47"/>
    </row>
    <row r="202" spans="4:4" x14ac:dyDescent="0.45">
      <c r="D202" s="47"/>
    </row>
    <row r="203" spans="4:4" x14ac:dyDescent="0.45">
      <c r="D203" s="47"/>
    </row>
    <row r="204" spans="4:4" x14ac:dyDescent="0.45">
      <c r="D204" s="47"/>
    </row>
    <row r="205" spans="4:4" x14ac:dyDescent="0.45">
      <c r="D205" s="47"/>
    </row>
    <row r="206" spans="4:4" x14ac:dyDescent="0.45">
      <c r="D206" s="46"/>
    </row>
    <row r="207" spans="4:4" x14ac:dyDescent="0.45">
      <c r="D207" s="47"/>
    </row>
    <row r="208" spans="4:4" x14ac:dyDescent="0.45">
      <c r="D208" s="47"/>
    </row>
    <row r="209" spans="4:4" x14ac:dyDescent="0.45">
      <c r="D209" s="47"/>
    </row>
    <row r="210" spans="4:4" x14ac:dyDescent="0.45">
      <c r="D210" s="47"/>
    </row>
    <row r="211" spans="4:4" x14ac:dyDescent="0.45">
      <c r="D211" s="47"/>
    </row>
    <row r="212" spans="4:4" x14ac:dyDescent="0.45">
      <c r="D212" s="46"/>
    </row>
    <row r="213" spans="4:4" x14ac:dyDescent="0.45">
      <c r="D213" s="47"/>
    </row>
    <row r="214" spans="4:4" x14ac:dyDescent="0.45">
      <c r="D214" s="47"/>
    </row>
    <row r="215" spans="4:4" x14ac:dyDescent="0.45">
      <c r="D215" s="47"/>
    </row>
    <row r="216" spans="4:4" x14ac:dyDescent="0.45">
      <c r="D216" s="47"/>
    </row>
    <row r="217" spans="4:4" x14ac:dyDescent="0.45">
      <c r="D217" s="47"/>
    </row>
    <row r="218" spans="4:4" x14ac:dyDescent="0.45">
      <c r="D218" s="46"/>
    </row>
    <row r="219" spans="4:4" x14ac:dyDescent="0.45">
      <c r="D219" s="47"/>
    </row>
    <row r="220" spans="4:4" x14ac:dyDescent="0.45">
      <c r="D220" s="47"/>
    </row>
    <row r="221" spans="4:4" x14ac:dyDescent="0.45">
      <c r="D221" s="47"/>
    </row>
    <row r="222" spans="4:4" x14ac:dyDescent="0.45">
      <c r="D222" s="47"/>
    </row>
    <row r="223" spans="4:4" x14ac:dyDescent="0.45">
      <c r="D223" s="47"/>
    </row>
    <row r="224" spans="4:4" x14ac:dyDescent="0.45">
      <c r="D224" s="46"/>
    </row>
    <row r="225" spans="4:4" x14ac:dyDescent="0.45">
      <c r="D225" s="47"/>
    </row>
    <row r="226" spans="4:4" x14ac:dyDescent="0.45">
      <c r="D226" s="47"/>
    </row>
    <row r="227" spans="4:4" x14ac:dyDescent="0.45">
      <c r="D227" s="47"/>
    </row>
    <row r="228" spans="4:4" x14ac:dyDescent="0.45">
      <c r="D228" s="47"/>
    </row>
    <row r="229" spans="4:4" x14ac:dyDescent="0.45">
      <c r="D229" s="47"/>
    </row>
    <row r="230" spans="4:4" x14ac:dyDescent="0.45">
      <c r="D230" s="46"/>
    </row>
    <row r="231" spans="4:4" x14ac:dyDescent="0.45">
      <c r="D231" s="46"/>
    </row>
    <row r="232" spans="4:4" x14ac:dyDescent="0.45">
      <c r="D232" s="47"/>
    </row>
    <row r="233" spans="4:4" x14ac:dyDescent="0.45">
      <c r="D233" s="47"/>
    </row>
    <row r="234" spans="4:4" x14ac:dyDescent="0.45">
      <c r="D234" s="47"/>
    </row>
    <row r="235" spans="4:4" x14ac:dyDescent="0.45">
      <c r="D235" s="47"/>
    </row>
    <row r="236" spans="4:4" x14ac:dyDescent="0.45">
      <c r="D236" s="46"/>
    </row>
    <row r="237" spans="4:4" x14ac:dyDescent="0.45">
      <c r="D237" s="47"/>
    </row>
    <row r="238" spans="4:4" x14ac:dyDescent="0.45">
      <c r="D238" s="47"/>
    </row>
    <row r="239" spans="4:4" x14ac:dyDescent="0.45">
      <c r="D239" s="47"/>
    </row>
    <row r="240" spans="4:4" x14ac:dyDescent="0.45">
      <c r="D240" s="47"/>
    </row>
    <row r="241" spans="4:4" x14ac:dyDescent="0.45">
      <c r="D241" s="47"/>
    </row>
    <row r="242" spans="4:4" x14ac:dyDescent="0.45">
      <c r="D242" s="46"/>
    </row>
    <row r="243" spans="4:4" x14ac:dyDescent="0.45">
      <c r="D243" s="47"/>
    </row>
    <row r="244" spans="4:4" x14ac:dyDescent="0.45">
      <c r="D244" s="47"/>
    </row>
    <row r="245" spans="4:4" x14ac:dyDescent="0.45">
      <c r="D245" s="47"/>
    </row>
    <row r="246" spans="4:4" x14ac:dyDescent="0.45">
      <c r="D246" s="47"/>
    </row>
    <row r="247" spans="4:4" x14ac:dyDescent="0.45">
      <c r="D247" s="47"/>
    </row>
    <row r="248" spans="4:4" x14ac:dyDescent="0.45">
      <c r="D248" s="46"/>
    </row>
    <row r="249" spans="4:4" x14ac:dyDescent="0.45">
      <c r="D249" s="47"/>
    </row>
    <row r="250" spans="4:4" x14ac:dyDescent="0.45">
      <c r="D250" s="47"/>
    </row>
    <row r="251" spans="4:4" x14ac:dyDescent="0.45">
      <c r="D251" s="47"/>
    </row>
    <row r="252" spans="4:4" x14ac:dyDescent="0.45">
      <c r="D252" s="47"/>
    </row>
    <row r="253" spans="4:4" x14ac:dyDescent="0.45">
      <c r="D253" s="47"/>
    </row>
    <row r="254" spans="4:4" x14ac:dyDescent="0.45">
      <c r="D254" s="46"/>
    </row>
    <row r="255" spans="4:4" x14ac:dyDescent="0.45">
      <c r="D255" s="47"/>
    </row>
    <row r="256" spans="4:4" x14ac:dyDescent="0.45">
      <c r="D256" s="47"/>
    </row>
    <row r="257" spans="4:4" x14ac:dyDescent="0.45">
      <c r="D257" s="47"/>
    </row>
    <row r="258" spans="4:4" x14ac:dyDescent="0.45">
      <c r="D258" s="47"/>
    </row>
    <row r="259" spans="4:4" x14ac:dyDescent="0.45">
      <c r="D259" s="47"/>
    </row>
    <row r="260" spans="4:4" x14ac:dyDescent="0.45">
      <c r="D260" s="46"/>
    </row>
    <row r="261" spans="4:4" x14ac:dyDescent="0.45">
      <c r="D261" s="47"/>
    </row>
    <row r="262" spans="4:4" x14ac:dyDescent="0.45">
      <c r="D262" s="47"/>
    </row>
    <row r="263" spans="4:4" x14ac:dyDescent="0.45">
      <c r="D263" s="47"/>
    </row>
    <row r="264" spans="4:4" x14ac:dyDescent="0.45">
      <c r="D264" s="47"/>
    </row>
    <row r="265" spans="4:4" x14ac:dyDescent="0.45">
      <c r="D265" s="47"/>
    </row>
    <row r="266" spans="4:4" x14ac:dyDescent="0.45">
      <c r="D266" s="46"/>
    </row>
    <row r="267" spans="4:4" x14ac:dyDescent="0.45">
      <c r="D267" s="47"/>
    </row>
    <row r="268" spans="4:4" x14ac:dyDescent="0.45">
      <c r="D268" s="47"/>
    </row>
    <row r="269" spans="4:4" x14ac:dyDescent="0.45">
      <c r="D269" s="47"/>
    </row>
    <row r="270" spans="4:4" x14ac:dyDescent="0.45">
      <c r="D270" s="47"/>
    </row>
    <row r="271" spans="4:4" x14ac:dyDescent="0.45">
      <c r="D271" s="47"/>
    </row>
    <row r="272" spans="4:4" x14ac:dyDescent="0.45">
      <c r="D272" s="46"/>
    </row>
    <row r="273" spans="4:4" x14ac:dyDescent="0.45">
      <c r="D273" s="47"/>
    </row>
    <row r="274" spans="4:4" x14ac:dyDescent="0.45">
      <c r="D274" s="47"/>
    </row>
    <row r="275" spans="4:4" x14ac:dyDescent="0.45">
      <c r="D275" s="47"/>
    </row>
    <row r="276" spans="4:4" x14ac:dyDescent="0.45">
      <c r="D276" s="47"/>
    </row>
    <row r="277" spans="4:4" x14ac:dyDescent="0.45">
      <c r="D277" s="47"/>
    </row>
    <row r="278" spans="4:4" x14ac:dyDescent="0.45">
      <c r="D278" s="46"/>
    </row>
    <row r="279" spans="4:4" x14ac:dyDescent="0.45">
      <c r="D279" s="46"/>
    </row>
    <row r="280" spans="4:4" x14ac:dyDescent="0.45">
      <c r="D280" s="47"/>
    </row>
    <row r="281" spans="4:4" x14ac:dyDescent="0.45">
      <c r="D281" s="47"/>
    </row>
    <row r="282" spans="4:4" x14ac:dyDescent="0.45">
      <c r="D282" s="47"/>
    </row>
    <row r="283" spans="4:4" x14ac:dyDescent="0.45">
      <c r="D283" s="47"/>
    </row>
    <row r="284" spans="4:4" x14ac:dyDescent="0.45">
      <c r="D284" s="46"/>
    </row>
    <row r="285" spans="4:4" x14ac:dyDescent="0.45">
      <c r="D285" s="47"/>
    </row>
    <row r="286" spans="4:4" x14ac:dyDescent="0.45">
      <c r="D286" s="47"/>
    </row>
    <row r="287" spans="4:4" x14ac:dyDescent="0.45">
      <c r="D287" s="47"/>
    </row>
    <row r="288" spans="4:4" x14ac:dyDescent="0.45">
      <c r="D288" s="47"/>
    </row>
    <row r="289" spans="4:4" x14ac:dyDescent="0.45">
      <c r="D289" s="47"/>
    </row>
    <row r="290" spans="4:4" x14ac:dyDescent="0.45">
      <c r="D290" s="46"/>
    </row>
    <row r="291" spans="4:4" x14ac:dyDescent="0.45">
      <c r="D291" s="47"/>
    </row>
    <row r="292" spans="4:4" x14ac:dyDescent="0.45">
      <c r="D292" s="47"/>
    </row>
    <row r="293" spans="4:4" x14ac:dyDescent="0.45">
      <c r="D293" s="47"/>
    </row>
    <row r="294" spans="4:4" x14ac:dyDescent="0.45">
      <c r="D294" s="47"/>
    </row>
    <row r="295" spans="4:4" x14ac:dyDescent="0.45">
      <c r="D295" s="47"/>
    </row>
    <row r="296" spans="4:4" x14ac:dyDescent="0.45">
      <c r="D296" s="46"/>
    </row>
    <row r="297" spans="4:4" x14ac:dyDescent="0.45">
      <c r="D297" s="47"/>
    </row>
    <row r="298" spans="4:4" x14ac:dyDescent="0.45">
      <c r="D298" s="47"/>
    </row>
    <row r="299" spans="4:4" x14ac:dyDescent="0.45">
      <c r="D299" s="47"/>
    </row>
    <row r="300" spans="4:4" x14ac:dyDescent="0.45">
      <c r="D300" s="47"/>
    </row>
    <row r="301" spans="4:4" x14ac:dyDescent="0.45">
      <c r="D301" s="47"/>
    </row>
    <row r="302" spans="4:4" x14ac:dyDescent="0.45">
      <c r="D302" s="46"/>
    </row>
    <row r="303" spans="4:4" x14ac:dyDescent="0.45">
      <c r="D303" s="47"/>
    </row>
    <row r="304" spans="4:4" x14ac:dyDescent="0.45">
      <c r="D304" s="47"/>
    </row>
    <row r="305" spans="4:4" x14ac:dyDescent="0.45">
      <c r="D305" s="47"/>
    </row>
    <row r="306" spans="4:4" x14ac:dyDescent="0.45">
      <c r="D306" s="47"/>
    </row>
    <row r="307" spans="4:4" x14ac:dyDescent="0.45">
      <c r="D307" s="47"/>
    </row>
    <row r="308" spans="4:4" x14ac:dyDescent="0.45">
      <c r="D308" s="46"/>
    </row>
    <row r="309" spans="4:4" x14ac:dyDescent="0.45">
      <c r="D309" s="47"/>
    </row>
    <row r="310" spans="4:4" x14ac:dyDescent="0.45">
      <c r="D310" s="47"/>
    </row>
    <row r="311" spans="4:4" x14ac:dyDescent="0.45">
      <c r="D311" s="47"/>
    </row>
    <row r="312" spans="4:4" x14ac:dyDescent="0.45">
      <c r="D312" s="47"/>
    </row>
    <row r="313" spans="4:4" x14ac:dyDescent="0.45">
      <c r="D313" s="47"/>
    </row>
    <row r="314" spans="4:4" x14ac:dyDescent="0.45">
      <c r="D314" s="46"/>
    </row>
    <row r="315" spans="4:4" x14ac:dyDescent="0.45">
      <c r="D315" s="47"/>
    </row>
    <row r="316" spans="4:4" x14ac:dyDescent="0.45">
      <c r="D316" s="47"/>
    </row>
    <row r="317" spans="4:4" x14ac:dyDescent="0.45">
      <c r="D317" s="47"/>
    </row>
    <row r="318" spans="4:4" x14ac:dyDescent="0.45">
      <c r="D318" s="47"/>
    </row>
    <row r="319" spans="4:4" x14ac:dyDescent="0.45">
      <c r="D319" s="47"/>
    </row>
    <row r="320" spans="4:4" x14ac:dyDescent="0.45">
      <c r="D320" s="46"/>
    </row>
    <row r="321" spans="4:4" x14ac:dyDescent="0.45">
      <c r="D321" s="47"/>
    </row>
    <row r="322" spans="4:4" x14ac:dyDescent="0.45">
      <c r="D322" s="47"/>
    </row>
    <row r="323" spans="4:4" x14ac:dyDescent="0.45">
      <c r="D323" s="47"/>
    </row>
    <row r="324" spans="4:4" x14ac:dyDescent="0.45">
      <c r="D324" s="47"/>
    </row>
    <row r="325" spans="4:4" x14ac:dyDescent="0.45">
      <c r="D325" s="47"/>
    </row>
    <row r="326" spans="4:4" x14ac:dyDescent="0.45">
      <c r="D326" s="46"/>
    </row>
    <row r="327" spans="4:4" x14ac:dyDescent="0.45">
      <c r="D327" s="46"/>
    </row>
    <row r="328" spans="4:4" x14ac:dyDescent="0.45">
      <c r="D328" s="47"/>
    </row>
    <row r="329" spans="4:4" x14ac:dyDescent="0.45">
      <c r="D329" s="47"/>
    </row>
    <row r="330" spans="4:4" x14ac:dyDescent="0.45">
      <c r="D330" s="47"/>
    </row>
    <row r="331" spans="4:4" x14ac:dyDescent="0.45">
      <c r="D331" s="47"/>
    </row>
    <row r="332" spans="4:4" x14ac:dyDescent="0.45">
      <c r="D332" s="46"/>
    </row>
    <row r="333" spans="4:4" x14ac:dyDescent="0.45">
      <c r="D333" s="47"/>
    </row>
    <row r="334" spans="4:4" x14ac:dyDescent="0.45">
      <c r="D334" s="47"/>
    </row>
    <row r="335" spans="4:4" x14ac:dyDescent="0.45">
      <c r="D335" s="47"/>
    </row>
    <row r="336" spans="4:4" x14ac:dyDescent="0.45">
      <c r="D336" s="47"/>
    </row>
    <row r="337" spans="4:4" x14ac:dyDescent="0.45">
      <c r="D337" s="47"/>
    </row>
    <row r="338" spans="4:4" x14ac:dyDescent="0.45">
      <c r="D338" s="46"/>
    </row>
    <row r="339" spans="4:4" x14ac:dyDescent="0.45">
      <c r="D339" s="47"/>
    </row>
    <row r="340" spans="4:4" x14ac:dyDescent="0.45">
      <c r="D340" s="47"/>
    </row>
    <row r="341" spans="4:4" x14ac:dyDescent="0.45">
      <c r="D341" s="47"/>
    </row>
    <row r="342" spans="4:4" x14ac:dyDescent="0.45">
      <c r="D342" s="47"/>
    </row>
    <row r="343" spans="4:4" x14ac:dyDescent="0.45">
      <c r="D343" s="47"/>
    </row>
    <row r="344" spans="4:4" x14ac:dyDescent="0.45">
      <c r="D344" s="46"/>
    </row>
    <row r="345" spans="4:4" x14ac:dyDescent="0.45">
      <c r="D345" s="47"/>
    </row>
    <row r="346" spans="4:4" x14ac:dyDescent="0.45">
      <c r="D346" s="47"/>
    </row>
    <row r="347" spans="4:4" x14ac:dyDescent="0.45">
      <c r="D347" s="47"/>
    </row>
    <row r="348" spans="4:4" x14ac:dyDescent="0.45">
      <c r="D348" s="47"/>
    </row>
    <row r="349" spans="4:4" x14ac:dyDescent="0.45">
      <c r="D349" s="47"/>
    </row>
    <row r="350" spans="4:4" x14ac:dyDescent="0.45">
      <c r="D350" s="46"/>
    </row>
    <row r="351" spans="4:4" x14ac:dyDescent="0.45">
      <c r="D351" s="47"/>
    </row>
    <row r="352" spans="4:4" x14ac:dyDescent="0.45">
      <c r="D352" s="47"/>
    </row>
    <row r="353" spans="4:4" x14ac:dyDescent="0.45">
      <c r="D353" s="47"/>
    </row>
    <row r="354" spans="4:4" x14ac:dyDescent="0.45">
      <c r="D354" s="47"/>
    </row>
    <row r="355" spans="4:4" x14ac:dyDescent="0.45">
      <c r="D355" s="47"/>
    </row>
    <row r="356" spans="4:4" x14ac:dyDescent="0.45">
      <c r="D356" s="46"/>
    </row>
    <row r="357" spans="4:4" x14ac:dyDescent="0.45">
      <c r="D357" s="47"/>
    </row>
    <row r="358" spans="4:4" x14ac:dyDescent="0.45">
      <c r="D358" s="47"/>
    </row>
    <row r="359" spans="4:4" x14ac:dyDescent="0.45">
      <c r="D359" s="47"/>
    </row>
    <row r="360" spans="4:4" x14ac:dyDescent="0.45">
      <c r="D360" s="47"/>
    </row>
    <row r="361" spans="4:4" x14ac:dyDescent="0.45">
      <c r="D361" s="47"/>
    </row>
    <row r="362" spans="4:4" x14ac:dyDescent="0.45">
      <c r="D362" s="46"/>
    </row>
    <row r="363" spans="4:4" x14ac:dyDescent="0.45">
      <c r="D363" s="47"/>
    </row>
    <row r="364" spans="4:4" x14ac:dyDescent="0.45">
      <c r="D364" s="47"/>
    </row>
    <row r="365" spans="4:4" x14ac:dyDescent="0.45">
      <c r="D365" s="47"/>
    </row>
    <row r="366" spans="4:4" x14ac:dyDescent="0.45">
      <c r="D366" s="47"/>
    </row>
    <row r="367" spans="4:4" x14ac:dyDescent="0.45">
      <c r="D367" s="47"/>
    </row>
    <row r="368" spans="4:4" x14ac:dyDescent="0.45">
      <c r="D368" s="46"/>
    </row>
    <row r="369" spans="4:4" x14ac:dyDescent="0.45">
      <c r="D369" s="47"/>
    </row>
    <row r="370" spans="4:4" x14ac:dyDescent="0.45">
      <c r="D370" s="47"/>
    </row>
    <row r="371" spans="4:4" x14ac:dyDescent="0.45">
      <c r="D371" s="47"/>
    </row>
    <row r="372" spans="4:4" x14ac:dyDescent="0.45">
      <c r="D372" s="47"/>
    </row>
    <row r="373" spans="4:4" x14ac:dyDescent="0.45">
      <c r="D373" s="47"/>
    </row>
    <row r="374" spans="4:4" x14ac:dyDescent="0.45">
      <c r="D374" s="46"/>
    </row>
    <row r="375" spans="4:4" x14ac:dyDescent="0.45">
      <c r="D375" s="46"/>
    </row>
    <row r="376" spans="4:4" x14ac:dyDescent="0.45">
      <c r="D376" s="47"/>
    </row>
    <row r="377" spans="4:4" x14ac:dyDescent="0.45">
      <c r="D377" s="47"/>
    </row>
    <row r="378" spans="4:4" x14ac:dyDescent="0.45">
      <c r="D378" s="47"/>
    </row>
    <row r="379" spans="4:4" x14ac:dyDescent="0.45">
      <c r="D379" s="47"/>
    </row>
    <row r="380" spans="4:4" x14ac:dyDescent="0.45">
      <c r="D380" s="46"/>
    </row>
    <row r="381" spans="4:4" x14ac:dyDescent="0.45">
      <c r="D381" s="47"/>
    </row>
    <row r="382" spans="4:4" x14ac:dyDescent="0.45">
      <c r="D382" s="47"/>
    </row>
    <row r="383" spans="4:4" x14ac:dyDescent="0.45">
      <c r="D383" s="47"/>
    </row>
    <row r="384" spans="4:4" x14ac:dyDescent="0.45">
      <c r="D384" s="47"/>
    </row>
    <row r="385" spans="4:4" x14ac:dyDescent="0.45">
      <c r="D385" s="47"/>
    </row>
    <row r="386" spans="4:4" x14ac:dyDescent="0.45">
      <c r="D386" s="46"/>
    </row>
    <row r="387" spans="4:4" x14ac:dyDescent="0.45">
      <c r="D387" s="47"/>
    </row>
    <row r="388" spans="4:4" x14ac:dyDescent="0.45">
      <c r="D388" s="47"/>
    </row>
    <row r="389" spans="4:4" x14ac:dyDescent="0.45">
      <c r="D389" s="47"/>
    </row>
    <row r="390" spans="4:4" x14ac:dyDescent="0.45">
      <c r="D390" s="47"/>
    </row>
    <row r="391" spans="4:4" x14ac:dyDescent="0.45">
      <c r="D391" s="47"/>
    </row>
    <row r="392" spans="4:4" x14ac:dyDescent="0.45">
      <c r="D392" s="46"/>
    </row>
    <row r="393" spans="4:4" x14ac:dyDescent="0.45">
      <c r="D393" s="47"/>
    </row>
    <row r="394" spans="4:4" x14ac:dyDescent="0.45">
      <c r="D394" s="47"/>
    </row>
    <row r="395" spans="4:4" x14ac:dyDescent="0.45">
      <c r="D395" s="47"/>
    </row>
    <row r="396" spans="4:4" x14ac:dyDescent="0.45">
      <c r="D396" s="47"/>
    </row>
    <row r="397" spans="4:4" x14ac:dyDescent="0.45">
      <c r="D397" s="47"/>
    </row>
    <row r="398" spans="4:4" x14ac:dyDescent="0.45">
      <c r="D398" s="46"/>
    </row>
    <row r="399" spans="4:4" x14ac:dyDescent="0.45">
      <c r="D399" s="47"/>
    </row>
    <row r="400" spans="4:4" x14ac:dyDescent="0.45">
      <c r="D400" s="47"/>
    </row>
    <row r="401" spans="4:4" x14ac:dyDescent="0.45">
      <c r="D401" s="47"/>
    </row>
    <row r="402" spans="4:4" x14ac:dyDescent="0.45">
      <c r="D402" s="47"/>
    </row>
    <row r="403" spans="4:4" x14ac:dyDescent="0.45">
      <c r="D403" s="47"/>
    </row>
    <row r="404" spans="4:4" x14ac:dyDescent="0.45">
      <c r="D404" s="46"/>
    </row>
    <row r="405" spans="4:4" x14ac:dyDescent="0.45">
      <c r="D405" s="47"/>
    </row>
    <row r="406" spans="4:4" x14ac:dyDescent="0.45">
      <c r="D406" s="47"/>
    </row>
    <row r="407" spans="4:4" x14ac:dyDescent="0.45">
      <c r="D407" s="47"/>
    </row>
    <row r="408" spans="4:4" x14ac:dyDescent="0.45">
      <c r="D408" s="47"/>
    </row>
    <row r="409" spans="4:4" x14ac:dyDescent="0.45">
      <c r="D409" s="47"/>
    </row>
    <row r="410" spans="4:4" x14ac:dyDescent="0.45">
      <c r="D410" s="46"/>
    </row>
    <row r="411" spans="4:4" x14ac:dyDescent="0.45">
      <c r="D411" s="47"/>
    </row>
    <row r="412" spans="4:4" x14ac:dyDescent="0.45">
      <c r="D412" s="47"/>
    </row>
    <row r="413" spans="4:4" x14ac:dyDescent="0.45">
      <c r="D413" s="47"/>
    </row>
    <row r="414" spans="4:4" x14ac:dyDescent="0.45">
      <c r="D414" s="47"/>
    </row>
    <row r="415" spans="4:4" x14ac:dyDescent="0.45">
      <c r="D415" s="47"/>
    </row>
    <row r="416" spans="4:4" x14ac:dyDescent="0.45">
      <c r="D416" s="46"/>
    </row>
    <row r="417" spans="4:4" x14ac:dyDescent="0.45">
      <c r="D417" s="47"/>
    </row>
    <row r="418" spans="4:4" x14ac:dyDescent="0.45">
      <c r="D418" s="47"/>
    </row>
    <row r="419" spans="4:4" x14ac:dyDescent="0.45">
      <c r="D419" s="47"/>
    </row>
    <row r="420" spans="4:4" x14ac:dyDescent="0.45">
      <c r="D420" s="47"/>
    </row>
    <row r="421" spans="4:4" x14ac:dyDescent="0.45">
      <c r="D421" s="47"/>
    </row>
    <row r="422" spans="4:4" x14ac:dyDescent="0.45">
      <c r="D422" s="46"/>
    </row>
    <row r="423" spans="4:4" x14ac:dyDescent="0.45">
      <c r="D423" s="46"/>
    </row>
    <row r="424" spans="4:4" x14ac:dyDescent="0.45">
      <c r="D424" s="47"/>
    </row>
    <row r="425" spans="4:4" x14ac:dyDescent="0.45">
      <c r="D425" s="47"/>
    </row>
    <row r="426" spans="4:4" x14ac:dyDescent="0.45">
      <c r="D426" s="47"/>
    </row>
    <row r="427" spans="4:4" x14ac:dyDescent="0.45">
      <c r="D427" s="47"/>
    </row>
    <row r="428" spans="4:4" x14ac:dyDescent="0.45">
      <c r="D428" s="46"/>
    </row>
    <row r="429" spans="4:4" x14ac:dyDescent="0.45">
      <c r="D429" s="47"/>
    </row>
    <row r="430" spans="4:4" x14ac:dyDescent="0.45">
      <c r="D430" s="47"/>
    </row>
    <row r="431" spans="4:4" x14ac:dyDescent="0.45">
      <c r="D431" s="47"/>
    </row>
    <row r="432" spans="4:4" x14ac:dyDescent="0.45">
      <c r="D432" s="47"/>
    </row>
    <row r="433" spans="4:4" x14ac:dyDescent="0.45">
      <c r="D433" s="47"/>
    </row>
    <row r="434" spans="4:4" x14ac:dyDescent="0.45">
      <c r="D434" s="46"/>
    </row>
    <row r="435" spans="4:4" x14ac:dyDescent="0.45">
      <c r="D435" s="47"/>
    </row>
    <row r="436" spans="4:4" x14ac:dyDescent="0.45">
      <c r="D436" s="47"/>
    </row>
    <row r="437" spans="4:4" x14ac:dyDescent="0.45">
      <c r="D437" s="47"/>
    </row>
    <row r="438" spans="4:4" x14ac:dyDescent="0.45">
      <c r="D438" s="47"/>
    </row>
    <row r="439" spans="4:4" x14ac:dyDescent="0.45">
      <c r="D439" s="47"/>
    </row>
    <row r="440" spans="4:4" x14ac:dyDescent="0.45">
      <c r="D440" s="46"/>
    </row>
    <row r="441" spans="4:4" x14ac:dyDescent="0.45">
      <c r="D441" s="47"/>
    </row>
    <row r="442" spans="4:4" x14ac:dyDescent="0.45">
      <c r="D442" s="47"/>
    </row>
    <row r="443" spans="4:4" x14ac:dyDescent="0.45">
      <c r="D443" s="47"/>
    </row>
    <row r="444" spans="4:4" x14ac:dyDescent="0.45">
      <c r="D444" s="47"/>
    </row>
    <row r="445" spans="4:4" x14ac:dyDescent="0.45">
      <c r="D445" s="47"/>
    </row>
    <row r="446" spans="4:4" x14ac:dyDescent="0.45">
      <c r="D446" s="46"/>
    </row>
    <row r="447" spans="4:4" x14ac:dyDescent="0.45">
      <c r="D447" s="47"/>
    </row>
    <row r="448" spans="4:4" x14ac:dyDescent="0.45">
      <c r="D448" s="47"/>
    </row>
    <row r="449" spans="4:4" x14ac:dyDescent="0.45">
      <c r="D449" s="47"/>
    </row>
    <row r="450" spans="4:4" x14ac:dyDescent="0.45">
      <c r="D450" s="47"/>
    </row>
    <row r="451" spans="4:4" x14ac:dyDescent="0.45">
      <c r="D451" s="47"/>
    </row>
    <row r="452" spans="4:4" x14ac:dyDescent="0.45">
      <c r="D452" s="46"/>
    </row>
    <row r="453" spans="4:4" x14ac:dyDescent="0.45">
      <c r="D453" s="47"/>
    </row>
    <row r="454" spans="4:4" x14ac:dyDescent="0.45">
      <c r="D454" s="47"/>
    </row>
    <row r="455" spans="4:4" x14ac:dyDescent="0.45">
      <c r="D455" s="47"/>
    </row>
    <row r="456" spans="4:4" x14ac:dyDescent="0.45">
      <c r="D456" s="47"/>
    </row>
    <row r="457" spans="4:4" x14ac:dyDescent="0.45">
      <c r="D457" s="47"/>
    </row>
    <row r="458" spans="4:4" x14ac:dyDescent="0.45">
      <c r="D458" s="46"/>
    </row>
    <row r="459" spans="4:4" x14ac:dyDescent="0.45">
      <c r="D459" s="47"/>
    </row>
    <row r="460" spans="4:4" x14ac:dyDescent="0.45">
      <c r="D460" s="47"/>
    </row>
    <row r="461" spans="4:4" x14ac:dyDescent="0.45">
      <c r="D461" s="47"/>
    </row>
    <row r="462" spans="4:4" x14ac:dyDescent="0.45">
      <c r="D462" s="47"/>
    </row>
    <row r="463" spans="4:4" x14ac:dyDescent="0.45">
      <c r="D463" s="47"/>
    </row>
    <row r="464" spans="4:4" x14ac:dyDescent="0.45">
      <c r="D464" s="46"/>
    </row>
    <row r="465" spans="4:4" x14ac:dyDescent="0.45">
      <c r="D465" s="47"/>
    </row>
    <row r="466" spans="4:4" x14ac:dyDescent="0.45">
      <c r="D466" s="47"/>
    </row>
    <row r="467" spans="4:4" x14ac:dyDescent="0.45">
      <c r="D467" s="47"/>
    </row>
    <row r="468" spans="4:4" x14ac:dyDescent="0.45">
      <c r="D468" s="47"/>
    </row>
    <row r="469" spans="4:4" x14ac:dyDescent="0.45">
      <c r="D469" s="47"/>
    </row>
    <row r="470" spans="4:4" x14ac:dyDescent="0.45">
      <c r="D470" s="46"/>
    </row>
    <row r="471" spans="4:4" x14ac:dyDescent="0.45">
      <c r="D471" s="46"/>
    </row>
    <row r="472" spans="4:4" x14ac:dyDescent="0.45">
      <c r="D472" s="47"/>
    </row>
    <row r="473" spans="4:4" x14ac:dyDescent="0.45">
      <c r="D473" s="47"/>
    </row>
    <row r="474" spans="4:4" x14ac:dyDescent="0.45">
      <c r="D474" s="47"/>
    </row>
    <row r="475" spans="4:4" x14ac:dyDescent="0.45">
      <c r="D475" s="47"/>
    </row>
    <row r="476" spans="4:4" x14ac:dyDescent="0.45">
      <c r="D476" s="46"/>
    </row>
    <row r="477" spans="4:4" x14ac:dyDescent="0.45">
      <c r="D477" s="47"/>
    </row>
    <row r="478" spans="4:4" x14ac:dyDescent="0.45">
      <c r="D478" s="47"/>
    </row>
    <row r="479" spans="4:4" x14ac:dyDescent="0.45">
      <c r="D479" s="47"/>
    </row>
    <row r="480" spans="4:4" x14ac:dyDescent="0.45">
      <c r="D480" s="47"/>
    </row>
    <row r="481" spans="4:4" x14ac:dyDescent="0.45">
      <c r="D481" s="47"/>
    </row>
    <row r="482" spans="4:4" x14ac:dyDescent="0.45">
      <c r="D482" s="46"/>
    </row>
    <row r="483" spans="4:4" x14ac:dyDescent="0.45">
      <c r="D483" s="47"/>
    </row>
    <row r="484" spans="4:4" x14ac:dyDescent="0.45">
      <c r="D484" s="47"/>
    </row>
    <row r="485" spans="4:4" x14ac:dyDescent="0.45">
      <c r="D485" s="47"/>
    </row>
    <row r="486" spans="4:4" x14ac:dyDescent="0.45">
      <c r="D486" s="47"/>
    </row>
    <row r="487" spans="4:4" x14ac:dyDescent="0.45">
      <c r="D487" s="47"/>
    </row>
    <row r="488" spans="4:4" x14ac:dyDescent="0.45">
      <c r="D488" s="46"/>
    </row>
    <row r="489" spans="4:4" x14ac:dyDescent="0.45">
      <c r="D489" s="47"/>
    </row>
    <row r="490" spans="4:4" x14ac:dyDescent="0.45">
      <c r="D490" s="47"/>
    </row>
    <row r="491" spans="4:4" x14ac:dyDescent="0.45">
      <c r="D491" s="47"/>
    </row>
    <row r="492" spans="4:4" x14ac:dyDescent="0.45">
      <c r="D492" s="47"/>
    </row>
    <row r="493" spans="4:4" x14ac:dyDescent="0.45">
      <c r="D493" s="47"/>
    </row>
    <row r="494" spans="4:4" x14ac:dyDescent="0.45">
      <c r="D494" s="46"/>
    </row>
    <row r="495" spans="4:4" x14ac:dyDescent="0.45">
      <c r="D495" s="47"/>
    </row>
    <row r="496" spans="4:4" x14ac:dyDescent="0.45">
      <c r="D496" s="47"/>
    </row>
    <row r="497" spans="4:4" x14ac:dyDescent="0.45">
      <c r="D497" s="47"/>
    </row>
    <row r="498" spans="4:4" x14ac:dyDescent="0.45">
      <c r="D498" s="47"/>
    </row>
    <row r="499" spans="4:4" x14ac:dyDescent="0.45">
      <c r="D499" s="47"/>
    </row>
    <row r="500" spans="4:4" x14ac:dyDescent="0.45">
      <c r="D500" s="46"/>
    </row>
    <row r="501" spans="4:4" x14ac:dyDescent="0.45">
      <c r="D501" s="47"/>
    </row>
    <row r="502" spans="4:4" x14ac:dyDescent="0.45">
      <c r="D502" s="47"/>
    </row>
    <row r="503" spans="4:4" x14ac:dyDescent="0.45">
      <c r="D503" s="47"/>
    </row>
    <row r="504" spans="4:4" x14ac:dyDescent="0.45">
      <c r="D504" s="47"/>
    </row>
    <row r="505" spans="4:4" x14ac:dyDescent="0.45">
      <c r="D505" s="47"/>
    </row>
    <row r="506" spans="4:4" x14ac:dyDescent="0.45">
      <c r="D506" s="46"/>
    </row>
    <row r="507" spans="4:4" x14ac:dyDescent="0.45">
      <c r="D507" s="47"/>
    </row>
    <row r="508" spans="4:4" x14ac:dyDescent="0.45">
      <c r="D508" s="47"/>
    </row>
    <row r="509" spans="4:4" x14ac:dyDescent="0.45">
      <c r="D509" s="47"/>
    </row>
    <row r="510" spans="4:4" x14ac:dyDescent="0.45">
      <c r="D510" s="47"/>
    </row>
    <row r="511" spans="4:4" x14ac:dyDescent="0.45">
      <c r="D511" s="47"/>
    </row>
    <row r="512" spans="4:4" x14ac:dyDescent="0.45">
      <c r="D512" s="46"/>
    </row>
    <row r="513" spans="4:4" x14ac:dyDescent="0.45">
      <c r="D513" s="47"/>
    </row>
    <row r="514" spans="4:4" x14ac:dyDescent="0.45">
      <c r="D514" s="47"/>
    </row>
    <row r="515" spans="4:4" x14ac:dyDescent="0.45">
      <c r="D515" s="47"/>
    </row>
    <row r="516" spans="4:4" x14ac:dyDescent="0.45">
      <c r="D516" s="47"/>
    </row>
    <row r="517" spans="4:4" x14ac:dyDescent="0.45">
      <c r="D517" s="47"/>
    </row>
    <row r="518" spans="4:4" x14ac:dyDescent="0.45">
      <c r="D518" s="46"/>
    </row>
    <row r="519" spans="4:4" x14ac:dyDescent="0.45">
      <c r="D519" s="46"/>
    </row>
    <row r="520" spans="4:4" x14ac:dyDescent="0.45">
      <c r="D520" s="47"/>
    </row>
    <row r="521" spans="4:4" x14ac:dyDescent="0.45">
      <c r="D521" s="47"/>
    </row>
    <row r="522" spans="4:4" x14ac:dyDescent="0.45">
      <c r="D522" s="47"/>
    </row>
    <row r="523" spans="4:4" x14ac:dyDescent="0.45">
      <c r="D523" s="47"/>
    </row>
    <row r="524" spans="4:4" x14ac:dyDescent="0.45">
      <c r="D524" s="46"/>
    </row>
    <row r="525" spans="4:4" x14ac:dyDescent="0.45">
      <c r="D525" s="47"/>
    </row>
    <row r="526" spans="4:4" x14ac:dyDescent="0.45">
      <c r="D526" s="47"/>
    </row>
    <row r="527" spans="4:4" x14ac:dyDescent="0.45">
      <c r="D527" s="47"/>
    </row>
    <row r="528" spans="4:4" x14ac:dyDescent="0.45">
      <c r="D528" s="47"/>
    </row>
    <row r="529" spans="4:4" x14ac:dyDescent="0.45">
      <c r="D529" s="47"/>
    </row>
    <row r="530" spans="4:4" x14ac:dyDescent="0.45">
      <c r="D530" s="46"/>
    </row>
    <row r="531" spans="4:4" x14ac:dyDescent="0.45">
      <c r="D531" s="47"/>
    </row>
    <row r="532" spans="4:4" x14ac:dyDescent="0.45">
      <c r="D532" s="47"/>
    </row>
    <row r="533" spans="4:4" x14ac:dyDescent="0.45">
      <c r="D533" s="47"/>
    </row>
    <row r="534" spans="4:4" x14ac:dyDescent="0.45">
      <c r="D534" s="47"/>
    </row>
    <row r="535" spans="4:4" x14ac:dyDescent="0.45">
      <c r="D535" s="47"/>
    </row>
    <row r="536" spans="4:4" x14ac:dyDescent="0.45">
      <c r="D536" s="46"/>
    </row>
    <row r="537" spans="4:4" x14ac:dyDescent="0.45">
      <c r="D537" s="47"/>
    </row>
    <row r="538" spans="4:4" x14ac:dyDescent="0.45">
      <c r="D538" s="47"/>
    </row>
    <row r="539" spans="4:4" x14ac:dyDescent="0.45">
      <c r="D539" s="47"/>
    </row>
    <row r="540" spans="4:4" x14ac:dyDescent="0.45">
      <c r="D540" s="47"/>
    </row>
    <row r="541" spans="4:4" x14ac:dyDescent="0.45">
      <c r="D541" s="47"/>
    </row>
    <row r="542" spans="4:4" x14ac:dyDescent="0.45">
      <c r="D542" s="46"/>
    </row>
    <row r="543" spans="4:4" x14ac:dyDescent="0.45">
      <c r="D543" s="47"/>
    </row>
    <row r="544" spans="4:4" x14ac:dyDescent="0.45">
      <c r="D544" s="47"/>
    </row>
    <row r="545" spans="4:4" x14ac:dyDescent="0.45">
      <c r="D545" s="47"/>
    </row>
    <row r="546" spans="4:4" x14ac:dyDescent="0.45">
      <c r="D546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"/>
  <sheetViews>
    <sheetView workbookViewId="0">
      <selection activeCell="B18" sqref="B18"/>
    </sheetView>
  </sheetViews>
  <sheetFormatPr baseColWidth="10" defaultRowHeight="14.25" x14ac:dyDescent="0.45"/>
  <cols>
    <col min="3" max="3" width="11.3984375" style="64"/>
    <col min="5" max="5" width="12.59765625" bestFit="1" customWidth="1"/>
    <col min="7" max="7" width="12.59765625" bestFit="1" customWidth="1"/>
    <col min="9" max="9" width="12.59765625" bestFit="1" customWidth="1"/>
    <col min="11" max="11" width="16.1328125" bestFit="1" customWidth="1"/>
    <col min="12" max="12" width="19.73046875" bestFit="1" customWidth="1"/>
    <col min="13" max="13" width="12.59765625" bestFit="1" customWidth="1"/>
  </cols>
  <sheetData>
    <row r="1" spans="1:14" x14ac:dyDescent="0.45">
      <c r="A1" s="44" t="s">
        <v>10</v>
      </c>
      <c r="B1" s="44" t="s">
        <v>11</v>
      </c>
      <c r="C1" s="65" t="s">
        <v>12</v>
      </c>
      <c r="D1" s="45" t="s">
        <v>14</v>
      </c>
      <c r="E1" s="48" t="s">
        <v>0</v>
      </c>
      <c r="F1" s="48" t="s">
        <v>5</v>
      </c>
      <c r="G1" s="48" t="s">
        <v>1</v>
      </c>
      <c r="H1" s="48" t="s">
        <v>6</v>
      </c>
      <c r="I1" s="48" t="s">
        <v>2</v>
      </c>
      <c r="J1" s="48" t="s">
        <v>7</v>
      </c>
      <c r="K1" s="48" t="s">
        <v>3</v>
      </c>
      <c r="L1" s="48" t="s">
        <v>8</v>
      </c>
      <c r="M1" s="48" t="s">
        <v>4</v>
      </c>
      <c r="N1" s="48" t="s">
        <v>9</v>
      </c>
    </row>
    <row r="2" spans="1:14" x14ac:dyDescent="0.45">
      <c r="A2" s="64" t="s">
        <v>15</v>
      </c>
      <c r="B2" s="64" t="s">
        <v>16</v>
      </c>
      <c r="C2" s="66">
        <v>141.95635000000001</v>
      </c>
      <c r="D2" s="64" t="s">
        <v>17</v>
      </c>
      <c r="E2" s="50">
        <v>911.34438267615781</v>
      </c>
      <c r="F2" s="67">
        <v>0</v>
      </c>
      <c r="G2" s="1">
        <v>1.4807530999999999E-4</v>
      </c>
      <c r="H2" s="68">
        <v>1</v>
      </c>
      <c r="I2" s="50">
        <v>759.50605838257809</v>
      </c>
      <c r="J2" s="67">
        <v>0</v>
      </c>
      <c r="K2" s="50">
        <v>598.02884517850475</v>
      </c>
      <c r="L2" s="67">
        <v>0</v>
      </c>
      <c r="M2" s="50">
        <v>150.31118287039209</v>
      </c>
      <c r="N2" s="67">
        <v>0</v>
      </c>
    </row>
    <row r="3" spans="1:14" x14ac:dyDescent="0.45">
      <c r="A3" s="64" t="s">
        <v>15</v>
      </c>
      <c r="B3" s="64" t="s">
        <v>16</v>
      </c>
      <c r="C3" s="66">
        <v>141.95635000000001</v>
      </c>
      <c r="D3" s="64" t="s">
        <v>26</v>
      </c>
      <c r="E3" s="50">
        <v>714.63985875764411</v>
      </c>
      <c r="F3" s="67">
        <v>0</v>
      </c>
      <c r="G3" s="1">
        <v>1.4807530999999999E-4</v>
      </c>
      <c r="H3" s="68">
        <v>1</v>
      </c>
      <c r="I3" s="1">
        <v>1.2761726299999999E-4</v>
      </c>
      <c r="J3" s="68">
        <v>1</v>
      </c>
      <c r="K3" s="50">
        <v>30.96784169908306</v>
      </c>
      <c r="L3" s="67">
        <v>0</v>
      </c>
      <c r="M3" s="50">
        <v>44.963379419255283</v>
      </c>
      <c r="N3" s="67">
        <v>0</v>
      </c>
    </row>
    <row r="4" spans="1:14" x14ac:dyDescent="0.45">
      <c r="A4" s="64" t="s">
        <v>18</v>
      </c>
      <c r="B4" s="64" t="s">
        <v>19</v>
      </c>
      <c r="C4" s="64">
        <v>47.067280000000004</v>
      </c>
      <c r="D4" s="64" t="s">
        <v>17</v>
      </c>
      <c r="E4" s="50">
        <v>1342.048657422873</v>
      </c>
      <c r="F4" s="67">
        <v>0</v>
      </c>
      <c r="G4" s="50">
        <v>75.77239747898804</v>
      </c>
      <c r="H4" s="67">
        <v>0</v>
      </c>
      <c r="I4" s="50">
        <v>328.62760906612709</v>
      </c>
      <c r="J4" s="67">
        <v>0</v>
      </c>
      <c r="K4" s="50">
        <v>138.71067864239521</v>
      </c>
      <c r="L4" s="67">
        <v>0</v>
      </c>
      <c r="M4" s="50">
        <v>368.94666003115378</v>
      </c>
      <c r="N4" s="67">
        <v>0</v>
      </c>
    </row>
    <row r="5" spans="1:14" x14ac:dyDescent="0.45">
      <c r="A5" s="64" t="s">
        <v>18</v>
      </c>
      <c r="B5" s="64" t="s">
        <v>19</v>
      </c>
      <c r="C5" s="64">
        <v>47.067280000000004</v>
      </c>
      <c r="D5" s="64" t="s">
        <v>26</v>
      </c>
      <c r="E5" s="50">
        <v>81.421263146526186</v>
      </c>
      <c r="F5" s="67">
        <v>0</v>
      </c>
      <c r="G5" s="1">
        <v>1.4807530999999999E-4</v>
      </c>
      <c r="H5" s="68">
        <v>1</v>
      </c>
      <c r="I5" s="1">
        <v>1.2761726299999999E-4</v>
      </c>
      <c r="J5" s="68">
        <v>1</v>
      </c>
      <c r="K5" s="1">
        <v>2.0259348300000001E-4</v>
      </c>
      <c r="L5" s="68">
        <v>1</v>
      </c>
      <c r="M5" s="1">
        <v>8.1393324599999994E-5</v>
      </c>
      <c r="N5" s="68">
        <v>1</v>
      </c>
    </row>
    <row r="6" spans="1:14" x14ac:dyDescent="0.45">
      <c r="A6" s="64" t="s">
        <v>20</v>
      </c>
      <c r="B6" s="64" t="s">
        <v>16</v>
      </c>
      <c r="C6" s="64">
        <v>86.853460000000013</v>
      </c>
      <c r="D6" s="64" t="s">
        <v>17</v>
      </c>
      <c r="E6" s="50">
        <v>71.651475729085192</v>
      </c>
      <c r="F6" s="67">
        <v>0</v>
      </c>
      <c r="G6" s="1">
        <v>1.4807530999999999E-4</v>
      </c>
      <c r="H6" s="68">
        <v>1</v>
      </c>
      <c r="I6" s="1">
        <v>1.2761726299999999E-4</v>
      </c>
      <c r="J6" s="68">
        <v>1</v>
      </c>
      <c r="K6" s="1">
        <v>2.0259348300000001E-4</v>
      </c>
      <c r="L6" s="68">
        <v>1</v>
      </c>
      <c r="M6" s="1">
        <v>8.1393324599999994E-5</v>
      </c>
      <c r="N6" s="68">
        <v>1</v>
      </c>
    </row>
    <row r="7" spans="1:14" x14ac:dyDescent="0.45">
      <c r="A7" s="64" t="s">
        <v>20</v>
      </c>
      <c r="B7" s="64" t="s">
        <v>16</v>
      </c>
      <c r="C7" s="64">
        <v>86.853460000000013</v>
      </c>
      <c r="D7" s="64" t="s">
        <v>26</v>
      </c>
      <c r="E7" s="50">
        <v>19.781088374520472</v>
      </c>
      <c r="F7" s="67">
        <v>0</v>
      </c>
      <c r="G7" s="1">
        <v>1.4807530999999999E-4</v>
      </c>
      <c r="H7" s="68">
        <v>1</v>
      </c>
      <c r="I7" s="1">
        <v>1.2761726299999999E-4</v>
      </c>
      <c r="J7" s="68">
        <v>1</v>
      </c>
      <c r="K7" s="1">
        <v>2.0259348300000001E-4</v>
      </c>
      <c r="L7" s="68">
        <v>1</v>
      </c>
      <c r="M7" s="1">
        <v>8.1393324599999994E-5</v>
      </c>
      <c r="N7" s="68">
        <v>1</v>
      </c>
    </row>
    <row r="8" spans="1:14" x14ac:dyDescent="0.45">
      <c r="A8" s="64" t="s">
        <v>21</v>
      </c>
      <c r="B8" s="64" t="s">
        <v>19</v>
      </c>
      <c r="C8" s="64">
        <v>111.40022</v>
      </c>
      <c r="D8" s="64" t="s">
        <v>17</v>
      </c>
      <c r="E8" s="50">
        <v>3223.5697811832351</v>
      </c>
      <c r="F8" s="67">
        <v>0</v>
      </c>
      <c r="G8" s="50">
        <v>253.28328267644719</v>
      </c>
      <c r="H8" s="67">
        <v>0</v>
      </c>
      <c r="I8" s="50">
        <v>964.54479365972384</v>
      </c>
      <c r="J8" s="67">
        <v>0</v>
      </c>
      <c r="K8" s="50">
        <v>201.29097104403985</v>
      </c>
      <c r="L8" s="67">
        <v>0</v>
      </c>
      <c r="M8" s="50">
        <v>36.460044742326517</v>
      </c>
      <c r="N8" s="67">
        <v>0</v>
      </c>
    </row>
    <row r="9" spans="1:14" x14ac:dyDescent="0.45">
      <c r="A9" s="64" t="s">
        <v>21</v>
      </c>
      <c r="B9" s="64" t="s">
        <v>19</v>
      </c>
      <c r="C9" s="64">
        <v>111.40022</v>
      </c>
      <c r="D9" s="64" t="s">
        <v>26</v>
      </c>
      <c r="E9" s="50">
        <v>127.4502370424761</v>
      </c>
      <c r="F9" s="67">
        <v>0</v>
      </c>
      <c r="G9" s="50">
        <v>62.233224671327285</v>
      </c>
      <c r="H9" s="67">
        <v>0</v>
      </c>
      <c r="I9" s="50">
        <v>62.973117178232677</v>
      </c>
      <c r="J9" s="67">
        <v>0</v>
      </c>
      <c r="K9" s="50">
        <v>356.69911711772102</v>
      </c>
      <c r="L9" s="67">
        <v>0</v>
      </c>
      <c r="M9" s="50">
        <v>248.2717243355541</v>
      </c>
      <c r="N9" s="67">
        <v>0</v>
      </c>
    </row>
    <row r="10" spans="1:14" x14ac:dyDescent="0.45">
      <c r="A10" s="64" t="s">
        <v>22</v>
      </c>
      <c r="B10" s="64" t="s">
        <v>16</v>
      </c>
      <c r="C10" s="64">
        <v>63.43365</v>
      </c>
      <c r="D10" s="64" t="s">
        <v>17</v>
      </c>
      <c r="E10" s="50">
        <v>1356.1348796954676</v>
      </c>
      <c r="F10" s="67">
        <v>0</v>
      </c>
      <c r="G10" s="50">
        <v>47.709555551269084</v>
      </c>
      <c r="H10" s="67">
        <v>0</v>
      </c>
      <c r="I10" s="50">
        <v>818.21841989314157</v>
      </c>
      <c r="J10" s="67">
        <v>0</v>
      </c>
      <c r="K10" s="50">
        <v>573.8903241303766</v>
      </c>
      <c r="L10" s="67">
        <v>0</v>
      </c>
      <c r="M10" s="50">
        <v>196.16550590995726</v>
      </c>
      <c r="N10" s="67">
        <v>0</v>
      </c>
    </row>
    <row r="11" spans="1:14" x14ac:dyDescent="0.45">
      <c r="A11" s="64" t="s">
        <v>22</v>
      </c>
      <c r="B11" s="64" t="s">
        <v>16</v>
      </c>
      <c r="C11" s="64">
        <v>63.43365</v>
      </c>
      <c r="D11" s="64" t="s">
        <v>26</v>
      </c>
      <c r="E11" s="1">
        <v>1.2883E-4</v>
      </c>
      <c r="F11" s="67">
        <v>1</v>
      </c>
      <c r="G11" s="1">
        <v>1.4807530999999999E-4</v>
      </c>
      <c r="H11" s="68">
        <v>1</v>
      </c>
      <c r="I11" s="1">
        <v>1.2761726299999999E-4</v>
      </c>
      <c r="J11" s="68">
        <v>1</v>
      </c>
      <c r="K11" s="50">
        <v>231.42444827707578</v>
      </c>
      <c r="L11" s="67">
        <v>0</v>
      </c>
      <c r="M11" s="1">
        <v>8.1393324599999994E-5</v>
      </c>
      <c r="N11" s="68">
        <v>1</v>
      </c>
    </row>
    <row r="12" spans="1:14" x14ac:dyDescent="0.45">
      <c r="A12" s="64" t="s">
        <v>23</v>
      </c>
      <c r="B12" s="64" t="s">
        <v>19</v>
      </c>
      <c r="C12" s="64">
        <v>63.038909999999994</v>
      </c>
      <c r="D12" s="64" t="s">
        <v>17</v>
      </c>
      <c r="E12" s="50">
        <v>4753.0336703091998</v>
      </c>
      <c r="F12" s="67">
        <v>0</v>
      </c>
      <c r="G12" s="50">
        <v>165.77615259342133</v>
      </c>
      <c r="H12" s="67">
        <v>0</v>
      </c>
      <c r="I12" s="50">
        <v>502.80107569745695</v>
      </c>
      <c r="J12" s="67">
        <v>0</v>
      </c>
      <c r="K12" s="50">
        <v>648.44328874425798</v>
      </c>
      <c r="L12" s="67">
        <v>0</v>
      </c>
      <c r="M12" s="50">
        <v>199.36167394633188</v>
      </c>
      <c r="N12" s="67">
        <v>0</v>
      </c>
    </row>
    <row r="13" spans="1:14" x14ac:dyDescent="0.45">
      <c r="A13" s="64" t="s">
        <v>23</v>
      </c>
      <c r="B13" s="64" t="s">
        <v>19</v>
      </c>
      <c r="C13" s="64">
        <v>63.038909999999994</v>
      </c>
      <c r="D13" s="64" t="s">
        <v>26</v>
      </c>
      <c r="E13" s="50">
        <v>916.92196506501398</v>
      </c>
      <c r="F13" s="67">
        <v>0</v>
      </c>
      <c r="G13" s="1">
        <v>1.4807530999999999E-4</v>
      </c>
      <c r="H13" s="68">
        <v>1</v>
      </c>
      <c r="I13" s="50">
        <v>265.63666401146918</v>
      </c>
      <c r="J13" s="67">
        <v>0</v>
      </c>
      <c r="K13" s="50">
        <v>85.470009310915486</v>
      </c>
      <c r="L13" s="67">
        <v>0</v>
      </c>
      <c r="M13" s="50">
        <v>75.385756280160621</v>
      </c>
      <c r="N13" s="67">
        <v>0</v>
      </c>
    </row>
    <row r="14" spans="1:14" x14ac:dyDescent="0.45">
      <c r="A14" s="64" t="s">
        <v>24</v>
      </c>
      <c r="B14" s="64" t="s">
        <v>19</v>
      </c>
      <c r="C14" s="64">
        <v>92.188839999999999</v>
      </c>
      <c r="D14" s="64" t="s">
        <v>17</v>
      </c>
      <c r="E14" s="50">
        <v>707.60924202379874</v>
      </c>
      <c r="F14" s="67">
        <v>0</v>
      </c>
      <c r="G14" s="50">
        <v>69.638083624068699</v>
      </c>
      <c r="H14" s="67">
        <v>0</v>
      </c>
      <c r="I14" s="50">
        <v>1239.5656812126419</v>
      </c>
      <c r="J14" s="67">
        <v>0</v>
      </c>
      <c r="K14" s="50">
        <v>291.43363147718844</v>
      </c>
      <c r="L14" s="67">
        <v>0</v>
      </c>
      <c r="M14" s="50">
        <v>577.04211674819885</v>
      </c>
      <c r="N14" s="67">
        <v>0</v>
      </c>
    </row>
    <row r="15" spans="1:14" x14ac:dyDescent="0.45">
      <c r="A15" s="64" t="s">
        <v>24</v>
      </c>
      <c r="B15" s="64" t="s">
        <v>19</v>
      </c>
      <c r="C15" s="64">
        <v>92.188839999999999</v>
      </c>
      <c r="D15" s="64" t="s">
        <v>26</v>
      </c>
      <c r="E15" s="1">
        <v>1.2883E-4</v>
      </c>
      <c r="F15" s="67">
        <v>1</v>
      </c>
      <c r="G15" s="1">
        <v>1.4807530999999999E-4</v>
      </c>
      <c r="H15" s="68">
        <v>1</v>
      </c>
      <c r="I15" s="50">
        <v>108.94071308268801</v>
      </c>
      <c r="J15" s="67">
        <v>0</v>
      </c>
      <c r="K15" s="50">
        <v>74.027980430864289</v>
      </c>
      <c r="L15" s="67">
        <v>0</v>
      </c>
      <c r="M15" s="1">
        <v>8.1393324599999994E-5</v>
      </c>
      <c r="N15" s="68">
        <v>1</v>
      </c>
    </row>
    <row r="16" spans="1:14" x14ac:dyDescent="0.45">
      <c r="A16" s="64" t="s">
        <v>25</v>
      </c>
      <c r="B16" s="64" t="s">
        <v>16</v>
      </c>
      <c r="C16" s="64">
        <v>11.220699999999999</v>
      </c>
      <c r="D16" s="64" t="s">
        <v>17</v>
      </c>
      <c r="E16" s="50">
        <v>1839.3408550829299</v>
      </c>
      <c r="F16" s="67">
        <v>0</v>
      </c>
      <c r="G16" s="50">
        <v>86.37827855433855</v>
      </c>
      <c r="H16" s="67">
        <v>0</v>
      </c>
      <c r="I16" s="50">
        <v>472.11161740037801</v>
      </c>
      <c r="J16" s="67">
        <v>0</v>
      </c>
      <c r="K16" s="50">
        <v>311.36594780400674</v>
      </c>
      <c r="L16" s="67">
        <v>0</v>
      </c>
      <c r="M16" s="50">
        <v>1466.6371844086561</v>
      </c>
      <c r="N16" s="67">
        <v>0</v>
      </c>
    </row>
    <row r="17" spans="1:14" x14ac:dyDescent="0.45">
      <c r="A17" s="64" t="s">
        <v>25</v>
      </c>
      <c r="B17" s="64" t="s">
        <v>16</v>
      </c>
      <c r="C17" s="64">
        <v>11.220699999999999</v>
      </c>
      <c r="D17" s="64" t="s">
        <v>26</v>
      </c>
      <c r="E17" s="50">
        <v>1352.0036223378133</v>
      </c>
      <c r="F17" s="67">
        <v>0</v>
      </c>
      <c r="G17" s="50">
        <v>22.051590111849301</v>
      </c>
      <c r="H17" s="67">
        <v>0</v>
      </c>
      <c r="I17" s="50">
        <v>142.38988747698141</v>
      </c>
      <c r="J17" s="67">
        <v>0</v>
      </c>
      <c r="K17" s="1">
        <v>2.0259348300000001E-4</v>
      </c>
      <c r="L17" s="68">
        <v>1</v>
      </c>
      <c r="M17" s="1">
        <v>8.1393324599999994E-5</v>
      </c>
      <c r="N17" s="68">
        <v>1</v>
      </c>
    </row>
    <row r="20" spans="1:14" x14ac:dyDescent="0.45">
      <c r="E20" s="1"/>
      <c r="G20" s="1"/>
      <c r="H20" s="53"/>
      <c r="I20" s="1"/>
      <c r="J20" s="53"/>
      <c r="K20" s="1"/>
      <c r="L20" s="53"/>
      <c r="M20" s="1"/>
      <c r="N20" s="5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9"/>
  <sheetViews>
    <sheetView zoomScaleNormal="100" workbookViewId="0">
      <selection activeCell="S2" sqref="S2:S17"/>
    </sheetView>
  </sheetViews>
  <sheetFormatPr baseColWidth="10" defaultRowHeight="14.25" x14ac:dyDescent="0.45"/>
  <cols>
    <col min="1" max="5" width="11.3984375"/>
    <col min="6" max="6" width="36.265625" style="29" bestFit="1" customWidth="1"/>
    <col min="7" max="7" width="25.86328125" style="29" bestFit="1" customWidth="1"/>
    <col min="8" max="8" width="12.59765625" style="2" bestFit="1" customWidth="1"/>
    <col min="9" max="10" width="36.265625" style="29" bestFit="1" customWidth="1"/>
    <col min="11" max="11" width="12.59765625" style="2" bestFit="1" customWidth="1"/>
    <col min="12" max="13" width="36.265625" style="29" bestFit="1" customWidth="1"/>
    <col min="14" max="14" width="12.59765625" style="2" bestFit="1" customWidth="1"/>
    <col min="15" max="15" width="36.265625" style="29" bestFit="1" customWidth="1"/>
    <col min="16" max="16" width="25.86328125" style="29" bestFit="1" customWidth="1"/>
    <col min="17" max="17" width="19.59765625" style="2" bestFit="1" customWidth="1"/>
    <col min="18" max="18" width="36.265625" style="29" bestFit="1" customWidth="1"/>
    <col min="19" max="19" width="25.86328125" style="29" bestFit="1" customWidth="1"/>
    <col min="20" max="20" width="17.1328125" style="2" bestFit="1" customWidth="1"/>
  </cols>
  <sheetData>
    <row r="1" spans="1:20" x14ac:dyDescent="0.45">
      <c r="A1" s="14" t="s">
        <v>10</v>
      </c>
      <c r="B1" s="14" t="s">
        <v>11</v>
      </c>
      <c r="C1" s="14" t="s">
        <v>43</v>
      </c>
      <c r="D1" s="14" t="s">
        <v>12</v>
      </c>
      <c r="E1" s="14" t="s">
        <v>14</v>
      </c>
      <c r="F1" s="32" t="s">
        <v>30</v>
      </c>
      <c r="G1" s="32" t="s">
        <v>31</v>
      </c>
      <c r="H1" s="41" t="s">
        <v>52</v>
      </c>
      <c r="I1" s="32" t="s">
        <v>32</v>
      </c>
      <c r="J1" s="32" t="s">
        <v>33</v>
      </c>
      <c r="K1" s="41" t="s">
        <v>53</v>
      </c>
      <c r="L1" s="32" t="s">
        <v>34</v>
      </c>
      <c r="M1" s="32" t="s">
        <v>35</v>
      </c>
      <c r="N1" s="41" t="s">
        <v>54</v>
      </c>
      <c r="O1" s="32" t="s">
        <v>36</v>
      </c>
      <c r="P1" s="33" t="s">
        <v>37</v>
      </c>
      <c r="Q1" s="41" t="s">
        <v>55</v>
      </c>
      <c r="R1" s="33" t="s">
        <v>38</v>
      </c>
      <c r="S1" s="38" t="s">
        <v>39</v>
      </c>
      <c r="T1" s="41" t="s">
        <v>56</v>
      </c>
    </row>
    <row r="2" spans="1:20" x14ac:dyDescent="0.45">
      <c r="A2" t="s">
        <v>21</v>
      </c>
      <c r="B2" t="s">
        <v>19</v>
      </c>
      <c r="C2" t="s">
        <v>42</v>
      </c>
      <c r="D2">
        <v>0.20210800000000001</v>
      </c>
      <c r="E2" t="s">
        <v>17</v>
      </c>
      <c r="F2" s="35">
        <v>7.7192730000000005E-4</v>
      </c>
      <c r="G2" s="36">
        <v>2.0720720000000001E-4</v>
      </c>
      <c r="H2" s="2">
        <v>2.1349619999999998E-3</v>
      </c>
      <c r="I2" s="34">
        <v>1.4807530999999999E-4</v>
      </c>
      <c r="J2" s="36">
        <v>0</v>
      </c>
      <c r="K2" s="40">
        <v>5.9230120000000001E-4</v>
      </c>
      <c r="L2" s="35">
        <v>1.0739689999999999E-3</v>
      </c>
      <c r="M2" s="36">
        <v>9.5040710000000004E-4</v>
      </c>
      <c r="N2" s="40">
        <v>4.2740069999999998E-3</v>
      </c>
      <c r="O2" s="35">
        <v>7.1309879999999996E-4</v>
      </c>
      <c r="P2" s="36">
        <v>9.9318259999999999E-4</v>
      </c>
      <c r="Q2" s="40">
        <v>2.8041120000000001E-3</v>
      </c>
      <c r="R2" s="35">
        <v>1.007599E-2</v>
      </c>
      <c r="S2" s="36">
        <v>1.8703000000000001E-2</v>
      </c>
      <c r="T2" s="40">
        <v>4.0443020000000003E-2</v>
      </c>
    </row>
    <row r="3" spans="1:20" x14ac:dyDescent="0.45">
      <c r="A3" t="s">
        <v>44</v>
      </c>
      <c r="B3" t="s">
        <v>19</v>
      </c>
      <c r="C3" t="s">
        <v>42</v>
      </c>
      <c r="D3">
        <v>0.20210800000000001</v>
      </c>
      <c r="E3" t="s">
        <v>26</v>
      </c>
      <c r="F3" s="35">
        <v>1.800646E-4</v>
      </c>
      <c r="G3" s="36">
        <v>1.019872E-4</v>
      </c>
      <c r="H3" s="40">
        <v>7.7902539999999995E-4</v>
      </c>
      <c r="I3" s="34">
        <v>1.4807530999999999E-4</v>
      </c>
      <c r="J3" s="36">
        <v>0</v>
      </c>
      <c r="K3" s="40">
        <v>5.9230120000000001E-4</v>
      </c>
      <c r="L3" s="35">
        <v>4.9751570000000005E-4</v>
      </c>
      <c r="M3" s="36">
        <v>0</v>
      </c>
      <c r="N3" s="40">
        <v>8.8036760000000005E-4</v>
      </c>
      <c r="O3" s="35">
        <v>8.8215169999999999E-4</v>
      </c>
      <c r="P3" s="36">
        <v>1.2519290000000001E-19</v>
      </c>
      <c r="Q3" s="40">
        <v>1.489932E-3</v>
      </c>
      <c r="R3" s="35">
        <v>4.290745E-4</v>
      </c>
      <c r="S3" s="36">
        <v>4.8389700000000001E-4</v>
      </c>
      <c r="T3" s="40">
        <v>1.7122050000000001E-3</v>
      </c>
    </row>
    <row r="4" spans="1:20" x14ac:dyDescent="0.45">
      <c r="A4" t="s">
        <v>23</v>
      </c>
      <c r="B4" t="s">
        <v>19</v>
      </c>
      <c r="C4" t="s">
        <v>42</v>
      </c>
      <c r="D4">
        <v>0.20416100000000001</v>
      </c>
      <c r="E4" t="s">
        <v>17</v>
      </c>
      <c r="F4" s="35">
        <v>4.1828610000000001E-4</v>
      </c>
      <c r="G4" s="36">
        <v>6.4949210000000003E-4</v>
      </c>
      <c r="H4" s="2">
        <v>1.9061859999999998E-3</v>
      </c>
      <c r="I4" s="34">
        <v>1.4807530999999999E-4</v>
      </c>
      <c r="J4" s="36">
        <v>0</v>
      </c>
      <c r="K4" s="40">
        <v>5.9230120000000001E-4</v>
      </c>
      <c r="L4" s="35">
        <v>1.270153E-3</v>
      </c>
      <c r="M4" s="36">
        <v>9.5854250000000001E-4</v>
      </c>
      <c r="N4" s="40">
        <v>5.0806100000000002E-3</v>
      </c>
      <c r="O4" s="34">
        <v>2.0259348300000001E-4</v>
      </c>
      <c r="P4" s="36">
        <v>0</v>
      </c>
      <c r="Q4" s="40">
        <v>8.1037399999999999E-4</v>
      </c>
      <c r="R4" s="35">
        <v>5.373058E-3</v>
      </c>
      <c r="S4" s="36">
        <v>9.2643829999999993E-3</v>
      </c>
      <c r="T4" s="40">
        <v>2.155493E-2</v>
      </c>
    </row>
    <row r="5" spans="1:20" ht="14.25" customHeight="1" x14ac:dyDescent="0.45">
      <c r="A5" t="s">
        <v>45</v>
      </c>
      <c r="B5" t="s">
        <v>19</v>
      </c>
      <c r="C5" t="s">
        <v>42</v>
      </c>
      <c r="D5">
        <v>0.20416100000000001</v>
      </c>
      <c r="E5" t="s">
        <v>26</v>
      </c>
      <c r="F5" s="35">
        <v>3.472587E-4</v>
      </c>
      <c r="G5" s="36">
        <v>8.2807310000000001E-20</v>
      </c>
      <c r="H5" s="40">
        <v>7.3374870000000002E-4</v>
      </c>
      <c r="I5" s="34">
        <v>1.4807530999999999E-4</v>
      </c>
      <c r="J5" s="36">
        <v>0</v>
      </c>
      <c r="K5" s="40">
        <v>5.9230120000000001E-4</v>
      </c>
      <c r="L5" s="35">
        <v>2.112572E-4</v>
      </c>
      <c r="M5" s="36">
        <v>1.2336669999999999E-4</v>
      </c>
      <c r="N5" s="40">
        <v>8.724882E-4</v>
      </c>
      <c r="O5" s="35">
        <v>2.6887979999999997E-4</v>
      </c>
      <c r="P5" s="36">
        <v>1.480083E-4</v>
      </c>
      <c r="Q5" s="40">
        <v>1.177251E-3</v>
      </c>
      <c r="R5" s="35">
        <v>1.1283900000000001E-5</v>
      </c>
      <c r="S5" s="36">
        <v>3.3881320000000003E-21</v>
      </c>
      <c r="T5" s="40">
        <v>3.5701799999999998E-5</v>
      </c>
    </row>
    <row r="6" spans="1:20" x14ac:dyDescent="0.45">
      <c r="A6" t="s">
        <v>18</v>
      </c>
      <c r="B6" t="s">
        <v>19</v>
      </c>
      <c r="C6" t="s">
        <v>41</v>
      </c>
      <c r="D6">
        <v>0.156274</v>
      </c>
      <c r="E6" t="s">
        <v>17</v>
      </c>
      <c r="F6" s="35">
        <v>2.9126610000000002E-4</v>
      </c>
      <c r="G6" s="36">
        <v>1.698041E-4</v>
      </c>
      <c r="H6" s="2">
        <v>1.1773439999999999E-3</v>
      </c>
      <c r="I6" s="35">
        <v>2.381227E-4</v>
      </c>
      <c r="J6" s="36">
        <v>1.3095340000000001E-4</v>
      </c>
      <c r="K6" s="40">
        <v>1.009682E-3</v>
      </c>
      <c r="L6" s="35">
        <v>9.5883670000000004E-4</v>
      </c>
      <c r="M6" s="36">
        <v>8.9072819999999999E-4</v>
      </c>
      <c r="N6" s="40">
        <v>3.8618929999999999E-3</v>
      </c>
      <c r="O6" s="35">
        <v>6.5910179999999999E-4</v>
      </c>
      <c r="P6" s="36">
        <v>4.9663599999999995E-4</v>
      </c>
      <c r="Q6" s="40">
        <v>2.4933830000000001E-3</v>
      </c>
      <c r="R6" s="35">
        <v>1.800781E-3</v>
      </c>
      <c r="S6" s="36">
        <v>1.359734E-3</v>
      </c>
      <c r="T6" s="40">
        <v>7.2031229999999996E-3</v>
      </c>
    </row>
    <row r="7" spans="1:20" x14ac:dyDescent="0.45">
      <c r="A7" t="s">
        <v>46</v>
      </c>
      <c r="B7" t="s">
        <v>19</v>
      </c>
      <c r="C7" t="s">
        <v>41</v>
      </c>
      <c r="D7">
        <v>0.156274</v>
      </c>
      <c r="E7" t="s">
        <v>26</v>
      </c>
      <c r="F7" s="34">
        <v>1.2883E-4</v>
      </c>
      <c r="G7" s="36">
        <v>0</v>
      </c>
      <c r="H7" s="40">
        <v>5.1531999999999999E-4</v>
      </c>
      <c r="I7" s="34">
        <v>1.4807530999999999E-4</v>
      </c>
      <c r="J7" s="36">
        <v>0</v>
      </c>
      <c r="K7" s="40">
        <v>5.9230120000000001E-4</v>
      </c>
      <c r="L7" s="35">
        <v>2.2068850000000001E-4</v>
      </c>
      <c r="M7" s="36">
        <v>1.4538530000000001E-4</v>
      </c>
      <c r="N7" s="40">
        <v>9.4020949999999996E-4</v>
      </c>
      <c r="O7" s="34">
        <v>2.0259348300000001E-4</v>
      </c>
      <c r="P7" s="36">
        <v>0</v>
      </c>
      <c r="Q7" s="40">
        <v>8.1037399999999999E-4</v>
      </c>
      <c r="R7" s="35">
        <v>1.336772E-3</v>
      </c>
      <c r="S7" s="36">
        <v>1.9844870000000001E-3</v>
      </c>
      <c r="T7" s="40">
        <v>5.3470879999999998E-3</v>
      </c>
    </row>
    <row r="8" spans="1:20" x14ac:dyDescent="0.45">
      <c r="A8" t="s">
        <v>24</v>
      </c>
      <c r="B8" t="s">
        <v>19</v>
      </c>
      <c r="C8" t="s">
        <v>41</v>
      </c>
      <c r="D8">
        <v>0.226966</v>
      </c>
      <c r="E8" t="s">
        <v>17</v>
      </c>
      <c r="F8" s="35">
        <v>3.5950940000000002E-4</v>
      </c>
      <c r="G8" s="36">
        <v>2.5994199999999999E-4</v>
      </c>
      <c r="H8" s="2">
        <v>1.482354E-3</v>
      </c>
      <c r="I8" s="35">
        <v>1.8757170000000001E-4</v>
      </c>
      <c r="J8" s="36">
        <v>4.3403409999999999E-5</v>
      </c>
      <c r="K8" s="40">
        <v>7.4638129999999995E-4</v>
      </c>
      <c r="L8" s="35">
        <v>8.208267E-4</v>
      </c>
      <c r="M8" s="36">
        <v>6.6695540000000003E-4</v>
      </c>
      <c r="N8" s="40">
        <v>3.2510769999999998E-3</v>
      </c>
      <c r="O8" s="35">
        <v>6.5519799999999996E-4</v>
      </c>
      <c r="P8" s="36">
        <v>0</v>
      </c>
      <c r="Q8" s="40">
        <v>1.2629780000000001E-3</v>
      </c>
      <c r="R8" s="35">
        <v>3.7285769999999998E-3</v>
      </c>
      <c r="S8" s="36">
        <v>6.0907940000000001E-3</v>
      </c>
      <c r="T8" s="40">
        <v>1.4972340000000001E-2</v>
      </c>
    </row>
    <row r="9" spans="1:20" x14ac:dyDescent="0.45">
      <c r="A9" t="s">
        <v>47</v>
      </c>
      <c r="B9" t="s">
        <v>19</v>
      </c>
      <c r="C9" t="s">
        <v>41</v>
      </c>
      <c r="D9">
        <v>0.226966</v>
      </c>
      <c r="E9" t="s">
        <v>26</v>
      </c>
      <c r="F9" s="34">
        <v>1.2883E-4</v>
      </c>
      <c r="G9" s="36">
        <v>0</v>
      </c>
      <c r="H9" s="40">
        <v>5.1531999999999999E-4</v>
      </c>
      <c r="I9" s="34">
        <v>1.4807530999999999E-4</v>
      </c>
      <c r="J9" s="36">
        <v>0</v>
      </c>
      <c r="K9" s="40">
        <v>5.9230120000000001E-4</v>
      </c>
      <c r="L9" s="34">
        <v>1.2761726299999999E-4</v>
      </c>
      <c r="M9" s="36">
        <v>0</v>
      </c>
      <c r="N9" s="40">
        <v>5.1046920000000001E-4</v>
      </c>
      <c r="O9" s="35">
        <v>4.2984840000000001E-4</v>
      </c>
      <c r="P9" s="36">
        <v>6.2596439999999997E-20</v>
      </c>
      <c r="Q9" s="40">
        <v>1.037629E-3</v>
      </c>
      <c r="R9" s="35">
        <v>1.5863889999999999E-3</v>
      </c>
      <c r="S9" s="36">
        <v>2.686613E-3</v>
      </c>
      <c r="T9" s="40">
        <v>6.3474380000000004E-3</v>
      </c>
    </row>
    <row r="10" spans="1:20" x14ac:dyDescent="0.45">
      <c r="A10" t="s">
        <v>22</v>
      </c>
      <c r="B10" t="s">
        <v>16</v>
      </c>
      <c r="C10" t="s">
        <v>42</v>
      </c>
      <c r="D10">
        <v>0.15523300000000001</v>
      </c>
      <c r="E10" t="s">
        <v>17</v>
      </c>
      <c r="F10" s="35">
        <v>2.3506760000000001E-4</v>
      </c>
      <c r="G10" s="36">
        <v>2.5286699999999999E-4</v>
      </c>
      <c r="H10" s="2">
        <v>1.098768E-3</v>
      </c>
      <c r="I10" s="35">
        <v>1.6249649999999999E-4</v>
      </c>
      <c r="J10" s="36">
        <v>1.3780309999999999E-4</v>
      </c>
      <c r="K10" s="40">
        <v>8.3204259999999995E-4</v>
      </c>
      <c r="L10" s="35">
        <v>5.1480760000000003E-4</v>
      </c>
      <c r="M10" s="36">
        <v>6.4624059999999995E-4</v>
      </c>
      <c r="N10" s="40">
        <v>2.0751910000000001E-3</v>
      </c>
      <c r="O10" s="34">
        <v>2.0259348300000001E-4</v>
      </c>
      <c r="P10" s="36">
        <v>0</v>
      </c>
      <c r="Q10" s="40">
        <v>8.1037399999999999E-4</v>
      </c>
      <c r="R10" s="35">
        <v>1.455652E-2</v>
      </c>
      <c r="S10" s="36">
        <v>1.533176E-2</v>
      </c>
      <c r="T10" s="40">
        <v>5.822608E-2</v>
      </c>
    </row>
    <row r="11" spans="1:20" x14ac:dyDescent="0.45">
      <c r="A11" t="s">
        <v>48</v>
      </c>
      <c r="B11" t="s">
        <v>16</v>
      </c>
      <c r="C11" t="s">
        <v>42</v>
      </c>
      <c r="D11">
        <v>0.15523300000000001</v>
      </c>
      <c r="E11" t="s">
        <v>26</v>
      </c>
      <c r="F11" s="34">
        <v>1.2883E-4</v>
      </c>
      <c r="G11" s="36">
        <v>0</v>
      </c>
      <c r="H11" s="40">
        <v>5.1531999999999999E-4</v>
      </c>
      <c r="I11" s="35">
        <v>3.3788410000000003E-4</v>
      </c>
      <c r="J11" s="36">
        <v>3.1298219999999999E-20</v>
      </c>
      <c r="K11" s="40">
        <v>7.8211000000000003E-4</v>
      </c>
      <c r="L11" s="35">
        <v>4.4812729999999998E-4</v>
      </c>
      <c r="M11" s="36">
        <v>1.0842019999999999E-19</v>
      </c>
      <c r="N11" s="40">
        <v>8.3097919999999999E-4</v>
      </c>
      <c r="O11" s="35">
        <v>4.9293570000000003E-4</v>
      </c>
      <c r="P11" s="36">
        <v>6.2596439999999997E-20</v>
      </c>
      <c r="Q11" s="40">
        <v>1.1007160000000001E-3</v>
      </c>
      <c r="R11" s="35">
        <v>3.045756E-4</v>
      </c>
      <c r="S11" s="36">
        <v>3.219788E-4</v>
      </c>
      <c r="T11" s="40">
        <v>1.09975E-3</v>
      </c>
    </row>
    <row r="12" spans="1:20" x14ac:dyDescent="0.45">
      <c r="A12" t="s">
        <v>25</v>
      </c>
      <c r="B12" t="s">
        <v>16</v>
      </c>
      <c r="C12" t="s">
        <v>42</v>
      </c>
      <c r="D12">
        <v>0.17174500000000001</v>
      </c>
      <c r="E12" t="s">
        <v>17</v>
      </c>
      <c r="F12" s="35">
        <v>3.6792779999999999E-4</v>
      </c>
      <c r="G12" s="36">
        <v>1.5768109999999999E-4</v>
      </c>
      <c r="H12" s="2">
        <v>1.4131159999999999E-3</v>
      </c>
      <c r="I12" s="35">
        <v>6.8402019999999999E-4</v>
      </c>
      <c r="J12" s="36">
        <v>1.0065429999999999E-3</v>
      </c>
      <c r="K12" s="40">
        <v>2.8643549999999999E-3</v>
      </c>
      <c r="L12" s="35">
        <v>2.7564709999999999E-4</v>
      </c>
      <c r="M12" s="36">
        <v>2.103145E-4</v>
      </c>
      <c r="N12" s="40">
        <v>1.1322140000000001E-3</v>
      </c>
      <c r="O12" s="35">
        <v>5.4166469999999999E-4</v>
      </c>
      <c r="P12" s="36">
        <v>4.1833019999999997E-4</v>
      </c>
      <c r="Q12" s="40">
        <v>2.264491E-3</v>
      </c>
      <c r="R12" s="35">
        <v>1.3103069999999999E-3</v>
      </c>
      <c r="S12" s="36">
        <v>8.8417249999999997E-4</v>
      </c>
      <c r="T12" s="40">
        <v>4.9693710000000002E-3</v>
      </c>
    </row>
    <row r="13" spans="1:20" x14ac:dyDescent="0.45">
      <c r="A13" t="s">
        <v>49</v>
      </c>
      <c r="B13" t="s">
        <v>16</v>
      </c>
      <c r="C13" t="s">
        <v>42</v>
      </c>
      <c r="D13">
        <v>0.17174500000000001</v>
      </c>
      <c r="E13" t="s">
        <v>26</v>
      </c>
      <c r="F13" s="35">
        <v>4.4797560000000002E-4</v>
      </c>
      <c r="G13" s="36">
        <v>3.1298219999999999E-20</v>
      </c>
      <c r="H13" s="40">
        <v>8.3446560000000004E-4</v>
      </c>
      <c r="I13" s="35">
        <v>2.4794679999999998E-4</v>
      </c>
      <c r="J13" s="36">
        <v>6.2596439999999997E-20</v>
      </c>
      <c r="K13" s="40">
        <v>6.9217270000000003E-4</v>
      </c>
      <c r="L13" s="35">
        <v>2.899787E-4</v>
      </c>
      <c r="M13" s="36">
        <v>1.150929E-4</v>
      </c>
      <c r="N13" s="40">
        <v>1.1322229999999999E-3</v>
      </c>
      <c r="O13" s="35">
        <v>3.0667610000000001E-4</v>
      </c>
      <c r="P13" s="36">
        <v>4.0045670000000001E-4</v>
      </c>
      <c r="Q13" s="40">
        <v>1.5699170000000001E-3</v>
      </c>
      <c r="R13" s="35">
        <v>8.6875260000000002E-5</v>
      </c>
      <c r="S13" s="36">
        <v>1.61001E-4</v>
      </c>
      <c r="T13" s="40">
        <v>3.5547550000000002E-4</v>
      </c>
    </row>
    <row r="14" spans="1:20" x14ac:dyDescent="0.45">
      <c r="A14" t="s">
        <v>15</v>
      </c>
      <c r="B14" t="s">
        <v>16</v>
      </c>
      <c r="C14" t="s">
        <v>41</v>
      </c>
      <c r="D14">
        <v>0.187972</v>
      </c>
      <c r="E14" t="s">
        <v>17</v>
      </c>
      <c r="F14" s="35">
        <v>2.0321719999999999E-4</v>
      </c>
      <c r="G14" s="35">
        <v>2.621341E-4</v>
      </c>
      <c r="H14" s="2">
        <v>1.026891E-3</v>
      </c>
      <c r="I14" s="35">
        <v>4.9001199999999996E-4</v>
      </c>
      <c r="J14" s="36">
        <v>0</v>
      </c>
      <c r="K14" s="40">
        <v>9.3423789999999996E-4</v>
      </c>
      <c r="L14" s="35">
        <v>3.9317159999999998E-4</v>
      </c>
      <c r="M14" s="36">
        <v>2.2055760000000001E-4</v>
      </c>
      <c r="N14" s="40">
        <v>1.555863E-3</v>
      </c>
      <c r="O14" s="35">
        <v>1.1417179999999999E-3</v>
      </c>
      <c r="P14" s="36">
        <v>2.5038580000000002E-19</v>
      </c>
      <c r="Q14" s="40">
        <v>1.7494979999999999E-3</v>
      </c>
      <c r="R14" s="35">
        <v>7.1875289999999998E-3</v>
      </c>
      <c r="S14" s="36">
        <v>6.855926E-3</v>
      </c>
      <c r="T14" s="40">
        <v>2.8750120000000001E-2</v>
      </c>
    </row>
    <row r="15" spans="1:20" x14ac:dyDescent="0.45">
      <c r="A15" t="s">
        <v>50</v>
      </c>
      <c r="B15" t="s">
        <v>16</v>
      </c>
      <c r="C15" t="s">
        <v>41</v>
      </c>
      <c r="D15">
        <v>0.187972</v>
      </c>
      <c r="E15" t="s">
        <v>26</v>
      </c>
      <c r="F15" s="35">
        <v>2.3926239999999999E-4</v>
      </c>
      <c r="G15" s="36">
        <v>8.2807310000000001E-20</v>
      </c>
      <c r="H15" s="40">
        <v>6.2575239999999996E-4</v>
      </c>
      <c r="I15" s="35">
        <v>1.629697E-4</v>
      </c>
      <c r="J15" s="35">
        <v>1.012823E-4</v>
      </c>
      <c r="K15" s="40">
        <v>7.814171E-4</v>
      </c>
      <c r="L15" s="35">
        <v>2.6885389999999998E-4</v>
      </c>
      <c r="M15" s="35">
        <v>3.1298219999999999E-20</v>
      </c>
      <c r="N15" s="40">
        <v>6.5170579999999998E-4</v>
      </c>
      <c r="O15" s="35">
        <v>5.9484000000000002E-4</v>
      </c>
      <c r="P15" s="36">
        <v>6.2596439999999997E-20</v>
      </c>
      <c r="Q15" s="40">
        <v>1.2026199999999999E-3</v>
      </c>
      <c r="R15" s="35">
        <v>8.6502239999999996E-5</v>
      </c>
      <c r="S15" s="36">
        <v>1.67608E-4</v>
      </c>
      <c r="T15" s="40">
        <v>3.6226649999999998E-4</v>
      </c>
    </row>
    <row r="16" spans="1:20" x14ac:dyDescent="0.45">
      <c r="A16" t="s">
        <v>20</v>
      </c>
      <c r="B16" t="s">
        <v>16</v>
      </c>
      <c r="C16" t="s">
        <v>41</v>
      </c>
      <c r="D16">
        <v>0.166355</v>
      </c>
      <c r="E16" t="s">
        <v>17</v>
      </c>
      <c r="F16" s="35">
        <v>3.8155790000000001E-4</v>
      </c>
      <c r="G16" s="36">
        <v>2.4492470000000001E-4</v>
      </c>
      <c r="H16" s="2">
        <v>1.5399490000000001E-3</v>
      </c>
      <c r="I16" s="35">
        <v>2.1903990000000001E-4</v>
      </c>
      <c r="J16" s="36">
        <v>1.9310869999999999E-4</v>
      </c>
      <c r="K16" s="40">
        <v>9.8034129999999991E-4</v>
      </c>
      <c r="L16" s="35">
        <v>1.4476160000000001E-3</v>
      </c>
      <c r="M16" s="36">
        <v>2.5490300000000001E-4</v>
      </c>
      <c r="N16" s="40">
        <v>3.5618030000000001E-3</v>
      </c>
      <c r="O16" s="35">
        <v>6.5723240000000003E-4</v>
      </c>
      <c r="P16" s="36">
        <v>1.191467E-4</v>
      </c>
      <c r="Q16" s="40">
        <v>1.9118939999999999E-3</v>
      </c>
      <c r="R16" s="35">
        <v>1.4665879999999999E-2</v>
      </c>
      <c r="S16" s="36">
        <v>9.483142E-3</v>
      </c>
      <c r="T16" s="40">
        <v>5.8663510000000002E-2</v>
      </c>
    </row>
    <row r="17" spans="1:20" x14ac:dyDescent="0.45">
      <c r="A17" t="s">
        <v>51</v>
      </c>
      <c r="B17" t="s">
        <v>16</v>
      </c>
      <c r="C17" t="s">
        <v>41</v>
      </c>
      <c r="D17">
        <v>0.166355</v>
      </c>
      <c r="E17" t="s">
        <v>26</v>
      </c>
      <c r="F17" s="35">
        <v>2.109805E-4</v>
      </c>
      <c r="G17" s="36">
        <v>4.1403650000000003E-20</v>
      </c>
      <c r="H17" s="40">
        <v>5.9747049999999996E-4</v>
      </c>
      <c r="I17" s="35">
        <v>2.7762989999999998E-4</v>
      </c>
      <c r="J17" s="36">
        <v>1.5276290000000001E-4</v>
      </c>
      <c r="K17" s="40">
        <v>1.093246E-3</v>
      </c>
      <c r="L17" s="35">
        <v>2.6846029999999998E-4</v>
      </c>
      <c r="M17" s="36">
        <v>6.2596439999999997E-20</v>
      </c>
      <c r="N17" s="40">
        <v>6.5131219999999999E-4</v>
      </c>
      <c r="O17" s="35">
        <v>7.3827039999999999E-4</v>
      </c>
      <c r="P17" s="36">
        <v>1.2519290000000001E-19</v>
      </c>
      <c r="Q17" s="40">
        <v>1.346051E-3</v>
      </c>
      <c r="R17" s="35">
        <v>3.4277180000000002E-4</v>
      </c>
      <c r="S17" s="36">
        <v>3.1298219999999999E-20</v>
      </c>
      <c r="T17" s="40">
        <v>3.6718969999999999E-4</v>
      </c>
    </row>
    <row r="20" spans="1:20" x14ac:dyDescent="0.45">
      <c r="A20" t="s">
        <v>40</v>
      </c>
    </row>
    <row r="22" spans="1:20" x14ac:dyDescent="0.45">
      <c r="F22" s="2"/>
      <c r="G22" s="2"/>
      <c r="L22" s="30"/>
      <c r="R22" s="31"/>
    </row>
    <row r="23" spans="1:20" x14ac:dyDescent="0.45">
      <c r="F23" s="2"/>
      <c r="G23" s="2"/>
    </row>
    <row r="24" spans="1:20" x14ac:dyDescent="0.45">
      <c r="F24" s="2"/>
      <c r="G24" s="1"/>
      <c r="H24" s="1"/>
    </row>
    <row r="25" spans="1:20" x14ac:dyDescent="0.45">
      <c r="F25" s="2"/>
      <c r="G25" s="2"/>
      <c r="H25" s="40"/>
    </row>
    <row r="26" spans="1:20" x14ac:dyDescent="0.45">
      <c r="G26" s="2"/>
    </row>
    <row r="27" spans="1:20" x14ac:dyDescent="0.45">
      <c r="G27" s="2"/>
    </row>
    <row r="28" spans="1:20" x14ac:dyDescent="0.45">
      <c r="G28" s="2"/>
    </row>
    <row r="29" spans="1:20" x14ac:dyDescent="0.45">
      <c r="G2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1"/>
  <sheetViews>
    <sheetView workbookViewId="0">
      <selection activeCell="S2" sqref="S2:S17"/>
    </sheetView>
  </sheetViews>
  <sheetFormatPr baseColWidth="10" defaultRowHeight="14.25" x14ac:dyDescent="0.45"/>
  <cols>
    <col min="1" max="5" width="11.3984375"/>
    <col min="6" max="7" width="25.86328125" style="29" bestFit="1" customWidth="1"/>
    <col min="8" max="8" width="25.86328125" style="2" customWidth="1"/>
    <col min="9" max="10" width="25.86328125" style="29" bestFit="1" customWidth="1"/>
    <col min="11" max="11" width="25.86328125" style="2" customWidth="1"/>
    <col min="12" max="12" width="33.3984375" style="29" bestFit="1" customWidth="1"/>
    <col min="13" max="13" width="25.86328125" style="29" bestFit="1" customWidth="1"/>
    <col min="14" max="14" width="25.86328125" style="2" customWidth="1"/>
    <col min="15" max="16" width="25.86328125" style="29" bestFit="1" customWidth="1"/>
    <col min="17" max="17" width="25.86328125" style="2" customWidth="1"/>
    <col min="18" max="18" width="33.3984375" style="29" bestFit="1" customWidth="1"/>
    <col min="19" max="19" width="25.86328125" style="29" bestFit="1" customWidth="1"/>
    <col min="20" max="20" width="25.86328125" style="2" customWidth="1"/>
  </cols>
  <sheetData>
    <row r="1" spans="1:20" x14ac:dyDescent="0.45">
      <c r="A1" s="14" t="s">
        <v>10</v>
      </c>
      <c r="B1" s="14" t="s">
        <v>11</v>
      </c>
      <c r="C1" s="14" t="s">
        <v>43</v>
      </c>
      <c r="D1" s="14" t="s">
        <v>12</v>
      </c>
      <c r="E1" s="14" t="s">
        <v>14</v>
      </c>
      <c r="F1" s="27" t="s">
        <v>30</v>
      </c>
      <c r="G1" s="27" t="s">
        <v>31</v>
      </c>
      <c r="H1" s="22" t="s">
        <v>52</v>
      </c>
      <c r="I1" s="27" t="s">
        <v>32</v>
      </c>
      <c r="J1" s="27" t="s">
        <v>33</v>
      </c>
      <c r="K1" s="22" t="s">
        <v>53</v>
      </c>
      <c r="L1" s="27" t="s">
        <v>34</v>
      </c>
      <c r="M1" s="27" t="s">
        <v>35</v>
      </c>
      <c r="N1" s="22" t="s">
        <v>54</v>
      </c>
      <c r="O1" s="27" t="s">
        <v>36</v>
      </c>
      <c r="P1" s="28" t="s">
        <v>37</v>
      </c>
      <c r="Q1" s="26" t="s">
        <v>55</v>
      </c>
      <c r="R1" s="28" t="s">
        <v>38</v>
      </c>
      <c r="S1" s="39" t="s">
        <v>39</v>
      </c>
      <c r="T1" s="22" t="s">
        <v>56</v>
      </c>
    </row>
    <row r="2" spans="1:20" x14ac:dyDescent="0.45">
      <c r="A2" t="s">
        <v>21</v>
      </c>
      <c r="B2" t="s">
        <v>19</v>
      </c>
      <c r="C2" t="s">
        <v>42</v>
      </c>
      <c r="D2">
        <v>0.20210800000000001</v>
      </c>
      <c r="E2" t="s">
        <v>17</v>
      </c>
      <c r="F2" s="35">
        <v>1.28835E-4</v>
      </c>
      <c r="G2" s="36">
        <v>1.5649109999999999E-20</v>
      </c>
      <c r="H2" s="40">
        <v>5.1532499999999996E-4</v>
      </c>
      <c r="I2" s="34">
        <v>1.4807530999999999E-4</v>
      </c>
      <c r="J2" s="36">
        <v>0</v>
      </c>
      <c r="K2" s="40">
        <v>5.9230000000000003E-4</v>
      </c>
      <c r="L2" s="35">
        <v>2.9747510000000001E-2</v>
      </c>
      <c r="M2" s="36">
        <v>0</v>
      </c>
      <c r="N2" s="40">
        <v>3.013037E-2</v>
      </c>
      <c r="O2" s="35">
        <v>1.1398439999999999E-2</v>
      </c>
      <c r="P2" s="36">
        <v>0</v>
      </c>
      <c r="Q2" s="40">
        <v>1.200622E-2</v>
      </c>
      <c r="R2" s="35">
        <v>4.2705169999999997E-3</v>
      </c>
      <c r="S2" s="36">
        <v>1.001543E-18</v>
      </c>
      <c r="T2" s="40">
        <v>4.5146969999999998E-3</v>
      </c>
    </row>
    <row r="3" spans="1:20" x14ac:dyDescent="0.45">
      <c r="A3" t="s">
        <v>44</v>
      </c>
      <c r="B3" t="s">
        <v>19</v>
      </c>
      <c r="C3" t="s">
        <v>42</v>
      </c>
      <c r="D3">
        <v>0.20210800000000001</v>
      </c>
      <c r="E3" t="s">
        <v>26</v>
      </c>
      <c r="F3" s="35">
        <v>1.800646E-4</v>
      </c>
      <c r="G3" s="36">
        <v>1.019872E-4</v>
      </c>
      <c r="H3" s="40">
        <v>0.1312865</v>
      </c>
      <c r="I3" s="34">
        <v>1.4807530999999999E-4</v>
      </c>
      <c r="J3" s="36">
        <v>0</v>
      </c>
      <c r="K3" s="40">
        <v>5.9230000000000003E-4</v>
      </c>
      <c r="L3" s="35">
        <v>4.9751570000000005E-4</v>
      </c>
      <c r="M3" s="36">
        <v>0</v>
      </c>
      <c r="N3" s="40">
        <v>0.53948289999999999</v>
      </c>
      <c r="O3" s="35">
        <v>8.8215169999999999E-4</v>
      </c>
      <c r="P3" s="36">
        <v>1.2519290000000001E-19</v>
      </c>
      <c r="Q3" s="40">
        <v>0.42570780000000003</v>
      </c>
      <c r="R3" s="35">
        <v>4.290745E-4</v>
      </c>
      <c r="S3" s="36">
        <v>4.8389700000000001E-4</v>
      </c>
      <c r="T3" s="40">
        <v>1.9681630000000001</v>
      </c>
    </row>
    <row r="4" spans="1:20" x14ac:dyDescent="0.45">
      <c r="A4" t="s">
        <v>23</v>
      </c>
      <c r="B4" t="s">
        <v>19</v>
      </c>
      <c r="C4" t="s">
        <v>42</v>
      </c>
      <c r="D4">
        <v>0.20416100000000001</v>
      </c>
      <c r="E4" t="s">
        <v>17</v>
      </c>
      <c r="F4" s="34">
        <v>1.2883E-4</v>
      </c>
      <c r="G4" s="36">
        <v>0</v>
      </c>
      <c r="H4" s="40">
        <v>5.1531999999999999E-4</v>
      </c>
      <c r="I4" s="34">
        <v>1.4807530999999999E-4</v>
      </c>
      <c r="J4" s="36">
        <v>0</v>
      </c>
      <c r="K4" s="40">
        <v>5.9230000000000003E-4</v>
      </c>
      <c r="L4" s="35">
        <v>2.2642539999999999E-2</v>
      </c>
      <c r="M4" s="36">
        <v>2.0030860000000001E-18</v>
      </c>
      <c r="N4" s="40">
        <v>2.302539E-2</v>
      </c>
      <c r="O4" s="34">
        <v>2.0259348300000001E-4</v>
      </c>
      <c r="P4" s="36">
        <v>0</v>
      </c>
      <c r="Q4" s="40">
        <v>8.1037199999999996E-4</v>
      </c>
      <c r="R4" s="35">
        <v>3.7506709999999999E-2</v>
      </c>
      <c r="S4" s="36">
        <v>0</v>
      </c>
      <c r="T4" s="40">
        <v>3.7750890000000002E-2</v>
      </c>
    </row>
    <row r="5" spans="1:20" x14ac:dyDescent="0.45">
      <c r="A5" t="s">
        <v>45</v>
      </c>
      <c r="B5" t="s">
        <v>19</v>
      </c>
      <c r="C5" t="s">
        <v>42</v>
      </c>
      <c r="D5">
        <v>0.20416100000000001</v>
      </c>
      <c r="E5" t="s">
        <v>26</v>
      </c>
      <c r="F5" s="35">
        <v>0.31601040000000002</v>
      </c>
      <c r="G5" s="36">
        <v>0.40592159999999999</v>
      </c>
      <c r="H5" s="40">
        <v>1.195052</v>
      </c>
      <c r="I5" s="35">
        <v>0.16288469999999999</v>
      </c>
      <c r="J5" s="36">
        <v>0.1899035</v>
      </c>
      <c r="K5" s="40">
        <v>0.64736680000000002</v>
      </c>
      <c r="L5" s="35">
        <v>0.1046412</v>
      </c>
      <c r="M5" s="36">
        <v>0.20836479999999999</v>
      </c>
      <c r="N5" s="40">
        <v>0.41882000000000003</v>
      </c>
      <c r="O5" s="35">
        <v>0.75890219999999997</v>
      </c>
      <c r="P5" s="36">
        <v>0.42313590000000001</v>
      </c>
      <c r="Q5" s="40">
        <v>3.035609</v>
      </c>
      <c r="R5" s="35">
        <v>7.8565709999999997</v>
      </c>
      <c r="S5" s="36">
        <v>6.6126069999999997</v>
      </c>
      <c r="T5" s="40">
        <v>31.426279999999998</v>
      </c>
    </row>
    <row r="6" spans="1:20" x14ac:dyDescent="0.45">
      <c r="A6" t="s">
        <v>18</v>
      </c>
      <c r="B6" t="s">
        <v>19</v>
      </c>
      <c r="C6" t="s">
        <v>41</v>
      </c>
      <c r="D6">
        <v>0.156274</v>
      </c>
      <c r="E6" t="s">
        <v>17</v>
      </c>
      <c r="F6" s="34">
        <v>1.2883E-4</v>
      </c>
      <c r="G6" s="36">
        <v>0</v>
      </c>
      <c r="H6" s="40">
        <v>5.1531999999999999E-4</v>
      </c>
      <c r="I6" s="34">
        <v>1.4807530999999999E-4</v>
      </c>
      <c r="J6" s="36">
        <v>0</v>
      </c>
      <c r="K6" s="40">
        <v>5.9230000000000003E-4</v>
      </c>
      <c r="L6" s="34">
        <v>1.2761726299999999E-4</v>
      </c>
      <c r="M6" s="36">
        <v>0</v>
      </c>
      <c r="N6" s="40">
        <v>5.1046800000000003E-4</v>
      </c>
      <c r="O6" s="35">
        <v>2.4231119999999998E-2</v>
      </c>
      <c r="P6" s="36">
        <v>0</v>
      </c>
      <c r="Q6" s="40">
        <v>2.4838900000000001E-2</v>
      </c>
      <c r="R6" s="35">
        <v>2.921988E-2</v>
      </c>
      <c r="S6" s="36">
        <v>2.0030860000000001E-18</v>
      </c>
      <c r="T6" s="40">
        <v>2.946406E-2</v>
      </c>
    </row>
    <row r="7" spans="1:20" x14ac:dyDescent="0.45">
      <c r="A7" t="s">
        <v>46</v>
      </c>
      <c r="B7" t="s">
        <v>19</v>
      </c>
      <c r="C7" t="s">
        <v>41</v>
      </c>
      <c r="D7">
        <v>0.156274</v>
      </c>
      <c r="E7" t="s">
        <v>26</v>
      </c>
      <c r="F7" s="35">
        <v>0.29370039999999997</v>
      </c>
      <c r="G7" s="36">
        <v>0.30331469999999999</v>
      </c>
      <c r="H7" s="40">
        <v>1.164425</v>
      </c>
      <c r="I7" s="34">
        <v>1.4807530999999999E-4</v>
      </c>
      <c r="J7" s="36">
        <v>0</v>
      </c>
      <c r="K7" s="40">
        <v>5.9230000000000003E-4</v>
      </c>
      <c r="L7" s="35">
        <v>0.4451637</v>
      </c>
      <c r="M7" s="36">
        <v>0.2183621</v>
      </c>
      <c r="N7" s="40">
        <v>1.7806550000000001</v>
      </c>
      <c r="O7" s="35">
        <v>0.43171199999999998</v>
      </c>
      <c r="P7" s="36">
        <v>0.37694939999999999</v>
      </c>
      <c r="Q7" s="40">
        <v>1.673181</v>
      </c>
      <c r="R7" s="35">
        <v>0.35627930000000002</v>
      </c>
      <c r="S7" s="36">
        <v>0.1840099</v>
      </c>
      <c r="T7" s="40">
        <v>1.0047999999999999</v>
      </c>
    </row>
    <row r="8" spans="1:20" ht="14.25" customHeight="1" x14ac:dyDescent="0.45">
      <c r="A8" t="s">
        <v>24</v>
      </c>
      <c r="B8" t="s">
        <v>19</v>
      </c>
      <c r="C8" t="s">
        <v>41</v>
      </c>
      <c r="D8">
        <v>0.226966</v>
      </c>
      <c r="E8" t="s">
        <v>17</v>
      </c>
      <c r="F8" s="34">
        <v>1.2883E-4</v>
      </c>
      <c r="G8" s="36">
        <v>0</v>
      </c>
      <c r="H8" s="40">
        <v>5.1531999999999999E-4</v>
      </c>
      <c r="I8" s="34">
        <v>1.4807530999999999E-4</v>
      </c>
      <c r="J8" s="36">
        <v>0</v>
      </c>
      <c r="K8" s="40">
        <v>5.9230000000000003E-4</v>
      </c>
      <c r="L8" s="34">
        <v>1.2761726299999999E-4</v>
      </c>
      <c r="M8" s="36">
        <v>0</v>
      </c>
      <c r="N8" s="40">
        <v>5.1046800000000003E-4</v>
      </c>
      <c r="O8" s="35">
        <v>1.3299999999999999E-2</v>
      </c>
      <c r="P8" s="36">
        <v>0</v>
      </c>
      <c r="Q8" s="40">
        <v>1.390778E-2</v>
      </c>
      <c r="R8" s="37">
        <v>8.1393324583969594E-6</v>
      </c>
      <c r="S8" s="36">
        <v>0</v>
      </c>
      <c r="T8" s="40">
        <v>3.255733E-4</v>
      </c>
    </row>
    <row r="9" spans="1:20" x14ac:dyDescent="0.45">
      <c r="A9" t="s">
        <v>47</v>
      </c>
      <c r="B9" t="s">
        <v>19</v>
      </c>
      <c r="C9" t="s">
        <v>41</v>
      </c>
      <c r="D9">
        <v>0.226966</v>
      </c>
      <c r="E9" t="s">
        <v>26</v>
      </c>
      <c r="F9" s="34">
        <v>1.2883E-4</v>
      </c>
      <c r="G9" s="36">
        <v>0</v>
      </c>
      <c r="H9" s="40">
        <v>5.1531999999999999E-4</v>
      </c>
      <c r="I9" s="35">
        <v>0.2321</v>
      </c>
      <c r="J9" s="36">
        <v>1.6024689999999999E-17</v>
      </c>
      <c r="K9" s="40">
        <v>0.23254420000000001</v>
      </c>
      <c r="L9" s="35">
        <v>0.35582219999999998</v>
      </c>
      <c r="M9" s="36">
        <v>0.35554400000000003</v>
      </c>
      <c r="N9" s="40">
        <v>1.4040280000000001</v>
      </c>
      <c r="O9" s="35">
        <v>0.22561519999999999</v>
      </c>
      <c r="P9" s="36">
        <v>0.2624204</v>
      </c>
      <c r="Q9" s="40">
        <v>0.82850520000000005</v>
      </c>
      <c r="R9" s="37">
        <v>8.1393324583969594E-6</v>
      </c>
      <c r="S9" s="36">
        <v>0</v>
      </c>
      <c r="T9" s="40">
        <v>3.255733E-4</v>
      </c>
    </row>
    <row r="10" spans="1:20" x14ac:dyDescent="0.45">
      <c r="A10" t="s">
        <v>22</v>
      </c>
      <c r="B10" t="s">
        <v>16</v>
      </c>
      <c r="C10" t="s">
        <v>42</v>
      </c>
      <c r="D10">
        <v>0.15523300000000001</v>
      </c>
      <c r="E10" t="s">
        <v>17</v>
      </c>
      <c r="F10" s="34">
        <v>1.2883E-4</v>
      </c>
      <c r="G10" s="36">
        <v>0</v>
      </c>
      <c r="H10" s="40">
        <v>5.1531999999999999E-4</v>
      </c>
      <c r="I10" s="34">
        <v>1.4807530999999999E-4</v>
      </c>
      <c r="J10" s="36">
        <v>0</v>
      </c>
      <c r="K10" s="40">
        <v>5.9230000000000003E-4</v>
      </c>
      <c r="L10" s="34">
        <v>1.2761726299999999E-4</v>
      </c>
      <c r="M10" s="36">
        <v>0</v>
      </c>
      <c r="N10" s="40">
        <v>5.1046800000000003E-4</v>
      </c>
      <c r="O10" s="34">
        <v>2.0259348300000001E-4</v>
      </c>
      <c r="P10" s="36">
        <v>0</v>
      </c>
      <c r="Q10" s="40">
        <v>8.1037199999999996E-4</v>
      </c>
      <c r="R10" s="35">
        <v>7.8562999999999994E-2</v>
      </c>
      <c r="S10" s="36">
        <v>0</v>
      </c>
      <c r="T10" s="40">
        <v>7.8807180000000004E-2</v>
      </c>
    </row>
    <row r="11" spans="1:20" x14ac:dyDescent="0.45">
      <c r="A11" t="s">
        <v>48</v>
      </c>
      <c r="B11" t="s">
        <v>16</v>
      </c>
      <c r="C11" t="s">
        <v>42</v>
      </c>
      <c r="D11">
        <v>0.15523300000000001</v>
      </c>
      <c r="E11" t="s">
        <v>26</v>
      </c>
      <c r="F11" s="35">
        <v>3.221177</v>
      </c>
      <c r="G11" s="36">
        <v>5.7057320000000002</v>
      </c>
      <c r="H11" s="40">
        <v>12.872260000000001</v>
      </c>
      <c r="I11" s="35">
        <v>0.28040100000000001</v>
      </c>
      <c r="J11" s="36">
        <v>0.1958406</v>
      </c>
      <c r="K11" s="40">
        <v>0.8667222</v>
      </c>
      <c r="L11" s="35">
        <v>0.6168884</v>
      </c>
      <c r="M11" s="36">
        <v>0.39097349999999997</v>
      </c>
      <c r="N11" s="40">
        <v>2.2529430000000001</v>
      </c>
      <c r="O11" s="35">
        <v>0.78748030000000002</v>
      </c>
      <c r="P11" s="36">
        <v>0.49653029999999998</v>
      </c>
      <c r="Q11" s="40">
        <v>3.149921</v>
      </c>
      <c r="R11" s="35">
        <v>5.4370229999999999</v>
      </c>
      <c r="S11" s="36">
        <v>3.8892910000000001</v>
      </c>
      <c r="T11" s="40">
        <v>21.748090000000001</v>
      </c>
    </row>
    <row r="12" spans="1:20" x14ac:dyDescent="0.45">
      <c r="A12" t="s">
        <v>25</v>
      </c>
      <c r="B12" t="s">
        <v>16</v>
      </c>
      <c r="C12" t="s">
        <v>42</v>
      </c>
      <c r="D12">
        <v>0.17174500000000001</v>
      </c>
      <c r="E12" t="s">
        <v>17</v>
      </c>
      <c r="F12" s="34">
        <v>1.2883E-4</v>
      </c>
      <c r="G12" s="36">
        <v>0</v>
      </c>
      <c r="H12" s="40">
        <v>5.1531999999999999E-4</v>
      </c>
      <c r="I12" s="34">
        <v>1.4807530999999999E-4</v>
      </c>
      <c r="J12" s="36">
        <v>0</v>
      </c>
      <c r="K12" s="40">
        <v>5.9230000000000003E-4</v>
      </c>
      <c r="L12" s="34">
        <v>1.2761726299999999E-4</v>
      </c>
      <c r="M12" s="36">
        <v>0</v>
      </c>
      <c r="N12" s="40">
        <v>5.1046800000000003E-4</v>
      </c>
      <c r="O12" s="34">
        <v>2.0259348300000001E-4</v>
      </c>
      <c r="P12" s="36">
        <v>0</v>
      </c>
      <c r="Q12" s="40">
        <v>8.1037199999999996E-4</v>
      </c>
      <c r="R12" s="35">
        <v>0.18147679999999999</v>
      </c>
      <c r="S12" s="36">
        <v>0</v>
      </c>
      <c r="T12" s="40">
        <v>0.18172099999999999</v>
      </c>
    </row>
    <row r="13" spans="1:20" x14ac:dyDescent="0.45">
      <c r="A13" t="s">
        <v>49</v>
      </c>
      <c r="B13" t="s">
        <v>16</v>
      </c>
      <c r="C13" t="s">
        <v>42</v>
      </c>
      <c r="D13">
        <v>0.17174500000000001</v>
      </c>
      <c r="E13" t="s">
        <v>26</v>
      </c>
      <c r="F13" s="35">
        <v>0.73418329999999998</v>
      </c>
      <c r="G13" s="36">
        <v>1.2557640000000001</v>
      </c>
      <c r="H13" s="40">
        <v>2.9246180000000002</v>
      </c>
      <c r="I13" s="35">
        <v>7.3768990000000007E-2</v>
      </c>
      <c r="J13" s="36">
        <v>0</v>
      </c>
      <c r="K13" s="40">
        <v>7.4213210000000002E-2</v>
      </c>
      <c r="L13" s="35">
        <v>1.0626850000000001</v>
      </c>
      <c r="M13" s="36">
        <v>1.176652</v>
      </c>
      <c r="N13" s="40">
        <v>4.1248060000000004</v>
      </c>
      <c r="O13" s="35">
        <v>0.30262</v>
      </c>
      <c r="P13" s="36">
        <v>0.38678940000000001</v>
      </c>
      <c r="Q13" s="40">
        <v>1.1907190000000001</v>
      </c>
      <c r="R13" s="35">
        <v>11.369490000000001</v>
      </c>
      <c r="S13" s="36">
        <v>9.9020159999999997</v>
      </c>
      <c r="T13" s="40">
        <v>45.477939999999997</v>
      </c>
    </row>
    <row r="14" spans="1:20" x14ac:dyDescent="0.45">
      <c r="A14" t="s">
        <v>15</v>
      </c>
      <c r="B14" t="s">
        <v>16</v>
      </c>
      <c r="C14" t="s">
        <v>41</v>
      </c>
      <c r="D14">
        <v>0.187972</v>
      </c>
      <c r="E14" t="s">
        <v>17</v>
      </c>
      <c r="F14" s="34">
        <v>1.2883E-4</v>
      </c>
      <c r="G14" s="35">
        <v>0</v>
      </c>
      <c r="H14" s="40">
        <v>5.1531999999999999E-4</v>
      </c>
      <c r="I14" s="34">
        <v>1.4807530999999999E-4</v>
      </c>
      <c r="J14" s="36">
        <v>0</v>
      </c>
      <c r="K14" s="40">
        <v>5.9230000000000003E-4</v>
      </c>
      <c r="L14" s="35">
        <v>9.3940499999999993E-3</v>
      </c>
      <c r="M14" s="36">
        <v>0</v>
      </c>
      <c r="N14" s="40">
        <v>9.7769009999999993E-3</v>
      </c>
      <c r="O14" s="34">
        <v>2.0259348300000001E-4</v>
      </c>
      <c r="P14" s="36">
        <v>0</v>
      </c>
      <c r="Q14" s="40">
        <v>8.1037199999999996E-4</v>
      </c>
      <c r="R14" s="35">
        <v>5.3715980000000003E-2</v>
      </c>
      <c r="S14" s="36">
        <v>4.0061720000000001E-18</v>
      </c>
      <c r="T14" s="40">
        <v>5.396016E-2</v>
      </c>
    </row>
    <row r="15" spans="1:20" x14ac:dyDescent="0.45">
      <c r="A15" t="s">
        <v>50</v>
      </c>
      <c r="B15" t="s">
        <v>16</v>
      </c>
      <c r="C15" t="s">
        <v>41</v>
      </c>
      <c r="D15">
        <v>0.187972</v>
      </c>
      <c r="E15" t="s">
        <v>26</v>
      </c>
      <c r="F15" s="35">
        <v>0.15176980000000001</v>
      </c>
      <c r="G15" s="36">
        <v>0.28525470000000003</v>
      </c>
      <c r="H15" s="40">
        <v>0.60711729999999997</v>
      </c>
      <c r="I15" s="35">
        <v>0.15862570000000001</v>
      </c>
      <c r="J15" s="36">
        <v>0</v>
      </c>
      <c r="K15" s="40">
        <v>0.15906989999999999</v>
      </c>
      <c r="L15" s="35">
        <v>0.31289050000000002</v>
      </c>
      <c r="M15" s="36">
        <v>0.40742040000000002</v>
      </c>
      <c r="N15" s="40">
        <v>1.187681</v>
      </c>
      <c r="O15" s="35">
        <v>1.2546090000000001</v>
      </c>
      <c r="P15" s="36">
        <v>0</v>
      </c>
      <c r="Q15" s="40">
        <v>1.255217</v>
      </c>
      <c r="R15" s="35">
        <v>0.55680419999999997</v>
      </c>
      <c r="S15" s="36">
        <v>0.37923849999999998</v>
      </c>
      <c r="T15" s="40">
        <v>2.227217</v>
      </c>
    </row>
    <row r="16" spans="1:20" x14ac:dyDescent="0.45">
      <c r="A16" t="s">
        <v>20</v>
      </c>
      <c r="B16" t="s">
        <v>16</v>
      </c>
      <c r="C16" t="s">
        <v>41</v>
      </c>
      <c r="D16">
        <v>0.166355</v>
      </c>
      <c r="E16" t="s">
        <v>17</v>
      </c>
      <c r="F16" s="34">
        <v>1.2883E-4</v>
      </c>
      <c r="G16" s="36">
        <v>0</v>
      </c>
      <c r="H16" s="40">
        <v>5.1531999999999999E-4</v>
      </c>
      <c r="I16" s="34">
        <v>1.4807530999999999E-4</v>
      </c>
      <c r="J16" s="36">
        <v>0</v>
      </c>
      <c r="K16" s="40">
        <v>5.9230000000000003E-4</v>
      </c>
      <c r="L16" s="34">
        <v>1.2761726299999999E-4</v>
      </c>
      <c r="M16" s="36">
        <v>0</v>
      </c>
      <c r="N16" s="40">
        <v>5.1046800000000003E-4</v>
      </c>
      <c r="O16" s="34">
        <v>2.0259348300000001E-4</v>
      </c>
      <c r="P16" s="36">
        <v>0</v>
      </c>
      <c r="Q16" s="40">
        <v>8.1037199999999996E-4</v>
      </c>
      <c r="R16" s="35">
        <v>1.998786E-2</v>
      </c>
      <c r="S16" s="36">
        <v>2.133036E-2</v>
      </c>
      <c r="T16" s="40">
        <v>7.1491680000000002E-2</v>
      </c>
    </row>
    <row r="17" spans="1:20" x14ac:dyDescent="0.45">
      <c r="A17" t="s">
        <v>51</v>
      </c>
      <c r="B17" t="s">
        <v>16</v>
      </c>
      <c r="C17" t="s">
        <v>41</v>
      </c>
      <c r="D17">
        <v>0.166355</v>
      </c>
      <c r="E17" t="s">
        <v>26</v>
      </c>
      <c r="F17" s="35">
        <v>0.69985050000000004</v>
      </c>
      <c r="G17" s="36">
        <v>0.39727449999999997</v>
      </c>
      <c r="H17" s="40">
        <v>2.7994020000000002</v>
      </c>
      <c r="I17" s="35">
        <v>0.21649309999999999</v>
      </c>
      <c r="J17" s="36">
        <v>0.17416139999999999</v>
      </c>
      <c r="K17" s="40">
        <v>0.81613029999999998</v>
      </c>
      <c r="L17" s="35">
        <v>0.57493689999999997</v>
      </c>
      <c r="M17" s="36">
        <v>0.34343360000000001</v>
      </c>
      <c r="N17" s="40">
        <v>2.2997480000000001</v>
      </c>
      <c r="O17" s="35">
        <v>0.54308420000000002</v>
      </c>
      <c r="P17" s="36">
        <v>0.32260889999999998</v>
      </c>
      <c r="Q17" s="40">
        <v>2.1723370000000002</v>
      </c>
      <c r="R17" s="35">
        <v>1.8791549999999999</v>
      </c>
      <c r="S17" s="36">
        <v>0.4128791</v>
      </c>
      <c r="T17" s="40">
        <v>7.5166190000000004</v>
      </c>
    </row>
    <row r="20" spans="1:20" x14ac:dyDescent="0.45">
      <c r="A20" t="s">
        <v>40</v>
      </c>
    </row>
    <row r="21" spans="1:20" x14ac:dyDescent="0.45">
      <c r="R21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0"/>
  <sheetViews>
    <sheetView topLeftCell="O1" workbookViewId="0">
      <selection activeCell="S2" sqref="S2:S17"/>
    </sheetView>
  </sheetViews>
  <sheetFormatPr baseColWidth="10" defaultRowHeight="14.25" x14ac:dyDescent="0.45"/>
  <cols>
    <col min="1" max="5" width="11.3984375"/>
    <col min="6" max="6" width="25.86328125" style="2" bestFit="1" customWidth="1"/>
    <col min="7" max="7" width="25.86328125" style="29" bestFit="1" customWidth="1"/>
    <col min="8" max="8" width="25.86328125" style="2" customWidth="1"/>
    <col min="9" max="9" width="33.3984375" style="29" bestFit="1" customWidth="1"/>
    <col min="10" max="10" width="25.86328125" style="29" bestFit="1" customWidth="1"/>
    <col min="11" max="11" width="25.86328125" style="2" customWidth="1"/>
    <col min="12" max="13" width="25.86328125" style="29" bestFit="1" customWidth="1"/>
    <col min="14" max="14" width="25.86328125" style="2" customWidth="1"/>
    <col min="15" max="15" width="33.3984375" style="29" bestFit="1" customWidth="1"/>
    <col min="16" max="16" width="25.86328125" style="29" bestFit="1" customWidth="1"/>
    <col min="17" max="17" width="25.86328125" style="2" customWidth="1"/>
    <col min="18" max="18" width="33.3984375" style="29" bestFit="1" customWidth="1"/>
    <col min="19" max="19" width="27" style="29" bestFit="1" customWidth="1"/>
    <col min="20" max="20" width="25.86328125" style="2" customWidth="1"/>
  </cols>
  <sheetData>
    <row r="1" spans="1:20" x14ac:dyDescent="0.45">
      <c r="A1" s="14" t="s">
        <v>10</v>
      </c>
      <c r="B1" s="14" t="s">
        <v>11</v>
      </c>
      <c r="C1" s="14" t="s">
        <v>43</v>
      </c>
      <c r="D1" s="14" t="s">
        <v>12</v>
      </c>
      <c r="E1" s="14" t="s">
        <v>14</v>
      </c>
      <c r="F1" s="22" t="s">
        <v>30</v>
      </c>
      <c r="G1" s="27" t="s">
        <v>31</v>
      </c>
      <c r="H1" s="41" t="s">
        <v>52</v>
      </c>
      <c r="I1" s="27" t="s">
        <v>32</v>
      </c>
      <c r="J1" s="27" t="s">
        <v>33</v>
      </c>
      <c r="K1" s="41" t="s">
        <v>53</v>
      </c>
      <c r="L1" s="27" t="s">
        <v>34</v>
      </c>
      <c r="M1" s="27" t="s">
        <v>35</v>
      </c>
      <c r="N1" s="41" t="s">
        <v>54</v>
      </c>
      <c r="O1" s="27" t="s">
        <v>36</v>
      </c>
      <c r="P1" s="28" t="s">
        <v>37</v>
      </c>
      <c r="Q1" s="42" t="s">
        <v>55</v>
      </c>
      <c r="R1" s="28" t="s">
        <v>38</v>
      </c>
      <c r="S1" s="39" t="s">
        <v>39</v>
      </c>
      <c r="T1" s="41" t="s">
        <v>56</v>
      </c>
    </row>
    <row r="2" spans="1:20" x14ac:dyDescent="0.45">
      <c r="A2" t="s">
        <v>21</v>
      </c>
      <c r="B2" t="s">
        <v>19</v>
      </c>
      <c r="C2" t="s">
        <v>42</v>
      </c>
      <c r="D2">
        <v>0.20210800000000001</v>
      </c>
      <c r="E2" t="s">
        <v>17</v>
      </c>
      <c r="F2" s="34">
        <v>1.2883E-4</v>
      </c>
      <c r="G2" s="36">
        <v>0</v>
      </c>
      <c r="H2" s="40">
        <v>5.1531999999999999E-4</v>
      </c>
      <c r="I2" s="34">
        <v>1.4807530999999999E-4</v>
      </c>
      <c r="J2" s="36">
        <v>0</v>
      </c>
      <c r="K2" s="40">
        <v>5.9230000000000003E-4</v>
      </c>
      <c r="L2" s="34">
        <v>1.2761726299999999E-4</v>
      </c>
      <c r="M2" s="36">
        <v>0</v>
      </c>
      <c r="N2" s="40">
        <v>5.1046800000000003E-4</v>
      </c>
      <c r="O2" s="34">
        <v>2.0259348300000001E-4</v>
      </c>
      <c r="P2" s="36">
        <v>0</v>
      </c>
      <c r="Q2" s="40">
        <v>8.1037199999999996E-4</v>
      </c>
      <c r="R2" s="35">
        <v>3.7682170000000001E-2</v>
      </c>
      <c r="S2" s="36">
        <v>4.0061720000000001E-18</v>
      </c>
      <c r="T2" s="40">
        <v>3.7926349999999998E-2</v>
      </c>
    </row>
    <row r="3" spans="1:20" x14ac:dyDescent="0.45">
      <c r="A3" t="s">
        <v>44</v>
      </c>
      <c r="B3" t="s">
        <v>19</v>
      </c>
      <c r="C3" t="s">
        <v>42</v>
      </c>
      <c r="D3">
        <v>0.20210800000000001</v>
      </c>
      <c r="E3" t="s">
        <v>26</v>
      </c>
      <c r="F3" s="35">
        <v>0.61370000000000002</v>
      </c>
      <c r="G3" s="36">
        <v>0</v>
      </c>
      <c r="H3" s="40">
        <v>0.61408649999999998</v>
      </c>
      <c r="I3" s="34">
        <v>1.4807530999999999E-4</v>
      </c>
      <c r="J3" s="36">
        <v>0</v>
      </c>
      <c r="K3" s="40">
        <v>5.9230000000000003E-4</v>
      </c>
      <c r="L3" s="35">
        <v>0.61749399999999999</v>
      </c>
      <c r="M3" s="36">
        <v>0.69481979999999999</v>
      </c>
      <c r="N3" s="40">
        <v>2.2427549999999998</v>
      </c>
      <c r="O3" s="35">
        <v>0.17222380000000001</v>
      </c>
      <c r="P3" s="36">
        <v>9.0960840000000001E-2</v>
      </c>
      <c r="Q3" s="40">
        <v>0.48910520000000002</v>
      </c>
      <c r="R3" s="35">
        <v>3.034754</v>
      </c>
      <c r="S3" s="36">
        <v>5.7587299999999999</v>
      </c>
      <c r="T3" s="40">
        <v>12.13636</v>
      </c>
    </row>
    <row r="4" spans="1:20" x14ac:dyDescent="0.45">
      <c r="A4" t="s">
        <v>23</v>
      </c>
      <c r="B4" t="s">
        <v>19</v>
      </c>
      <c r="C4" t="s">
        <v>42</v>
      </c>
      <c r="D4">
        <v>0.20416100000000001</v>
      </c>
      <c r="E4" t="s">
        <v>17</v>
      </c>
      <c r="F4" s="34">
        <v>1.2883E-4</v>
      </c>
      <c r="G4" s="36">
        <v>0</v>
      </c>
      <c r="H4" s="40">
        <v>5.1531999999999999E-4</v>
      </c>
      <c r="I4" s="34">
        <v>1.4807530999999999E-4</v>
      </c>
      <c r="J4" s="36">
        <v>0</v>
      </c>
      <c r="K4" s="40">
        <v>5.9230000000000003E-4</v>
      </c>
      <c r="L4" s="34">
        <v>1.2761726299999999E-4</v>
      </c>
      <c r="M4" s="36">
        <v>0</v>
      </c>
      <c r="N4" s="40">
        <v>5.1046800000000003E-4</v>
      </c>
      <c r="O4" s="35">
        <v>1.755058E-2</v>
      </c>
      <c r="P4" s="36">
        <v>0</v>
      </c>
      <c r="Q4" s="40">
        <v>1.8158359999999998E-2</v>
      </c>
      <c r="R4" s="34">
        <v>8.1393324599999994E-5</v>
      </c>
      <c r="S4" s="36">
        <v>0</v>
      </c>
      <c r="T4" s="40">
        <v>3.255733E-4</v>
      </c>
    </row>
    <row r="5" spans="1:20" x14ac:dyDescent="0.45">
      <c r="A5" t="s">
        <v>45</v>
      </c>
      <c r="B5" t="s">
        <v>19</v>
      </c>
      <c r="C5" t="s">
        <v>42</v>
      </c>
      <c r="D5">
        <v>0.20416100000000001</v>
      </c>
      <c r="E5" t="s">
        <v>26</v>
      </c>
      <c r="F5" s="35">
        <v>0.44967940000000001</v>
      </c>
      <c r="G5" s="36">
        <v>0.53131709999999999</v>
      </c>
      <c r="H5" s="40">
        <v>1.7764690000000001</v>
      </c>
      <c r="I5" s="35">
        <v>0.34369749999999999</v>
      </c>
      <c r="J5" s="36">
        <v>0.44357760000000002</v>
      </c>
      <c r="K5" s="40">
        <v>1.3726510000000001</v>
      </c>
      <c r="L5" s="35">
        <v>0.36856470000000002</v>
      </c>
      <c r="M5" s="36">
        <v>0.28363850000000002</v>
      </c>
      <c r="N5" s="40">
        <v>1.474259</v>
      </c>
      <c r="O5" s="35">
        <v>1.384091</v>
      </c>
      <c r="P5" s="36">
        <v>1.1302829999999999</v>
      </c>
      <c r="Q5" s="40">
        <v>5.3190379999999999</v>
      </c>
      <c r="R5" s="35">
        <v>3.4608050000000001</v>
      </c>
      <c r="S5" s="36">
        <v>4.7319250000000004</v>
      </c>
      <c r="T5" s="40">
        <v>13.843220000000001</v>
      </c>
    </row>
    <row r="6" spans="1:20" x14ac:dyDescent="0.45">
      <c r="A6" t="s">
        <v>18</v>
      </c>
      <c r="B6" t="s">
        <v>19</v>
      </c>
      <c r="C6" t="s">
        <v>41</v>
      </c>
      <c r="D6">
        <v>0.156274</v>
      </c>
      <c r="E6" t="s">
        <v>17</v>
      </c>
      <c r="F6" s="34">
        <v>1.2883E-4</v>
      </c>
      <c r="G6" s="36">
        <v>0</v>
      </c>
      <c r="H6" s="40">
        <v>5.1531999999999999E-4</v>
      </c>
      <c r="I6" s="34">
        <v>1.4807530999999999E-4</v>
      </c>
      <c r="J6" s="36">
        <v>0</v>
      </c>
      <c r="K6" s="40">
        <v>5.9230000000000003E-4</v>
      </c>
      <c r="L6" s="34">
        <v>1.2761726299999999E-4</v>
      </c>
      <c r="M6" s="36">
        <v>0</v>
      </c>
      <c r="N6" s="40">
        <v>5.1046800000000003E-4</v>
      </c>
      <c r="O6" s="34">
        <v>2.0259348300000001E-4</v>
      </c>
      <c r="P6" s="36">
        <v>0</v>
      </c>
      <c r="Q6" s="40">
        <v>8.1037199999999996E-4</v>
      </c>
      <c r="R6" s="34">
        <v>8.1393324599999994E-5</v>
      </c>
      <c r="S6" s="36">
        <v>0</v>
      </c>
      <c r="T6" s="40">
        <v>3.255733E-4</v>
      </c>
    </row>
    <row r="7" spans="1:20" x14ac:dyDescent="0.45">
      <c r="A7" t="s">
        <v>46</v>
      </c>
      <c r="B7" t="s">
        <v>19</v>
      </c>
      <c r="C7" t="s">
        <v>41</v>
      </c>
      <c r="D7">
        <v>0.156274</v>
      </c>
      <c r="E7" t="s">
        <v>26</v>
      </c>
      <c r="F7" s="35">
        <v>0.23354839999999999</v>
      </c>
      <c r="G7" s="36">
        <v>0.39079439999999999</v>
      </c>
      <c r="H7" s="40">
        <v>0.92888740000000003</v>
      </c>
      <c r="I7" s="35">
        <v>0.28401660000000001</v>
      </c>
      <c r="J7" s="36">
        <v>6.172366E-2</v>
      </c>
      <c r="K7" s="40">
        <v>0.66782439999999998</v>
      </c>
      <c r="L7" s="35">
        <v>0.65725489999999998</v>
      </c>
      <c r="M7" s="36">
        <v>0.1578765</v>
      </c>
      <c r="N7" s="40">
        <v>2.6290200000000001</v>
      </c>
      <c r="O7" s="35">
        <v>0.3421264</v>
      </c>
      <c r="P7" s="36">
        <v>0.35360510000000001</v>
      </c>
      <c r="Q7" s="40">
        <v>1.3562989999999999</v>
      </c>
      <c r="R7" s="35">
        <v>1.1329530000000001</v>
      </c>
      <c r="S7" s="36">
        <v>0.95027649999999997</v>
      </c>
      <c r="T7" s="40">
        <v>4.3137340000000002</v>
      </c>
    </row>
    <row r="8" spans="1:20" x14ac:dyDescent="0.45">
      <c r="A8" t="s">
        <v>24</v>
      </c>
      <c r="B8" t="s">
        <v>19</v>
      </c>
      <c r="C8" t="s">
        <v>41</v>
      </c>
      <c r="D8">
        <v>0.226966</v>
      </c>
      <c r="E8" t="s">
        <v>17</v>
      </c>
      <c r="F8" s="34">
        <v>1.2883E-4</v>
      </c>
      <c r="G8" s="36">
        <v>0</v>
      </c>
      <c r="H8" s="40">
        <v>5.1531999999999999E-4</v>
      </c>
      <c r="I8" s="34">
        <v>1.4807530999999999E-4</v>
      </c>
      <c r="J8" s="36">
        <v>0</v>
      </c>
      <c r="K8" s="40">
        <v>5.9230000000000003E-4</v>
      </c>
      <c r="L8" s="35">
        <v>7.0164299999999997E-3</v>
      </c>
      <c r="M8" s="36">
        <v>1.001543E-18</v>
      </c>
      <c r="N8" s="40">
        <v>7.3992809999999997E-3</v>
      </c>
      <c r="O8" s="34">
        <v>2.0259348300000001E-4</v>
      </c>
      <c r="P8" s="36">
        <v>0</v>
      </c>
      <c r="Q8" s="40">
        <v>8.1037199999999996E-4</v>
      </c>
      <c r="R8" s="35">
        <v>3.4406999999999998E-4</v>
      </c>
      <c r="S8" s="36">
        <v>6.2596439999999997E-20</v>
      </c>
      <c r="T8" s="40">
        <v>5.8825000000000001E-4</v>
      </c>
    </row>
    <row r="9" spans="1:20" x14ac:dyDescent="0.45">
      <c r="A9" t="s">
        <v>47</v>
      </c>
      <c r="B9" t="s">
        <v>19</v>
      </c>
      <c r="C9" t="s">
        <v>41</v>
      </c>
      <c r="D9">
        <v>0.226966</v>
      </c>
      <c r="E9" t="s">
        <v>26</v>
      </c>
      <c r="F9" s="35">
        <v>0.22099379999999999</v>
      </c>
      <c r="G9" s="36">
        <v>0.23669480000000001</v>
      </c>
      <c r="H9" s="40">
        <v>0.7898577</v>
      </c>
      <c r="I9" s="35">
        <v>0.1313</v>
      </c>
      <c r="J9" s="36">
        <v>1.6024689999999999E-17</v>
      </c>
      <c r="K9" s="40">
        <v>0.13174420000000001</v>
      </c>
      <c r="L9" s="34">
        <v>1.2761726299999999E-4</v>
      </c>
      <c r="M9" s="36">
        <v>0</v>
      </c>
      <c r="N9" s="40">
        <v>5.1046800000000003E-4</v>
      </c>
      <c r="O9" s="35">
        <v>1.0617000000000001</v>
      </c>
      <c r="P9" s="36">
        <v>0</v>
      </c>
      <c r="Q9" s="40">
        <v>1.062308</v>
      </c>
      <c r="R9" s="35">
        <v>0.49076589999999998</v>
      </c>
      <c r="S9" s="36">
        <v>0.72074640000000001</v>
      </c>
      <c r="T9" s="40">
        <v>1.9159630000000001</v>
      </c>
    </row>
    <row r="10" spans="1:20" x14ac:dyDescent="0.45">
      <c r="A10" t="s">
        <v>22</v>
      </c>
      <c r="B10" t="s">
        <v>16</v>
      </c>
      <c r="C10" t="s">
        <v>42</v>
      </c>
      <c r="D10">
        <v>0.15523300000000001</v>
      </c>
      <c r="E10" t="s">
        <v>17</v>
      </c>
      <c r="F10" s="34">
        <v>1.2883E-4</v>
      </c>
      <c r="G10" s="36">
        <v>0</v>
      </c>
      <c r="H10" s="40">
        <v>5.1531999999999999E-4</v>
      </c>
      <c r="I10" s="34">
        <v>1.4807530999999999E-4</v>
      </c>
      <c r="J10" s="36">
        <v>0</v>
      </c>
      <c r="K10" s="40">
        <v>5.9230000000000003E-4</v>
      </c>
      <c r="L10" s="34">
        <v>1.2761726299999999E-4</v>
      </c>
      <c r="M10" s="36">
        <v>0</v>
      </c>
      <c r="N10" s="40">
        <v>5.1046800000000003E-4</v>
      </c>
      <c r="O10" s="34">
        <v>2.0259348300000001E-4</v>
      </c>
      <c r="P10" s="36">
        <v>0</v>
      </c>
      <c r="Q10" s="40">
        <v>8.1037199999999996E-4</v>
      </c>
      <c r="R10" s="34">
        <v>8.1393324599999994E-5</v>
      </c>
      <c r="S10" s="36">
        <v>0</v>
      </c>
      <c r="T10" s="40">
        <v>3.255733E-4</v>
      </c>
    </row>
    <row r="11" spans="1:20" x14ac:dyDescent="0.45">
      <c r="A11" t="s">
        <v>48</v>
      </c>
      <c r="B11" t="s">
        <v>16</v>
      </c>
      <c r="C11" t="s">
        <v>42</v>
      </c>
      <c r="D11">
        <v>0.15523300000000001</v>
      </c>
      <c r="E11" t="s">
        <v>26</v>
      </c>
      <c r="F11" s="35">
        <v>1.1754279999999999</v>
      </c>
      <c r="G11" s="36">
        <v>1.7792239999999999</v>
      </c>
      <c r="H11" s="40">
        <v>4.6140169999999996</v>
      </c>
      <c r="I11" s="35">
        <v>0.3004578</v>
      </c>
      <c r="J11" s="36">
        <v>0.29487140000000001</v>
      </c>
      <c r="K11" s="40">
        <v>1.042387</v>
      </c>
      <c r="L11" s="35">
        <v>1.088894</v>
      </c>
      <c r="M11" s="36">
        <v>1.1605749999999999</v>
      </c>
      <c r="N11" s="40">
        <v>4.3021219999999998</v>
      </c>
      <c r="O11" s="35">
        <v>1.027277</v>
      </c>
      <c r="P11" s="36">
        <v>1.4081969999999999</v>
      </c>
      <c r="Q11" s="40">
        <v>4.0820020000000001</v>
      </c>
      <c r="R11" s="35">
        <v>1.4818359999999999</v>
      </c>
      <c r="S11" s="36">
        <v>2.0583140000000002</v>
      </c>
      <c r="T11" s="40">
        <v>5.8646209999999996</v>
      </c>
    </row>
    <row r="12" spans="1:20" x14ac:dyDescent="0.45">
      <c r="A12" t="s">
        <v>25</v>
      </c>
      <c r="B12" t="s">
        <v>16</v>
      </c>
      <c r="C12" t="s">
        <v>42</v>
      </c>
      <c r="D12">
        <v>0.17174500000000001</v>
      </c>
      <c r="E12" t="s">
        <v>17</v>
      </c>
      <c r="F12" s="34">
        <v>1.2883E-4</v>
      </c>
      <c r="G12" s="36">
        <v>0</v>
      </c>
      <c r="H12" s="40">
        <v>5.1531999999999999E-4</v>
      </c>
      <c r="I12" s="34">
        <v>1.4807530999999999E-4</v>
      </c>
      <c r="J12" s="36">
        <v>0</v>
      </c>
      <c r="K12" s="40">
        <v>5.9230000000000003E-4</v>
      </c>
      <c r="L12" s="35">
        <v>9.2531090000000007E-3</v>
      </c>
      <c r="M12" s="36">
        <v>0</v>
      </c>
      <c r="N12" s="40">
        <v>9.6359600000000007E-3</v>
      </c>
      <c r="O12" s="35">
        <v>3.7931899999999998E-2</v>
      </c>
      <c r="P12" s="36">
        <v>4.0061720000000001E-18</v>
      </c>
      <c r="Q12" s="40">
        <v>3.853968E-2</v>
      </c>
      <c r="R12" s="35">
        <v>2.3718900000000001E-2</v>
      </c>
      <c r="S12" s="36">
        <v>2.0030860000000001E-18</v>
      </c>
      <c r="T12" s="40">
        <v>2.3963080000000001E-2</v>
      </c>
    </row>
    <row r="13" spans="1:20" x14ac:dyDescent="0.45">
      <c r="A13" t="s">
        <v>49</v>
      </c>
      <c r="B13" t="s">
        <v>16</v>
      </c>
      <c r="C13" t="s">
        <v>42</v>
      </c>
      <c r="D13">
        <v>0.17174500000000001</v>
      </c>
      <c r="E13" t="s">
        <v>26</v>
      </c>
      <c r="F13" s="35">
        <v>0.58478439999999998</v>
      </c>
      <c r="G13" s="36">
        <v>0.52342900000000003</v>
      </c>
      <c r="H13" s="40">
        <v>2.3391380000000002</v>
      </c>
      <c r="I13" s="35">
        <v>0.37762699999999999</v>
      </c>
      <c r="J13" s="36">
        <v>0</v>
      </c>
      <c r="K13" s="40">
        <v>0.3780713</v>
      </c>
      <c r="L13" s="35">
        <v>0.61611380000000004</v>
      </c>
      <c r="M13" s="36">
        <v>0.4803695</v>
      </c>
      <c r="N13" s="40">
        <v>2.315928</v>
      </c>
      <c r="O13" s="35">
        <v>1.45546</v>
      </c>
      <c r="P13" s="36">
        <v>1.9580960000000001</v>
      </c>
      <c r="Q13" s="40">
        <v>5.8218389999999998</v>
      </c>
      <c r="R13" s="35">
        <v>79.249449999999996</v>
      </c>
      <c r="S13" s="36">
        <v>78.701269999999994</v>
      </c>
      <c r="T13" s="40">
        <v>316.99779999999998</v>
      </c>
    </row>
    <row r="14" spans="1:20" x14ac:dyDescent="0.45">
      <c r="A14" t="s">
        <v>15</v>
      </c>
      <c r="B14" t="s">
        <v>16</v>
      </c>
      <c r="C14" t="s">
        <v>41</v>
      </c>
      <c r="D14">
        <v>0.187972</v>
      </c>
      <c r="E14" t="s">
        <v>17</v>
      </c>
      <c r="F14" s="34">
        <v>1.2883E-4</v>
      </c>
      <c r="G14" s="35">
        <v>0</v>
      </c>
      <c r="H14" s="40">
        <v>5.1531999999999999E-4</v>
      </c>
      <c r="I14" s="34">
        <v>1.4807530999999999E-4</v>
      </c>
      <c r="J14" s="36">
        <v>0</v>
      </c>
      <c r="K14" s="40">
        <v>5.9230000000000003E-4</v>
      </c>
      <c r="L14" s="34">
        <v>1.2761726299999999E-4</v>
      </c>
      <c r="M14" s="36">
        <v>0</v>
      </c>
      <c r="N14" s="40">
        <v>5.1046800000000003E-4</v>
      </c>
      <c r="O14" s="35">
        <v>2.5118089999999999E-2</v>
      </c>
      <c r="P14" s="36">
        <v>4.0061720000000001E-18</v>
      </c>
      <c r="Q14" s="40">
        <v>2.5725870000000001E-2</v>
      </c>
      <c r="R14" s="35">
        <v>2.2930519999999999E-2</v>
      </c>
      <c r="S14" s="36">
        <v>2.0030860000000001E-18</v>
      </c>
      <c r="T14" s="40">
        <v>2.3174699999999999E-2</v>
      </c>
    </row>
    <row r="15" spans="1:20" x14ac:dyDescent="0.45">
      <c r="A15" t="s">
        <v>50</v>
      </c>
      <c r="B15" t="s">
        <v>16</v>
      </c>
      <c r="C15" t="s">
        <v>41</v>
      </c>
      <c r="D15">
        <v>0.187972</v>
      </c>
      <c r="E15" t="s">
        <v>26</v>
      </c>
      <c r="F15" s="35">
        <v>0.75691189999999997</v>
      </c>
      <c r="G15" s="36">
        <v>0.78698970000000001</v>
      </c>
      <c r="H15" s="40">
        <v>3.0052340000000002</v>
      </c>
      <c r="I15" s="35">
        <v>0.17433129999999999</v>
      </c>
      <c r="J15" s="36">
        <v>0</v>
      </c>
      <c r="K15" s="40">
        <v>0.1747756</v>
      </c>
      <c r="L15" s="35">
        <v>0.68528750000000005</v>
      </c>
      <c r="M15" s="36">
        <v>0.47510259999999999</v>
      </c>
      <c r="N15" s="40">
        <v>2.5688499999999999</v>
      </c>
      <c r="O15" s="35">
        <v>1.8469610000000001</v>
      </c>
      <c r="P15" s="36">
        <v>0.78079770000000004</v>
      </c>
      <c r="Q15" s="40">
        <v>4.941573</v>
      </c>
      <c r="R15" s="35">
        <v>2.0430459999999999</v>
      </c>
      <c r="S15" s="36">
        <v>1.49871</v>
      </c>
      <c r="T15" s="40">
        <v>8.1721839999999997</v>
      </c>
    </row>
    <row r="16" spans="1:20" x14ac:dyDescent="0.45">
      <c r="A16" t="s">
        <v>20</v>
      </c>
      <c r="B16" t="s">
        <v>16</v>
      </c>
      <c r="C16" t="s">
        <v>41</v>
      </c>
      <c r="D16">
        <v>0.166355</v>
      </c>
      <c r="E16" t="s">
        <v>17</v>
      </c>
      <c r="F16" s="35">
        <v>5.869137E-3</v>
      </c>
      <c r="G16" s="36">
        <v>1.001543E-18</v>
      </c>
      <c r="H16" s="40">
        <v>6.2556269999999997E-3</v>
      </c>
      <c r="I16" s="34">
        <v>1.4807530999999999E-4</v>
      </c>
      <c r="J16" s="36">
        <v>0</v>
      </c>
      <c r="K16" s="40">
        <v>5.9230000000000003E-4</v>
      </c>
      <c r="L16" s="34">
        <v>1.2761726299999999E-4</v>
      </c>
      <c r="M16" s="36">
        <v>0</v>
      </c>
      <c r="N16" s="40">
        <v>5.1046800000000003E-4</v>
      </c>
      <c r="O16" s="34">
        <v>2.0259348300000001E-4</v>
      </c>
      <c r="P16" s="36">
        <v>0</v>
      </c>
      <c r="Q16" s="40">
        <v>8.1037199999999996E-4</v>
      </c>
      <c r="R16" s="35">
        <v>3.7290770000000001E-2</v>
      </c>
      <c r="S16" s="36">
        <v>0</v>
      </c>
      <c r="T16" s="40">
        <v>3.7534949999999997E-2</v>
      </c>
    </row>
    <row r="17" spans="1:20" x14ac:dyDescent="0.45">
      <c r="A17" t="s">
        <v>51</v>
      </c>
      <c r="B17" t="s">
        <v>16</v>
      </c>
      <c r="C17" t="s">
        <v>41</v>
      </c>
      <c r="D17">
        <v>0.166355</v>
      </c>
      <c r="E17" t="s">
        <v>26</v>
      </c>
      <c r="F17" s="35">
        <v>2.1925650000000001</v>
      </c>
      <c r="G17" s="36">
        <v>3.2868270000000002</v>
      </c>
      <c r="H17" s="40">
        <v>8.591996</v>
      </c>
      <c r="I17" s="35">
        <v>0.26851000000000003</v>
      </c>
      <c r="J17" s="36">
        <v>0.20643349999999999</v>
      </c>
      <c r="K17" s="40">
        <v>0.85675219999999996</v>
      </c>
      <c r="L17" s="35">
        <v>1.420107</v>
      </c>
      <c r="M17" s="36">
        <v>1.088239</v>
      </c>
      <c r="N17" s="40">
        <v>5.6804300000000003</v>
      </c>
      <c r="O17" s="35">
        <v>1.919567</v>
      </c>
      <c r="P17" s="36">
        <v>2.1082510000000001</v>
      </c>
      <c r="Q17" s="40">
        <v>7.678267</v>
      </c>
      <c r="R17" s="35">
        <v>5.0345069999999996</v>
      </c>
      <c r="S17" s="36">
        <v>4.1603050000000001</v>
      </c>
      <c r="T17" s="40">
        <v>20.138030000000001</v>
      </c>
    </row>
    <row r="20" spans="1:20" x14ac:dyDescent="0.45">
      <c r="A20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0"/>
  <sheetViews>
    <sheetView topLeftCell="O1" workbookViewId="0">
      <selection activeCell="S2" sqref="S2:S17"/>
    </sheetView>
  </sheetViews>
  <sheetFormatPr baseColWidth="10" defaultRowHeight="14.25" x14ac:dyDescent="0.45"/>
  <cols>
    <col min="1" max="1" width="14.3984375" customWidth="1"/>
    <col min="2" max="5" width="11.3984375"/>
    <col min="6" max="6" width="37.73046875" style="2" bestFit="1" customWidth="1"/>
    <col min="7" max="7" width="25.86328125" style="29" bestFit="1" customWidth="1"/>
    <col min="8" max="8" width="19.59765625" style="2" customWidth="1"/>
    <col min="9" max="9" width="37.73046875" style="29" bestFit="1" customWidth="1"/>
    <col min="10" max="10" width="25.86328125" style="29" bestFit="1" customWidth="1"/>
    <col min="11" max="11" width="20.3984375" style="2" customWidth="1"/>
    <col min="12" max="12" width="37.73046875" style="29" bestFit="1" customWidth="1"/>
    <col min="13" max="13" width="25.86328125" style="29" bestFit="1" customWidth="1"/>
    <col min="14" max="14" width="16.86328125" style="2" customWidth="1"/>
    <col min="15" max="15" width="37.73046875" style="29" bestFit="1" customWidth="1"/>
    <col min="16" max="16" width="25.86328125" style="29" bestFit="1" customWidth="1"/>
    <col min="17" max="17" width="16" style="2" customWidth="1"/>
    <col min="18" max="18" width="37.73046875" style="29" bestFit="1" customWidth="1"/>
    <col min="19" max="19" width="27" style="29" bestFit="1" customWidth="1"/>
    <col min="20" max="20" width="16.3984375" style="2" customWidth="1"/>
  </cols>
  <sheetData>
    <row r="1" spans="1:20" x14ac:dyDescent="0.45">
      <c r="A1" s="14" t="s">
        <v>10</v>
      </c>
      <c r="B1" s="14" t="s">
        <v>11</v>
      </c>
      <c r="C1" s="14" t="s">
        <v>43</v>
      </c>
      <c r="D1" s="14" t="s">
        <v>12</v>
      </c>
      <c r="E1" s="14" t="s">
        <v>14</v>
      </c>
      <c r="F1" s="22" t="s">
        <v>30</v>
      </c>
      <c r="G1" s="27" t="s">
        <v>31</v>
      </c>
      <c r="H1" s="41" t="s">
        <v>52</v>
      </c>
      <c r="I1" s="27" t="s">
        <v>32</v>
      </c>
      <c r="J1" s="27" t="s">
        <v>33</v>
      </c>
      <c r="K1" s="41" t="s">
        <v>53</v>
      </c>
      <c r="L1" s="27" t="s">
        <v>34</v>
      </c>
      <c r="M1" s="27" t="s">
        <v>35</v>
      </c>
      <c r="N1" s="41" t="s">
        <v>54</v>
      </c>
      <c r="O1" s="27" t="s">
        <v>36</v>
      </c>
      <c r="P1" s="28" t="s">
        <v>37</v>
      </c>
      <c r="Q1" s="42" t="s">
        <v>55</v>
      </c>
      <c r="R1" s="28" t="s">
        <v>38</v>
      </c>
      <c r="S1" s="39" t="s">
        <v>39</v>
      </c>
      <c r="T1" s="43" t="s">
        <v>56</v>
      </c>
    </row>
    <row r="2" spans="1:20" x14ac:dyDescent="0.45">
      <c r="A2" t="s">
        <v>21</v>
      </c>
      <c r="B2" t="s">
        <v>19</v>
      </c>
      <c r="C2" t="s">
        <v>42</v>
      </c>
      <c r="D2">
        <v>0.20210800000000001</v>
      </c>
      <c r="E2" t="s">
        <v>17</v>
      </c>
      <c r="F2" s="35">
        <v>3.893671E-3</v>
      </c>
      <c r="G2" s="36">
        <v>2.5038580000000002E-19</v>
      </c>
      <c r="H2" s="40">
        <v>4.2801610000000002E-3</v>
      </c>
      <c r="I2" s="34">
        <v>1.4807530999999999E-4</v>
      </c>
      <c r="J2" s="36">
        <v>0</v>
      </c>
      <c r="K2" s="40">
        <v>5.9230120000000001E-4</v>
      </c>
      <c r="L2" s="34">
        <v>1.2761726299999999E-4</v>
      </c>
      <c r="M2" s="36">
        <v>0</v>
      </c>
      <c r="N2" s="40">
        <v>5.1046920000000001E-4</v>
      </c>
      <c r="O2" s="35">
        <v>3.0317210000000001E-2</v>
      </c>
      <c r="P2" s="36">
        <v>2.0030860000000001E-18</v>
      </c>
      <c r="Q2" s="40">
        <v>3.0924989999999999E-2</v>
      </c>
      <c r="R2" s="37">
        <v>8.1393324583969594E-6</v>
      </c>
      <c r="S2" s="36">
        <v>0</v>
      </c>
      <c r="T2" s="40">
        <v>3.2557320000000002E-4</v>
      </c>
    </row>
    <row r="3" spans="1:20" x14ac:dyDescent="0.45">
      <c r="A3" t="s">
        <v>44</v>
      </c>
      <c r="B3" t="s">
        <v>19</v>
      </c>
      <c r="C3" t="s">
        <v>42</v>
      </c>
      <c r="D3">
        <v>0.20210800000000001</v>
      </c>
      <c r="E3" t="s">
        <v>26</v>
      </c>
      <c r="F3" s="35">
        <v>0.25172410000000001</v>
      </c>
      <c r="G3" s="36">
        <v>0.18180769999999999</v>
      </c>
      <c r="H3" s="40">
        <v>0.94962880000000005</v>
      </c>
      <c r="I3" s="35">
        <v>0.3175</v>
      </c>
      <c r="J3" s="35">
        <v>0</v>
      </c>
      <c r="K3" s="40">
        <v>0.31794420000000001</v>
      </c>
      <c r="L3" s="35">
        <v>0.68795030000000001</v>
      </c>
      <c r="M3" s="36">
        <v>0.63195170000000001</v>
      </c>
      <c r="N3" s="40">
        <v>2.3324549999999999</v>
      </c>
      <c r="O3" s="35">
        <v>1.6108</v>
      </c>
      <c r="P3" s="36">
        <v>0</v>
      </c>
      <c r="Q3" s="40">
        <v>1.611408</v>
      </c>
      <c r="R3" s="35">
        <v>1.3275749999999999</v>
      </c>
      <c r="S3" s="36">
        <v>2.6503519999999998</v>
      </c>
      <c r="T3" s="40">
        <v>5.3103160000000003</v>
      </c>
    </row>
    <row r="4" spans="1:20" x14ac:dyDescent="0.45">
      <c r="A4" t="s">
        <v>23</v>
      </c>
      <c r="B4" t="s">
        <v>19</v>
      </c>
      <c r="C4" t="s">
        <v>42</v>
      </c>
      <c r="D4">
        <v>0.20416100000000001</v>
      </c>
      <c r="E4" t="s">
        <v>17</v>
      </c>
      <c r="F4" s="34">
        <v>1.2883E-4</v>
      </c>
      <c r="G4" s="35">
        <v>0</v>
      </c>
      <c r="H4" s="40">
        <v>5.1531999999999999E-4</v>
      </c>
      <c r="I4" s="34">
        <v>1.4807530999999999E-4</v>
      </c>
      <c r="J4" s="36">
        <v>0</v>
      </c>
      <c r="K4" s="40">
        <v>5.9230120000000001E-4</v>
      </c>
      <c r="L4" s="35">
        <v>2.559618E-2</v>
      </c>
      <c r="M4" s="36">
        <v>2.0030860000000001E-18</v>
      </c>
      <c r="N4" s="40">
        <v>2.597903E-2</v>
      </c>
      <c r="O4" s="34">
        <v>2.0259348300000001E-4</v>
      </c>
      <c r="P4" s="36">
        <v>0</v>
      </c>
      <c r="Q4" s="40">
        <v>8.1037399999999999E-4</v>
      </c>
      <c r="R4" s="35">
        <v>1.3538639999999999E-2</v>
      </c>
      <c r="S4" s="36">
        <v>2.5951439999999999E-2</v>
      </c>
      <c r="T4" s="40">
        <v>5.4310209999999998E-2</v>
      </c>
    </row>
    <row r="5" spans="1:20" x14ac:dyDescent="0.45">
      <c r="A5" t="s">
        <v>45</v>
      </c>
      <c r="B5" t="s">
        <v>19</v>
      </c>
      <c r="C5" t="s">
        <v>42</v>
      </c>
      <c r="D5">
        <v>0.20416100000000001</v>
      </c>
      <c r="E5" t="s">
        <v>26</v>
      </c>
      <c r="F5" s="35">
        <v>1.379038</v>
      </c>
      <c r="G5" s="36">
        <v>2.2921710000000002</v>
      </c>
      <c r="H5" s="40">
        <v>5.480232</v>
      </c>
      <c r="I5" s="35">
        <v>0.1772474</v>
      </c>
      <c r="J5" s="36">
        <v>0.1095727</v>
      </c>
      <c r="K5" s="40">
        <v>0.70898939999999999</v>
      </c>
      <c r="L5" s="35">
        <v>0.93341019999999997</v>
      </c>
      <c r="M5" s="36">
        <v>0.68343580000000004</v>
      </c>
      <c r="N5" s="40">
        <v>3.733641</v>
      </c>
      <c r="O5" s="35">
        <v>1.281175</v>
      </c>
      <c r="P5" s="36">
        <v>1.407502</v>
      </c>
      <c r="Q5" s="40">
        <v>5.031892</v>
      </c>
      <c r="R5" s="35">
        <v>2.8749020000000001</v>
      </c>
      <c r="S5" s="36">
        <v>2.722591</v>
      </c>
      <c r="T5" s="40">
        <v>11.499610000000001</v>
      </c>
    </row>
    <row r="6" spans="1:20" x14ac:dyDescent="0.45">
      <c r="A6" t="s">
        <v>18</v>
      </c>
      <c r="B6" t="s">
        <v>19</v>
      </c>
      <c r="C6" t="s">
        <v>41</v>
      </c>
      <c r="D6">
        <v>0.156274</v>
      </c>
      <c r="E6" t="s">
        <v>17</v>
      </c>
      <c r="F6" s="34">
        <v>1.2883E-4</v>
      </c>
      <c r="G6" s="35">
        <v>0</v>
      </c>
      <c r="H6" s="40">
        <v>5.1531999999999999E-4</v>
      </c>
      <c r="I6" s="34">
        <v>1.4807530999999999E-4</v>
      </c>
      <c r="J6" s="36">
        <v>0</v>
      </c>
      <c r="K6" s="40">
        <v>5.9230120000000001E-4</v>
      </c>
      <c r="L6" s="34">
        <v>1.2761726299999999E-4</v>
      </c>
      <c r="M6" s="36">
        <v>0</v>
      </c>
      <c r="N6" s="40">
        <v>5.1046920000000001E-4</v>
      </c>
      <c r="O6" s="34">
        <v>2.0259348300000001E-4</v>
      </c>
      <c r="P6" s="36">
        <v>0</v>
      </c>
      <c r="Q6" s="40">
        <v>8.1037399999999999E-4</v>
      </c>
      <c r="R6" s="35">
        <v>5.7627230000000002E-2</v>
      </c>
      <c r="S6" s="36">
        <v>1.5206219999999999E-2</v>
      </c>
      <c r="T6" s="40">
        <v>0.13989180000000001</v>
      </c>
    </row>
    <row r="7" spans="1:20" x14ac:dyDescent="0.45">
      <c r="A7" t="s">
        <v>46</v>
      </c>
      <c r="B7" t="s">
        <v>19</v>
      </c>
      <c r="C7" t="s">
        <v>41</v>
      </c>
      <c r="D7">
        <v>0.156274</v>
      </c>
      <c r="E7" t="s">
        <v>26</v>
      </c>
      <c r="F7" s="35">
        <v>0.31649909999999998</v>
      </c>
      <c r="G7" s="36">
        <v>0.30772329999999998</v>
      </c>
      <c r="H7" s="40">
        <v>1.2417819999999999</v>
      </c>
      <c r="I7" s="35">
        <v>0.49137069999999999</v>
      </c>
      <c r="J7" s="36">
        <v>0</v>
      </c>
      <c r="K7" s="40">
        <v>0.491815</v>
      </c>
      <c r="L7" s="35">
        <v>0.35856519999999997</v>
      </c>
      <c r="M7" s="36">
        <v>0.29916290000000001</v>
      </c>
      <c r="N7" s="40">
        <v>1.3824380000000001</v>
      </c>
      <c r="O7" s="35">
        <v>0.362647</v>
      </c>
      <c r="P7" s="36">
        <v>0.31505519999999998</v>
      </c>
      <c r="Q7" s="40">
        <v>1.450588</v>
      </c>
      <c r="R7" s="35">
        <v>4.596095</v>
      </c>
      <c r="S7" s="36">
        <v>5.1447940000000001</v>
      </c>
      <c r="T7" s="40">
        <v>18.38438</v>
      </c>
    </row>
    <row r="8" spans="1:20" x14ac:dyDescent="0.45">
      <c r="A8" t="s">
        <v>24</v>
      </c>
      <c r="B8" t="s">
        <v>19</v>
      </c>
      <c r="C8" t="s">
        <v>41</v>
      </c>
      <c r="D8">
        <v>0.226966</v>
      </c>
      <c r="E8" t="s">
        <v>17</v>
      </c>
      <c r="F8" s="35">
        <v>4.2829310000000002E-3</v>
      </c>
      <c r="G8" s="36">
        <v>5.0077150000000001E-19</v>
      </c>
      <c r="H8" s="40">
        <v>4.669421E-3</v>
      </c>
      <c r="I8" s="34">
        <v>1.4807530999999999E-4</v>
      </c>
      <c r="J8" s="36">
        <v>0</v>
      </c>
      <c r="K8" s="40">
        <v>5.9230120000000001E-4</v>
      </c>
      <c r="L8" s="35">
        <v>1.2239770000000001E-2</v>
      </c>
      <c r="M8" s="36">
        <v>1.721603E-2</v>
      </c>
      <c r="N8" s="40">
        <v>4.7606000000000002E-2</v>
      </c>
      <c r="O8" s="35">
        <v>5.9737080000000003E-3</v>
      </c>
      <c r="P8" s="36">
        <v>5.0077150000000001E-19</v>
      </c>
      <c r="Q8" s="40">
        <v>6.5814890000000003E-3</v>
      </c>
      <c r="R8" s="35">
        <v>5.3297100000000003E-4</v>
      </c>
      <c r="S8" s="36">
        <v>6.2596439999999997E-20</v>
      </c>
      <c r="T8" s="40">
        <v>7.7715089999999998E-4</v>
      </c>
    </row>
    <row r="9" spans="1:20" x14ac:dyDescent="0.45">
      <c r="A9" t="s">
        <v>47</v>
      </c>
      <c r="B9" t="s">
        <v>19</v>
      </c>
      <c r="C9" t="s">
        <v>41</v>
      </c>
      <c r="D9">
        <v>0.226966</v>
      </c>
      <c r="E9" t="s">
        <v>26</v>
      </c>
      <c r="F9" s="35">
        <v>0.25719999999999998</v>
      </c>
      <c r="G9" s="35">
        <v>0</v>
      </c>
      <c r="H9" s="40">
        <v>0.2575865</v>
      </c>
      <c r="I9" s="34">
        <v>1.4807530999999999E-4</v>
      </c>
      <c r="J9" s="36">
        <v>0</v>
      </c>
      <c r="K9" s="40">
        <v>5.9230120000000001E-4</v>
      </c>
      <c r="L9" s="35">
        <v>0.21299999999999999</v>
      </c>
      <c r="M9" s="36">
        <v>0</v>
      </c>
      <c r="N9" s="40">
        <v>0.21338289999999999</v>
      </c>
      <c r="O9" s="34">
        <v>2.0259348300000001E-4</v>
      </c>
      <c r="P9" s="36">
        <v>0</v>
      </c>
      <c r="Q9" s="40">
        <v>8.1037399999999999E-4</v>
      </c>
      <c r="R9" s="37">
        <v>8.1393324583969594E-6</v>
      </c>
      <c r="S9" s="36">
        <v>0</v>
      </c>
      <c r="T9" s="40">
        <v>3.2557200000000001E-5</v>
      </c>
    </row>
    <row r="10" spans="1:20" x14ac:dyDescent="0.45">
      <c r="A10" t="s">
        <v>22</v>
      </c>
      <c r="B10" t="s">
        <v>16</v>
      </c>
      <c r="C10" t="s">
        <v>42</v>
      </c>
      <c r="D10">
        <v>0.15523300000000001</v>
      </c>
      <c r="E10" t="s">
        <v>17</v>
      </c>
      <c r="F10" s="34">
        <v>1.2883E-4</v>
      </c>
      <c r="G10" s="35">
        <v>0</v>
      </c>
      <c r="H10" s="40">
        <v>5.1531999999999999E-4</v>
      </c>
      <c r="I10" s="34">
        <v>1.4807530999999999E-4</v>
      </c>
      <c r="J10" s="36">
        <v>0</v>
      </c>
      <c r="K10" s="40">
        <v>5.9230120000000001E-4</v>
      </c>
      <c r="L10" s="35">
        <v>1.09444E-2</v>
      </c>
      <c r="M10" s="36">
        <v>2.0030860000000001E-18</v>
      </c>
      <c r="N10" s="40">
        <v>1.132726E-2</v>
      </c>
      <c r="O10" s="34">
        <v>2.0259348300000001E-4</v>
      </c>
      <c r="P10" s="36">
        <v>0</v>
      </c>
      <c r="Q10" s="40">
        <v>8.1037399999999999E-4</v>
      </c>
      <c r="R10" s="35">
        <v>2.580816E-2</v>
      </c>
      <c r="S10" s="36">
        <v>1.7654159999999999E-2</v>
      </c>
      <c r="T10" s="40">
        <v>7.9373620000000006E-2</v>
      </c>
    </row>
    <row r="11" spans="1:20" x14ac:dyDescent="0.45">
      <c r="A11" t="s">
        <v>48</v>
      </c>
      <c r="B11" t="s">
        <v>16</v>
      </c>
      <c r="C11" t="s">
        <v>42</v>
      </c>
      <c r="D11">
        <v>0.15523300000000001</v>
      </c>
      <c r="E11" t="s">
        <v>26</v>
      </c>
      <c r="F11" s="35">
        <v>0.58412070000000005</v>
      </c>
      <c r="G11" s="36">
        <v>0.80815210000000004</v>
      </c>
      <c r="H11" s="40">
        <v>2.2514180000000001</v>
      </c>
      <c r="I11" s="35">
        <v>0.24752440000000001</v>
      </c>
      <c r="J11" s="36">
        <v>0.1419724</v>
      </c>
      <c r="K11" s="40">
        <v>0.89009970000000005</v>
      </c>
      <c r="L11" s="35">
        <v>0.89562969999999997</v>
      </c>
      <c r="M11" s="36">
        <v>0.96473509999999996</v>
      </c>
      <c r="N11" s="40">
        <v>3.564845</v>
      </c>
      <c r="O11" s="35">
        <v>0.21528369999999999</v>
      </c>
      <c r="P11" s="36">
        <v>0.29459629999999998</v>
      </c>
      <c r="Q11" s="40">
        <v>0.85698129999999995</v>
      </c>
      <c r="R11" s="35">
        <v>2.370914</v>
      </c>
      <c r="S11" s="36">
        <v>1.7452780000000001</v>
      </c>
      <c r="T11" s="40">
        <v>9.4836559999999999</v>
      </c>
    </row>
    <row r="12" spans="1:20" x14ac:dyDescent="0.45">
      <c r="A12" t="s">
        <v>25</v>
      </c>
      <c r="B12" t="s">
        <v>16</v>
      </c>
      <c r="C12" t="s">
        <v>42</v>
      </c>
      <c r="D12">
        <v>0.17174500000000001</v>
      </c>
      <c r="E12" t="s">
        <v>17</v>
      </c>
      <c r="F12" s="34">
        <v>1.2883E-4</v>
      </c>
      <c r="G12" s="35">
        <v>0</v>
      </c>
      <c r="H12" s="40">
        <v>5.1531999999999999E-4</v>
      </c>
      <c r="I12" s="34">
        <v>1.4807530999999999E-4</v>
      </c>
      <c r="J12" s="36">
        <v>0</v>
      </c>
      <c r="K12" s="40">
        <v>5.9230120000000001E-4</v>
      </c>
      <c r="L12" s="35">
        <v>9.9455600000000009E-3</v>
      </c>
      <c r="M12" s="36">
        <v>1.001543E-18</v>
      </c>
      <c r="N12" s="40">
        <v>1.032841E-2</v>
      </c>
      <c r="O12" s="34">
        <v>2.0259348300000001E-4</v>
      </c>
      <c r="P12" s="36">
        <v>0</v>
      </c>
      <c r="Q12" s="40">
        <v>8.1037399999999999E-4</v>
      </c>
      <c r="R12" s="35">
        <v>2.2228700000000001E-2</v>
      </c>
      <c r="S12" s="36">
        <v>2.0030860000000001E-18</v>
      </c>
      <c r="T12" s="40">
        <v>2.2472880000000001E-2</v>
      </c>
    </row>
    <row r="13" spans="1:20" ht="15" customHeight="1" x14ac:dyDescent="0.45">
      <c r="A13" t="s">
        <v>49</v>
      </c>
      <c r="B13" t="s">
        <v>16</v>
      </c>
      <c r="C13" t="s">
        <v>42</v>
      </c>
      <c r="D13">
        <v>0.17174500000000001</v>
      </c>
      <c r="E13" t="s">
        <v>26</v>
      </c>
      <c r="F13" s="35">
        <v>9.627057E-2</v>
      </c>
      <c r="G13" s="36">
        <v>8.0123449999999997E-18</v>
      </c>
      <c r="H13" s="40">
        <v>9.6657060000000003E-2</v>
      </c>
      <c r="I13" s="35">
        <v>0.63903169999999998</v>
      </c>
      <c r="J13" s="36">
        <v>0</v>
      </c>
      <c r="K13" s="40">
        <v>0.63947600000000004</v>
      </c>
      <c r="L13" s="35">
        <v>0.54576760000000002</v>
      </c>
      <c r="M13" s="36">
        <v>0.30780819999999998</v>
      </c>
      <c r="N13" s="40">
        <v>2.183071</v>
      </c>
      <c r="O13" s="35">
        <v>0.18691530000000001</v>
      </c>
      <c r="P13" s="36">
        <v>0.27922180000000002</v>
      </c>
      <c r="Q13" s="40">
        <v>0.73238939999999997</v>
      </c>
      <c r="R13" s="35">
        <v>18.36947</v>
      </c>
      <c r="S13" s="36">
        <v>27.31559</v>
      </c>
      <c r="T13" s="40">
        <v>73.477890000000002</v>
      </c>
    </row>
    <row r="14" spans="1:20" x14ac:dyDescent="0.45">
      <c r="A14" t="s">
        <v>15</v>
      </c>
      <c r="B14" t="s">
        <v>16</v>
      </c>
      <c r="C14" t="s">
        <v>41</v>
      </c>
      <c r="D14">
        <v>0.187972</v>
      </c>
      <c r="E14" t="s">
        <v>17</v>
      </c>
      <c r="F14" s="34">
        <v>1.2883E-4</v>
      </c>
      <c r="G14" s="35">
        <v>0</v>
      </c>
      <c r="H14" s="40">
        <v>5.1531999999999999E-4</v>
      </c>
      <c r="I14" s="34">
        <v>1.4807530999999999E-4</v>
      </c>
      <c r="J14" s="36">
        <v>0</v>
      </c>
      <c r="K14" s="40">
        <v>5.9230120000000001E-4</v>
      </c>
      <c r="L14" s="34">
        <v>1.2761726299999999E-4</v>
      </c>
      <c r="M14" s="36">
        <v>0</v>
      </c>
      <c r="N14" s="40">
        <v>5.1046920000000001E-4</v>
      </c>
      <c r="O14" s="34">
        <v>2.0259348300000001E-4</v>
      </c>
      <c r="P14" s="36">
        <v>0</v>
      </c>
      <c r="Q14" s="40">
        <v>8.1037399999999999E-4</v>
      </c>
      <c r="R14" s="35">
        <v>4.2864819999999998E-2</v>
      </c>
      <c r="S14" s="36">
        <v>4.0061720000000001E-18</v>
      </c>
      <c r="T14" s="40">
        <v>4.3109000000000001E-2</v>
      </c>
    </row>
    <row r="15" spans="1:20" x14ac:dyDescent="0.45">
      <c r="A15" t="s">
        <v>50</v>
      </c>
      <c r="B15" t="s">
        <v>16</v>
      </c>
      <c r="C15" t="s">
        <v>41</v>
      </c>
      <c r="D15">
        <v>0.187972</v>
      </c>
      <c r="E15" t="s">
        <v>26</v>
      </c>
      <c r="F15" s="35">
        <v>0.40194849999999999</v>
      </c>
      <c r="G15" s="35">
        <v>0.20851230000000001</v>
      </c>
      <c r="H15" s="40">
        <v>1.1350690000000001</v>
      </c>
      <c r="I15" s="35">
        <v>0.1194557</v>
      </c>
      <c r="J15" s="36">
        <v>0.1042505</v>
      </c>
      <c r="K15" s="40">
        <v>0.39815400000000001</v>
      </c>
      <c r="L15" s="35">
        <v>0.90950929999999997</v>
      </c>
      <c r="M15" s="36">
        <v>0.91122219999999998</v>
      </c>
      <c r="N15" s="40">
        <v>3.5706869999999999</v>
      </c>
      <c r="O15" s="35">
        <v>0.99366719999999997</v>
      </c>
      <c r="P15" s="36">
        <v>0.87221919999999997</v>
      </c>
      <c r="Q15" s="40">
        <v>3.3165149999999999</v>
      </c>
      <c r="R15" s="35">
        <v>0.56464309999999995</v>
      </c>
      <c r="S15" s="36">
        <v>0.58183750000000001</v>
      </c>
      <c r="T15" s="40">
        <v>1.991333</v>
      </c>
    </row>
    <row r="16" spans="1:20" x14ac:dyDescent="0.45">
      <c r="A16" t="s">
        <v>20</v>
      </c>
      <c r="B16" t="s">
        <v>16</v>
      </c>
      <c r="C16" t="s">
        <v>41</v>
      </c>
      <c r="D16">
        <v>0.166355</v>
      </c>
      <c r="E16" t="s">
        <v>17</v>
      </c>
      <c r="F16" s="34">
        <v>1.2883E-4</v>
      </c>
      <c r="G16" s="35">
        <v>0</v>
      </c>
      <c r="H16" s="40">
        <v>5.1531999999999999E-4</v>
      </c>
      <c r="I16" s="34">
        <v>1.4807530999999999E-4</v>
      </c>
      <c r="J16" s="36">
        <v>0</v>
      </c>
      <c r="K16" s="40">
        <v>5.9230120000000001E-4</v>
      </c>
      <c r="L16" s="34">
        <v>1.2761726299999999E-4</v>
      </c>
      <c r="M16" s="36">
        <v>0</v>
      </c>
      <c r="N16" s="40">
        <v>5.1046920000000001E-4</v>
      </c>
      <c r="O16" s="34">
        <v>2.0259348300000001E-4</v>
      </c>
      <c r="P16" s="36">
        <v>0</v>
      </c>
      <c r="Q16" s="40">
        <v>8.1037399999999999E-4</v>
      </c>
      <c r="R16" s="37">
        <v>8.1393324583969594E-6</v>
      </c>
      <c r="S16" s="36">
        <v>0</v>
      </c>
      <c r="T16" s="40">
        <v>3.2557320000000002E-4</v>
      </c>
    </row>
    <row r="17" spans="1:20" x14ac:dyDescent="0.45">
      <c r="A17" t="s">
        <v>51</v>
      </c>
      <c r="B17" t="s">
        <v>16</v>
      </c>
      <c r="C17" t="s">
        <v>41</v>
      </c>
      <c r="D17">
        <v>0.166355</v>
      </c>
      <c r="E17" t="s">
        <v>26</v>
      </c>
      <c r="F17" s="35">
        <v>0.74279720000000005</v>
      </c>
      <c r="G17" s="36">
        <v>0.7205085</v>
      </c>
      <c r="H17" s="40">
        <v>2.8799600000000001</v>
      </c>
      <c r="I17" s="35">
        <v>0.3360631</v>
      </c>
      <c r="J17" s="36">
        <v>0.10371</v>
      </c>
      <c r="K17" s="40">
        <v>1.3442529999999999</v>
      </c>
      <c r="L17" s="35">
        <v>1.2773289999999999</v>
      </c>
      <c r="M17" s="36">
        <v>1.041248</v>
      </c>
      <c r="N17" s="40">
        <v>5.1093149999999996</v>
      </c>
      <c r="O17" s="35">
        <v>1.1579390000000001</v>
      </c>
      <c r="P17" s="36">
        <v>1.130803</v>
      </c>
      <c r="Q17" s="40">
        <v>4.5603759999999998</v>
      </c>
      <c r="R17" s="35">
        <v>1.455139</v>
      </c>
      <c r="S17" s="36">
        <v>1.161286</v>
      </c>
      <c r="T17" s="40">
        <v>5.8205549999999997</v>
      </c>
    </row>
    <row r="20" spans="1:20" x14ac:dyDescent="0.45">
      <c r="A20" t="s">
        <v>40</v>
      </c>
      <c r="R20" s="3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78"/>
  <sheetViews>
    <sheetView topLeftCell="A262" zoomScaleNormal="100" workbookViewId="0">
      <selection activeCell="A24" sqref="A24:C278"/>
    </sheetView>
  </sheetViews>
  <sheetFormatPr baseColWidth="10" defaultRowHeight="14.25" x14ac:dyDescent="0.45"/>
  <cols>
    <col min="2" max="12" width="25.86328125" bestFit="1" customWidth="1"/>
    <col min="13" max="13" width="27" bestFit="1" customWidth="1"/>
    <col min="14" max="18" width="25.86328125" bestFit="1" customWidth="1"/>
  </cols>
  <sheetData>
    <row r="1" spans="1:18" x14ac:dyDescent="0.45">
      <c r="A1" t="s">
        <v>57</v>
      </c>
      <c r="B1" t="s">
        <v>21</v>
      </c>
      <c r="C1" t="s">
        <v>44</v>
      </c>
      <c r="D1" t="s">
        <v>23</v>
      </c>
      <c r="E1" t="s">
        <v>45</v>
      </c>
      <c r="F1" t="s">
        <v>18</v>
      </c>
      <c r="G1" t="s">
        <v>46</v>
      </c>
      <c r="H1" t="s">
        <v>24</v>
      </c>
      <c r="I1" t="s">
        <v>47</v>
      </c>
      <c r="J1" t="s">
        <v>22</v>
      </c>
      <c r="K1" t="s">
        <v>48</v>
      </c>
      <c r="L1" t="s">
        <v>25</v>
      </c>
      <c r="M1" t="s">
        <v>49</v>
      </c>
      <c r="N1" t="s">
        <v>57</v>
      </c>
      <c r="O1" t="s">
        <v>15</v>
      </c>
      <c r="P1" t="s">
        <v>50</v>
      </c>
      <c r="Q1" t="s">
        <v>20</v>
      </c>
      <c r="R1" t="s">
        <v>51</v>
      </c>
    </row>
    <row r="2" spans="1:18" x14ac:dyDescent="0.45">
      <c r="A2" t="s">
        <v>58</v>
      </c>
      <c r="B2" s="35">
        <v>7.7192730000000005E-4</v>
      </c>
      <c r="C2" s="35">
        <v>1.800646E-4</v>
      </c>
      <c r="D2" s="35">
        <v>4.1828610000000001E-4</v>
      </c>
      <c r="E2" s="35">
        <v>3.472587E-4</v>
      </c>
      <c r="F2" s="35">
        <v>2.9126610000000002E-4</v>
      </c>
      <c r="G2" s="34">
        <v>1.2883E-4</v>
      </c>
      <c r="H2" s="35">
        <v>3.5950940000000002E-4</v>
      </c>
      <c r="I2" s="34">
        <v>1.2883E-4</v>
      </c>
      <c r="J2" s="35">
        <v>2.3506760000000001E-4</v>
      </c>
      <c r="K2" s="34">
        <v>1.2883E-4</v>
      </c>
      <c r="L2" s="35">
        <v>3.6792779999999999E-4</v>
      </c>
      <c r="M2" s="35">
        <v>4.4797560000000002E-4</v>
      </c>
      <c r="N2" t="s">
        <v>58</v>
      </c>
      <c r="O2" s="35">
        <v>2.0321719999999999E-4</v>
      </c>
      <c r="P2" s="35">
        <v>2.3926239999999999E-4</v>
      </c>
      <c r="Q2" s="35">
        <v>3.8155790000000001E-4</v>
      </c>
      <c r="R2" s="35">
        <v>2.109805E-4</v>
      </c>
    </row>
    <row r="3" spans="1:18" x14ac:dyDescent="0.45">
      <c r="A3" t="s">
        <v>59</v>
      </c>
      <c r="B3" s="35">
        <v>1.28835E-4</v>
      </c>
      <c r="C3" s="35">
        <v>1.800646E-4</v>
      </c>
      <c r="D3" s="34">
        <v>1.2883E-4</v>
      </c>
      <c r="E3" s="35">
        <v>0.31601040000000002</v>
      </c>
      <c r="F3" s="34">
        <v>1.2883E-4</v>
      </c>
      <c r="G3" s="35">
        <v>0.29370039999999997</v>
      </c>
      <c r="H3" s="34">
        <v>1.2883E-4</v>
      </c>
      <c r="I3" s="34">
        <v>1.2883E-4</v>
      </c>
      <c r="J3" s="34">
        <v>1.2883E-4</v>
      </c>
      <c r="K3" s="35">
        <v>3.221177</v>
      </c>
      <c r="L3" s="34">
        <v>1.2883E-4</v>
      </c>
      <c r="M3" s="35">
        <v>0.73418329999999998</v>
      </c>
      <c r="N3" t="s">
        <v>59</v>
      </c>
      <c r="O3" s="34">
        <v>1.2883E-4</v>
      </c>
      <c r="P3" s="35">
        <v>0.15176980000000001</v>
      </c>
      <c r="Q3" s="34">
        <v>1.2883E-4</v>
      </c>
      <c r="R3" s="35">
        <v>0.69985050000000004</v>
      </c>
    </row>
    <row r="4" spans="1:18" x14ac:dyDescent="0.45">
      <c r="A4" t="s">
        <v>60</v>
      </c>
      <c r="B4" s="34">
        <v>1.2883E-4</v>
      </c>
      <c r="C4" s="35">
        <v>0.61370000000000002</v>
      </c>
      <c r="D4" s="34">
        <v>1.2883E-4</v>
      </c>
      <c r="E4" s="35">
        <v>0.44967940000000001</v>
      </c>
      <c r="F4" s="34">
        <v>1.2883E-4</v>
      </c>
      <c r="G4" s="35">
        <v>0.23354839999999999</v>
      </c>
      <c r="H4" s="34">
        <v>1.2883E-4</v>
      </c>
      <c r="I4" s="35">
        <v>0.22099379999999999</v>
      </c>
      <c r="J4" s="34">
        <v>1.2883E-4</v>
      </c>
      <c r="K4" s="35">
        <v>1.1754279999999999</v>
      </c>
      <c r="L4" s="34">
        <v>1.2883E-4</v>
      </c>
      <c r="M4" s="35">
        <v>0.58478439999999998</v>
      </c>
      <c r="N4" t="s">
        <v>60</v>
      </c>
      <c r="O4" s="34">
        <v>1.2883E-4</v>
      </c>
      <c r="P4" s="35">
        <v>0.75691189999999997</v>
      </c>
      <c r="Q4" s="35">
        <v>5.869137E-3</v>
      </c>
      <c r="R4" s="35">
        <v>2.1925650000000001</v>
      </c>
    </row>
    <row r="5" spans="1:18" x14ac:dyDescent="0.45">
      <c r="A5" t="s">
        <v>61</v>
      </c>
      <c r="B5" s="35">
        <v>3.893671E-3</v>
      </c>
      <c r="C5" s="35">
        <v>0.25172410000000001</v>
      </c>
      <c r="D5" s="34">
        <v>1.2883E-4</v>
      </c>
      <c r="E5" s="35">
        <v>1.379038</v>
      </c>
      <c r="F5" s="34">
        <v>1.2883E-4</v>
      </c>
      <c r="G5" s="35">
        <v>0.31649909999999998</v>
      </c>
      <c r="H5" s="35">
        <v>4.2829310000000002E-3</v>
      </c>
      <c r="I5" s="35">
        <v>0.25719999999999998</v>
      </c>
      <c r="J5" s="34">
        <v>1.2883E-4</v>
      </c>
      <c r="K5" s="35">
        <v>0.58412070000000005</v>
      </c>
      <c r="L5" s="34">
        <v>1.2883E-4</v>
      </c>
      <c r="M5" s="35">
        <v>9.627057E-2</v>
      </c>
      <c r="N5" t="s">
        <v>61</v>
      </c>
      <c r="O5" s="34">
        <v>1.2883E-4</v>
      </c>
      <c r="P5" s="35">
        <v>0.40194849999999999</v>
      </c>
      <c r="Q5" s="34">
        <v>1.2883E-4</v>
      </c>
      <c r="R5" s="35">
        <v>0.74279720000000005</v>
      </c>
    </row>
    <row r="6" spans="1:18" x14ac:dyDescent="0.45">
      <c r="A6" t="s">
        <v>62</v>
      </c>
      <c r="B6" s="34">
        <v>1.4807530999999999E-4</v>
      </c>
      <c r="C6" s="34">
        <v>1.4807530999999999E-4</v>
      </c>
      <c r="D6" s="34">
        <v>1.4807530999999999E-4</v>
      </c>
      <c r="E6" s="34">
        <v>1.4807530999999999E-4</v>
      </c>
      <c r="F6" s="35">
        <v>2.381227E-4</v>
      </c>
      <c r="G6" s="34">
        <v>1.4807530999999999E-4</v>
      </c>
      <c r="H6" s="35">
        <v>1.8757170000000001E-4</v>
      </c>
      <c r="I6" s="34">
        <v>1.4807530999999999E-4</v>
      </c>
      <c r="J6" s="35">
        <v>1.6249649999999999E-4</v>
      </c>
      <c r="K6" s="35">
        <v>3.3788410000000003E-4</v>
      </c>
      <c r="L6" s="35">
        <v>6.8402019999999999E-4</v>
      </c>
      <c r="M6" s="35">
        <v>2.4794679999999998E-4</v>
      </c>
      <c r="N6" t="s">
        <v>62</v>
      </c>
      <c r="O6" s="35">
        <v>4.9001199999999996E-4</v>
      </c>
      <c r="P6" s="35">
        <v>1.629697E-4</v>
      </c>
      <c r="Q6" s="35">
        <v>2.1903990000000001E-4</v>
      </c>
      <c r="R6" s="35">
        <v>2.7762989999999998E-4</v>
      </c>
    </row>
    <row r="7" spans="1:18" x14ac:dyDescent="0.45">
      <c r="A7" t="s">
        <v>63</v>
      </c>
      <c r="B7" s="34">
        <v>1.4807530999999999E-4</v>
      </c>
      <c r="C7" s="34">
        <v>1.4807530999999999E-4</v>
      </c>
      <c r="D7" s="34">
        <v>1.4807530999999999E-4</v>
      </c>
      <c r="E7" s="35">
        <v>0.16288469999999999</v>
      </c>
      <c r="F7" s="34">
        <v>1.4807530999999999E-4</v>
      </c>
      <c r="G7" s="34">
        <v>1.4807530999999999E-4</v>
      </c>
      <c r="H7" s="34">
        <v>1.4807530999999999E-4</v>
      </c>
      <c r="I7" s="35">
        <v>0.2321</v>
      </c>
      <c r="J7" s="34">
        <v>1.4807530999999999E-4</v>
      </c>
      <c r="K7" s="35">
        <v>0.28040100000000001</v>
      </c>
      <c r="L7" s="34">
        <v>1.4807530999999999E-4</v>
      </c>
      <c r="M7" s="35">
        <v>7.3768990000000007E-2</v>
      </c>
      <c r="N7" t="s">
        <v>63</v>
      </c>
      <c r="O7" s="34">
        <v>1.4807530999999999E-4</v>
      </c>
      <c r="P7" s="35">
        <v>0.15862570000000001</v>
      </c>
      <c r="Q7" s="34">
        <v>1.4807530999999999E-4</v>
      </c>
      <c r="R7" s="35">
        <v>0.21649309999999999</v>
      </c>
    </row>
    <row r="8" spans="1:18" x14ac:dyDescent="0.45">
      <c r="A8" t="s">
        <v>64</v>
      </c>
      <c r="B8" s="34">
        <v>1.4807530999999999E-4</v>
      </c>
      <c r="C8" s="34">
        <v>1.4807530999999999E-4</v>
      </c>
      <c r="D8" s="34">
        <v>1.4807530999999999E-4</v>
      </c>
      <c r="E8" s="35">
        <v>0.34369749999999999</v>
      </c>
      <c r="F8" s="34">
        <v>1.4807530999999999E-4</v>
      </c>
      <c r="G8" s="35">
        <v>0.28401660000000001</v>
      </c>
      <c r="H8" s="34">
        <v>1.4807530999999999E-4</v>
      </c>
      <c r="I8" s="35">
        <v>0.1313</v>
      </c>
      <c r="J8" s="34">
        <v>1.4807530999999999E-4</v>
      </c>
      <c r="K8" s="35">
        <v>0.3004578</v>
      </c>
      <c r="L8" s="34">
        <v>1.4807530999999999E-4</v>
      </c>
      <c r="M8" s="35">
        <v>0.37762699999999999</v>
      </c>
      <c r="N8" t="s">
        <v>64</v>
      </c>
      <c r="O8" s="34">
        <v>1.4807530999999999E-4</v>
      </c>
      <c r="P8" s="35">
        <v>0.17433129999999999</v>
      </c>
      <c r="Q8" s="34">
        <v>1.4807530999999999E-4</v>
      </c>
      <c r="R8" s="35">
        <v>0.26851000000000003</v>
      </c>
    </row>
    <row r="9" spans="1:18" x14ac:dyDescent="0.45">
      <c r="A9" t="s">
        <v>65</v>
      </c>
      <c r="B9" s="34">
        <v>1.4807530999999999E-4</v>
      </c>
      <c r="C9" s="35">
        <v>0.3175</v>
      </c>
      <c r="D9" s="34">
        <v>1.4807530999999999E-4</v>
      </c>
      <c r="E9" s="35">
        <v>0.1772474</v>
      </c>
      <c r="F9" s="34">
        <v>1.4807530999999999E-4</v>
      </c>
      <c r="G9" s="35">
        <v>0.49137069999999999</v>
      </c>
      <c r="H9" s="34">
        <v>1.4807530999999999E-4</v>
      </c>
      <c r="I9" s="34">
        <v>1.4807530999999999E-4</v>
      </c>
      <c r="J9" s="34">
        <v>1.4807530999999999E-4</v>
      </c>
      <c r="K9" s="35">
        <v>0.24752440000000001</v>
      </c>
      <c r="L9" s="34">
        <v>1.4807530999999999E-4</v>
      </c>
      <c r="M9" s="35">
        <v>0.63903169999999998</v>
      </c>
      <c r="N9" t="s">
        <v>65</v>
      </c>
      <c r="O9" s="34">
        <v>1.4807530999999999E-4</v>
      </c>
      <c r="P9" s="35">
        <v>0.1194557</v>
      </c>
      <c r="Q9" s="34">
        <v>1.4807530999999999E-4</v>
      </c>
      <c r="R9" s="35">
        <v>0.3360631</v>
      </c>
    </row>
    <row r="10" spans="1:18" x14ac:dyDescent="0.45">
      <c r="A10" t="s">
        <v>66</v>
      </c>
      <c r="B10" s="35">
        <v>1.0739689999999999E-3</v>
      </c>
      <c r="C10" s="35">
        <v>4.9751570000000005E-4</v>
      </c>
      <c r="D10" s="35">
        <v>1.270153E-3</v>
      </c>
      <c r="E10" s="35">
        <v>2.112572E-4</v>
      </c>
      <c r="F10" s="35">
        <v>9.5883670000000004E-4</v>
      </c>
      <c r="G10" s="35">
        <v>2.2068850000000001E-4</v>
      </c>
      <c r="H10" s="35">
        <v>8.208267E-4</v>
      </c>
      <c r="I10" s="34">
        <v>1.2761726299999999E-4</v>
      </c>
      <c r="J10" s="35">
        <v>5.1480760000000003E-4</v>
      </c>
      <c r="K10" s="35">
        <v>4.4812729999999998E-4</v>
      </c>
      <c r="L10" s="35">
        <v>2.7564709999999999E-4</v>
      </c>
      <c r="M10" s="35">
        <v>2.899787E-4</v>
      </c>
      <c r="N10" t="s">
        <v>66</v>
      </c>
      <c r="O10" s="35">
        <v>3.9317159999999998E-4</v>
      </c>
      <c r="P10" s="35">
        <v>2.6885389999999998E-4</v>
      </c>
      <c r="Q10" s="35">
        <v>1.4476160000000001E-3</v>
      </c>
      <c r="R10" s="35">
        <v>2.6846029999999998E-4</v>
      </c>
    </row>
    <row r="11" spans="1:18" x14ac:dyDescent="0.45">
      <c r="A11" t="s">
        <v>67</v>
      </c>
      <c r="B11" s="35">
        <v>2.9747510000000001E-2</v>
      </c>
      <c r="C11" s="35">
        <v>4.9751570000000005E-4</v>
      </c>
      <c r="D11" s="35">
        <v>2.2642539999999999E-2</v>
      </c>
      <c r="E11" s="35">
        <v>0.1046412</v>
      </c>
      <c r="F11" s="34">
        <v>1.2761726299999999E-4</v>
      </c>
      <c r="G11" s="35">
        <v>0.4451637</v>
      </c>
      <c r="H11" s="34">
        <v>1.2761726299999999E-4</v>
      </c>
      <c r="I11" s="35">
        <v>0.35582219999999998</v>
      </c>
      <c r="J11" s="34">
        <v>1.2761726299999999E-4</v>
      </c>
      <c r="K11" s="35">
        <v>0.6168884</v>
      </c>
      <c r="L11" s="34">
        <v>1.2761726299999999E-4</v>
      </c>
      <c r="M11" s="35">
        <v>1.0626850000000001</v>
      </c>
      <c r="N11" t="s">
        <v>67</v>
      </c>
      <c r="O11" s="35">
        <v>9.3940499999999993E-3</v>
      </c>
      <c r="P11" s="35">
        <v>0.31289050000000002</v>
      </c>
      <c r="Q11" s="34">
        <v>1.2761726299999999E-4</v>
      </c>
      <c r="R11" s="35">
        <v>0.57493689999999997</v>
      </c>
    </row>
    <row r="12" spans="1:18" x14ac:dyDescent="0.45">
      <c r="A12" t="s">
        <v>68</v>
      </c>
      <c r="B12" s="34">
        <v>1.2761726299999999E-4</v>
      </c>
      <c r="C12" s="35">
        <v>0.61749399999999999</v>
      </c>
      <c r="D12" s="34">
        <v>1.2761726299999999E-4</v>
      </c>
      <c r="E12" s="35">
        <v>0.36856470000000002</v>
      </c>
      <c r="F12" s="34">
        <v>1.2761726299999999E-4</v>
      </c>
      <c r="G12" s="35">
        <v>0.65725489999999998</v>
      </c>
      <c r="H12" s="35">
        <v>7.0164299999999997E-3</v>
      </c>
      <c r="I12" s="34">
        <v>1.2761726299999999E-4</v>
      </c>
      <c r="J12" s="34">
        <v>1.2761726299999999E-4</v>
      </c>
      <c r="K12" s="35">
        <v>1.088894</v>
      </c>
      <c r="L12" s="35">
        <v>9.2531090000000007E-3</v>
      </c>
      <c r="M12" s="35">
        <v>0.61611380000000004</v>
      </c>
      <c r="N12" t="s">
        <v>68</v>
      </c>
      <c r="O12" s="34">
        <v>1.2761726299999999E-4</v>
      </c>
      <c r="P12" s="35">
        <v>0.68528750000000005</v>
      </c>
      <c r="Q12" s="34">
        <v>1.2761726299999999E-4</v>
      </c>
      <c r="R12" s="35">
        <v>1.420107</v>
      </c>
    </row>
    <row r="13" spans="1:18" x14ac:dyDescent="0.45">
      <c r="A13" t="s">
        <v>69</v>
      </c>
      <c r="B13" s="34">
        <v>1.2761726299999999E-4</v>
      </c>
      <c r="C13" s="35">
        <v>0.68795030000000001</v>
      </c>
      <c r="D13" s="35">
        <v>2.559618E-2</v>
      </c>
      <c r="E13" s="35">
        <v>0.93341019999999997</v>
      </c>
      <c r="F13" s="34">
        <v>1.2761726299999999E-4</v>
      </c>
      <c r="G13" s="35">
        <v>0.35856519999999997</v>
      </c>
      <c r="H13" s="35">
        <v>1.2239770000000001E-2</v>
      </c>
      <c r="I13" s="35">
        <v>0.21299999999999999</v>
      </c>
      <c r="J13" s="35">
        <v>1.09444E-2</v>
      </c>
      <c r="K13" s="35">
        <v>0.89562969999999997</v>
      </c>
      <c r="L13" s="35">
        <v>9.9455600000000009E-3</v>
      </c>
      <c r="M13" s="35">
        <v>0.54576760000000002</v>
      </c>
      <c r="N13" t="s">
        <v>69</v>
      </c>
      <c r="O13" s="34">
        <v>1.2761726299999999E-4</v>
      </c>
      <c r="P13" s="35">
        <v>0.90950929999999997</v>
      </c>
      <c r="Q13" s="34">
        <v>1.2761726299999999E-4</v>
      </c>
      <c r="R13" s="35">
        <v>1.2773289999999999</v>
      </c>
    </row>
    <row r="14" spans="1:18" x14ac:dyDescent="0.45">
      <c r="A14" t="s">
        <v>70</v>
      </c>
      <c r="B14" s="35">
        <v>7.1309879999999996E-4</v>
      </c>
      <c r="C14" s="35">
        <v>8.8215169999999999E-4</v>
      </c>
      <c r="D14" s="34">
        <v>2.0259348300000001E-4</v>
      </c>
      <c r="E14" s="35">
        <v>2.6887979999999997E-4</v>
      </c>
      <c r="F14" s="35">
        <v>6.5910179999999999E-4</v>
      </c>
      <c r="G14" s="34">
        <v>2.0259348300000001E-4</v>
      </c>
      <c r="H14" s="35">
        <v>6.5519799999999996E-4</v>
      </c>
      <c r="I14" s="35">
        <v>4.2984840000000001E-4</v>
      </c>
      <c r="J14" s="34">
        <v>2.0259348300000001E-4</v>
      </c>
      <c r="K14" s="35">
        <v>4.9293570000000003E-4</v>
      </c>
      <c r="L14" s="35">
        <v>5.4166469999999999E-4</v>
      </c>
      <c r="M14" s="35">
        <v>3.0667610000000001E-4</v>
      </c>
      <c r="N14" t="s">
        <v>70</v>
      </c>
      <c r="O14" s="35">
        <v>1.1417179999999999E-3</v>
      </c>
      <c r="P14" s="35">
        <v>5.9484000000000002E-4</v>
      </c>
      <c r="Q14" s="35">
        <v>6.5723240000000003E-4</v>
      </c>
      <c r="R14" s="35">
        <v>7.3827039999999999E-4</v>
      </c>
    </row>
    <row r="15" spans="1:18" x14ac:dyDescent="0.45">
      <c r="A15" t="s">
        <v>71</v>
      </c>
      <c r="B15" s="35">
        <v>1.1398439999999999E-2</v>
      </c>
      <c r="C15" s="35">
        <v>8.8215169999999999E-4</v>
      </c>
      <c r="D15" s="34">
        <v>2.0259348300000001E-4</v>
      </c>
      <c r="E15" s="35">
        <v>0.75890219999999997</v>
      </c>
      <c r="F15" s="35">
        <v>2.4231119999999998E-2</v>
      </c>
      <c r="G15" s="35">
        <v>0.43171199999999998</v>
      </c>
      <c r="H15" s="35">
        <v>1.3299999999999999E-2</v>
      </c>
      <c r="I15" s="35">
        <v>0.22561519999999999</v>
      </c>
      <c r="J15" s="34">
        <v>2.0259348300000001E-4</v>
      </c>
      <c r="K15" s="35">
        <v>0.78748030000000002</v>
      </c>
      <c r="L15" s="34">
        <v>2.0259348300000001E-4</v>
      </c>
      <c r="M15" s="35">
        <v>0.30262</v>
      </c>
      <c r="N15" t="s">
        <v>71</v>
      </c>
      <c r="O15" s="34">
        <v>2.0259348300000001E-4</v>
      </c>
      <c r="P15" s="35">
        <v>1.2546090000000001</v>
      </c>
      <c r="Q15" s="34">
        <v>2.0259348300000001E-4</v>
      </c>
      <c r="R15" s="35">
        <v>0.54308420000000002</v>
      </c>
    </row>
    <row r="16" spans="1:18" x14ac:dyDescent="0.45">
      <c r="A16" t="s">
        <v>72</v>
      </c>
      <c r="B16" s="34">
        <v>2.0259348300000001E-4</v>
      </c>
      <c r="C16" s="35">
        <v>0.17222380000000001</v>
      </c>
      <c r="D16" s="35">
        <v>1.755058E-2</v>
      </c>
      <c r="E16" s="35">
        <v>1.384091</v>
      </c>
      <c r="F16" s="34">
        <v>2.0259348300000001E-4</v>
      </c>
      <c r="G16" s="35">
        <v>0.3421264</v>
      </c>
      <c r="H16" s="34">
        <v>2.0259348300000001E-4</v>
      </c>
      <c r="I16" s="35">
        <v>1.0617000000000001</v>
      </c>
      <c r="J16" s="34">
        <v>2.0259348300000001E-4</v>
      </c>
      <c r="K16" s="35">
        <v>1.027277</v>
      </c>
      <c r="L16" s="35">
        <v>3.7931899999999998E-2</v>
      </c>
      <c r="M16" s="35">
        <v>1.45546</v>
      </c>
      <c r="N16" t="s">
        <v>72</v>
      </c>
      <c r="O16" s="35">
        <v>2.5118089999999999E-2</v>
      </c>
      <c r="P16" s="35">
        <v>1.8469610000000001</v>
      </c>
      <c r="Q16" s="34">
        <v>2.0259348300000001E-4</v>
      </c>
      <c r="R16" s="35">
        <v>1.919567</v>
      </c>
    </row>
    <row r="17" spans="1:18" x14ac:dyDescent="0.45">
      <c r="A17" t="s">
        <v>73</v>
      </c>
      <c r="B17" s="35">
        <v>3.0317210000000001E-2</v>
      </c>
      <c r="C17" s="35">
        <v>1.6108</v>
      </c>
      <c r="D17" s="34">
        <v>2.0259348300000001E-4</v>
      </c>
      <c r="E17" s="35">
        <v>1.281175</v>
      </c>
      <c r="F17" s="34">
        <v>2.0259348300000001E-4</v>
      </c>
      <c r="G17" s="35">
        <v>0.362647</v>
      </c>
      <c r="H17" s="35">
        <v>5.9737080000000003E-3</v>
      </c>
      <c r="I17" s="34">
        <v>2.0259348300000001E-4</v>
      </c>
      <c r="J17" s="34">
        <v>2.0259348300000001E-4</v>
      </c>
      <c r="K17" s="35">
        <v>0.21528369999999999</v>
      </c>
      <c r="L17" s="34">
        <v>2.0259348300000001E-4</v>
      </c>
      <c r="M17" s="35">
        <v>0.18691530000000001</v>
      </c>
      <c r="N17" t="s">
        <v>73</v>
      </c>
      <c r="O17" s="34">
        <v>2.0259348300000001E-4</v>
      </c>
      <c r="P17" s="35">
        <v>0.99366719999999997</v>
      </c>
      <c r="Q17" s="34">
        <v>2.0259348300000001E-4</v>
      </c>
      <c r="R17" s="35">
        <v>1.1579390000000001</v>
      </c>
    </row>
    <row r="18" spans="1:18" x14ac:dyDescent="0.45">
      <c r="A18" t="s">
        <v>74</v>
      </c>
      <c r="B18" s="35">
        <v>1.007599E-2</v>
      </c>
      <c r="C18" s="35">
        <v>4.290745E-4</v>
      </c>
      <c r="D18" s="35">
        <v>5.373058E-3</v>
      </c>
      <c r="E18" s="35">
        <v>1.1283900000000001E-5</v>
      </c>
      <c r="F18" s="35">
        <v>1.800781E-3</v>
      </c>
      <c r="G18" s="35">
        <v>1.336772E-3</v>
      </c>
      <c r="H18" s="35">
        <v>3.7285769999999998E-3</v>
      </c>
      <c r="I18" s="35">
        <v>1.5863889999999999E-3</v>
      </c>
      <c r="J18" s="35">
        <v>1.455652E-2</v>
      </c>
      <c r="K18" s="35">
        <v>3.045756E-4</v>
      </c>
      <c r="L18" s="35">
        <v>1.3103069999999999E-3</v>
      </c>
      <c r="M18" s="35">
        <v>8.6875260000000002E-5</v>
      </c>
      <c r="N18" t="s">
        <v>74</v>
      </c>
      <c r="O18" s="35">
        <v>7.1875289999999998E-3</v>
      </c>
      <c r="P18" s="35">
        <v>8.6502239999999996E-5</v>
      </c>
      <c r="Q18" s="35">
        <v>1.4665879999999999E-2</v>
      </c>
      <c r="R18" s="35">
        <v>3.4277180000000002E-4</v>
      </c>
    </row>
    <row r="19" spans="1:18" x14ac:dyDescent="0.45">
      <c r="A19" t="s">
        <v>75</v>
      </c>
      <c r="B19" s="35">
        <v>4.2705169999999997E-3</v>
      </c>
      <c r="C19" s="35">
        <v>4.290745E-4</v>
      </c>
      <c r="D19" s="35">
        <v>3.7506709999999999E-2</v>
      </c>
      <c r="E19" s="35">
        <v>7.8565709999999997</v>
      </c>
      <c r="F19" s="35">
        <v>2.921988E-2</v>
      </c>
      <c r="G19" s="35">
        <v>0.35627930000000002</v>
      </c>
      <c r="H19" s="37">
        <v>8.1393324583969594E-6</v>
      </c>
      <c r="I19" s="37">
        <v>8.1393324583969594E-6</v>
      </c>
      <c r="J19" s="35">
        <v>7.8562999999999994E-2</v>
      </c>
      <c r="K19" s="35">
        <v>5.4370229999999999</v>
      </c>
      <c r="L19" s="35">
        <v>0.18147679999999999</v>
      </c>
      <c r="M19" s="35">
        <v>11.369490000000001</v>
      </c>
      <c r="N19" t="s">
        <v>75</v>
      </c>
      <c r="O19" s="35">
        <v>5.3715980000000003E-2</v>
      </c>
      <c r="P19" s="35">
        <v>0.55680419999999997</v>
      </c>
      <c r="Q19" s="35">
        <v>1.998786E-2</v>
      </c>
      <c r="R19" s="35">
        <v>1.8791549999999999</v>
      </c>
    </row>
    <row r="20" spans="1:18" x14ac:dyDescent="0.45">
      <c r="A20" t="s">
        <v>76</v>
      </c>
      <c r="B20" s="35">
        <v>3.7682170000000001E-2</v>
      </c>
      <c r="C20" s="35">
        <v>3.034754</v>
      </c>
      <c r="D20" s="34">
        <v>8.1393324599999994E-5</v>
      </c>
      <c r="E20" s="35">
        <v>3.4608050000000001</v>
      </c>
      <c r="F20" s="34">
        <v>8.1393324599999994E-5</v>
      </c>
      <c r="G20" s="35">
        <v>1.1329530000000001</v>
      </c>
      <c r="H20" s="35">
        <v>3.4406999999999998E-4</v>
      </c>
      <c r="I20" s="35">
        <v>0.49076589999999998</v>
      </c>
      <c r="J20" s="34">
        <v>8.1393324599999994E-5</v>
      </c>
      <c r="K20" s="35">
        <v>1.4818359999999999</v>
      </c>
      <c r="L20" s="35">
        <v>2.3718900000000001E-2</v>
      </c>
      <c r="M20" s="35">
        <v>79.249449999999996</v>
      </c>
      <c r="N20" t="s">
        <v>76</v>
      </c>
      <c r="O20" s="35">
        <v>2.2930519999999999E-2</v>
      </c>
      <c r="P20" s="35">
        <v>2.0430459999999999</v>
      </c>
      <c r="Q20" s="35">
        <v>3.7290770000000001E-2</v>
      </c>
      <c r="R20" s="35">
        <v>5.0345069999999996</v>
      </c>
    </row>
    <row r="21" spans="1:18" x14ac:dyDescent="0.45">
      <c r="A21" t="s">
        <v>77</v>
      </c>
      <c r="B21" s="37">
        <v>8.1393324583969594E-6</v>
      </c>
      <c r="C21" s="35">
        <v>1.3275749999999999</v>
      </c>
      <c r="D21" s="35">
        <v>1.3538639999999999E-2</v>
      </c>
      <c r="E21" s="35">
        <v>2.8749020000000001</v>
      </c>
      <c r="F21" s="35">
        <v>5.7627230000000002E-2</v>
      </c>
      <c r="G21" s="35">
        <v>4.596095</v>
      </c>
      <c r="H21" s="35">
        <v>5.3297100000000003E-4</v>
      </c>
      <c r="I21" s="37">
        <v>8.1393324583969594E-6</v>
      </c>
      <c r="J21" s="35">
        <v>2.580816E-2</v>
      </c>
      <c r="K21" s="35">
        <v>2.370914</v>
      </c>
      <c r="L21" s="35">
        <v>2.2228700000000001E-2</v>
      </c>
      <c r="M21" s="35">
        <v>18.36947</v>
      </c>
      <c r="N21" t="s">
        <v>77</v>
      </c>
      <c r="O21" s="35">
        <v>4.2864819999999998E-2</v>
      </c>
      <c r="P21" s="35">
        <v>0.56464309999999995</v>
      </c>
      <c r="Q21" s="37">
        <v>8.1393324583969594E-6</v>
      </c>
      <c r="R21" s="35">
        <v>1.455139</v>
      </c>
    </row>
    <row r="23" spans="1:18" x14ac:dyDescent="0.45">
      <c r="B23" s="54"/>
      <c r="C23" s="54"/>
    </row>
    <row r="24" spans="1:18" x14ac:dyDescent="0.45">
      <c r="B24" s="74" t="s">
        <v>91</v>
      </c>
      <c r="C24" s="74"/>
    </row>
    <row r="25" spans="1:18" x14ac:dyDescent="0.45">
      <c r="B25" t="s">
        <v>78</v>
      </c>
      <c r="C25" t="s">
        <v>79</v>
      </c>
    </row>
    <row r="26" spans="1:18" x14ac:dyDescent="0.45">
      <c r="A26" t="s">
        <v>84</v>
      </c>
      <c r="B26" s="54">
        <v>2.9126610000000002E-4</v>
      </c>
      <c r="C26" s="55" t="s">
        <v>89</v>
      </c>
    </row>
    <row r="27" spans="1:18" x14ac:dyDescent="0.45">
      <c r="A27" t="s">
        <v>85</v>
      </c>
      <c r="B27" s="54">
        <v>2.381227E-4</v>
      </c>
      <c r="C27" s="55" t="s">
        <v>89</v>
      </c>
    </row>
    <row r="28" spans="1:18" x14ac:dyDescent="0.45">
      <c r="A28" t="s">
        <v>86</v>
      </c>
      <c r="B28" s="54">
        <v>9.5883670000000004E-4</v>
      </c>
      <c r="C28" s="54">
        <v>2.2068850000000001E-4</v>
      </c>
    </row>
    <row r="29" spans="1:18" x14ac:dyDescent="0.45">
      <c r="A29" t="s">
        <v>87</v>
      </c>
      <c r="B29" s="54">
        <v>6.5910179999999999E-4</v>
      </c>
      <c r="C29" s="55" t="s">
        <v>89</v>
      </c>
    </row>
    <row r="30" spans="1:18" x14ac:dyDescent="0.45">
      <c r="A30" t="s">
        <v>88</v>
      </c>
      <c r="B30" s="54">
        <v>1.800781E-3</v>
      </c>
      <c r="C30" s="54">
        <v>1.336772E-3</v>
      </c>
    </row>
    <row r="32" spans="1:18" x14ac:dyDescent="0.45">
      <c r="B32" s="74" t="s">
        <v>92</v>
      </c>
      <c r="C32" s="74"/>
    </row>
    <row r="33" spans="1:3" x14ac:dyDescent="0.45">
      <c r="B33" t="s">
        <v>78</v>
      </c>
      <c r="C33" t="s">
        <v>79</v>
      </c>
    </row>
    <row r="34" spans="1:3" x14ac:dyDescent="0.45">
      <c r="A34" t="s">
        <v>84</v>
      </c>
      <c r="B34" s="56">
        <v>0</v>
      </c>
      <c r="C34" s="54">
        <v>0.29370039999999997</v>
      </c>
    </row>
    <row r="35" spans="1:3" x14ac:dyDescent="0.45">
      <c r="A35" t="s">
        <v>85</v>
      </c>
      <c r="B35" s="56">
        <v>0</v>
      </c>
      <c r="C35" s="56">
        <v>0</v>
      </c>
    </row>
    <row r="36" spans="1:3" x14ac:dyDescent="0.45">
      <c r="A36" t="s">
        <v>86</v>
      </c>
      <c r="B36" s="56">
        <v>0</v>
      </c>
      <c r="C36" s="54">
        <v>0.4451637</v>
      </c>
    </row>
    <row r="37" spans="1:3" x14ac:dyDescent="0.45">
      <c r="A37" t="s">
        <v>87</v>
      </c>
      <c r="B37" s="54">
        <v>2.4231119999999998E-2</v>
      </c>
      <c r="C37" s="54">
        <v>0.43171199999999998</v>
      </c>
    </row>
    <row r="38" spans="1:3" x14ac:dyDescent="0.45">
      <c r="A38" t="s">
        <v>88</v>
      </c>
      <c r="B38" s="54">
        <v>2.921988E-2</v>
      </c>
      <c r="C38" s="54">
        <v>0.35627930000000002</v>
      </c>
    </row>
    <row r="40" spans="1:3" x14ac:dyDescent="0.45">
      <c r="B40" s="74" t="s">
        <v>93</v>
      </c>
      <c r="C40" s="74"/>
    </row>
    <row r="41" spans="1:3" x14ac:dyDescent="0.45">
      <c r="B41" t="s">
        <v>78</v>
      </c>
      <c r="C41" t="s">
        <v>79</v>
      </c>
    </row>
    <row r="42" spans="1:3" x14ac:dyDescent="0.45">
      <c r="A42" t="s">
        <v>84</v>
      </c>
      <c r="B42" s="55" t="s">
        <v>89</v>
      </c>
      <c r="C42" s="54">
        <v>0.23354839999999999</v>
      </c>
    </row>
    <row r="43" spans="1:3" x14ac:dyDescent="0.45">
      <c r="A43" t="s">
        <v>85</v>
      </c>
      <c r="B43" s="55" t="s">
        <v>89</v>
      </c>
      <c r="C43" s="54">
        <v>0.28401660000000001</v>
      </c>
    </row>
    <row r="44" spans="1:3" x14ac:dyDescent="0.45">
      <c r="A44" t="s">
        <v>86</v>
      </c>
      <c r="B44" s="55" t="s">
        <v>89</v>
      </c>
      <c r="C44" s="54">
        <v>0.65725489999999998</v>
      </c>
    </row>
    <row r="45" spans="1:3" x14ac:dyDescent="0.45">
      <c r="A45" t="s">
        <v>87</v>
      </c>
      <c r="B45" s="55" t="s">
        <v>89</v>
      </c>
      <c r="C45" s="54">
        <v>0.3421264</v>
      </c>
    </row>
    <row r="46" spans="1:3" x14ac:dyDescent="0.45">
      <c r="A46" t="s">
        <v>88</v>
      </c>
      <c r="B46" s="55" t="s">
        <v>89</v>
      </c>
      <c r="C46" s="54">
        <v>1.1329530000000001</v>
      </c>
    </row>
    <row r="48" spans="1:3" x14ac:dyDescent="0.45">
      <c r="B48" s="74" t="s">
        <v>94</v>
      </c>
      <c r="C48" s="74"/>
    </row>
    <row r="49" spans="1:3" x14ac:dyDescent="0.45">
      <c r="B49" s="53" t="s">
        <v>78</v>
      </c>
      <c r="C49" t="s">
        <v>79</v>
      </c>
    </row>
    <row r="50" spans="1:3" x14ac:dyDescent="0.45">
      <c r="A50" t="s">
        <v>84</v>
      </c>
      <c r="B50" s="55" t="s">
        <v>89</v>
      </c>
      <c r="C50" s="54">
        <v>0.31649909999999998</v>
      </c>
    </row>
    <row r="51" spans="1:3" x14ac:dyDescent="0.45">
      <c r="A51" t="s">
        <v>85</v>
      </c>
      <c r="B51" s="55" t="s">
        <v>89</v>
      </c>
      <c r="C51" s="54">
        <v>0.49137069999999999</v>
      </c>
    </row>
    <row r="52" spans="1:3" x14ac:dyDescent="0.45">
      <c r="A52" t="s">
        <v>86</v>
      </c>
      <c r="B52" s="55" t="s">
        <v>89</v>
      </c>
      <c r="C52" s="54">
        <v>0.35856519999999997</v>
      </c>
    </row>
    <row r="53" spans="1:3" x14ac:dyDescent="0.45">
      <c r="A53" t="s">
        <v>87</v>
      </c>
      <c r="B53" s="55" t="s">
        <v>89</v>
      </c>
      <c r="C53" s="54">
        <v>0.362647</v>
      </c>
    </row>
    <row r="54" spans="1:3" x14ac:dyDescent="0.45">
      <c r="A54" t="s">
        <v>88</v>
      </c>
      <c r="B54" s="54">
        <v>5.7627230000000002E-2</v>
      </c>
      <c r="C54" s="54">
        <v>4.596095</v>
      </c>
    </row>
    <row r="55" spans="1:3" x14ac:dyDescent="0.45">
      <c r="A55" s="57"/>
      <c r="B55" s="57"/>
      <c r="C55" s="57"/>
    </row>
    <row r="56" spans="1:3" x14ac:dyDescent="0.45">
      <c r="B56" s="74" t="s">
        <v>95</v>
      </c>
      <c r="C56" s="74"/>
    </row>
    <row r="57" spans="1:3" x14ac:dyDescent="0.45">
      <c r="B57" t="s">
        <v>78</v>
      </c>
      <c r="C57" t="s">
        <v>79</v>
      </c>
    </row>
    <row r="58" spans="1:3" x14ac:dyDescent="0.45">
      <c r="A58" t="s">
        <v>84</v>
      </c>
      <c r="B58" s="54">
        <v>3.5950940000000002E-4</v>
      </c>
      <c r="C58" s="55" t="s">
        <v>89</v>
      </c>
    </row>
    <row r="59" spans="1:3" x14ac:dyDescent="0.45">
      <c r="A59" t="s">
        <v>85</v>
      </c>
      <c r="B59" s="54">
        <v>1.8757170000000001E-4</v>
      </c>
      <c r="C59" s="55" t="s">
        <v>89</v>
      </c>
    </row>
    <row r="60" spans="1:3" x14ac:dyDescent="0.45">
      <c r="A60" t="s">
        <v>86</v>
      </c>
      <c r="B60" s="54">
        <v>8.208267E-4</v>
      </c>
      <c r="C60" s="55" t="s">
        <v>89</v>
      </c>
    </row>
    <row r="61" spans="1:3" x14ac:dyDescent="0.45">
      <c r="A61" t="s">
        <v>87</v>
      </c>
      <c r="B61" s="54">
        <v>6.5519799999999996E-4</v>
      </c>
      <c r="C61" s="54">
        <v>4.2984840000000001E-4</v>
      </c>
    </row>
    <row r="62" spans="1:3" x14ac:dyDescent="0.45">
      <c r="A62" t="s">
        <v>88</v>
      </c>
      <c r="B62" s="54">
        <v>3.7285769999999998E-3</v>
      </c>
      <c r="C62" s="54">
        <v>1.5863889999999999E-3</v>
      </c>
    </row>
    <row r="64" spans="1:3" x14ac:dyDescent="0.45">
      <c r="B64" s="74" t="s">
        <v>96</v>
      </c>
      <c r="C64" s="74"/>
    </row>
    <row r="65" spans="1:3" x14ac:dyDescent="0.45">
      <c r="B65" t="s">
        <v>78</v>
      </c>
      <c r="C65" t="s">
        <v>79</v>
      </c>
    </row>
    <row r="66" spans="1:3" x14ac:dyDescent="0.45">
      <c r="A66" t="s">
        <v>84</v>
      </c>
      <c r="B66" s="55" t="s">
        <v>89</v>
      </c>
      <c r="C66" s="55" t="s">
        <v>89</v>
      </c>
    </row>
    <row r="67" spans="1:3" x14ac:dyDescent="0.45">
      <c r="A67" t="s">
        <v>85</v>
      </c>
      <c r="B67" s="55" t="s">
        <v>89</v>
      </c>
      <c r="C67" s="54">
        <v>0.2321</v>
      </c>
    </row>
    <row r="68" spans="1:3" x14ac:dyDescent="0.45">
      <c r="A68" t="s">
        <v>86</v>
      </c>
      <c r="B68" s="55" t="s">
        <v>89</v>
      </c>
      <c r="C68" s="54">
        <v>0.35582219999999998</v>
      </c>
    </row>
    <row r="69" spans="1:3" x14ac:dyDescent="0.45">
      <c r="A69" t="s">
        <v>87</v>
      </c>
      <c r="B69" s="54">
        <v>1.3299999999999999E-2</v>
      </c>
      <c r="C69" s="54">
        <v>0.22561519999999999</v>
      </c>
    </row>
    <row r="70" spans="1:3" x14ac:dyDescent="0.45">
      <c r="A70" t="s">
        <v>88</v>
      </c>
      <c r="B70" s="55" t="s">
        <v>89</v>
      </c>
      <c r="C70" s="55" t="s">
        <v>89</v>
      </c>
    </row>
    <row r="72" spans="1:3" x14ac:dyDescent="0.45">
      <c r="B72" s="74" t="s">
        <v>97</v>
      </c>
      <c r="C72" s="74"/>
    </row>
    <row r="73" spans="1:3" x14ac:dyDescent="0.45">
      <c r="B73" t="s">
        <v>78</v>
      </c>
      <c r="C73" t="s">
        <v>79</v>
      </c>
    </row>
    <row r="74" spans="1:3" x14ac:dyDescent="0.45">
      <c r="A74" t="s">
        <v>84</v>
      </c>
      <c r="B74" s="55" t="s">
        <v>89</v>
      </c>
      <c r="C74" s="54">
        <v>0.22099379999999999</v>
      </c>
    </row>
    <row r="75" spans="1:3" x14ac:dyDescent="0.45">
      <c r="A75" t="s">
        <v>85</v>
      </c>
      <c r="B75" s="55" t="s">
        <v>89</v>
      </c>
      <c r="C75" s="54">
        <v>0.1313</v>
      </c>
    </row>
    <row r="76" spans="1:3" x14ac:dyDescent="0.45">
      <c r="A76" t="s">
        <v>86</v>
      </c>
      <c r="B76" s="54">
        <v>7.0164299999999997E-3</v>
      </c>
      <c r="C76" s="55" t="s">
        <v>89</v>
      </c>
    </row>
    <row r="77" spans="1:3" x14ac:dyDescent="0.45">
      <c r="A77" t="s">
        <v>87</v>
      </c>
      <c r="B77" s="55" t="s">
        <v>89</v>
      </c>
      <c r="C77" s="54">
        <v>1.0617000000000001</v>
      </c>
    </row>
    <row r="78" spans="1:3" x14ac:dyDescent="0.45">
      <c r="A78" t="s">
        <v>88</v>
      </c>
      <c r="B78" s="54">
        <v>3.4406999999999998E-4</v>
      </c>
      <c r="C78" s="54">
        <v>0.49076589999999998</v>
      </c>
    </row>
    <row r="80" spans="1:3" x14ac:dyDescent="0.45">
      <c r="B80" s="74" t="s">
        <v>98</v>
      </c>
      <c r="C80" s="74"/>
    </row>
    <row r="81" spans="1:3" x14ac:dyDescent="0.45">
      <c r="B81" s="53" t="s">
        <v>78</v>
      </c>
      <c r="C81" t="s">
        <v>79</v>
      </c>
    </row>
    <row r="82" spans="1:3" x14ac:dyDescent="0.45">
      <c r="A82" t="s">
        <v>84</v>
      </c>
      <c r="B82" s="54">
        <v>4.2829310000000002E-3</v>
      </c>
      <c r="C82" s="54">
        <v>0.25719999999999998</v>
      </c>
    </row>
    <row r="83" spans="1:3" x14ac:dyDescent="0.45">
      <c r="A83" t="s">
        <v>85</v>
      </c>
      <c r="B83" s="55" t="s">
        <v>89</v>
      </c>
      <c r="C83" s="55" t="s">
        <v>89</v>
      </c>
    </row>
    <row r="84" spans="1:3" x14ac:dyDescent="0.45">
      <c r="A84" t="s">
        <v>86</v>
      </c>
      <c r="B84" s="54">
        <v>1.2239770000000001E-2</v>
      </c>
      <c r="C84" s="54">
        <v>0.21299999999999999</v>
      </c>
    </row>
    <row r="85" spans="1:3" x14ac:dyDescent="0.45">
      <c r="A85" t="s">
        <v>87</v>
      </c>
      <c r="B85" s="54">
        <v>5.9737080000000003E-3</v>
      </c>
      <c r="C85" s="55" t="s">
        <v>89</v>
      </c>
    </row>
    <row r="86" spans="1:3" x14ac:dyDescent="0.45">
      <c r="A86" t="s">
        <v>88</v>
      </c>
      <c r="B86" s="54">
        <v>5.3297100000000003E-4</v>
      </c>
      <c r="C86" s="55" t="s">
        <v>89</v>
      </c>
    </row>
    <row r="87" spans="1:3" x14ac:dyDescent="0.45">
      <c r="A87" s="57"/>
      <c r="B87" s="57"/>
      <c r="C87" s="57"/>
    </row>
    <row r="88" spans="1:3" x14ac:dyDescent="0.45">
      <c r="B88" s="75" t="s">
        <v>90</v>
      </c>
      <c r="C88" s="75"/>
    </row>
    <row r="89" spans="1:3" x14ac:dyDescent="0.45">
      <c r="B89" t="s">
        <v>78</v>
      </c>
      <c r="C89" t="s">
        <v>79</v>
      </c>
    </row>
    <row r="90" spans="1:3" x14ac:dyDescent="0.45">
      <c r="A90" t="s">
        <v>84</v>
      </c>
      <c r="B90" s="54">
        <v>7.7192730000000005E-4</v>
      </c>
      <c r="C90" s="54">
        <v>1.800646E-4</v>
      </c>
    </row>
    <row r="91" spans="1:3" x14ac:dyDescent="0.45">
      <c r="A91" t="s">
        <v>85</v>
      </c>
      <c r="B91" s="55" t="s">
        <v>89</v>
      </c>
      <c r="C91" s="55" t="s">
        <v>89</v>
      </c>
    </row>
    <row r="92" spans="1:3" x14ac:dyDescent="0.45">
      <c r="A92" t="s">
        <v>86</v>
      </c>
      <c r="B92" s="54">
        <v>1.0739689999999999E-3</v>
      </c>
      <c r="C92" s="54">
        <v>4.9751570000000005E-4</v>
      </c>
    </row>
    <row r="93" spans="1:3" x14ac:dyDescent="0.45">
      <c r="A93" t="s">
        <v>87</v>
      </c>
      <c r="B93" s="54">
        <v>7.1309879999999996E-4</v>
      </c>
      <c r="C93" s="54">
        <v>8.8215169999999999E-4</v>
      </c>
    </row>
    <row r="94" spans="1:3" x14ac:dyDescent="0.45">
      <c r="A94" t="s">
        <v>88</v>
      </c>
      <c r="B94" s="54">
        <v>1.007599E-2</v>
      </c>
      <c r="C94" s="54">
        <v>4.290745E-4</v>
      </c>
    </row>
    <row r="96" spans="1:3" x14ac:dyDescent="0.45">
      <c r="B96" s="74" t="s">
        <v>99</v>
      </c>
      <c r="C96" s="74"/>
    </row>
    <row r="97" spans="1:3" x14ac:dyDescent="0.45">
      <c r="B97" t="s">
        <v>78</v>
      </c>
      <c r="C97" t="s">
        <v>79</v>
      </c>
    </row>
    <row r="98" spans="1:3" x14ac:dyDescent="0.45">
      <c r="A98" t="s">
        <v>84</v>
      </c>
      <c r="B98" s="54">
        <v>1.28835E-4</v>
      </c>
      <c r="C98" s="54">
        <v>1.800646E-4</v>
      </c>
    </row>
    <row r="99" spans="1:3" x14ac:dyDescent="0.45">
      <c r="A99" t="s">
        <v>85</v>
      </c>
      <c r="B99" s="55" t="s">
        <v>89</v>
      </c>
      <c r="C99" s="55" t="s">
        <v>89</v>
      </c>
    </row>
    <row r="100" spans="1:3" x14ac:dyDescent="0.45">
      <c r="A100" t="s">
        <v>86</v>
      </c>
      <c r="B100" s="54">
        <v>2.9747510000000001E-2</v>
      </c>
      <c r="C100" s="54">
        <v>4.9751570000000005E-4</v>
      </c>
    </row>
    <row r="101" spans="1:3" x14ac:dyDescent="0.45">
      <c r="A101" t="s">
        <v>87</v>
      </c>
      <c r="B101" s="54">
        <v>1.1398439999999999E-2</v>
      </c>
      <c r="C101" s="54">
        <v>8.8215169999999999E-4</v>
      </c>
    </row>
    <row r="102" spans="1:3" x14ac:dyDescent="0.45">
      <c r="A102" t="s">
        <v>88</v>
      </c>
      <c r="B102" s="54">
        <v>4.2705169999999997E-3</v>
      </c>
      <c r="C102" s="54">
        <v>4.290745E-4</v>
      </c>
    </row>
    <row r="104" spans="1:3" x14ac:dyDescent="0.45">
      <c r="B104" s="74" t="s">
        <v>100</v>
      </c>
      <c r="C104" s="74"/>
    </row>
    <row r="105" spans="1:3" x14ac:dyDescent="0.45">
      <c r="B105" t="s">
        <v>78</v>
      </c>
      <c r="C105" t="s">
        <v>79</v>
      </c>
    </row>
    <row r="106" spans="1:3" x14ac:dyDescent="0.45">
      <c r="A106" t="s">
        <v>84</v>
      </c>
      <c r="B106" s="55" t="s">
        <v>89</v>
      </c>
      <c r="C106" s="54">
        <v>0.61370000000000002</v>
      </c>
    </row>
    <row r="107" spans="1:3" x14ac:dyDescent="0.45">
      <c r="A107" t="s">
        <v>85</v>
      </c>
      <c r="B107" s="55" t="s">
        <v>89</v>
      </c>
      <c r="C107" s="55" t="s">
        <v>89</v>
      </c>
    </row>
    <row r="108" spans="1:3" x14ac:dyDescent="0.45">
      <c r="A108" t="s">
        <v>86</v>
      </c>
      <c r="B108" s="55" t="s">
        <v>89</v>
      </c>
      <c r="C108" s="54">
        <v>0.61749399999999999</v>
      </c>
    </row>
    <row r="109" spans="1:3" x14ac:dyDescent="0.45">
      <c r="A109" t="s">
        <v>87</v>
      </c>
      <c r="B109" s="55" t="s">
        <v>89</v>
      </c>
      <c r="C109" s="54">
        <v>0.17222380000000001</v>
      </c>
    </row>
    <row r="110" spans="1:3" x14ac:dyDescent="0.45">
      <c r="A110" t="s">
        <v>88</v>
      </c>
      <c r="B110" s="54">
        <v>3.7682170000000001E-2</v>
      </c>
      <c r="C110" s="54">
        <v>3.034754</v>
      </c>
    </row>
    <row r="112" spans="1:3" x14ac:dyDescent="0.45">
      <c r="B112" s="74" t="s">
        <v>101</v>
      </c>
      <c r="C112" s="74"/>
    </row>
    <row r="113" spans="1:3" x14ac:dyDescent="0.45">
      <c r="B113" s="53" t="s">
        <v>78</v>
      </c>
      <c r="C113" t="s">
        <v>79</v>
      </c>
    </row>
    <row r="114" spans="1:3" x14ac:dyDescent="0.45">
      <c r="A114" t="s">
        <v>84</v>
      </c>
      <c r="B114" s="54">
        <v>3.893671E-3</v>
      </c>
      <c r="C114" s="54">
        <v>0.25172410000000001</v>
      </c>
    </row>
    <row r="115" spans="1:3" x14ac:dyDescent="0.45">
      <c r="A115" t="s">
        <v>85</v>
      </c>
      <c r="B115" s="55" t="s">
        <v>89</v>
      </c>
      <c r="C115" s="54">
        <v>0.3175</v>
      </c>
    </row>
    <row r="116" spans="1:3" x14ac:dyDescent="0.45">
      <c r="A116" t="s">
        <v>86</v>
      </c>
      <c r="B116" s="55" t="s">
        <v>89</v>
      </c>
      <c r="C116" s="54">
        <v>0.68795030000000001</v>
      </c>
    </row>
    <row r="117" spans="1:3" x14ac:dyDescent="0.45">
      <c r="A117" t="s">
        <v>87</v>
      </c>
      <c r="B117" s="54">
        <v>3.0317210000000001E-2</v>
      </c>
      <c r="C117" s="54">
        <v>1.6108</v>
      </c>
    </row>
    <row r="118" spans="1:3" x14ac:dyDescent="0.45">
      <c r="A118" t="s">
        <v>88</v>
      </c>
      <c r="B118" s="55" t="s">
        <v>89</v>
      </c>
      <c r="C118" s="54">
        <v>1.3275749999999999</v>
      </c>
    </row>
    <row r="119" spans="1:3" x14ac:dyDescent="0.45">
      <c r="A119" s="57"/>
      <c r="B119" s="57"/>
      <c r="C119" s="57"/>
    </row>
    <row r="120" spans="1:3" x14ac:dyDescent="0.45">
      <c r="B120" s="75" t="s">
        <v>102</v>
      </c>
      <c r="C120" s="75"/>
    </row>
    <row r="121" spans="1:3" x14ac:dyDescent="0.45">
      <c r="B121" t="s">
        <v>78</v>
      </c>
      <c r="C121" t="s">
        <v>79</v>
      </c>
    </row>
    <row r="122" spans="1:3" x14ac:dyDescent="0.45">
      <c r="A122" t="s">
        <v>84</v>
      </c>
      <c r="B122" s="54">
        <v>4.1828610000000001E-4</v>
      </c>
      <c r="C122" s="54">
        <v>3.472587E-4</v>
      </c>
    </row>
    <row r="123" spans="1:3" x14ac:dyDescent="0.45">
      <c r="A123" t="s">
        <v>85</v>
      </c>
      <c r="B123" s="55" t="s">
        <v>89</v>
      </c>
      <c r="C123" s="55" t="s">
        <v>89</v>
      </c>
    </row>
    <row r="124" spans="1:3" x14ac:dyDescent="0.45">
      <c r="A124" t="s">
        <v>86</v>
      </c>
      <c r="B124" s="54">
        <v>1.270153E-3</v>
      </c>
      <c r="C124" s="54">
        <v>2.112572E-4</v>
      </c>
    </row>
    <row r="125" spans="1:3" x14ac:dyDescent="0.45">
      <c r="A125" t="s">
        <v>87</v>
      </c>
      <c r="B125" s="55" t="s">
        <v>89</v>
      </c>
      <c r="C125" s="54">
        <v>2.6887979999999997E-4</v>
      </c>
    </row>
    <row r="126" spans="1:3" x14ac:dyDescent="0.45">
      <c r="A126" t="s">
        <v>88</v>
      </c>
      <c r="B126" s="54">
        <v>5.373058E-3</v>
      </c>
      <c r="C126" s="54">
        <v>1.1283900000000001E-5</v>
      </c>
    </row>
    <row r="128" spans="1:3" x14ac:dyDescent="0.45">
      <c r="B128" s="74" t="s">
        <v>103</v>
      </c>
      <c r="C128" s="74"/>
    </row>
    <row r="129" spans="1:3" x14ac:dyDescent="0.45">
      <c r="B129" t="s">
        <v>78</v>
      </c>
      <c r="C129" t="s">
        <v>79</v>
      </c>
    </row>
    <row r="130" spans="1:3" x14ac:dyDescent="0.45">
      <c r="A130" t="s">
        <v>84</v>
      </c>
      <c r="B130" s="55" t="s">
        <v>89</v>
      </c>
      <c r="C130" s="54">
        <v>0.31601040000000002</v>
      </c>
    </row>
    <row r="131" spans="1:3" x14ac:dyDescent="0.45">
      <c r="A131" t="s">
        <v>85</v>
      </c>
      <c r="B131" s="55" t="s">
        <v>89</v>
      </c>
      <c r="C131" s="54">
        <v>0.16288469999999999</v>
      </c>
    </row>
    <row r="132" spans="1:3" x14ac:dyDescent="0.45">
      <c r="A132" t="s">
        <v>86</v>
      </c>
      <c r="B132" s="54">
        <v>2.2642539999999999E-2</v>
      </c>
      <c r="C132" s="54">
        <v>0.1046412</v>
      </c>
    </row>
    <row r="133" spans="1:3" x14ac:dyDescent="0.45">
      <c r="A133" t="s">
        <v>87</v>
      </c>
      <c r="B133" s="55" t="s">
        <v>89</v>
      </c>
      <c r="C133" s="54">
        <v>0.75890219999999997</v>
      </c>
    </row>
    <row r="134" spans="1:3" x14ac:dyDescent="0.45">
      <c r="A134" t="s">
        <v>88</v>
      </c>
      <c r="B134" s="54">
        <v>3.7506709999999999E-2</v>
      </c>
      <c r="C134" s="54">
        <v>7.8565709999999997</v>
      </c>
    </row>
    <row r="136" spans="1:3" x14ac:dyDescent="0.45">
      <c r="B136" s="74" t="s">
        <v>104</v>
      </c>
      <c r="C136" s="74"/>
    </row>
    <row r="137" spans="1:3" x14ac:dyDescent="0.45">
      <c r="B137" t="s">
        <v>78</v>
      </c>
      <c r="C137" t="s">
        <v>79</v>
      </c>
    </row>
    <row r="138" spans="1:3" x14ac:dyDescent="0.45">
      <c r="A138" t="s">
        <v>84</v>
      </c>
      <c r="B138" s="55" t="s">
        <v>89</v>
      </c>
      <c r="C138" s="54">
        <v>0.44967940000000001</v>
      </c>
    </row>
    <row r="139" spans="1:3" x14ac:dyDescent="0.45">
      <c r="A139" t="s">
        <v>85</v>
      </c>
      <c r="B139" s="55" t="s">
        <v>89</v>
      </c>
      <c r="C139" s="54">
        <v>0.34369749999999999</v>
      </c>
    </row>
    <row r="140" spans="1:3" x14ac:dyDescent="0.45">
      <c r="A140" t="s">
        <v>86</v>
      </c>
      <c r="B140" s="55" t="s">
        <v>89</v>
      </c>
      <c r="C140" s="54">
        <v>0.36856470000000002</v>
      </c>
    </row>
    <row r="141" spans="1:3" x14ac:dyDescent="0.45">
      <c r="A141" t="s">
        <v>87</v>
      </c>
      <c r="B141" s="54">
        <v>1.755058E-2</v>
      </c>
      <c r="C141" s="54">
        <v>1.384091</v>
      </c>
    </row>
    <row r="142" spans="1:3" x14ac:dyDescent="0.45">
      <c r="A142" t="s">
        <v>88</v>
      </c>
      <c r="B142" s="55" t="s">
        <v>89</v>
      </c>
      <c r="C142" s="54">
        <v>3.4608050000000001</v>
      </c>
    </row>
    <row r="144" spans="1:3" x14ac:dyDescent="0.45">
      <c r="B144" s="74" t="s">
        <v>105</v>
      </c>
      <c r="C144" s="74"/>
    </row>
    <row r="145" spans="1:3" x14ac:dyDescent="0.45">
      <c r="B145" s="53" t="s">
        <v>78</v>
      </c>
      <c r="C145" t="s">
        <v>79</v>
      </c>
    </row>
    <row r="146" spans="1:3" x14ac:dyDescent="0.45">
      <c r="A146" t="s">
        <v>84</v>
      </c>
      <c r="B146" s="55" t="s">
        <v>89</v>
      </c>
      <c r="C146" s="54">
        <v>1.379038</v>
      </c>
    </row>
    <row r="147" spans="1:3" x14ac:dyDescent="0.45">
      <c r="A147" t="s">
        <v>85</v>
      </c>
      <c r="B147" s="55" t="s">
        <v>89</v>
      </c>
      <c r="C147" s="54">
        <v>0.1772474</v>
      </c>
    </row>
    <row r="148" spans="1:3" x14ac:dyDescent="0.45">
      <c r="A148" t="s">
        <v>86</v>
      </c>
      <c r="B148" s="54">
        <v>2.559618E-2</v>
      </c>
      <c r="C148" s="54">
        <v>0.93341019999999997</v>
      </c>
    </row>
    <row r="149" spans="1:3" x14ac:dyDescent="0.45">
      <c r="A149" t="s">
        <v>87</v>
      </c>
      <c r="B149" s="55" t="s">
        <v>89</v>
      </c>
      <c r="C149" s="54">
        <v>1.281175</v>
      </c>
    </row>
    <row r="150" spans="1:3" x14ac:dyDescent="0.45">
      <c r="A150" t="s">
        <v>88</v>
      </c>
      <c r="B150" s="54">
        <v>1.3538639999999999E-2</v>
      </c>
      <c r="C150" s="54">
        <v>2.8749020000000001</v>
      </c>
    </row>
    <row r="151" spans="1:3" x14ac:dyDescent="0.45">
      <c r="A151" s="58"/>
      <c r="B151" s="58"/>
      <c r="C151" s="58"/>
    </row>
    <row r="152" spans="1:3" x14ac:dyDescent="0.45">
      <c r="B152" s="75" t="s">
        <v>106</v>
      </c>
      <c r="C152" s="75"/>
    </row>
    <row r="153" spans="1:3" x14ac:dyDescent="0.45">
      <c r="B153" t="s">
        <v>78</v>
      </c>
      <c r="C153" t="s">
        <v>79</v>
      </c>
    </row>
    <row r="154" spans="1:3" x14ac:dyDescent="0.45">
      <c r="A154" t="s">
        <v>84</v>
      </c>
      <c r="B154" s="54">
        <v>2.0321719999999999E-4</v>
      </c>
      <c r="C154" s="54">
        <v>2.3926239999999999E-4</v>
      </c>
    </row>
    <row r="155" spans="1:3" x14ac:dyDescent="0.45">
      <c r="A155" t="s">
        <v>85</v>
      </c>
      <c r="B155" s="54">
        <v>4.9001199999999996E-4</v>
      </c>
      <c r="C155" s="54">
        <v>1.629697E-4</v>
      </c>
    </row>
    <row r="156" spans="1:3" x14ac:dyDescent="0.45">
      <c r="A156" t="s">
        <v>86</v>
      </c>
      <c r="B156" s="54">
        <v>3.9317159999999998E-4</v>
      </c>
      <c r="C156" s="54">
        <v>2.6885389999999998E-4</v>
      </c>
    </row>
    <row r="157" spans="1:3" x14ac:dyDescent="0.45">
      <c r="A157" t="s">
        <v>87</v>
      </c>
      <c r="B157" s="54">
        <v>1.1417179999999999E-3</v>
      </c>
      <c r="C157" s="54">
        <v>5.9484000000000002E-4</v>
      </c>
    </row>
    <row r="158" spans="1:3" x14ac:dyDescent="0.45">
      <c r="A158" t="s">
        <v>88</v>
      </c>
      <c r="B158" s="54">
        <v>7.1875289999999998E-3</v>
      </c>
      <c r="C158" s="54">
        <v>8.6502239999999996E-5</v>
      </c>
    </row>
    <row r="160" spans="1:3" x14ac:dyDescent="0.45">
      <c r="B160" s="74" t="s">
        <v>107</v>
      </c>
      <c r="C160" s="74"/>
    </row>
    <row r="161" spans="1:3" x14ac:dyDescent="0.45">
      <c r="B161" t="s">
        <v>78</v>
      </c>
      <c r="C161" t="s">
        <v>79</v>
      </c>
    </row>
    <row r="162" spans="1:3" x14ac:dyDescent="0.45">
      <c r="A162" t="s">
        <v>84</v>
      </c>
      <c r="B162" s="55" t="s">
        <v>89</v>
      </c>
      <c r="C162" s="54">
        <v>0.15176980000000001</v>
      </c>
    </row>
    <row r="163" spans="1:3" x14ac:dyDescent="0.45">
      <c r="A163" t="s">
        <v>85</v>
      </c>
      <c r="B163" s="55" t="s">
        <v>89</v>
      </c>
      <c r="C163" s="54">
        <v>0.15862570000000001</v>
      </c>
    </row>
    <row r="164" spans="1:3" x14ac:dyDescent="0.45">
      <c r="A164" t="s">
        <v>86</v>
      </c>
      <c r="B164" s="54">
        <v>9.3940499999999993E-3</v>
      </c>
      <c r="C164" s="54">
        <v>0.31289050000000002</v>
      </c>
    </row>
    <row r="165" spans="1:3" x14ac:dyDescent="0.45">
      <c r="A165" t="s">
        <v>87</v>
      </c>
      <c r="B165" s="55" t="s">
        <v>89</v>
      </c>
      <c r="C165" s="54">
        <v>1.2546090000000001</v>
      </c>
    </row>
    <row r="166" spans="1:3" x14ac:dyDescent="0.45">
      <c r="A166" t="s">
        <v>88</v>
      </c>
      <c r="B166" s="54">
        <v>5.3715980000000003E-2</v>
      </c>
      <c r="C166" s="54">
        <v>0.55680419999999997</v>
      </c>
    </row>
    <row r="168" spans="1:3" x14ac:dyDescent="0.45">
      <c r="B168" s="74" t="s">
        <v>108</v>
      </c>
      <c r="C168" s="74"/>
    </row>
    <row r="169" spans="1:3" x14ac:dyDescent="0.45">
      <c r="B169" t="s">
        <v>78</v>
      </c>
      <c r="C169" t="s">
        <v>79</v>
      </c>
    </row>
    <row r="170" spans="1:3" x14ac:dyDescent="0.45">
      <c r="A170" t="s">
        <v>84</v>
      </c>
      <c r="B170" s="55" t="s">
        <v>89</v>
      </c>
      <c r="C170" s="54">
        <v>0.75691189999999997</v>
      </c>
    </row>
    <row r="171" spans="1:3" x14ac:dyDescent="0.45">
      <c r="A171" t="s">
        <v>85</v>
      </c>
      <c r="B171" s="55" t="s">
        <v>89</v>
      </c>
      <c r="C171" s="54">
        <v>0.17433129999999999</v>
      </c>
    </row>
    <row r="172" spans="1:3" x14ac:dyDescent="0.45">
      <c r="A172" t="s">
        <v>86</v>
      </c>
      <c r="B172" s="55" t="s">
        <v>89</v>
      </c>
      <c r="C172" s="54">
        <v>0.68528750000000005</v>
      </c>
    </row>
    <row r="173" spans="1:3" x14ac:dyDescent="0.45">
      <c r="A173" t="s">
        <v>87</v>
      </c>
      <c r="B173" s="54">
        <v>2.5118089999999999E-2</v>
      </c>
      <c r="C173" s="54">
        <v>1.8469610000000001</v>
      </c>
    </row>
    <row r="174" spans="1:3" x14ac:dyDescent="0.45">
      <c r="A174" t="s">
        <v>88</v>
      </c>
      <c r="B174" s="54">
        <v>2.2930519999999999E-2</v>
      </c>
      <c r="C174" s="54">
        <v>2.0430459999999999</v>
      </c>
    </row>
    <row r="176" spans="1:3" x14ac:dyDescent="0.45">
      <c r="B176" s="74" t="s">
        <v>109</v>
      </c>
      <c r="C176" s="74"/>
    </row>
    <row r="177" spans="1:3" x14ac:dyDescent="0.45">
      <c r="B177" s="53" t="s">
        <v>78</v>
      </c>
      <c r="C177" t="s">
        <v>79</v>
      </c>
    </row>
    <row r="178" spans="1:3" x14ac:dyDescent="0.45">
      <c r="A178" t="s">
        <v>84</v>
      </c>
      <c r="B178" s="55" t="s">
        <v>89</v>
      </c>
      <c r="C178" s="54">
        <v>0.40194849999999999</v>
      </c>
    </row>
    <row r="179" spans="1:3" x14ac:dyDescent="0.45">
      <c r="A179" t="s">
        <v>85</v>
      </c>
      <c r="B179" s="55" t="s">
        <v>89</v>
      </c>
      <c r="C179" s="54">
        <v>0.1194557</v>
      </c>
    </row>
    <row r="180" spans="1:3" x14ac:dyDescent="0.45">
      <c r="A180" t="s">
        <v>86</v>
      </c>
      <c r="B180" s="55" t="s">
        <v>89</v>
      </c>
      <c r="C180" s="54">
        <v>0.90950929999999997</v>
      </c>
    </row>
    <row r="181" spans="1:3" x14ac:dyDescent="0.45">
      <c r="A181" t="s">
        <v>87</v>
      </c>
      <c r="B181" s="55" t="s">
        <v>89</v>
      </c>
      <c r="C181" s="54">
        <v>0.99366719999999997</v>
      </c>
    </row>
    <row r="182" spans="1:3" x14ac:dyDescent="0.45">
      <c r="A182" t="s">
        <v>88</v>
      </c>
      <c r="B182" s="54">
        <v>4.2864819999999998E-2</v>
      </c>
      <c r="C182" s="54">
        <v>0.56464309999999995</v>
      </c>
    </row>
    <row r="183" spans="1:3" x14ac:dyDescent="0.45">
      <c r="A183" s="58"/>
      <c r="B183" s="58"/>
      <c r="C183" s="58"/>
    </row>
    <row r="184" spans="1:3" x14ac:dyDescent="0.45">
      <c r="B184" s="75" t="s">
        <v>110</v>
      </c>
      <c r="C184" s="75"/>
    </row>
    <row r="185" spans="1:3" x14ac:dyDescent="0.45">
      <c r="B185" t="s">
        <v>78</v>
      </c>
      <c r="C185" t="s">
        <v>79</v>
      </c>
    </row>
    <row r="186" spans="1:3" x14ac:dyDescent="0.45">
      <c r="A186" t="s">
        <v>84</v>
      </c>
      <c r="B186" s="54">
        <v>3.8155790000000001E-4</v>
      </c>
      <c r="C186" s="54">
        <v>2.109805E-4</v>
      </c>
    </row>
    <row r="187" spans="1:3" x14ac:dyDescent="0.45">
      <c r="A187" t="s">
        <v>85</v>
      </c>
      <c r="B187" s="54">
        <v>2.1903990000000001E-4</v>
      </c>
      <c r="C187" s="54">
        <v>2.7762989999999998E-4</v>
      </c>
    </row>
    <row r="188" spans="1:3" x14ac:dyDescent="0.45">
      <c r="A188" t="s">
        <v>86</v>
      </c>
      <c r="B188" s="54">
        <v>1.4476160000000001E-3</v>
      </c>
      <c r="C188" s="54">
        <v>2.6846029999999998E-4</v>
      </c>
    </row>
    <row r="189" spans="1:3" x14ac:dyDescent="0.45">
      <c r="A189" t="s">
        <v>87</v>
      </c>
      <c r="B189" s="54">
        <v>6.5723240000000003E-4</v>
      </c>
      <c r="C189" s="54">
        <v>7.3827039999999999E-4</v>
      </c>
    </row>
    <row r="190" spans="1:3" x14ac:dyDescent="0.45">
      <c r="A190" t="s">
        <v>88</v>
      </c>
      <c r="B190" s="54">
        <v>1.4665879999999999E-2</v>
      </c>
      <c r="C190" s="54">
        <v>3.4277180000000002E-4</v>
      </c>
    </row>
    <row r="192" spans="1:3" x14ac:dyDescent="0.45">
      <c r="B192" s="74" t="s">
        <v>111</v>
      </c>
      <c r="C192" s="74"/>
    </row>
    <row r="193" spans="1:3" x14ac:dyDescent="0.45">
      <c r="B193" t="s">
        <v>78</v>
      </c>
      <c r="C193" t="s">
        <v>79</v>
      </c>
    </row>
    <row r="194" spans="1:3" x14ac:dyDescent="0.45">
      <c r="A194" t="s">
        <v>84</v>
      </c>
      <c r="B194" s="55" t="s">
        <v>89</v>
      </c>
      <c r="C194" s="54">
        <v>0.69985050000000004</v>
      </c>
    </row>
    <row r="195" spans="1:3" x14ac:dyDescent="0.45">
      <c r="A195" t="s">
        <v>85</v>
      </c>
      <c r="B195" s="55" t="s">
        <v>89</v>
      </c>
      <c r="C195" s="54">
        <v>0.21649309999999999</v>
      </c>
    </row>
    <row r="196" spans="1:3" x14ac:dyDescent="0.45">
      <c r="A196" t="s">
        <v>86</v>
      </c>
      <c r="B196" s="55" t="s">
        <v>89</v>
      </c>
      <c r="C196" s="54">
        <v>0.57493689999999997</v>
      </c>
    </row>
    <row r="197" spans="1:3" x14ac:dyDescent="0.45">
      <c r="A197" t="s">
        <v>87</v>
      </c>
      <c r="B197" s="55" t="s">
        <v>89</v>
      </c>
      <c r="C197" s="54">
        <v>0.54308420000000002</v>
      </c>
    </row>
    <row r="198" spans="1:3" x14ac:dyDescent="0.45">
      <c r="A198" t="s">
        <v>88</v>
      </c>
      <c r="B198" s="54">
        <v>1.998786E-2</v>
      </c>
      <c r="C198" s="54">
        <v>1.8791549999999999</v>
      </c>
    </row>
    <row r="200" spans="1:3" x14ac:dyDescent="0.45">
      <c r="B200" s="74" t="s">
        <v>112</v>
      </c>
      <c r="C200" s="74"/>
    </row>
    <row r="201" spans="1:3" x14ac:dyDescent="0.45">
      <c r="B201" t="s">
        <v>78</v>
      </c>
      <c r="C201" t="s">
        <v>79</v>
      </c>
    </row>
    <row r="202" spans="1:3" x14ac:dyDescent="0.45">
      <c r="A202" t="s">
        <v>84</v>
      </c>
      <c r="B202" s="54">
        <v>5.869137E-3</v>
      </c>
      <c r="C202" s="54">
        <v>2.1925650000000001</v>
      </c>
    </row>
    <row r="203" spans="1:3" x14ac:dyDescent="0.45">
      <c r="A203" t="s">
        <v>85</v>
      </c>
      <c r="B203" s="55" t="s">
        <v>89</v>
      </c>
      <c r="C203" s="54">
        <v>0.26851000000000003</v>
      </c>
    </row>
    <row r="204" spans="1:3" x14ac:dyDescent="0.45">
      <c r="A204" t="s">
        <v>86</v>
      </c>
      <c r="B204" s="55" t="s">
        <v>89</v>
      </c>
      <c r="C204" s="54">
        <v>1.420107</v>
      </c>
    </row>
    <row r="205" spans="1:3" x14ac:dyDescent="0.45">
      <c r="A205" t="s">
        <v>87</v>
      </c>
      <c r="B205" s="55" t="s">
        <v>89</v>
      </c>
      <c r="C205" s="54">
        <v>1.919567</v>
      </c>
    </row>
    <row r="206" spans="1:3" x14ac:dyDescent="0.45">
      <c r="A206" t="s">
        <v>88</v>
      </c>
      <c r="B206" s="54">
        <v>3.7290770000000001E-2</v>
      </c>
      <c r="C206" s="54">
        <v>5.0345069999999996</v>
      </c>
    </row>
    <row r="208" spans="1:3" x14ac:dyDescent="0.45">
      <c r="B208" s="74" t="s">
        <v>113</v>
      </c>
      <c r="C208" s="74"/>
    </row>
    <row r="209" spans="1:3" x14ac:dyDescent="0.45">
      <c r="B209" s="53" t="s">
        <v>78</v>
      </c>
      <c r="C209" t="s">
        <v>79</v>
      </c>
    </row>
    <row r="210" spans="1:3" x14ac:dyDescent="0.45">
      <c r="A210" t="s">
        <v>84</v>
      </c>
      <c r="B210" s="55" t="s">
        <v>89</v>
      </c>
      <c r="C210" s="54">
        <v>0.74279720000000005</v>
      </c>
    </row>
    <row r="211" spans="1:3" x14ac:dyDescent="0.45">
      <c r="A211" t="s">
        <v>85</v>
      </c>
      <c r="B211" s="55" t="s">
        <v>89</v>
      </c>
      <c r="C211" s="54">
        <v>0.3360631</v>
      </c>
    </row>
    <row r="212" spans="1:3" x14ac:dyDescent="0.45">
      <c r="A212" t="s">
        <v>86</v>
      </c>
      <c r="B212" s="55" t="s">
        <v>89</v>
      </c>
      <c r="C212" s="54">
        <v>1.2773289999999999</v>
      </c>
    </row>
    <row r="213" spans="1:3" x14ac:dyDescent="0.45">
      <c r="A213" t="s">
        <v>87</v>
      </c>
      <c r="B213" s="55" t="s">
        <v>89</v>
      </c>
      <c r="C213" s="54">
        <v>1.1579390000000001</v>
      </c>
    </row>
    <row r="214" spans="1:3" x14ac:dyDescent="0.45">
      <c r="A214" t="s">
        <v>88</v>
      </c>
      <c r="B214" s="55" t="s">
        <v>89</v>
      </c>
      <c r="C214" s="54">
        <v>1.455139</v>
      </c>
    </row>
    <row r="215" spans="1:3" x14ac:dyDescent="0.45">
      <c r="A215" s="58"/>
      <c r="B215" s="58"/>
      <c r="C215" s="58"/>
    </row>
    <row r="216" spans="1:3" x14ac:dyDescent="0.45">
      <c r="B216" s="75" t="s">
        <v>114</v>
      </c>
      <c r="C216" s="75"/>
    </row>
    <row r="217" spans="1:3" x14ac:dyDescent="0.45">
      <c r="B217" t="s">
        <v>78</v>
      </c>
      <c r="C217" t="s">
        <v>79</v>
      </c>
    </row>
    <row r="218" spans="1:3" x14ac:dyDescent="0.45">
      <c r="A218" t="s">
        <v>84</v>
      </c>
      <c r="B218" s="54">
        <v>2.3506760000000001E-4</v>
      </c>
      <c r="C218" s="55" t="s">
        <v>89</v>
      </c>
    </row>
    <row r="219" spans="1:3" x14ac:dyDescent="0.45">
      <c r="A219" t="s">
        <v>85</v>
      </c>
      <c r="B219" s="54">
        <v>1.6249649999999999E-4</v>
      </c>
      <c r="C219" s="54">
        <v>3.3788410000000003E-4</v>
      </c>
    </row>
    <row r="220" spans="1:3" x14ac:dyDescent="0.45">
      <c r="A220" t="s">
        <v>86</v>
      </c>
      <c r="B220" s="54">
        <v>5.1480760000000003E-4</v>
      </c>
      <c r="C220" s="54">
        <v>4.4812729999999998E-4</v>
      </c>
    </row>
    <row r="221" spans="1:3" x14ac:dyDescent="0.45">
      <c r="A221" t="s">
        <v>87</v>
      </c>
      <c r="B221" s="55" t="s">
        <v>89</v>
      </c>
      <c r="C221" s="54">
        <v>4.9293570000000003E-4</v>
      </c>
    </row>
    <row r="222" spans="1:3" x14ac:dyDescent="0.45">
      <c r="A222" t="s">
        <v>88</v>
      </c>
      <c r="B222" s="54">
        <v>1.455652E-2</v>
      </c>
      <c r="C222" s="54">
        <v>3.045756E-4</v>
      </c>
    </row>
    <row r="224" spans="1:3" x14ac:dyDescent="0.45">
      <c r="B224" s="74" t="s">
        <v>115</v>
      </c>
      <c r="C224" s="74"/>
    </row>
    <row r="225" spans="1:3" x14ac:dyDescent="0.45">
      <c r="B225" t="s">
        <v>78</v>
      </c>
      <c r="C225" t="s">
        <v>79</v>
      </c>
    </row>
    <row r="226" spans="1:3" x14ac:dyDescent="0.45">
      <c r="A226" t="s">
        <v>84</v>
      </c>
      <c r="B226" s="55" t="s">
        <v>89</v>
      </c>
      <c r="C226" s="54">
        <v>3.221177</v>
      </c>
    </row>
    <row r="227" spans="1:3" x14ac:dyDescent="0.45">
      <c r="A227" t="s">
        <v>85</v>
      </c>
      <c r="B227" s="55" t="s">
        <v>89</v>
      </c>
      <c r="C227" s="54">
        <v>0.28040100000000001</v>
      </c>
    </row>
    <row r="228" spans="1:3" x14ac:dyDescent="0.45">
      <c r="A228" t="s">
        <v>86</v>
      </c>
      <c r="B228" s="55" t="s">
        <v>89</v>
      </c>
      <c r="C228" s="54">
        <v>0.6168884</v>
      </c>
    </row>
    <row r="229" spans="1:3" x14ac:dyDescent="0.45">
      <c r="A229" t="s">
        <v>87</v>
      </c>
      <c r="B229" s="55" t="s">
        <v>89</v>
      </c>
      <c r="C229" s="54">
        <v>0.78748030000000002</v>
      </c>
    </row>
    <row r="230" spans="1:3" x14ac:dyDescent="0.45">
      <c r="A230" t="s">
        <v>88</v>
      </c>
      <c r="B230" s="54">
        <v>7.8562999999999994E-2</v>
      </c>
      <c r="C230" s="54">
        <v>5.4370229999999999</v>
      </c>
    </row>
    <row r="232" spans="1:3" x14ac:dyDescent="0.45">
      <c r="B232" s="74" t="s">
        <v>116</v>
      </c>
      <c r="C232" s="74"/>
    </row>
    <row r="233" spans="1:3" x14ac:dyDescent="0.45">
      <c r="B233" t="s">
        <v>78</v>
      </c>
      <c r="C233" t="s">
        <v>79</v>
      </c>
    </row>
    <row r="234" spans="1:3" x14ac:dyDescent="0.45">
      <c r="A234" t="s">
        <v>84</v>
      </c>
      <c r="B234" s="55" t="s">
        <v>89</v>
      </c>
      <c r="C234" s="54">
        <v>1.1754279999999999</v>
      </c>
    </row>
    <row r="235" spans="1:3" x14ac:dyDescent="0.45">
      <c r="A235" t="s">
        <v>85</v>
      </c>
      <c r="B235" s="55" t="s">
        <v>89</v>
      </c>
      <c r="C235" s="54">
        <v>0.3004578</v>
      </c>
    </row>
    <row r="236" spans="1:3" x14ac:dyDescent="0.45">
      <c r="A236" t="s">
        <v>86</v>
      </c>
      <c r="B236" s="55" t="s">
        <v>89</v>
      </c>
      <c r="C236" s="54">
        <v>1.088894</v>
      </c>
    </row>
    <row r="237" spans="1:3" x14ac:dyDescent="0.45">
      <c r="A237" t="s">
        <v>87</v>
      </c>
      <c r="B237" s="55" t="s">
        <v>89</v>
      </c>
      <c r="C237" s="54">
        <v>1.027277</v>
      </c>
    </row>
    <row r="238" spans="1:3" x14ac:dyDescent="0.45">
      <c r="A238" t="s">
        <v>88</v>
      </c>
      <c r="B238" s="55" t="s">
        <v>89</v>
      </c>
      <c r="C238" s="54">
        <v>1.4818359999999999</v>
      </c>
    </row>
    <row r="240" spans="1:3" x14ac:dyDescent="0.45">
      <c r="B240" s="74" t="s">
        <v>117</v>
      </c>
      <c r="C240" s="74"/>
    </row>
    <row r="241" spans="1:3" x14ac:dyDescent="0.45">
      <c r="B241" s="53" t="s">
        <v>78</v>
      </c>
      <c r="C241" t="s">
        <v>79</v>
      </c>
    </row>
    <row r="242" spans="1:3" x14ac:dyDescent="0.45">
      <c r="A242" t="s">
        <v>84</v>
      </c>
      <c r="B242" s="55" t="s">
        <v>89</v>
      </c>
      <c r="C242" s="54">
        <v>0.58412070000000005</v>
      </c>
    </row>
    <row r="243" spans="1:3" x14ac:dyDescent="0.45">
      <c r="A243" t="s">
        <v>85</v>
      </c>
      <c r="B243" s="55" t="s">
        <v>89</v>
      </c>
      <c r="C243" s="54">
        <v>0.24752440000000001</v>
      </c>
    </row>
    <row r="244" spans="1:3" x14ac:dyDescent="0.45">
      <c r="A244" t="s">
        <v>86</v>
      </c>
      <c r="B244" s="54">
        <v>1.09444E-2</v>
      </c>
      <c r="C244" s="54">
        <v>0.89562969999999997</v>
      </c>
    </row>
    <row r="245" spans="1:3" x14ac:dyDescent="0.45">
      <c r="A245" t="s">
        <v>87</v>
      </c>
      <c r="B245" s="55" t="s">
        <v>89</v>
      </c>
      <c r="C245" s="54">
        <v>0.21528369999999999</v>
      </c>
    </row>
    <row r="246" spans="1:3" x14ac:dyDescent="0.45">
      <c r="A246" t="s">
        <v>88</v>
      </c>
      <c r="B246" s="54">
        <v>2.580816E-2</v>
      </c>
      <c r="C246" s="54">
        <v>2.370914</v>
      </c>
    </row>
    <row r="247" spans="1:3" x14ac:dyDescent="0.45">
      <c r="A247" s="58"/>
      <c r="B247" s="58"/>
      <c r="C247" s="58"/>
    </row>
    <row r="248" spans="1:3" x14ac:dyDescent="0.45">
      <c r="B248" s="75" t="s">
        <v>118</v>
      </c>
      <c r="C248" s="75"/>
    </row>
    <row r="249" spans="1:3" x14ac:dyDescent="0.45">
      <c r="B249" t="s">
        <v>78</v>
      </c>
      <c r="C249" t="s">
        <v>79</v>
      </c>
    </row>
    <row r="250" spans="1:3" x14ac:dyDescent="0.45">
      <c r="A250" t="s">
        <v>84</v>
      </c>
      <c r="B250" s="54">
        <v>3.6792779999999999E-4</v>
      </c>
      <c r="C250" s="54">
        <v>4.4797560000000002E-4</v>
      </c>
    </row>
    <row r="251" spans="1:3" x14ac:dyDescent="0.45">
      <c r="A251" t="s">
        <v>85</v>
      </c>
      <c r="B251" s="54">
        <v>6.8402019999999999E-4</v>
      </c>
      <c r="C251" s="54">
        <v>2.4794679999999998E-4</v>
      </c>
    </row>
    <row r="252" spans="1:3" x14ac:dyDescent="0.45">
      <c r="A252" t="s">
        <v>86</v>
      </c>
      <c r="B252" s="54">
        <v>2.7564709999999999E-4</v>
      </c>
      <c r="C252" s="54">
        <v>2.899787E-4</v>
      </c>
    </row>
    <row r="253" spans="1:3" x14ac:dyDescent="0.45">
      <c r="A253" t="s">
        <v>87</v>
      </c>
      <c r="B253" s="54">
        <v>5.4166469999999999E-4</v>
      </c>
      <c r="C253" s="54">
        <v>3.0667610000000001E-4</v>
      </c>
    </row>
    <row r="254" spans="1:3" x14ac:dyDescent="0.45">
      <c r="A254" t="s">
        <v>88</v>
      </c>
      <c r="B254" s="54">
        <v>1.3103069999999999E-3</v>
      </c>
      <c r="C254" s="54">
        <v>8.6875260000000002E-5</v>
      </c>
    </row>
    <row r="256" spans="1:3" x14ac:dyDescent="0.45">
      <c r="B256" s="74" t="s">
        <v>119</v>
      </c>
      <c r="C256" s="74"/>
    </row>
    <row r="257" spans="1:3" x14ac:dyDescent="0.45">
      <c r="B257" t="s">
        <v>78</v>
      </c>
      <c r="C257" t="s">
        <v>79</v>
      </c>
    </row>
    <row r="258" spans="1:3" x14ac:dyDescent="0.45">
      <c r="A258" t="s">
        <v>84</v>
      </c>
      <c r="B258" s="55" t="s">
        <v>89</v>
      </c>
      <c r="C258" s="54">
        <v>0.73418329999999998</v>
      </c>
    </row>
    <row r="259" spans="1:3" x14ac:dyDescent="0.45">
      <c r="A259" t="s">
        <v>85</v>
      </c>
      <c r="B259" s="55" t="s">
        <v>89</v>
      </c>
      <c r="C259" s="54">
        <v>7.3768990000000007E-2</v>
      </c>
    </row>
    <row r="260" spans="1:3" x14ac:dyDescent="0.45">
      <c r="A260" t="s">
        <v>86</v>
      </c>
      <c r="B260" s="55" t="s">
        <v>89</v>
      </c>
      <c r="C260" s="54">
        <v>1.0626850000000001</v>
      </c>
    </row>
    <row r="261" spans="1:3" x14ac:dyDescent="0.45">
      <c r="A261" t="s">
        <v>87</v>
      </c>
      <c r="B261" s="55" t="s">
        <v>89</v>
      </c>
      <c r="C261" s="54">
        <v>0.30262</v>
      </c>
    </row>
    <row r="262" spans="1:3" x14ac:dyDescent="0.45">
      <c r="A262" t="s">
        <v>88</v>
      </c>
      <c r="B262" s="54">
        <v>0.18147679999999999</v>
      </c>
      <c r="C262" s="54">
        <v>11.369490000000001</v>
      </c>
    </row>
    <row r="264" spans="1:3" x14ac:dyDescent="0.45">
      <c r="B264" s="74" t="s">
        <v>120</v>
      </c>
      <c r="C264" s="74"/>
    </row>
    <row r="265" spans="1:3" x14ac:dyDescent="0.45">
      <c r="B265" t="s">
        <v>78</v>
      </c>
      <c r="C265" t="s">
        <v>79</v>
      </c>
    </row>
    <row r="266" spans="1:3" x14ac:dyDescent="0.45">
      <c r="A266" t="s">
        <v>84</v>
      </c>
      <c r="B266" s="55" t="s">
        <v>89</v>
      </c>
      <c r="C266" s="54">
        <v>0.58478439999999998</v>
      </c>
    </row>
    <row r="267" spans="1:3" x14ac:dyDescent="0.45">
      <c r="A267" t="s">
        <v>85</v>
      </c>
      <c r="B267" s="55" t="s">
        <v>89</v>
      </c>
      <c r="C267" s="54">
        <v>0.37762699999999999</v>
      </c>
    </row>
    <row r="268" spans="1:3" x14ac:dyDescent="0.45">
      <c r="A268" t="s">
        <v>86</v>
      </c>
      <c r="B268" s="54">
        <v>9.2531090000000007E-3</v>
      </c>
      <c r="C268" s="54">
        <v>0.61611380000000004</v>
      </c>
    </row>
    <row r="269" spans="1:3" x14ac:dyDescent="0.45">
      <c r="A269" t="s">
        <v>87</v>
      </c>
      <c r="B269" s="54">
        <v>3.7931899999999998E-2</v>
      </c>
      <c r="C269" s="54">
        <v>1.45546</v>
      </c>
    </row>
    <row r="270" spans="1:3" x14ac:dyDescent="0.45">
      <c r="A270" t="s">
        <v>88</v>
      </c>
      <c r="B270" s="54">
        <v>2.3718900000000001E-2</v>
      </c>
      <c r="C270" s="54">
        <v>79.249449999999996</v>
      </c>
    </row>
    <row r="272" spans="1:3" x14ac:dyDescent="0.45">
      <c r="B272" s="74" t="s">
        <v>121</v>
      </c>
      <c r="C272" s="74"/>
    </row>
    <row r="273" spans="1:3" x14ac:dyDescent="0.45">
      <c r="B273" s="53" t="s">
        <v>78</v>
      </c>
      <c r="C273" t="s">
        <v>79</v>
      </c>
    </row>
    <row r="274" spans="1:3" x14ac:dyDescent="0.45">
      <c r="A274" t="s">
        <v>84</v>
      </c>
      <c r="B274" s="55" t="s">
        <v>89</v>
      </c>
      <c r="C274" s="54">
        <v>9.627057E-2</v>
      </c>
    </row>
    <row r="275" spans="1:3" x14ac:dyDescent="0.45">
      <c r="A275" t="s">
        <v>85</v>
      </c>
      <c r="B275" s="55" t="s">
        <v>89</v>
      </c>
      <c r="C275" s="54">
        <v>0.63903169999999998</v>
      </c>
    </row>
    <row r="276" spans="1:3" x14ac:dyDescent="0.45">
      <c r="A276" t="s">
        <v>86</v>
      </c>
      <c r="B276" s="54">
        <v>9.9455600000000009E-3</v>
      </c>
      <c r="C276" s="54">
        <v>0.54576760000000002</v>
      </c>
    </row>
    <row r="277" spans="1:3" x14ac:dyDescent="0.45">
      <c r="A277" t="s">
        <v>87</v>
      </c>
      <c r="B277" s="55" t="s">
        <v>89</v>
      </c>
      <c r="C277" s="54">
        <v>0.18691530000000001</v>
      </c>
    </row>
    <row r="278" spans="1:3" x14ac:dyDescent="0.45">
      <c r="A278" t="s">
        <v>88</v>
      </c>
      <c r="B278" s="54">
        <v>2.2228700000000001E-2</v>
      </c>
      <c r="C278" s="54">
        <v>18.36947</v>
      </c>
    </row>
  </sheetData>
  <mergeCells count="32">
    <mergeCell ref="B256:C256"/>
    <mergeCell ref="B264:C264"/>
    <mergeCell ref="B272:C272"/>
    <mergeCell ref="B208:C208"/>
    <mergeCell ref="B216:C216"/>
    <mergeCell ref="B224:C224"/>
    <mergeCell ref="B232:C232"/>
    <mergeCell ref="B240:C240"/>
    <mergeCell ref="B248:C248"/>
    <mergeCell ref="B200:C200"/>
    <mergeCell ref="B112:C112"/>
    <mergeCell ref="B120:C120"/>
    <mergeCell ref="B128:C128"/>
    <mergeCell ref="B136:C136"/>
    <mergeCell ref="B144:C144"/>
    <mergeCell ref="B152:C152"/>
    <mergeCell ref="B160:C160"/>
    <mergeCell ref="B168:C168"/>
    <mergeCell ref="B176:C176"/>
    <mergeCell ref="B184:C184"/>
    <mergeCell ref="B192:C192"/>
    <mergeCell ref="B104:C104"/>
    <mergeCell ref="B24:C24"/>
    <mergeCell ref="B32:C32"/>
    <mergeCell ref="B40:C40"/>
    <mergeCell ref="B48:C48"/>
    <mergeCell ref="B56:C56"/>
    <mergeCell ref="B64:C64"/>
    <mergeCell ref="B72:C72"/>
    <mergeCell ref="B80:C80"/>
    <mergeCell ref="B88:C88"/>
    <mergeCell ref="B96:C9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3"/>
  <sheetViews>
    <sheetView zoomScale="80" zoomScaleNormal="80" workbookViewId="0">
      <selection activeCell="C33" sqref="C33"/>
    </sheetView>
  </sheetViews>
  <sheetFormatPr baseColWidth="10" defaultRowHeight="14.25" x14ac:dyDescent="0.45"/>
  <cols>
    <col min="2" max="17" width="25.86328125" bestFit="1" customWidth="1"/>
  </cols>
  <sheetData>
    <row r="1" spans="1:17" x14ac:dyDescent="0.45">
      <c r="A1" t="s">
        <v>57</v>
      </c>
      <c r="B1" t="s">
        <v>21</v>
      </c>
      <c r="C1" t="s">
        <v>44</v>
      </c>
      <c r="D1" t="s">
        <v>23</v>
      </c>
      <c r="E1" t="s">
        <v>45</v>
      </c>
      <c r="F1" t="s">
        <v>18</v>
      </c>
      <c r="G1" t="s">
        <v>46</v>
      </c>
      <c r="H1" t="s">
        <v>24</v>
      </c>
      <c r="I1" t="s">
        <v>47</v>
      </c>
      <c r="J1" t="s">
        <v>22</v>
      </c>
      <c r="K1" t="s">
        <v>48</v>
      </c>
      <c r="L1" t="s">
        <v>25</v>
      </c>
      <c r="M1" t="s">
        <v>49</v>
      </c>
      <c r="N1" t="s">
        <v>15</v>
      </c>
      <c r="O1" t="s">
        <v>50</v>
      </c>
      <c r="P1" t="s">
        <v>20</v>
      </c>
      <c r="Q1" t="s">
        <v>51</v>
      </c>
    </row>
    <row r="2" spans="1:17" x14ac:dyDescent="0.45">
      <c r="A2" t="s">
        <v>58</v>
      </c>
      <c r="B2" s="2">
        <v>2.1349619999999998E-3</v>
      </c>
      <c r="C2" s="40">
        <v>7.7902539999999995E-4</v>
      </c>
      <c r="D2" s="2">
        <v>1.9061859999999998E-3</v>
      </c>
      <c r="E2" s="40">
        <v>7.3374870000000002E-4</v>
      </c>
      <c r="F2" s="2">
        <v>1.1773439999999999E-3</v>
      </c>
      <c r="G2" s="40">
        <v>5.1531999999999999E-4</v>
      </c>
      <c r="H2" s="2">
        <v>1.482354E-3</v>
      </c>
      <c r="I2" s="40">
        <v>5.1531999999999999E-4</v>
      </c>
      <c r="J2" s="2">
        <v>1.098768E-3</v>
      </c>
      <c r="K2" s="40">
        <v>5.1531999999999999E-4</v>
      </c>
      <c r="L2" s="2">
        <v>1.4131159999999999E-3</v>
      </c>
      <c r="M2" s="40">
        <v>8.3446560000000004E-4</v>
      </c>
      <c r="N2" s="2">
        <v>1.026891E-3</v>
      </c>
      <c r="O2" s="40">
        <v>6.2575239999999996E-4</v>
      </c>
      <c r="P2" s="2">
        <v>1.5399490000000001E-3</v>
      </c>
      <c r="Q2" s="40">
        <v>5.9747049999999996E-4</v>
      </c>
    </row>
    <row r="3" spans="1:17" x14ac:dyDescent="0.45">
      <c r="A3" t="s">
        <v>59</v>
      </c>
      <c r="B3">
        <v>5.1532499999999996E-4</v>
      </c>
      <c r="C3">
        <v>0.1312865</v>
      </c>
      <c r="D3">
        <v>5.1531999999999999E-4</v>
      </c>
      <c r="E3">
        <v>1.195052</v>
      </c>
      <c r="F3">
        <v>5.1531999999999999E-4</v>
      </c>
      <c r="G3">
        <v>1.164425</v>
      </c>
      <c r="H3">
        <v>5.1531999999999999E-4</v>
      </c>
      <c r="I3">
        <v>5.1531999999999999E-4</v>
      </c>
      <c r="J3">
        <v>5.1531999999999999E-4</v>
      </c>
      <c r="K3">
        <v>12.872260000000001</v>
      </c>
      <c r="L3">
        <v>5.1531999999999999E-4</v>
      </c>
      <c r="M3">
        <v>2.9246180000000002</v>
      </c>
      <c r="N3">
        <v>5.1531999999999999E-4</v>
      </c>
      <c r="O3">
        <v>0.60711729999999997</v>
      </c>
      <c r="P3">
        <v>5.1531999999999999E-4</v>
      </c>
      <c r="Q3">
        <v>2.7994020000000002</v>
      </c>
    </row>
    <row r="4" spans="1:17" x14ac:dyDescent="0.45">
      <c r="A4" t="s">
        <v>60</v>
      </c>
      <c r="B4" s="40">
        <v>5.1531999999999999E-4</v>
      </c>
      <c r="C4" s="40">
        <v>0.61408649999999998</v>
      </c>
      <c r="D4" s="40">
        <v>5.1531999999999999E-4</v>
      </c>
      <c r="E4" s="40">
        <v>1.7764690000000001</v>
      </c>
      <c r="F4" s="40">
        <v>5.1531999999999999E-4</v>
      </c>
      <c r="G4" s="40">
        <v>0.92888740000000003</v>
      </c>
      <c r="H4" s="40">
        <v>5.1531999999999999E-4</v>
      </c>
      <c r="I4" s="40">
        <v>0.7898577</v>
      </c>
      <c r="J4" s="40">
        <v>5.1531999999999999E-4</v>
      </c>
      <c r="K4" s="40">
        <v>4.6140169999999996</v>
      </c>
      <c r="L4" s="40">
        <v>5.1531999999999999E-4</v>
      </c>
      <c r="M4" s="40">
        <v>2.3391380000000002</v>
      </c>
      <c r="N4" s="40">
        <v>5.1531999999999999E-4</v>
      </c>
      <c r="O4" s="40">
        <v>3.0052340000000002</v>
      </c>
      <c r="P4" s="40">
        <v>6.2556269999999997E-3</v>
      </c>
      <c r="Q4" s="40">
        <v>8.591996</v>
      </c>
    </row>
    <row r="5" spans="1:17" x14ac:dyDescent="0.45">
      <c r="A5" t="s">
        <v>61</v>
      </c>
      <c r="B5" s="40">
        <v>4.2801610000000002E-3</v>
      </c>
      <c r="C5" s="40">
        <v>0.94962880000000005</v>
      </c>
      <c r="D5" s="40">
        <v>5.1531999999999999E-4</v>
      </c>
      <c r="E5" s="40">
        <v>5.480232</v>
      </c>
      <c r="F5" s="40">
        <v>5.1531999999999999E-4</v>
      </c>
      <c r="G5" s="40">
        <v>1.2417819999999999</v>
      </c>
      <c r="H5" s="40">
        <v>4.669421E-3</v>
      </c>
      <c r="I5" s="40">
        <v>0.2575865</v>
      </c>
      <c r="J5" s="40">
        <v>5.1531999999999999E-4</v>
      </c>
      <c r="K5" s="40">
        <v>2.2514180000000001</v>
      </c>
      <c r="L5" s="40">
        <v>5.1531999999999999E-4</v>
      </c>
      <c r="M5" s="40">
        <v>9.6657060000000003E-2</v>
      </c>
      <c r="N5" s="40">
        <v>5.1531999999999999E-4</v>
      </c>
      <c r="O5" s="40">
        <v>1.1350690000000001</v>
      </c>
      <c r="P5" s="40">
        <v>5.1531999999999999E-4</v>
      </c>
      <c r="Q5" s="40">
        <v>2.8799600000000001</v>
      </c>
    </row>
    <row r="6" spans="1:17" x14ac:dyDescent="0.45">
      <c r="A6" t="s">
        <v>62</v>
      </c>
      <c r="B6" s="40">
        <v>5.9230120000000001E-4</v>
      </c>
      <c r="C6" s="40">
        <v>5.9230120000000001E-4</v>
      </c>
      <c r="D6" s="40">
        <v>5.9230120000000001E-4</v>
      </c>
      <c r="E6" s="40">
        <v>5.9230120000000001E-4</v>
      </c>
      <c r="F6" s="40">
        <v>1.009682E-3</v>
      </c>
      <c r="G6" s="40">
        <v>5.9230120000000001E-4</v>
      </c>
      <c r="H6" s="40">
        <v>7.4638129999999995E-4</v>
      </c>
      <c r="I6" s="40">
        <v>5.9230120000000001E-4</v>
      </c>
      <c r="J6" s="40">
        <v>8.3204259999999995E-4</v>
      </c>
      <c r="K6" s="40">
        <v>7.8211000000000003E-4</v>
      </c>
      <c r="L6" s="40">
        <v>2.8643549999999999E-3</v>
      </c>
      <c r="M6" s="40">
        <v>6.9217270000000003E-4</v>
      </c>
      <c r="N6" s="40">
        <v>9.3423789999999996E-4</v>
      </c>
      <c r="O6" s="40">
        <v>7.814171E-4</v>
      </c>
      <c r="P6" s="40">
        <v>9.8034129999999991E-4</v>
      </c>
      <c r="Q6" s="40">
        <v>1.093246E-3</v>
      </c>
    </row>
    <row r="7" spans="1:17" x14ac:dyDescent="0.45">
      <c r="A7" t="s">
        <v>63</v>
      </c>
      <c r="B7" s="40">
        <v>5.9230000000000003E-4</v>
      </c>
      <c r="C7" s="40">
        <v>5.9230000000000003E-4</v>
      </c>
      <c r="D7" s="40">
        <v>5.9230000000000003E-4</v>
      </c>
      <c r="E7" s="40">
        <v>0.64736680000000002</v>
      </c>
      <c r="F7" s="40">
        <v>5.9230000000000003E-4</v>
      </c>
      <c r="G7" s="40">
        <v>5.9230000000000003E-4</v>
      </c>
      <c r="H7" s="40">
        <v>5.9230000000000003E-4</v>
      </c>
      <c r="I7" s="40">
        <v>0.23254420000000001</v>
      </c>
      <c r="J7" s="40">
        <v>5.9230000000000003E-4</v>
      </c>
      <c r="K7" s="40">
        <v>0.8667222</v>
      </c>
      <c r="L7" s="40">
        <v>5.9230000000000003E-4</v>
      </c>
      <c r="M7" s="40">
        <v>7.4213210000000002E-2</v>
      </c>
      <c r="N7" s="40">
        <v>5.9230000000000003E-4</v>
      </c>
      <c r="O7" s="40">
        <v>0.15906989999999999</v>
      </c>
      <c r="P7" s="40">
        <v>5.9230000000000003E-4</v>
      </c>
      <c r="Q7" s="40">
        <v>0.81613029999999998</v>
      </c>
    </row>
    <row r="8" spans="1:17" x14ac:dyDescent="0.45">
      <c r="A8" t="s">
        <v>64</v>
      </c>
      <c r="B8" s="40">
        <v>5.9230000000000003E-4</v>
      </c>
      <c r="C8" s="40">
        <v>5.9230000000000003E-4</v>
      </c>
      <c r="D8" s="40">
        <v>5.9230000000000003E-4</v>
      </c>
      <c r="E8" s="40">
        <v>1.3726510000000001</v>
      </c>
      <c r="F8" s="40">
        <v>5.9230000000000003E-4</v>
      </c>
      <c r="G8" s="40">
        <v>0.66782439999999998</v>
      </c>
      <c r="H8" s="40">
        <v>5.9230000000000003E-4</v>
      </c>
      <c r="I8" s="40">
        <v>0.13174420000000001</v>
      </c>
      <c r="J8" s="40">
        <v>5.9230000000000003E-4</v>
      </c>
      <c r="K8" s="40">
        <v>1.042387</v>
      </c>
      <c r="L8" s="40">
        <v>5.9230000000000003E-4</v>
      </c>
      <c r="M8" s="40">
        <v>0.3780713</v>
      </c>
      <c r="N8" s="40">
        <v>5.9230000000000003E-4</v>
      </c>
      <c r="O8" s="40">
        <v>0.1747756</v>
      </c>
      <c r="P8" s="40">
        <v>5.9230000000000003E-4</v>
      </c>
      <c r="Q8" s="40">
        <v>0.85675219999999996</v>
      </c>
    </row>
    <row r="9" spans="1:17" x14ac:dyDescent="0.45">
      <c r="A9" t="s">
        <v>65</v>
      </c>
      <c r="B9" s="40">
        <v>5.9230120000000001E-4</v>
      </c>
      <c r="C9" s="40">
        <v>0.31794420000000001</v>
      </c>
      <c r="D9" s="40">
        <v>5.9230120000000001E-4</v>
      </c>
      <c r="E9" s="40">
        <v>0.70898939999999999</v>
      </c>
      <c r="F9" s="40">
        <v>5.9230120000000001E-4</v>
      </c>
      <c r="G9" s="40">
        <v>0.491815</v>
      </c>
      <c r="H9" s="40">
        <v>5.9230120000000001E-4</v>
      </c>
      <c r="I9" s="40">
        <v>5.9230120000000001E-4</v>
      </c>
      <c r="J9" s="40">
        <v>5.9230120000000001E-4</v>
      </c>
      <c r="K9" s="40">
        <v>0.89009970000000005</v>
      </c>
      <c r="L9" s="40">
        <v>5.9230120000000001E-4</v>
      </c>
      <c r="M9" s="40">
        <v>0.63947600000000004</v>
      </c>
      <c r="N9" s="40">
        <v>5.9230120000000001E-4</v>
      </c>
      <c r="O9" s="40">
        <v>0.39815400000000001</v>
      </c>
      <c r="P9" s="40">
        <v>5.9230120000000001E-4</v>
      </c>
      <c r="Q9" s="40">
        <v>1.3442529999999999</v>
      </c>
    </row>
    <row r="10" spans="1:17" x14ac:dyDescent="0.45">
      <c r="A10" t="s">
        <v>66</v>
      </c>
      <c r="B10" s="40">
        <v>4.2740069999999998E-3</v>
      </c>
      <c r="C10" s="40">
        <v>8.8036760000000005E-4</v>
      </c>
      <c r="D10" s="40">
        <v>5.0806100000000002E-3</v>
      </c>
      <c r="E10" s="40">
        <v>8.724882E-4</v>
      </c>
      <c r="F10" s="40">
        <v>3.8618929999999999E-3</v>
      </c>
      <c r="G10" s="40">
        <v>9.4020949999999996E-4</v>
      </c>
      <c r="H10" s="40">
        <v>3.2510769999999998E-3</v>
      </c>
      <c r="I10" s="40">
        <v>5.1046920000000001E-4</v>
      </c>
      <c r="J10" s="40">
        <v>2.0751910000000001E-3</v>
      </c>
      <c r="K10" s="40">
        <v>8.3097919999999999E-4</v>
      </c>
      <c r="L10" s="40">
        <v>1.1322140000000001E-3</v>
      </c>
      <c r="M10" s="40">
        <v>1.1322229999999999E-3</v>
      </c>
      <c r="N10" s="40">
        <v>1.555863E-3</v>
      </c>
      <c r="O10" s="40">
        <v>6.5170579999999998E-4</v>
      </c>
      <c r="P10" s="40">
        <v>3.5618030000000001E-3</v>
      </c>
      <c r="Q10" s="40">
        <v>6.5131219999999999E-4</v>
      </c>
    </row>
    <row r="11" spans="1:17" x14ac:dyDescent="0.45">
      <c r="A11" t="s">
        <v>67</v>
      </c>
      <c r="B11" s="40">
        <v>3.013037E-2</v>
      </c>
      <c r="C11" s="40">
        <v>0.53948289999999999</v>
      </c>
      <c r="D11" s="40">
        <v>2.302539E-2</v>
      </c>
      <c r="E11" s="40">
        <v>0.41882000000000003</v>
      </c>
      <c r="F11" s="40">
        <v>5.1046800000000003E-4</v>
      </c>
      <c r="G11" s="40">
        <v>1.7806550000000001</v>
      </c>
      <c r="H11" s="40">
        <v>5.1046800000000003E-4</v>
      </c>
      <c r="I11" s="40">
        <v>1.4040280000000001</v>
      </c>
      <c r="J11" s="40">
        <v>5.1046800000000003E-4</v>
      </c>
      <c r="K11" s="40">
        <v>2.2529430000000001</v>
      </c>
      <c r="L11" s="40">
        <v>5.1046800000000003E-4</v>
      </c>
      <c r="M11" s="40">
        <v>4.1248060000000004</v>
      </c>
      <c r="N11" s="40">
        <v>9.7769009999999993E-3</v>
      </c>
      <c r="O11" s="40">
        <v>1.187681</v>
      </c>
      <c r="P11" s="40">
        <v>5.1046800000000003E-4</v>
      </c>
      <c r="Q11" s="40">
        <v>2.2997480000000001</v>
      </c>
    </row>
    <row r="12" spans="1:17" x14ac:dyDescent="0.45">
      <c r="A12" t="s">
        <v>68</v>
      </c>
      <c r="B12" s="40">
        <v>5.1046800000000003E-4</v>
      </c>
      <c r="C12" s="40">
        <v>2.2427549999999998</v>
      </c>
      <c r="D12" s="40">
        <v>5.1046800000000003E-4</v>
      </c>
      <c r="E12" s="40">
        <v>1.474259</v>
      </c>
      <c r="F12" s="40">
        <v>5.1046800000000003E-4</v>
      </c>
      <c r="G12" s="40">
        <v>2.6290200000000001</v>
      </c>
      <c r="H12" s="40">
        <v>7.3992809999999997E-3</v>
      </c>
      <c r="I12" s="40">
        <v>5.1046800000000003E-4</v>
      </c>
      <c r="J12" s="40">
        <v>5.1046800000000003E-4</v>
      </c>
      <c r="K12" s="40">
        <v>4.3021219999999998</v>
      </c>
      <c r="L12" s="40">
        <v>9.6359600000000007E-3</v>
      </c>
      <c r="M12" s="40">
        <v>2.315928</v>
      </c>
      <c r="N12" s="40">
        <v>5.1046800000000003E-4</v>
      </c>
      <c r="O12" s="40">
        <v>2.5688499999999999</v>
      </c>
      <c r="P12" s="40">
        <v>5.1046800000000003E-4</v>
      </c>
      <c r="Q12" s="40">
        <v>5.6804300000000003</v>
      </c>
    </row>
    <row r="13" spans="1:17" x14ac:dyDescent="0.45">
      <c r="A13" t="s">
        <v>69</v>
      </c>
      <c r="B13" s="40">
        <v>5.1046920000000001E-4</v>
      </c>
      <c r="C13" s="40">
        <v>2.3324549999999999</v>
      </c>
      <c r="D13" s="40">
        <v>2.597903E-2</v>
      </c>
      <c r="E13" s="40">
        <v>3.733641</v>
      </c>
      <c r="F13" s="40">
        <v>5.1046920000000001E-4</v>
      </c>
      <c r="G13" s="40">
        <v>1.3824380000000001</v>
      </c>
      <c r="H13" s="40">
        <v>4.7606000000000002E-2</v>
      </c>
      <c r="I13" s="40">
        <v>0.21338289999999999</v>
      </c>
      <c r="J13" s="40">
        <v>1.132726E-2</v>
      </c>
      <c r="K13" s="40">
        <v>3.564845</v>
      </c>
      <c r="L13" s="40">
        <v>1.032841E-2</v>
      </c>
      <c r="M13" s="40">
        <v>2.183071</v>
      </c>
      <c r="N13" s="40">
        <v>5.1046920000000001E-4</v>
      </c>
      <c r="O13" s="40">
        <v>3.5706869999999999</v>
      </c>
      <c r="P13" s="40">
        <v>5.1046920000000001E-4</v>
      </c>
      <c r="Q13" s="40">
        <v>5.1093149999999996</v>
      </c>
    </row>
    <row r="14" spans="1:17" x14ac:dyDescent="0.45">
      <c r="A14" t="s">
        <v>70</v>
      </c>
      <c r="B14" s="40">
        <v>2.8041120000000001E-3</v>
      </c>
      <c r="C14" s="40">
        <v>1.489932E-3</v>
      </c>
      <c r="D14" s="40">
        <v>8.1037399999999999E-4</v>
      </c>
      <c r="E14" s="40">
        <v>1.177251E-3</v>
      </c>
      <c r="F14" s="40">
        <v>2.4933830000000001E-3</v>
      </c>
      <c r="G14" s="40">
        <v>8.1037399999999999E-4</v>
      </c>
      <c r="H14" s="40">
        <v>1.2629780000000001E-3</v>
      </c>
      <c r="I14" s="40">
        <v>1.037629E-3</v>
      </c>
      <c r="J14" s="40">
        <v>8.1037399999999999E-4</v>
      </c>
      <c r="K14" s="40">
        <v>1.1007160000000001E-3</v>
      </c>
      <c r="L14" s="40">
        <v>2.264491E-3</v>
      </c>
      <c r="M14" s="40">
        <v>1.5699170000000001E-3</v>
      </c>
      <c r="N14" s="40">
        <v>1.7494979999999999E-3</v>
      </c>
      <c r="O14" s="40">
        <v>1.2026199999999999E-3</v>
      </c>
      <c r="P14" s="40">
        <v>1.9118939999999999E-3</v>
      </c>
      <c r="Q14" s="40">
        <v>1.346051E-3</v>
      </c>
    </row>
    <row r="15" spans="1:17" x14ac:dyDescent="0.45">
      <c r="A15" t="s">
        <v>71</v>
      </c>
      <c r="B15" s="40">
        <v>1.200622E-2</v>
      </c>
      <c r="C15" s="40">
        <v>0.42570780000000003</v>
      </c>
      <c r="D15" s="40">
        <v>8.1037199999999996E-4</v>
      </c>
      <c r="E15" s="40">
        <v>3.035609</v>
      </c>
      <c r="F15" s="40">
        <v>2.4838900000000001E-2</v>
      </c>
      <c r="G15" s="40">
        <v>1.673181</v>
      </c>
      <c r="H15" s="40">
        <v>1.390778E-2</v>
      </c>
      <c r="I15" s="40">
        <v>0.82850520000000005</v>
      </c>
      <c r="J15" s="40">
        <v>8.1037199999999996E-4</v>
      </c>
      <c r="K15" s="40">
        <v>3.149921</v>
      </c>
      <c r="L15" s="40">
        <v>8.1037199999999996E-4</v>
      </c>
      <c r="M15" s="40">
        <v>1.1907190000000001</v>
      </c>
      <c r="N15" s="40">
        <v>8.1037199999999996E-4</v>
      </c>
      <c r="O15" s="40">
        <v>1.255217</v>
      </c>
      <c r="P15" s="40">
        <v>8.1037199999999996E-4</v>
      </c>
      <c r="Q15" s="40">
        <v>2.1723370000000002</v>
      </c>
    </row>
    <row r="16" spans="1:17" x14ac:dyDescent="0.45">
      <c r="A16" t="s">
        <v>72</v>
      </c>
      <c r="B16" s="40">
        <v>8.1037199999999996E-4</v>
      </c>
      <c r="C16" s="40">
        <v>0.48910520000000002</v>
      </c>
      <c r="D16" s="40">
        <v>1.8158359999999998E-2</v>
      </c>
      <c r="E16" s="40">
        <v>5.3190379999999999</v>
      </c>
      <c r="F16" s="40">
        <v>8.1037199999999996E-4</v>
      </c>
      <c r="G16" s="40">
        <v>1.3562989999999999</v>
      </c>
      <c r="H16" s="40">
        <v>8.1037199999999996E-4</v>
      </c>
      <c r="I16" s="40">
        <v>1.062308</v>
      </c>
      <c r="J16" s="40">
        <v>8.1037199999999996E-4</v>
      </c>
      <c r="K16" s="40">
        <v>4.0820020000000001</v>
      </c>
      <c r="L16" s="40">
        <v>3.853968E-2</v>
      </c>
      <c r="M16" s="40">
        <v>5.8218389999999998</v>
      </c>
      <c r="N16" s="40">
        <v>2.5725870000000001E-2</v>
      </c>
      <c r="O16" s="40">
        <v>4.941573</v>
      </c>
      <c r="P16" s="40">
        <v>8.1037199999999996E-4</v>
      </c>
      <c r="Q16" s="40">
        <v>7.678267</v>
      </c>
    </row>
    <row r="17" spans="1:17" x14ac:dyDescent="0.45">
      <c r="A17" t="s">
        <v>73</v>
      </c>
      <c r="B17" s="40">
        <v>3.0924989999999999E-2</v>
      </c>
      <c r="C17" s="40">
        <v>1.611408</v>
      </c>
      <c r="D17" s="40">
        <v>8.1037399999999999E-4</v>
      </c>
      <c r="E17" s="40">
        <v>5.031892</v>
      </c>
      <c r="F17" s="40">
        <v>8.1037399999999999E-4</v>
      </c>
      <c r="G17" s="40">
        <v>1.450588</v>
      </c>
      <c r="H17" s="40">
        <v>6.5814890000000003E-3</v>
      </c>
      <c r="I17" s="40">
        <v>8.1037399999999999E-4</v>
      </c>
      <c r="J17" s="40">
        <v>8.1037399999999999E-4</v>
      </c>
      <c r="K17" s="40">
        <v>0.85698129999999995</v>
      </c>
      <c r="L17" s="40">
        <v>8.1037399999999999E-4</v>
      </c>
      <c r="M17" s="40">
        <v>0.73238939999999997</v>
      </c>
      <c r="N17" s="40">
        <v>8.1037399999999999E-4</v>
      </c>
      <c r="O17" s="40">
        <v>3.3165149999999999</v>
      </c>
      <c r="P17" s="40">
        <v>8.1037399999999999E-4</v>
      </c>
      <c r="Q17" s="40">
        <v>4.5603759999999998</v>
      </c>
    </row>
    <row r="18" spans="1:17" x14ac:dyDescent="0.45">
      <c r="A18" t="s">
        <v>74</v>
      </c>
      <c r="B18" s="40">
        <v>4.0443020000000003E-2</v>
      </c>
      <c r="C18" s="40">
        <v>1.7122050000000001E-3</v>
      </c>
      <c r="D18" s="40">
        <v>2.155493E-2</v>
      </c>
      <c r="E18" s="40">
        <v>3.5701799999999998E-5</v>
      </c>
      <c r="F18" s="40">
        <v>7.2031229999999996E-3</v>
      </c>
      <c r="G18" s="40">
        <v>5.3470879999999998E-3</v>
      </c>
      <c r="H18" s="40">
        <v>1.4972340000000001E-2</v>
      </c>
      <c r="I18" s="40">
        <v>6.3474380000000004E-3</v>
      </c>
      <c r="J18" s="40">
        <v>5.822608E-2</v>
      </c>
      <c r="K18" s="40">
        <v>1.09975E-3</v>
      </c>
      <c r="L18" s="40">
        <v>4.9693710000000002E-3</v>
      </c>
      <c r="M18" s="40">
        <v>3.5547550000000002E-4</v>
      </c>
      <c r="N18" s="40">
        <v>2.8750120000000001E-2</v>
      </c>
      <c r="O18" s="40">
        <v>3.6226649999999998E-4</v>
      </c>
      <c r="P18" s="40">
        <v>5.8663510000000002E-2</v>
      </c>
      <c r="Q18" s="40">
        <v>3.6718969999999999E-4</v>
      </c>
    </row>
    <row r="19" spans="1:17" x14ac:dyDescent="0.45">
      <c r="A19" t="s">
        <v>75</v>
      </c>
      <c r="B19" s="40">
        <v>4.5146969999999998E-3</v>
      </c>
      <c r="C19" s="40">
        <v>1.9681630000000001</v>
      </c>
      <c r="D19" s="40">
        <v>3.7750890000000002E-2</v>
      </c>
      <c r="E19" s="40">
        <v>31.426279999999998</v>
      </c>
      <c r="F19" s="40">
        <v>2.946406E-2</v>
      </c>
      <c r="G19" s="40">
        <v>1.0047999999999999</v>
      </c>
      <c r="H19" s="40">
        <v>3.255733E-4</v>
      </c>
      <c r="I19" s="40">
        <v>3.255733E-4</v>
      </c>
      <c r="J19" s="40">
        <v>7.8807180000000004E-2</v>
      </c>
      <c r="K19" s="40">
        <v>21.748090000000001</v>
      </c>
      <c r="L19" s="40">
        <v>0.18172099999999999</v>
      </c>
      <c r="M19" s="40">
        <v>45.477939999999997</v>
      </c>
      <c r="N19" s="40">
        <v>5.396016E-2</v>
      </c>
      <c r="O19" s="40">
        <v>2.227217</v>
      </c>
      <c r="P19" s="40">
        <v>7.1491680000000002E-2</v>
      </c>
      <c r="Q19" s="40">
        <v>7.5166190000000004</v>
      </c>
    </row>
    <row r="20" spans="1:17" x14ac:dyDescent="0.45">
      <c r="A20" t="s">
        <v>76</v>
      </c>
      <c r="B20" s="40">
        <v>3.7926349999999998E-2</v>
      </c>
      <c r="C20" s="40">
        <v>12.13636</v>
      </c>
      <c r="D20" s="40">
        <v>3.255733E-4</v>
      </c>
      <c r="E20" s="40">
        <v>13.843220000000001</v>
      </c>
      <c r="F20" s="40">
        <v>3.255733E-4</v>
      </c>
      <c r="G20" s="40">
        <v>4.3137340000000002</v>
      </c>
      <c r="H20" s="40">
        <v>5.8825000000000001E-4</v>
      </c>
      <c r="I20" s="40">
        <v>1.9159630000000001</v>
      </c>
      <c r="J20" s="40">
        <v>3.255733E-4</v>
      </c>
      <c r="K20" s="40">
        <v>5.8646209999999996</v>
      </c>
      <c r="L20" s="40">
        <v>2.3963080000000001E-2</v>
      </c>
      <c r="M20" s="40">
        <v>316.99779999999998</v>
      </c>
      <c r="N20" s="40">
        <v>2.3174699999999999E-2</v>
      </c>
      <c r="O20" s="40">
        <v>8.1721839999999997</v>
      </c>
      <c r="P20" s="40">
        <v>3.7534949999999997E-2</v>
      </c>
      <c r="Q20" s="40">
        <v>20.138030000000001</v>
      </c>
    </row>
    <row r="21" spans="1:17" x14ac:dyDescent="0.45">
      <c r="A21" t="s">
        <v>77</v>
      </c>
      <c r="B21" s="40">
        <v>3.2557320000000002E-4</v>
      </c>
      <c r="C21" s="40">
        <v>5.3103160000000003</v>
      </c>
      <c r="D21" s="40">
        <v>5.4310209999999998E-2</v>
      </c>
      <c r="E21" s="40">
        <v>11.499610000000001</v>
      </c>
      <c r="F21" s="40">
        <v>0.13989180000000001</v>
      </c>
      <c r="G21" s="40">
        <v>18.38438</v>
      </c>
      <c r="H21" s="40">
        <v>7.7715089999999998E-4</v>
      </c>
      <c r="I21" s="40">
        <v>3.2557200000000001E-5</v>
      </c>
      <c r="J21" s="40">
        <v>7.9373620000000006E-2</v>
      </c>
      <c r="K21" s="40">
        <v>9.4836559999999999</v>
      </c>
      <c r="L21" s="40">
        <v>2.2472880000000001E-2</v>
      </c>
      <c r="M21" s="40">
        <v>73.477890000000002</v>
      </c>
      <c r="N21" s="40">
        <v>4.3109000000000001E-2</v>
      </c>
      <c r="O21" s="40">
        <v>1.991333</v>
      </c>
      <c r="P21" s="40">
        <v>3.2557320000000002E-4</v>
      </c>
      <c r="Q21" s="40">
        <v>5.8205549999999997</v>
      </c>
    </row>
    <row r="23" spans="1:17" x14ac:dyDescent="0.45">
      <c r="A23" t="s">
        <v>173</v>
      </c>
      <c r="B23" s="2">
        <f>SUM(B2:B21)</f>
        <v>0.1749956188</v>
      </c>
      <c r="C23" s="2">
        <f t="shared" ref="C23:Q23" si="0">SUM(C2:C21)</f>
        <v>29.0753373312</v>
      </c>
      <c r="D23" s="2">
        <f t="shared" si="0"/>
        <v>0.19494792969999999</v>
      </c>
      <c r="E23" s="2">
        <f t="shared" si="0"/>
        <v>86.966540690900004</v>
      </c>
      <c r="F23" s="2">
        <f t="shared" si="0"/>
        <v>0.21674077070000003</v>
      </c>
      <c r="G23" s="2">
        <f t="shared" si="0"/>
        <v>38.478626392700001</v>
      </c>
      <c r="H23" s="2">
        <f t="shared" si="0"/>
        <v>0.1076984567</v>
      </c>
      <c r="I23" s="2">
        <f t="shared" si="0"/>
        <v>6.8477094510999992</v>
      </c>
      <c r="J23" s="2">
        <f t="shared" si="0"/>
        <v>0.23965100410000001</v>
      </c>
      <c r="K23" s="2">
        <f t="shared" si="0"/>
        <v>77.846414075200016</v>
      </c>
      <c r="L23" s="2">
        <f>SUM(L2:L21)</f>
        <v>0.30475863219999999</v>
      </c>
      <c r="M23" s="2">
        <f t="shared" si="0"/>
        <v>458.77914022379997</v>
      </c>
      <c r="N23" s="2">
        <f t="shared" si="0"/>
        <v>0.19572778530000001</v>
      </c>
      <c r="O23" s="2">
        <f t="shared" si="0"/>
        <v>34.714300561799995</v>
      </c>
      <c r="P23" s="2">
        <f t="shared" si="0"/>
        <v>0.18903539190000004</v>
      </c>
      <c r="Q23" s="2">
        <f t="shared" si="0"/>
        <v>78.26822576939999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1"/>
  <sheetViews>
    <sheetView topLeftCell="A10" workbookViewId="0">
      <selection activeCell="C25" sqref="C25"/>
    </sheetView>
  </sheetViews>
  <sheetFormatPr baseColWidth="10" defaultColWidth="11.3984375" defaultRowHeight="14.25" x14ac:dyDescent="0.45"/>
  <cols>
    <col min="2" max="12" width="25.86328125" bestFit="1" customWidth="1"/>
    <col min="13" max="13" width="27" bestFit="1" customWidth="1"/>
    <col min="14" max="17" width="25.86328125" bestFit="1" customWidth="1"/>
  </cols>
  <sheetData>
    <row r="1" spans="1:17" x14ac:dyDescent="0.45">
      <c r="A1" t="s">
        <v>57</v>
      </c>
      <c r="B1" t="s">
        <v>21</v>
      </c>
      <c r="C1" t="s">
        <v>44</v>
      </c>
      <c r="D1" t="s">
        <v>23</v>
      </c>
      <c r="E1" t="s">
        <v>45</v>
      </c>
      <c r="F1" t="s">
        <v>18</v>
      </c>
      <c r="G1" t="s">
        <v>46</v>
      </c>
      <c r="H1" t="s">
        <v>24</v>
      </c>
      <c r="I1" t="s">
        <v>47</v>
      </c>
      <c r="J1" t="s">
        <v>22</v>
      </c>
      <c r="K1" t="s">
        <v>48</v>
      </c>
      <c r="L1" t="s">
        <v>25</v>
      </c>
      <c r="M1" t="s">
        <v>49</v>
      </c>
      <c r="N1" t="s">
        <v>15</v>
      </c>
      <c r="O1" t="s">
        <v>50</v>
      </c>
      <c r="P1" t="s">
        <v>20</v>
      </c>
      <c r="Q1" t="s">
        <v>51</v>
      </c>
    </row>
    <row r="2" spans="1:17" x14ac:dyDescent="0.45">
      <c r="A2" t="s">
        <v>58</v>
      </c>
      <c r="B2" s="36">
        <v>2.0720720000000001E-4</v>
      </c>
      <c r="C2" s="36">
        <v>1.019872E-4</v>
      </c>
      <c r="D2" s="36">
        <v>6.4949210000000003E-4</v>
      </c>
      <c r="E2" s="36">
        <v>8.2807310000000001E-20</v>
      </c>
      <c r="F2" s="36">
        <v>1.698041E-4</v>
      </c>
      <c r="G2" s="36">
        <v>0</v>
      </c>
      <c r="H2" s="36">
        <v>2.5994199999999999E-4</v>
      </c>
      <c r="I2" s="36">
        <v>0</v>
      </c>
      <c r="J2" s="36">
        <v>2.5286699999999999E-4</v>
      </c>
      <c r="K2" s="36">
        <v>0</v>
      </c>
      <c r="L2" s="36">
        <v>1.5768109999999999E-4</v>
      </c>
      <c r="M2" s="36">
        <v>3.1298219999999999E-20</v>
      </c>
      <c r="N2" s="35">
        <v>2.621341E-4</v>
      </c>
      <c r="O2" s="36">
        <v>8.2807310000000001E-20</v>
      </c>
      <c r="P2" s="36">
        <v>2.4492470000000001E-4</v>
      </c>
      <c r="Q2" s="36">
        <v>4.1403650000000003E-20</v>
      </c>
    </row>
    <row r="3" spans="1:17" x14ac:dyDescent="0.45">
      <c r="A3" t="s">
        <v>59</v>
      </c>
      <c r="B3" s="36">
        <v>1.5649109999999999E-20</v>
      </c>
      <c r="C3" s="36">
        <v>1.019872E-4</v>
      </c>
      <c r="D3" s="36">
        <v>0</v>
      </c>
      <c r="E3" s="36">
        <v>0.40592159999999999</v>
      </c>
      <c r="F3" s="36">
        <v>0</v>
      </c>
      <c r="G3" s="36">
        <v>0.30331469999999999</v>
      </c>
      <c r="H3" s="36">
        <v>0</v>
      </c>
      <c r="I3" s="36">
        <v>0</v>
      </c>
      <c r="J3" s="36">
        <v>0</v>
      </c>
      <c r="K3" s="36">
        <v>5.7057320000000002</v>
      </c>
      <c r="L3" s="36">
        <v>0</v>
      </c>
      <c r="M3" s="36">
        <v>1.2557640000000001</v>
      </c>
      <c r="N3" s="35">
        <v>0</v>
      </c>
      <c r="O3" s="36">
        <v>0.28525470000000003</v>
      </c>
      <c r="P3" s="36">
        <v>0</v>
      </c>
      <c r="Q3" s="36">
        <v>0.39727449999999997</v>
      </c>
    </row>
    <row r="4" spans="1:17" x14ac:dyDescent="0.45">
      <c r="A4" t="s">
        <v>60</v>
      </c>
      <c r="B4" s="36">
        <v>0</v>
      </c>
      <c r="C4" s="36">
        <v>0</v>
      </c>
      <c r="D4" s="36">
        <v>0</v>
      </c>
      <c r="E4" s="36">
        <v>0.53131709999999999</v>
      </c>
      <c r="F4" s="36">
        <v>0</v>
      </c>
      <c r="G4" s="36">
        <v>0.39079439999999999</v>
      </c>
      <c r="H4" s="36">
        <v>0</v>
      </c>
      <c r="I4" s="36">
        <v>0.23669480000000001</v>
      </c>
      <c r="J4" s="36">
        <v>0</v>
      </c>
      <c r="K4" s="36">
        <v>1.7792239999999999</v>
      </c>
      <c r="L4" s="36">
        <v>0</v>
      </c>
      <c r="M4" s="36">
        <v>0.52342900000000003</v>
      </c>
      <c r="N4" s="35">
        <v>0</v>
      </c>
      <c r="O4" s="36">
        <v>0.78698970000000001</v>
      </c>
      <c r="P4" s="36">
        <v>1.001543E-18</v>
      </c>
      <c r="Q4" s="36">
        <v>3.2868270000000002</v>
      </c>
    </row>
    <row r="5" spans="1:17" x14ac:dyDescent="0.45">
      <c r="A5" t="s">
        <v>61</v>
      </c>
      <c r="B5" s="36">
        <v>2.5038580000000002E-19</v>
      </c>
      <c r="C5" s="36">
        <v>0.18180769999999999</v>
      </c>
      <c r="D5" s="35">
        <v>0</v>
      </c>
      <c r="E5" s="36">
        <v>2.2921710000000002</v>
      </c>
      <c r="F5" s="35">
        <v>0</v>
      </c>
      <c r="G5" s="36">
        <v>0.30772329999999998</v>
      </c>
      <c r="H5" s="36">
        <v>5.0077150000000001E-19</v>
      </c>
      <c r="I5" s="35">
        <v>0</v>
      </c>
      <c r="J5" s="35">
        <v>0</v>
      </c>
      <c r="K5" s="36">
        <v>0.80815210000000004</v>
      </c>
      <c r="L5" s="35">
        <v>0</v>
      </c>
      <c r="M5" s="36">
        <v>8.0123449999999997E-18</v>
      </c>
      <c r="N5" s="35">
        <v>0</v>
      </c>
      <c r="O5" s="35">
        <v>0.20851230000000001</v>
      </c>
      <c r="P5" s="35">
        <v>0</v>
      </c>
      <c r="Q5" s="36">
        <v>0.7205085</v>
      </c>
    </row>
    <row r="6" spans="1:17" x14ac:dyDescent="0.45">
      <c r="A6" t="s">
        <v>62</v>
      </c>
      <c r="B6" s="36">
        <v>0</v>
      </c>
      <c r="C6" s="36">
        <v>0</v>
      </c>
      <c r="D6" s="36">
        <v>0</v>
      </c>
      <c r="E6" s="36">
        <v>0</v>
      </c>
      <c r="F6" s="36">
        <v>1.3095340000000001E-4</v>
      </c>
      <c r="G6" s="36">
        <v>0</v>
      </c>
      <c r="H6" s="36">
        <v>4.3403409999999999E-5</v>
      </c>
      <c r="I6" s="36">
        <v>0</v>
      </c>
      <c r="J6" s="36">
        <v>1.3780309999999999E-4</v>
      </c>
      <c r="K6" s="36">
        <v>3.1298219999999999E-20</v>
      </c>
      <c r="L6" s="36">
        <v>1.0065429999999999E-3</v>
      </c>
      <c r="M6" s="36">
        <v>6.2596439999999997E-20</v>
      </c>
      <c r="N6" s="36">
        <v>0</v>
      </c>
      <c r="O6" s="35">
        <v>1.012823E-4</v>
      </c>
      <c r="P6" s="36">
        <v>1.9310869999999999E-4</v>
      </c>
      <c r="Q6" s="36">
        <v>1.5276290000000001E-4</v>
      </c>
    </row>
    <row r="7" spans="1:17" x14ac:dyDescent="0.45">
      <c r="A7" t="s">
        <v>63</v>
      </c>
      <c r="B7" s="36">
        <v>0</v>
      </c>
      <c r="C7" s="36">
        <v>0</v>
      </c>
      <c r="D7" s="36">
        <v>0</v>
      </c>
      <c r="E7" s="36">
        <v>0.1899035</v>
      </c>
      <c r="F7" s="36">
        <v>0</v>
      </c>
      <c r="G7" s="36">
        <v>0</v>
      </c>
      <c r="H7" s="36">
        <v>0</v>
      </c>
      <c r="I7" s="36">
        <v>1.6024689999999999E-17</v>
      </c>
      <c r="J7" s="36">
        <v>0</v>
      </c>
      <c r="K7" s="36">
        <v>0.1958406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0.17416139999999999</v>
      </c>
    </row>
    <row r="8" spans="1:17" x14ac:dyDescent="0.45">
      <c r="A8" t="s">
        <v>64</v>
      </c>
      <c r="B8" s="36">
        <v>0</v>
      </c>
      <c r="C8" s="36">
        <v>0</v>
      </c>
      <c r="D8" s="36">
        <v>0</v>
      </c>
      <c r="E8" s="36">
        <v>0.44357760000000002</v>
      </c>
      <c r="F8" s="36">
        <v>0</v>
      </c>
      <c r="G8" s="36">
        <v>6.172366E-2</v>
      </c>
      <c r="H8" s="36">
        <v>0</v>
      </c>
      <c r="I8" s="36">
        <v>1.6024689999999999E-17</v>
      </c>
      <c r="J8" s="36">
        <v>0</v>
      </c>
      <c r="K8" s="36">
        <v>0.29487140000000001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0.20643349999999999</v>
      </c>
    </row>
    <row r="9" spans="1:17" x14ac:dyDescent="0.45">
      <c r="A9" t="s">
        <v>65</v>
      </c>
      <c r="B9" s="36">
        <v>0</v>
      </c>
      <c r="C9" s="35">
        <v>0</v>
      </c>
      <c r="D9" s="36">
        <v>0</v>
      </c>
      <c r="E9" s="36">
        <v>0.1095727</v>
      </c>
      <c r="F9" s="36">
        <v>0</v>
      </c>
      <c r="G9" s="36">
        <v>0</v>
      </c>
      <c r="H9" s="36">
        <v>0</v>
      </c>
      <c r="I9" s="36">
        <v>0</v>
      </c>
      <c r="J9" s="36">
        <v>0</v>
      </c>
      <c r="K9" s="36">
        <v>0.1419724</v>
      </c>
      <c r="L9" s="36">
        <v>0</v>
      </c>
      <c r="M9" s="36">
        <v>0</v>
      </c>
      <c r="N9" s="36">
        <v>0</v>
      </c>
      <c r="O9" s="36">
        <v>0.1042505</v>
      </c>
      <c r="P9" s="36">
        <v>0</v>
      </c>
      <c r="Q9" s="36">
        <v>0.10371</v>
      </c>
    </row>
    <row r="10" spans="1:17" x14ac:dyDescent="0.45">
      <c r="A10" t="s">
        <v>66</v>
      </c>
      <c r="B10" s="36">
        <v>9.5040710000000004E-4</v>
      </c>
      <c r="C10" s="36">
        <v>0</v>
      </c>
      <c r="D10" s="36">
        <v>9.5854250000000001E-4</v>
      </c>
      <c r="E10" s="36">
        <v>1.2336669999999999E-4</v>
      </c>
      <c r="F10" s="36">
        <v>8.9072819999999999E-4</v>
      </c>
      <c r="G10" s="36">
        <v>1.4538530000000001E-4</v>
      </c>
      <c r="H10" s="36">
        <v>6.6695540000000003E-4</v>
      </c>
      <c r="I10" s="36">
        <v>0</v>
      </c>
      <c r="J10" s="36">
        <v>6.4624059999999995E-4</v>
      </c>
      <c r="K10" s="36">
        <v>1.0842019999999999E-19</v>
      </c>
      <c r="L10" s="36">
        <v>2.103145E-4</v>
      </c>
      <c r="M10" s="36">
        <v>1.150929E-4</v>
      </c>
      <c r="N10" s="36">
        <v>2.2055760000000001E-4</v>
      </c>
      <c r="O10" s="35">
        <v>3.1298219999999999E-20</v>
      </c>
      <c r="P10" s="36">
        <v>2.5490300000000001E-4</v>
      </c>
      <c r="Q10" s="36">
        <v>6.2596439999999997E-20</v>
      </c>
    </row>
    <row r="11" spans="1:17" x14ac:dyDescent="0.45">
      <c r="A11" t="s">
        <v>67</v>
      </c>
      <c r="B11" s="36">
        <v>0</v>
      </c>
      <c r="C11" s="36">
        <v>0</v>
      </c>
      <c r="D11" s="36">
        <v>2.0030860000000001E-18</v>
      </c>
      <c r="E11" s="36">
        <v>0.20836479999999999</v>
      </c>
      <c r="F11" s="36">
        <v>0</v>
      </c>
      <c r="G11" s="36">
        <v>0.2183621</v>
      </c>
      <c r="H11" s="36">
        <v>0</v>
      </c>
      <c r="I11" s="36">
        <v>0.35554400000000003</v>
      </c>
      <c r="J11" s="36">
        <v>0</v>
      </c>
      <c r="K11" s="36">
        <v>0.39097349999999997</v>
      </c>
      <c r="L11" s="36">
        <v>0</v>
      </c>
      <c r="M11" s="36">
        <v>1.176652</v>
      </c>
      <c r="N11" s="36">
        <v>0</v>
      </c>
      <c r="O11" s="36">
        <v>0.40742040000000002</v>
      </c>
      <c r="P11" s="36">
        <v>0</v>
      </c>
      <c r="Q11" s="36">
        <v>0.34343360000000001</v>
      </c>
    </row>
    <row r="12" spans="1:17" x14ac:dyDescent="0.45">
      <c r="A12" t="s">
        <v>68</v>
      </c>
      <c r="B12" s="36">
        <v>0</v>
      </c>
      <c r="C12" s="36">
        <v>0.69481979999999999</v>
      </c>
      <c r="D12" s="36">
        <v>0</v>
      </c>
      <c r="E12" s="36">
        <v>0.28363850000000002</v>
      </c>
      <c r="F12" s="36">
        <v>0</v>
      </c>
      <c r="G12" s="36">
        <v>0.1578765</v>
      </c>
      <c r="H12" s="36">
        <v>1.001543E-18</v>
      </c>
      <c r="I12" s="36">
        <v>0</v>
      </c>
      <c r="J12" s="36">
        <v>0</v>
      </c>
      <c r="K12" s="36">
        <v>1.1605749999999999</v>
      </c>
      <c r="L12" s="36">
        <v>0</v>
      </c>
      <c r="M12" s="36">
        <v>0.4803695</v>
      </c>
      <c r="N12" s="36">
        <v>0</v>
      </c>
      <c r="O12" s="36">
        <v>0.47510259999999999</v>
      </c>
      <c r="P12" s="36">
        <v>0</v>
      </c>
      <c r="Q12" s="36">
        <v>1.088239</v>
      </c>
    </row>
    <row r="13" spans="1:17" x14ac:dyDescent="0.45">
      <c r="A13" t="s">
        <v>69</v>
      </c>
      <c r="B13" s="36">
        <v>0</v>
      </c>
      <c r="C13" s="36">
        <v>0.63195170000000001</v>
      </c>
      <c r="D13" s="36">
        <v>2.0030860000000001E-18</v>
      </c>
      <c r="E13" s="36">
        <v>0.68343580000000004</v>
      </c>
      <c r="F13" s="36">
        <v>0</v>
      </c>
      <c r="G13" s="36">
        <v>0.29916290000000001</v>
      </c>
      <c r="H13" s="36">
        <v>1.721603E-2</v>
      </c>
      <c r="I13" s="36">
        <v>0</v>
      </c>
      <c r="J13" s="36">
        <v>2.0030860000000001E-18</v>
      </c>
      <c r="K13" s="36">
        <v>0.96473509999999996</v>
      </c>
      <c r="L13" s="36">
        <v>1.001543E-18</v>
      </c>
      <c r="M13" s="36">
        <v>0.30780819999999998</v>
      </c>
      <c r="N13" s="36">
        <v>0</v>
      </c>
      <c r="O13" s="36">
        <v>0.91122219999999998</v>
      </c>
      <c r="P13" s="36">
        <v>0</v>
      </c>
      <c r="Q13" s="36">
        <v>1.041248</v>
      </c>
    </row>
    <row r="14" spans="1:17" x14ac:dyDescent="0.45">
      <c r="A14" t="s">
        <v>70</v>
      </c>
      <c r="B14" s="36">
        <v>9.9318259999999999E-4</v>
      </c>
      <c r="C14" s="36">
        <v>1.2519290000000001E-19</v>
      </c>
      <c r="D14" s="36">
        <v>0</v>
      </c>
      <c r="E14" s="36">
        <v>1.480083E-4</v>
      </c>
      <c r="F14" s="36">
        <v>4.9663599999999995E-4</v>
      </c>
      <c r="G14" s="36">
        <v>0</v>
      </c>
      <c r="H14" s="36">
        <v>0</v>
      </c>
      <c r="I14" s="36">
        <v>6.2596439999999997E-20</v>
      </c>
      <c r="J14" s="36">
        <v>0</v>
      </c>
      <c r="K14" s="36">
        <v>6.2596439999999997E-20</v>
      </c>
      <c r="L14" s="36">
        <v>4.1833019999999997E-4</v>
      </c>
      <c r="M14" s="36">
        <v>4.0045670000000001E-4</v>
      </c>
      <c r="N14" s="36">
        <v>2.5038580000000002E-19</v>
      </c>
      <c r="O14" s="36">
        <v>6.2596439999999997E-20</v>
      </c>
      <c r="P14" s="36">
        <v>1.191467E-4</v>
      </c>
      <c r="Q14" s="36">
        <v>1.2519290000000001E-19</v>
      </c>
    </row>
    <row r="15" spans="1:17" x14ac:dyDescent="0.45">
      <c r="A15" t="s">
        <v>71</v>
      </c>
      <c r="B15" s="36">
        <v>0</v>
      </c>
      <c r="C15" s="36">
        <v>1.2519290000000001E-19</v>
      </c>
      <c r="D15" s="36">
        <v>0</v>
      </c>
      <c r="E15" s="36">
        <v>0.42313590000000001</v>
      </c>
      <c r="F15" s="36">
        <v>0</v>
      </c>
      <c r="G15" s="36">
        <v>0.37694939999999999</v>
      </c>
      <c r="H15" s="36">
        <v>0</v>
      </c>
      <c r="I15" s="36">
        <v>0.2624204</v>
      </c>
      <c r="J15" s="36">
        <v>0</v>
      </c>
      <c r="K15" s="36">
        <v>0.49653029999999998</v>
      </c>
      <c r="L15" s="36">
        <v>0</v>
      </c>
      <c r="M15" s="36">
        <v>0.38678940000000001</v>
      </c>
      <c r="N15" s="36">
        <v>0</v>
      </c>
      <c r="O15" s="36">
        <v>0</v>
      </c>
      <c r="P15" s="36">
        <v>0</v>
      </c>
      <c r="Q15" s="36">
        <v>0.32260889999999998</v>
      </c>
    </row>
    <row r="16" spans="1:17" x14ac:dyDescent="0.45">
      <c r="A16" t="s">
        <v>72</v>
      </c>
      <c r="B16" s="36">
        <v>0</v>
      </c>
      <c r="C16" s="36">
        <v>9.0960840000000001E-2</v>
      </c>
      <c r="D16" s="36">
        <v>0</v>
      </c>
      <c r="E16" s="36">
        <v>1.1302829999999999</v>
      </c>
      <c r="F16" s="36">
        <v>0</v>
      </c>
      <c r="G16" s="36">
        <v>0.35360510000000001</v>
      </c>
      <c r="H16" s="36">
        <v>0</v>
      </c>
      <c r="I16" s="36">
        <v>0</v>
      </c>
      <c r="J16" s="36">
        <v>0</v>
      </c>
      <c r="K16" s="36">
        <v>1.4081969999999999</v>
      </c>
      <c r="L16" s="36">
        <v>4.0061720000000001E-18</v>
      </c>
      <c r="M16" s="36">
        <v>1.9580960000000001</v>
      </c>
      <c r="N16" s="36">
        <v>4.0061720000000001E-18</v>
      </c>
      <c r="O16" s="36">
        <v>0.78079770000000004</v>
      </c>
      <c r="P16" s="36">
        <v>0</v>
      </c>
      <c r="Q16" s="36">
        <v>2.1082510000000001</v>
      </c>
    </row>
    <row r="17" spans="1:17" x14ac:dyDescent="0.45">
      <c r="A17" t="s">
        <v>73</v>
      </c>
      <c r="B17" s="36">
        <v>2.0030860000000001E-18</v>
      </c>
      <c r="C17" s="36">
        <v>0</v>
      </c>
      <c r="D17" s="36">
        <v>0</v>
      </c>
      <c r="E17" s="36">
        <v>1.407502</v>
      </c>
      <c r="F17" s="36">
        <v>0</v>
      </c>
      <c r="G17" s="36">
        <v>0.31505519999999998</v>
      </c>
      <c r="H17" s="36">
        <v>5.0077150000000001E-19</v>
      </c>
      <c r="I17" s="36">
        <v>0</v>
      </c>
      <c r="J17" s="36">
        <v>0</v>
      </c>
      <c r="K17" s="36">
        <v>0.29459629999999998</v>
      </c>
      <c r="L17" s="36">
        <v>0</v>
      </c>
      <c r="M17" s="36">
        <v>0.27922180000000002</v>
      </c>
      <c r="N17" s="36">
        <v>0</v>
      </c>
      <c r="O17" s="36">
        <v>0.87221919999999997</v>
      </c>
      <c r="P17" s="36">
        <v>0</v>
      </c>
      <c r="Q17" s="36">
        <v>1.130803</v>
      </c>
    </row>
    <row r="18" spans="1:17" x14ac:dyDescent="0.45">
      <c r="A18" t="s">
        <v>74</v>
      </c>
      <c r="B18" s="36">
        <v>1.8703000000000001E-2</v>
      </c>
      <c r="C18" s="36">
        <v>4.8389700000000001E-4</v>
      </c>
      <c r="D18" s="36">
        <v>9.2643829999999993E-3</v>
      </c>
      <c r="E18" s="36">
        <v>3.3881320000000003E-21</v>
      </c>
      <c r="F18" s="36">
        <v>1.359734E-3</v>
      </c>
      <c r="G18" s="36">
        <v>1.9844870000000001E-3</v>
      </c>
      <c r="H18" s="36">
        <v>6.0907940000000001E-3</v>
      </c>
      <c r="I18" s="36">
        <v>2.686613E-3</v>
      </c>
      <c r="J18" s="36">
        <v>1.533176E-2</v>
      </c>
      <c r="K18" s="36">
        <v>3.219788E-4</v>
      </c>
      <c r="L18" s="36">
        <v>8.8417249999999997E-4</v>
      </c>
      <c r="M18" s="36">
        <v>1.61001E-4</v>
      </c>
      <c r="N18" s="36">
        <v>6.855926E-3</v>
      </c>
      <c r="O18" s="36">
        <v>1.67608E-4</v>
      </c>
      <c r="P18" s="36">
        <v>9.483142E-3</v>
      </c>
      <c r="Q18" s="36">
        <v>3.1298219999999999E-20</v>
      </c>
    </row>
    <row r="19" spans="1:17" x14ac:dyDescent="0.45">
      <c r="A19" t="s">
        <v>75</v>
      </c>
      <c r="B19" s="36">
        <v>1.001543E-18</v>
      </c>
      <c r="C19" s="36">
        <v>4.8389700000000001E-4</v>
      </c>
      <c r="D19" s="36">
        <v>0</v>
      </c>
      <c r="E19" s="36">
        <v>6.6126069999999997</v>
      </c>
      <c r="F19" s="36">
        <v>2.0030860000000001E-18</v>
      </c>
      <c r="G19" s="36">
        <v>0.1840099</v>
      </c>
      <c r="H19" s="36">
        <v>0</v>
      </c>
      <c r="I19" s="36">
        <v>0</v>
      </c>
      <c r="J19" s="36">
        <v>0</v>
      </c>
      <c r="K19" s="36">
        <v>3.8892910000000001</v>
      </c>
      <c r="L19" s="36">
        <v>0</v>
      </c>
      <c r="M19" s="36">
        <v>9.9020159999999997</v>
      </c>
      <c r="N19" s="36">
        <v>4.0061720000000001E-18</v>
      </c>
      <c r="O19" s="36">
        <v>0.37923849999999998</v>
      </c>
      <c r="P19" s="36">
        <v>2.133036E-2</v>
      </c>
      <c r="Q19" s="36">
        <v>0.4128791</v>
      </c>
    </row>
    <row r="20" spans="1:17" x14ac:dyDescent="0.45">
      <c r="A20" t="s">
        <v>76</v>
      </c>
      <c r="B20" s="36">
        <v>4.0061720000000001E-18</v>
      </c>
      <c r="C20" s="36">
        <v>5.7587299999999999</v>
      </c>
      <c r="D20" s="36">
        <v>0</v>
      </c>
      <c r="E20" s="36">
        <v>4.7319250000000004</v>
      </c>
      <c r="F20" s="36">
        <v>0</v>
      </c>
      <c r="G20" s="36">
        <v>0.95027649999999997</v>
      </c>
      <c r="H20" s="36">
        <v>6.2596439999999997E-20</v>
      </c>
      <c r="I20" s="36">
        <v>0.72074640000000001</v>
      </c>
      <c r="J20" s="36">
        <v>0</v>
      </c>
      <c r="K20" s="36">
        <v>2.0583140000000002</v>
      </c>
      <c r="L20" s="36">
        <v>2.0030860000000001E-18</v>
      </c>
      <c r="M20" s="36">
        <v>78.701269999999994</v>
      </c>
      <c r="N20" s="36">
        <v>2.0030860000000001E-18</v>
      </c>
      <c r="O20" s="36">
        <v>1.49871</v>
      </c>
      <c r="P20" s="36">
        <v>0</v>
      </c>
      <c r="Q20" s="36">
        <v>4.1603050000000001</v>
      </c>
    </row>
    <row r="21" spans="1:17" x14ac:dyDescent="0.45">
      <c r="A21" t="s">
        <v>77</v>
      </c>
      <c r="B21" s="36">
        <v>0</v>
      </c>
      <c r="C21" s="36">
        <v>2.6503519999999998</v>
      </c>
      <c r="D21" s="36">
        <v>2.5951439999999999E-2</v>
      </c>
      <c r="E21" s="36">
        <v>2.722591</v>
      </c>
      <c r="F21" s="36">
        <v>1.5206219999999999E-2</v>
      </c>
      <c r="G21" s="36">
        <v>5.1447940000000001</v>
      </c>
      <c r="H21" s="36">
        <v>6.2596439999999997E-20</v>
      </c>
      <c r="I21" s="36">
        <v>0</v>
      </c>
      <c r="J21" s="36">
        <v>1.7654159999999999E-2</v>
      </c>
      <c r="K21" s="36">
        <v>1.7452780000000001</v>
      </c>
      <c r="L21" s="36">
        <v>2.0030860000000001E-18</v>
      </c>
      <c r="M21" s="36">
        <v>27.31559</v>
      </c>
      <c r="N21" s="36">
        <v>4.0061720000000001E-18</v>
      </c>
      <c r="O21" s="36">
        <v>0.58183750000000001</v>
      </c>
      <c r="P21" s="36">
        <v>0</v>
      </c>
      <c r="Q21" s="36">
        <v>1.161286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1"/>
  <sheetViews>
    <sheetView workbookViewId="0">
      <selection activeCell="B23" sqref="B23"/>
    </sheetView>
  </sheetViews>
  <sheetFormatPr baseColWidth="10" defaultColWidth="11.3984375" defaultRowHeight="14.25" x14ac:dyDescent="0.45"/>
  <cols>
    <col min="1" max="1" width="11.3984375" style="36"/>
    <col min="2" max="16" width="25.86328125" style="36" bestFit="1" customWidth="1"/>
    <col min="17" max="17" width="27" style="36" bestFit="1" customWidth="1"/>
    <col min="18" max="16384" width="11.3984375" style="36"/>
  </cols>
  <sheetData>
    <row r="1" spans="1:17" x14ac:dyDescent="0.45">
      <c r="A1" s="36" t="s">
        <v>57</v>
      </c>
      <c r="B1" s="36" t="s">
        <v>21</v>
      </c>
      <c r="C1" s="36" t="s">
        <v>44</v>
      </c>
      <c r="D1" s="36" t="s">
        <v>24</v>
      </c>
      <c r="E1" s="36" t="s">
        <v>47</v>
      </c>
      <c r="F1" s="36" t="s">
        <v>23</v>
      </c>
      <c r="G1" s="36" t="s">
        <v>45</v>
      </c>
      <c r="H1" s="36" t="s">
        <v>18</v>
      </c>
      <c r="I1" s="36" t="s">
        <v>46</v>
      </c>
      <c r="J1" s="36" t="s">
        <v>15</v>
      </c>
      <c r="K1" s="36" t="s">
        <v>50</v>
      </c>
      <c r="L1" s="36" t="s">
        <v>20</v>
      </c>
      <c r="M1" s="36" t="s">
        <v>51</v>
      </c>
      <c r="N1" s="36" t="s">
        <v>22</v>
      </c>
      <c r="O1" s="36" t="s">
        <v>48</v>
      </c>
      <c r="P1" s="36" t="s">
        <v>25</v>
      </c>
      <c r="Q1" s="36" t="s">
        <v>49</v>
      </c>
    </row>
    <row r="2" spans="1:17" x14ac:dyDescent="0.45">
      <c r="A2" s="36" t="s">
        <v>58</v>
      </c>
      <c r="B2" s="36">
        <v>1.0360360000000001E-4</v>
      </c>
      <c r="C2" s="36">
        <v>5.0993599999999999E-5</v>
      </c>
      <c r="D2" s="36">
        <v>1.2997099999999999E-4</v>
      </c>
      <c r="E2" s="36">
        <v>0</v>
      </c>
      <c r="F2" s="36">
        <v>3.2474605000000001E-4</v>
      </c>
      <c r="G2" s="36">
        <v>4.1403655000000001E-20</v>
      </c>
      <c r="H2" s="36">
        <v>8.4902049999999998E-5</v>
      </c>
      <c r="I2" s="36">
        <v>0</v>
      </c>
      <c r="J2" s="36">
        <v>1.3106705E-4</v>
      </c>
      <c r="K2" s="36">
        <v>4.1403655000000001E-20</v>
      </c>
      <c r="L2" s="36">
        <v>1.2246235E-4</v>
      </c>
      <c r="M2" s="36">
        <v>2.0701825000000001E-20</v>
      </c>
      <c r="N2" s="36">
        <v>1.2643349999999999E-4</v>
      </c>
      <c r="O2" s="36">
        <v>0</v>
      </c>
      <c r="P2" s="36">
        <v>7.8840549999999995E-5</v>
      </c>
      <c r="Q2" s="36">
        <v>1.5649109999999999E-20</v>
      </c>
    </row>
    <row r="3" spans="1:17" x14ac:dyDescent="0.45">
      <c r="A3" s="36" t="s">
        <v>59</v>
      </c>
      <c r="B3" s="36">
        <v>7.8245549999999997E-21</v>
      </c>
      <c r="C3" s="36">
        <v>5.0993599999999999E-5</v>
      </c>
      <c r="D3" s="36">
        <v>0</v>
      </c>
      <c r="E3" s="36">
        <v>0</v>
      </c>
      <c r="F3" s="36">
        <v>0</v>
      </c>
      <c r="G3" s="36">
        <v>0.2029608</v>
      </c>
      <c r="H3" s="36">
        <v>0</v>
      </c>
      <c r="I3" s="36">
        <v>0.15165735</v>
      </c>
      <c r="J3" s="36">
        <v>0</v>
      </c>
      <c r="K3" s="36">
        <v>0.14262735000000001</v>
      </c>
      <c r="L3" s="36">
        <v>0</v>
      </c>
      <c r="M3" s="36">
        <v>0.19863724999999999</v>
      </c>
      <c r="N3" s="36">
        <v>0</v>
      </c>
      <c r="O3" s="36">
        <v>2.8528660000000001</v>
      </c>
      <c r="P3" s="36">
        <v>0</v>
      </c>
      <c r="Q3" s="36">
        <v>0.62788200000000005</v>
      </c>
    </row>
    <row r="4" spans="1:17" x14ac:dyDescent="0.45">
      <c r="A4" s="36" t="s">
        <v>60</v>
      </c>
      <c r="B4" s="36">
        <v>0</v>
      </c>
      <c r="C4" s="36">
        <v>0</v>
      </c>
      <c r="D4" s="36">
        <v>0</v>
      </c>
      <c r="E4" s="36">
        <v>0.11834740000000001</v>
      </c>
      <c r="F4" s="36">
        <v>0</v>
      </c>
      <c r="G4" s="36">
        <v>0.26565854999999999</v>
      </c>
      <c r="H4" s="36">
        <v>0</v>
      </c>
      <c r="I4" s="36">
        <v>0.19539719999999999</v>
      </c>
      <c r="J4" s="36">
        <v>0</v>
      </c>
      <c r="K4" s="36">
        <v>0.39349485000000001</v>
      </c>
      <c r="L4" s="36">
        <v>5.0077150000000001E-19</v>
      </c>
      <c r="M4" s="36">
        <v>1.6434135000000001</v>
      </c>
      <c r="N4" s="36">
        <v>0</v>
      </c>
      <c r="O4" s="36">
        <v>0.88961199999999996</v>
      </c>
      <c r="P4" s="36">
        <v>0</v>
      </c>
      <c r="Q4" s="36">
        <v>0.26171450000000002</v>
      </c>
    </row>
    <row r="5" spans="1:17" x14ac:dyDescent="0.45">
      <c r="A5" s="36" t="s">
        <v>61</v>
      </c>
      <c r="B5" s="36">
        <v>1.2519290000000001E-19</v>
      </c>
      <c r="C5" s="36">
        <v>9.0903849999999994E-2</v>
      </c>
      <c r="D5" s="36">
        <v>2.5038575000000001E-19</v>
      </c>
      <c r="E5" s="36">
        <v>0</v>
      </c>
      <c r="F5" s="36">
        <v>0</v>
      </c>
      <c r="G5" s="36">
        <v>1.1460855000000001</v>
      </c>
      <c r="H5" s="36">
        <v>0</v>
      </c>
      <c r="I5" s="36">
        <v>0.15386164999999999</v>
      </c>
      <c r="J5" s="36">
        <v>0</v>
      </c>
      <c r="K5" s="36">
        <v>0.10425615000000001</v>
      </c>
      <c r="L5" s="36">
        <v>0</v>
      </c>
      <c r="M5" s="36">
        <v>0.36025425</v>
      </c>
      <c r="N5" s="36">
        <v>0</v>
      </c>
      <c r="O5" s="36">
        <v>0.40407605000000002</v>
      </c>
      <c r="P5" s="36">
        <v>0</v>
      </c>
      <c r="Q5" s="36">
        <v>4.0061724999999999E-18</v>
      </c>
    </row>
    <row r="6" spans="1:17" x14ac:dyDescent="0.45">
      <c r="A6" s="36" t="s">
        <v>62</v>
      </c>
      <c r="B6" s="36">
        <v>0</v>
      </c>
      <c r="C6" s="36">
        <v>0</v>
      </c>
      <c r="D6" s="36">
        <v>2.1701705E-5</v>
      </c>
      <c r="E6" s="36">
        <v>0</v>
      </c>
      <c r="F6" s="36">
        <v>0</v>
      </c>
      <c r="G6" s="36">
        <v>0</v>
      </c>
      <c r="H6" s="36">
        <v>6.5476700000000003E-5</v>
      </c>
      <c r="I6" s="36">
        <v>0</v>
      </c>
      <c r="J6" s="36">
        <v>0</v>
      </c>
      <c r="K6" s="36">
        <v>5.0641150000000002E-5</v>
      </c>
      <c r="L6" s="36">
        <v>9.6554349999999995E-5</v>
      </c>
      <c r="M6" s="36">
        <v>7.6381450000000004E-5</v>
      </c>
      <c r="N6" s="36">
        <v>6.8901549999999994E-5</v>
      </c>
      <c r="O6" s="36">
        <v>1.5649109999999999E-20</v>
      </c>
      <c r="P6" s="36">
        <v>5.0327149999999997E-4</v>
      </c>
      <c r="Q6" s="36">
        <v>3.1298219999999999E-20</v>
      </c>
    </row>
    <row r="7" spans="1:17" x14ac:dyDescent="0.45">
      <c r="A7" s="36" t="s">
        <v>63</v>
      </c>
      <c r="B7" s="36">
        <v>0</v>
      </c>
      <c r="C7" s="36">
        <v>0</v>
      </c>
      <c r="D7" s="36">
        <v>0</v>
      </c>
      <c r="E7" s="36">
        <v>8.0123449999999997E-18</v>
      </c>
      <c r="F7" s="36">
        <v>0</v>
      </c>
      <c r="G7" s="36">
        <v>9.4951750000000001E-2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8.7080699999999997E-2</v>
      </c>
      <c r="N7" s="36">
        <v>0</v>
      </c>
      <c r="O7" s="36">
        <v>9.7920300000000002E-2</v>
      </c>
      <c r="P7" s="36">
        <v>0</v>
      </c>
      <c r="Q7" s="36">
        <v>0</v>
      </c>
    </row>
    <row r="8" spans="1:17" x14ac:dyDescent="0.45">
      <c r="A8" s="36" t="s">
        <v>64</v>
      </c>
      <c r="B8" s="36">
        <v>0</v>
      </c>
      <c r="C8" s="36">
        <v>0</v>
      </c>
      <c r="D8" s="36">
        <v>0</v>
      </c>
      <c r="E8" s="36">
        <v>8.0123449999999997E-18</v>
      </c>
      <c r="F8" s="36">
        <v>0</v>
      </c>
      <c r="G8" s="36">
        <v>0.22178880000000001</v>
      </c>
      <c r="H8" s="36">
        <v>0</v>
      </c>
      <c r="I8" s="36">
        <v>3.086183E-2</v>
      </c>
      <c r="J8" s="36">
        <v>0</v>
      </c>
      <c r="K8" s="36">
        <v>0</v>
      </c>
      <c r="L8" s="36">
        <v>0</v>
      </c>
      <c r="M8" s="36">
        <v>0.10321675</v>
      </c>
      <c r="N8" s="36">
        <v>0</v>
      </c>
      <c r="O8" s="36">
        <v>0.1474357</v>
      </c>
      <c r="P8" s="36">
        <v>0</v>
      </c>
      <c r="Q8" s="36">
        <v>0</v>
      </c>
    </row>
    <row r="9" spans="1:17" x14ac:dyDescent="0.45">
      <c r="A9" s="36" t="s">
        <v>65</v>
      </c>
      <c r="B9" s="36">
        <v>0</v>
      </c>
      <c r="C9" s="36">
        <v>0</v>
      </c>
      <c r="D9" s="36">
        <v>0</v>
      </c>
      <c r="E9" s="36">
        <v>0</v>
      </c>
      <c r="F9" s="36">
        <v>0</v>
      </c>
      <c r="G9" s="36">
        <v>5.4786349999999998E-2</v>
      </c>
      <c r="H9" s="36">
        <v>0</v>
      </c>
      <c r="I9" s="36">
        <v>0</v>
      </c>
      <c r="J9" s="36">
        <v>0</v>
      </c>
      <c r="K9" s="36">
        <v>5.2125249999999998E-2</v>
      </c>
      <c r="L9" s="36">
        <v>0</v>
      </c>
      <c r="M9" s="36">
        <v>5.1854999999999998E-2</v>
      </c>
      <c r="N9" s="36">
        <v>0</v>
      </c>
      <c r="O9" s="36">
        <v>7.0986199999999999E-2</v>
      </c>
      <c r="P9" s="36">
        <v>0</v>
      </c>
      <c r="Q9" s="36">
        <v>0</v>
      </c>
    </row>
    <row r="10" spans="1:17" x14ac:dyDescent="0.45">
      <c r="A10" s="36" t="s">
        <v>66</v>
      </c>
      <c r="B10" s="36">
        <v>4.7520355000000002E-4</v>
      </c>
      <c r="C10" s="36">
        <v>0</v>
      </c>
      <c r="D10" s="36">
        <v>3.3347770000000001E-4</v>
      </c>
      <c r="E10" s="36">
        <v>0</v>
      </c>
      <c r="F10" s="36">
        <v>4.7927125E-4</v>
      </c>
      <c r="G10" s="36">
        <v>6.1683349999999996E-5</v>
      </c>
      <c r="H10" s="36">
        <v>4.4536409999999999E-4</v>
      </c>
      <c r="I10" s="36">
        <v>7.2692650000000006E-5</v>
      </c>
      <c r="J10" s="36">
        <v>1.1027880000000001E-4</v>
      </c>
      <c r="K10" s="36">
        <v>1.5649109999999999E-20</v>
      </c>
      <c r="L10" s="36">
        <v>1.274515E-4</v>
      </c>
      <c r="M10" s="36">
        <v>3.1298219999999999E-20</v>
      </c>
      <c r="N10" s="36">
        <v>3.2312029999999998E-4</v>
      </c>
      <c r="O10" s="36">
        <v>5.4210099999999997E-20</v>
      </c>
      <c r="P10" s="36">
        <v>1.0515725E-4</v>
      </c>
      <c r="Q10" s="36">
        <v>5.7546449999999999E-5</v>
      </c>
    </row>
    <row r="11" spans="1:17" x14ac:dyDescent="0.45">
      <c r="A11" s="36" t="s">
        <v>67</v>
      </c>
      <c r="B11" s="36">
        <v>0</v>
      </c>
      <c r="C11" s="36">
        <v>0</v>
      </c>
      <c r="D11" s="36">
        <v>0</v>
      </c>
      <c r="E11" s="36">
        <v>0.17777200000000001</v>
      </c>
      <c r="F11" s="36">
        <v>1.001543E-18</v>
      </c>
      <c r="G11" s="36">
        <v>0.10418239999999999</v>
      </c>
      <c r="H11" s="36">
        <v>0</v>
      </c>
      <c r="I11" s="36">
        <v>0.10918105</v>
      </c>
      <c r="J11" s="36">
        <v>0</v>
      </c>
      <c r="K11" s="36">
        <v>0.20371020000000001</v>
      </c>
      <c r="L11" s="36">
        <v>0</v>
      </c>
      <c r="M11" s="36">
        <v>0.1717168</v>
      </c>
      <c r="N11" s="36">
        <v>0</v>
      </c>
      <c r="O11" s="36">
        <v>0.19548674999999999</v>
      </c>
      <c r="P11" s="36">
        <v>0</v>
      </c>
      <c r="Q11" s="36">
        <v>0.58832600000000002</v>
      </c>
    </row>
    <row r="12" spans="1:17" x14ac:dyDescent="0.45">
      <c r="A12" s="36" t="s">
        <v>68</v>
      </c>
      <c r="B12" s="36">
        <v>0</v>
      </c>
      <c r="C12" s="36">
        <v>0.34740989999999999</v>
      </c>
      <c r="D12" s="36">
        <v>5.0077150000000001E-19</v>
      </c>
      <c r="E12" s="36">
        <v>0</v>
      </c>
      <c r="F12" s="36">
        <v>0</v>
      </c>
      <c r="G12" s="36">
        <v>0.14181925000000001</v>
      </c>
      <c r="H12" s="36">
        <v>0</v>
      </c>
      <c r="I12" s="36">
        <v>7.8938250000000001E-2</v>
      </c>
      <c r="J12" s="36">
        <v>0</v>
      </c>
      <c r="K12" s="36">
        <v>0.23755129999999999</v>
      </c>
      <c r="L12" s="36">
        <v>0</v>
      </c>
      <c r="M12" s="36">
        <v>0.54411949999999998</v>
      </c>
      <c r="N12" s="36">
        <v>0</v>
      </c>
      <c r="O12" s="36">
        <v>0.58028749999999996</v>
      </c>
      <c r="P12" s="36">
        <v>0</v>
      </c>
      <c r="Q12" s="36">
        <v>0.24018475</v>
      </c>
    </row>
    <row r="13" spans="1:17" x14ac:dyDescent="0.45">
      <c r="A13" s="36" t="s">
        <v>69</v>
      </c>
      <c r="B13" s="36">
        <v>0</v>
      </c>
      <c r="C13" s="36">
        <v>0.31597585</v>
      </c>
      <c r="D13" s="36">
        <v>8.6080150000000001E-3</v>
      </c>
      <c r="E13" s="36">
        <v>0</v>
      </c>
      <c r="F13" s="36">
        <v>1.001543E-18</v>
      </c>
      <c r="G13" s="36">
        <v>0.34171790000000002</v>
      </c>
      <c r="H13" s="36">
        <v>0</v>
      </c>
      <c r="I13" s="36">
        <v>0.14958145</v>
      </c>
      <c r="J13" s="36">
        <v>0</v>
      </c>
      <c r="K13" s="36">
        <v>0.45561109999999999</v>
      </c>
      <c r="L13" s="36">
        <v>0</v>
      </c>
      <c r="M13" s="36">
        <v>0.52062399999999998</v>
      </c>
      <c r="N13" s="36">
        <v>1.001543E-18</v>
      </c>
      <c r="O13" s="36">
        <v>0.48236754999999998</v>
      </c>
      <c r="P13" s="36">
        <v>5.0077150000000001E-19</v>
      </c>
      <c r="Q13" s="36">
        <v>0.15390409999999999</v>
      </c>
    </row>
    <row r="14" spans="1:17" x14ac:dyDescent="0.45">
      <c r="A14" s="36" t="s">
        <v>70</v>
      </c>
      <c r="B14" s="36">
        <v>4.965913E-4</v>
      </c>
      <c r="C14" s="36">
        <v>6.2596450000000005E-20</v>
      </c>
      <c r="D14" s="36">
        <v>0</v>
      </c>
      <c r="E14" s="36">
        <v>3.1298219999999999E-20</v>
      </c>
      <c r="F14" s="36">
        <v>0</v>
      </c>
      <c r="G14" s="36">
        <v>7.4004150000000002E-5</v>
      </c>
      <c r="H14" s="36">
        <v>2.4831799999999998E-4</v>
      </c>
      <c r="I14" s="36">
        <v>0</v>
      </c>
      <c r="J14" s="36">
        <v>1.2519290000000001E-19</v>
      </c>
      <c r="K14" s="36">
        <v>3.1298219999999999E-20</v>
      </c>
      <c r="L14" s="36">
        <v>5.9573349999999998E-5</v>
      </c>
      <c r="M14" s="36">
        <v>6.2596450000000005E-20</v>
      </c>
      <c r="N14" s="36">
        <v>0</v>
      </c>
      <c r="O14" s="36">
        <v>3.1298219999999999E-20</v>
      </c>
      <c r="P14" s="36">
        <v>2.0916509999999999E-4</v>
      </c>
      <c r="Q14" s="36">
        <v>2.0022835000000001E-4</v>
      </c>
    </row>
    <row r="15" spans="1:17" x14ac:dyDescent="0.45">
      <c r="A15" s="36" t="s">
        <v>71</v>
      </c>
      <c r="B15" s="36">
        <v>0</v>
      </c>
      <c r="C15" s="36">
        <v>6.2596450000000005E-20</v>
      </c>
      <c r="D15" s="36">
        <v>0</v>
      </c>
      <c r="E15" s="36">
        <v>0.1312102</v>
      </c>
      <c r="F15" s="36">
        <v>0</v>
      </c>
      <c r="G15" s="36">
        <v>0.21156795</v>
      </c>
      <c r="H15" s="36">
        <v>0</v>
      </c>
      <c r="I15" s="36">
        <v>0.1884747</v>
      </c>
      <c r="J15" s="36">
        <v>0</v>
      </c>
      <c r="K15" s="36">
        <v>0</v>
      </c>
      <c r="L15" s="36">
        <v>0</v>
      </c>
      <c r="M15" s="36">
        <v>0.16130444999999999</v>
      </c>
      <c r="N15" s="36">
        <v>0</v>
      </c>
      <c r="O15" s="36">
        <v>0.24826514999999999</v>
      </c>
      <c r="P15" s="36">
        <v>0</v>
      </c>
      <c r="Q15" s="36">
        <v>0.1933947</v>
      </c>
    </row>
    <row r="16" spans="1:17" x14ac:dyDescent="0.45">
      <c r="A16" s="36" t="s">
        <v>72</v>
      </c>
      <c r="B16" s="36">
        <v>0</v>
      </c>
      <c r="C16" s="36">
        <v>4.5480420000000001E-2</v>
      </c>
      <c r="D16" s="36">
        <v>0</v>
      </c>
      <c r="E16" s="36">
        <v>0</v>
      </c>
      <c r="F16" s="36">
        <v>0</v>
      </c>
      <c r="G16" s="36">
        <v>0.56514149999999996</v>
      </c>
      <c r="H16" s="36">
        <v>0</v>
      </c>
      <c r="I16" s="36">
        <v>0.17680255</v>
      </c>
      <c r="J16" s="36">
        <v>2.0030860000000001E-18</v>
      </c>
      <c r="K16" s="36">
        <v>0.39039885000000002</v>
      </c>
      <c r="L16" s="36">
        <v>0</v>
      </c>
      <c r="M16" s="36">
        <v>1.0541255</v>
      </c>
      <c r="N16" s="36">
        <v>0</v>
      </c>
      <c r="O16" s="36">
        <v>0.70409849999999996</v>
      </c>
      <c r="P16" s="36">
        <v>2.0030860000000001E-18</v>
      </c>
      <c r="Q16" s="36">
        <v>0.97904800000000003</v>
      </c>
    </row>
    <row r="17" spans="1:17" x14ac:dyDescent="0.45">
      <c r="A17" s="36" t="s">
        <v>73</v>
      </c>
      <c r="B17" s="36">
        <v>1.001543E-18</v>
      </c>
      <c r="C17" s="36">
        <v>0</v>
      </c>
      <c r="D17" s="36">
        <v>2.5038575000000001E-19</v>
      </c>
      <c r="E17" s="36">
        <v>0</v>
      </c>
      <c r="F17" s="36">
        <v>0</v>
      </c>
      <c r="G17" s="36">
        <v>0.70375100000000002</v>
      </c>
      <c r="H17" s="36">
        <v>0</v>
      </c>
      <c r="I17" s="36">
        <v>0.15752759999999999</v>
      </c>
      <c r="J17" s="36">
        <v>0</v>
      </c>
      <c r="K17" s="36">
        <v>0.43610959999999999</v>
      </c>
      <c r="L17" s="36">
        <v>0</v>
      </c>
      <c r="M17" s="36">
        <v>0.5654015</v>
      </c>
      <c r="N17" s="36">
        <v>0</v>
      </c>
      <c r="O17" s="36">
        <v>0.14729814999999999</v>
      </c>
      <c r="P17" s="36">
        <v>0</v>
      </c>
      <c r="Q17" s="36">
        <v>0.13961090000000001</v>
      </c>
    </row>
    <row r="18" spans="1:17" x14ac:dyDescent="0.45">
      <c r="A18" s="36" t="s">
        <v>74</v>
      </c>
      <c r="B18" s="36">
        <v>9.3515000000000004E-3</v>
      </c>
      <c r="C18" s="36">
        <v>2.419485E-4</v>
      </c>
      <c r="D18" s="36">
        <v>3.045397E-3</v>
      </c>
      <c r="E18" s="36">
        <v>1.3433065E-3</v>
      </c>
      <c r="F18" s="36">
        <v>4.6321914999999996E-3</v>
      </c>
      <c r="G18" s="36">
        <v>1.6940660000000002E-21</v>
      </c>
      <c r="H18" s="36">
        <v>6.7986700000000001E-4</v>
      </c>
      <c r="I18" s="36">
        <v>9.9224350000000003E-4</v>
      </c>
      <c r="J18" s="36">
        <v>3.427963E-3</v>
      </c>
      <c r="K18" s="36">
        <v>8.3803999999999999E-5</v>
      </c>
      <c r="L18" s="36">
        <v>4.741571E-3</v>
      </c>
      <c r="M18" s="36">
        <v>1.5649109999999999E-20</v>
      </c>
      <c r="N18" s="36">
        <v>7.6658799999999999E-3</v>
      </c>
      <c r="O18" s="36">
        <v>1.609894E-4</v>
      </c>
      <c r="P18" s="36">
        <v>4.4208624999999999E-4</v>
      </c>
      <c r="Q18" s="36">
        <v>8.0500499999999999E-5</v>
      </c>
    </row>
    <row r="19" spans="1:17" x14ac:dyDescent="0.45">
      <c r="A19" s="36" t="s">
        <v>75</v>
      </c>
      <c r="B19" s="36">
        <v>5.0077150000000001E-19</v>
      </c>
      <c r="C19" s="36">
        <v>2.419485E-4</v>
      </c>
      <c r="D19" s="36">
        <v>0</v>
      </c>
      <c r="E19" s="36">
        <v>0</v>
      </c>
      <c r="F19" s="36">
        <v>0</v>
      </c>
      <c r="G19" s="36">
        <v>3.3063034999999998</v>
      </c>
      <c r="H19" s="36">
        <v>1.001543E-18</v>
      </c>
      <c r="I19" s="36">
        <v>9.2004950000000002E-2</v>
      </c>
      <c r="J19" s="36">
        <v>2.0030860000000001E-18</v>
      </c>
      <c r="K19" s="36">
        <v>0.18961924999999999</v>
      </c>
      <c r="L19" s="36">
        <v>1.066518E-2</v>
      </c>
      <c r="M19" s="36">
        <v>0.20643955</v>
      </c>
      <c r="N19" s="36">
        <v>0</v>
      </c>
      <c r="O19" s="36">
        <v>1.9446455</v>
      </c>
      <c r="P19" s="36">
        <v>0</v>
      </c>
      <c r="Q19" s="36">
        <v>4.9510079999999999</v>
      </c>
    </row>
    <row r="20" spans="1:17" x14ac:dyDescent="0.45">
      <c r="A20" s="36" t="s">
        <v>76</v>
      </c>
      <c r="B20" s="36">
        <v>2.0030860000000001E-18</v>
      </c>
      <c r="C20" s="36">
        <v>2.879365</v>
      </c>
      <c r="D20" s="36">
        <v>3.1298219999999999E-20</v>
      </c>
      <c r="E20" s="36">
        <v>0.3603732</v>
      </c>
      <c r="F20" s="36">
        <v>0</v>
      </c>
      <c r="G20" s="36">
        <v>2.3659625000000002</v>
      </c>
      <c r="H20" s="36">
        <v>0</v>
      </c>
      <c r="I20" s="36">
        <v>0.47513824999999998</v>
      </c>
      <c r="J20" s="36">
        <v>1.001543E-18</v>
      </c>
      <c r="K20" s="36">
        <v>0.74935499999999999</v>
      </c>
      <c r="L20" s="36">
        <v>0</v>
      </c>
      <c r="M20" s="36">
        <v>2.0801525000000001</v>
      </c>
      <c r="N20" s="36">
        <v>0</v>
      </c>
      <c r="O20" s="36">
        <v>1.0291570000000001</v>
      </c>
      <c r="P20" s="36">
        <v>1.001543E-18</v>
      </c>
      <c r="Q20" s="36">
        <v>39.350634999999997</v>
      </c>
    </row>
    <row r="21" spans="1:17" x14ac:dyDescent="0.45">
      <c r="A21" s="36" t="s">
        <v>77</v>
      </c>
      <c r="B21" s="36">
        <v>0</v>
      </c>
      <c r="C21" s="36">
        <v>1.3251759999999999</v>
      </c>
      <c r="D21" s="36">
        <v>3.1298219999999999E-20</v>
      </c>
      <c r="E21" s="36">
        <v>0</v>
      </c>
      <c r="F21" s="36">
        <v>1.297572E-2</v>
      </c>
      <c r="G21" s="36">
        <v>1.3612955</v>
      </c>
      <c r="H21" s="36">
        <v>7.6031099999999997E-3</v>
      </c>
      <c r="I21" s="36">
        <v>2.572397</v>
      </c>
      <c r="J21" s="36">
        <v>2.0030860000000001E-18</v>
      </c>
      <c r="K21" s="36">
        <v>0.29091875</v>
      </c>
      <c r="L21" s="36">
        <v>0</v>
      </c>
      <c r="M21" s="36">
        <v>0.58064300000000002</v>
      </c>
      <c r="N21" s="36">
        <v>8.8270799999999993E-3</v>
      </c>
      <c r="O21" s="36">
        <v>0.87263900000000005</v>
      </c>
      <c r="P21" s="36">
        <v>1.001543E-18</v>
      </c>
      <c r="Q21" s="36">
        <v>13.657795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"/>
  <sheetViews>
    <sheetView workbookViewId="0">
      <selection activeCell="E3" sqref="E3:E4"/>
    </sheetView>
  </sheetViews>
  <sheetFormatPr baseColWidth="10" defaultRowHeight="14.25" x14ac:dyDescent="0.45"/>
  <sheetData>
    <row r="1" spans="1:5" x14ac:dyDescent="0.45">
      <c r="B1" t="s">
        <v>80</v>
      </c>
      <c r="C1" t="s">
        <v>81</v>
      </c>
      <c r="D1" t="s">
        <v>82</v>
      </c>
      <c r="E1" t="s">
        <v>83</v>
      </c>
    </row>
    <row r="2" spans="1:5" x14ac:dyDescent="0.45">
      <c r="A2" t="s">
        <v>15</v>
      </c>
      <c r="B2">
        <v>14</v>
      </c>
      <c r="D2">
        <v>17</v>
      </c>
    </row>
    <row r="3" spans="1:5" x14ac:dyDescent="0.45">
      <c r="A3" t="s">
        <v>18</v>
      </c>
      <c r="B3">
        <v>20</v>
      </c>
      <c r="C3">
        <v>2</v>
      </c>
      <c r="D3">
        <v>13</v>
      </c>
      <c r="E3">
        <v>1</v>
      </c>
    </row>
    <row r="4" spans="1:5" x14ac:dyDescent="0.45">
      <c r="A4" t="s">
        <v>20</v>
      </c>
      <c r="B4">
        <v>20</v>
      </c>
      <c r="C4">
        <v>14</v>
      </c>
      <c r="D4">
        <v>10</v>
      </c>
      <c r="E4">
        <v>5</v>
      </c>
    </row>
    <row r="5" spans="1:5" x14ac:dyDescent="0.45">
      <c r="A5" t="s">
        <v>24</v>
      </c>
      <c r="B5">
        <v>16</v>
      </c>
      <c r="C5">
        <v>5</v>
      </c>
      <c r="D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3"/>
  <sheetViews>
    <sheetView tabSelected="1" topLeftCell="A28" workbookViewId="0">
      <selection activeCell="D51" sqref="D51:D52"/>
    </sheetView>
  </sheetViews>
  <sheetFormatPr baseColWidth="10" defaultRowHeight="14.25" x14ac:dyDescent="0.45"/>
  <cols>
    <col min="2" max="16" width="25.86328125" bestFit="1" customWidth="1"/>
    <col min="17" max="17" width="27" bestFit="1" customWidth="1"/>
  </cols>
  <sheetData>
    <row r="1" spans="1:17" x14ac:dyDescent="0.45">
      <c r="A1" t="s">
        <v>57</v>
      </c>
      <c r="B1" t="s">
        <v>18</v>
      </c>
      <c r="C1" t="s">
        <v>46</v>
      </c>
      <c r="D1" t="s">
        <v>24</v>
      </c>
      <c r="E1" t="s">
        <v>47</v>
      </c>
      <c r="F1" t="s">
        <v>21</v>
      </c>
      <c r="G1" t="s">
        <v>44</v>
      </c>
      <c r="H1" t="s">
        <v>23</v>
      </c>
      <c r="I1" t="s">
        <v>45</v>
      </c>
      <c r="J1" t="s">
        <v>15</v>
      </c>
      <c r="K1" t="s">
        <v>50</v>
      </c>
      <c r="L1" t="s">
        <v>20</v>
      </c>
      <c r="M1" t="s">
        <v>51</v>
      </c>
      <c r="N1" t="s">
        <v>22</v>
      </c>
      <c r="O1" t="s">
        <v>48</v>
      </c>
      <c r="P1" t="s">
        <v>25</v>
      </c>
      <c r="Q1" t="s">
        <v>49</v>
      </c>
    </row>
    <row r="2" spans="1:17" x14ac:dyDescent="0.45">
      <c r="A2" t="s">
        <v>58</v>
      </c>
      <c r="B2" s="35">
        <v>2.9126610000000002E-4</v>
      </c>
      <c r="C2" s="34">
        <v>0</v>
      </c>
      <c r="D2" s="35">
        <v>3.5950940000000002E-4</v>
      </c>
      <c r="E2" s="34">
        <v>0</v>
      </c>
      <c r="F2" s="35">
        <v>7.7192730000000005E-4</v>
      </c>
      <c r="G2" s="35">
        <v>1.800646E-4</v>
      </c>
      <c r="H2" s="35">
        <v>4.1828610000000001E-4</v>
      </c>
      <c r="I2" s="35">
        <v>3.472587E-4</v>
      </c>
      <c r="J2" s="35">
        <v>2.0321719999999999E-4</v>
      </c>
      <c r="K2" s="35">
        <v>2.3926239999999999E-4</v>
      </c>
      <c r="L2" s="35">
        <v>3.8155790000000001E-4</v>
      </c>
      <c r="M2" s="35">
        <v>2.109805E-4</v>
      </c>
      <c r="N2" s="35">
        <v>2.3506760000000001E-4</v>
      </c>
      <c r="O2" s="34">
        <v>0</v>
      </c>
      <c r="P2" s="35">
        <v>3.6792779999999999E-4</v>
      </c>
      <c r="Q2" s="35">
        <v>4.4797560000000002E-4</v>
      </c>
    </row>
    <row r="3" spans="1:17" x14ac:dyDescent="0.45">
      <c r="A3" t="s">
        <v>59</v>
      </c>
      <c r="B3" s="34">
        <v>0</v>
      </c>
      <c r="C3" s="35">
        <v>0.29370039999999997</v>
      </c>
      <c r="D3" s="34">
        <v>0</v>
      </c>
      <c r="E3" s="34">
        <v>0</v>
      </c>
      <c r="F3" s="35">
        <v>1.28835E-4</v>
      </c>
      <c r="G3" s="35">
        <v>1.800646E-4</v>
      </c>
      <c r="H3" s="34">
        <v>0</v>
      </c>
      <c r="I3" s="35">
        <v>0.31601040000000002</v>
      </c>
      <c r="J3" s="34">
        <v>0</v>
      </c>
      <c r="K3" s="35">
        <v>0.15176980000000001</v>
      </c>
      <c r="L3" s="34">
        <v>0</v>
      </c>
      <c r="M3" s="35">
        <v>0.69985050000000004</v>
      </c>
      <c r="N3" s="34">
        <v>0</v>
      </c>
      <c r="O3" s="35">
        <v>3.221177</v>
      </c>
      <c r="P3" s="34">
        <v>0</v>
      </c>
      <c r="Q3" s="35">
        <v>0.73418329999999998</v>
      </c>
    </row>
    <row r="4" spans="1:17" x14ac:dyDescent="0.45">
      <c r="A4" t="s">
        <v>60</v>
      </c>
      <c r="B4" s="34">
        <v>0</v>
      </c>
      <c r="C4" s="35">
        <v>0.23354839999999999</v>
      </c>
      <c r="D4" s="34">
        <v>0</v>
      </c>
      <c r="E4" s="35">
        <v>0.22099379999999999</v>
      </c>
      <c r="F4" s="34">
        <v>0</v>
      </c>
      <c r="G4" s="35">
        <v>0.61370000000000002</v>
      </c>
      <c r="H4" s="34">
        <v>0</v>
      </c>
      <c r="I4" s="35">
        <v>0.44967940000000001</v>
      </c>
      <c r="J4" s="34">
        <v>0</v>
      </c>
      <c r="K4" s="35">
        <v>0.75691189999999997</v>
      </c>
      <c r="L4" s="35">
        <v>5.869137E-3</v>
      </c>
      <c r="M4" s="35">
        <v>2.1925650000000001</v>
      </c>
      <c r="N4" s="34">
        <v>0</v>
      </c>
      <c r="O4" s="35">
        <v>1.1754279999999999</v>
      </c>
      <c r="P4" s="34">
        <v>0</v>
      </c>
      <c r="Q4" s="35">
        <v>0.58478439999999998</v>
      </c>
    </row>
    <row r="5" spans="1:17" x14ac:dyDescent="0.45">
      <c r="A5" t="s">
        <v>61</v>
      </c>
      <c r="B5" s="34">
        <v>0</v>
      </c>
      <c r="C5" s="35">
        <v>0.31649909999999998</v>
      </c>
      <c r="D5" s="35">
        <v>4.2829310000000002E-3</v>
      </c>
      <c r="E5" s="35">
        <v>0.25719999999999998</v>
      </c>
      <c r="F5" s="35">
        <v>3.893671E-3</v>
      </c>
      <c r="G5" s="35">
        <v>0.25172410000000001</v>
      </c>
      <c r="H5" s="34">
        <v>0</v>
      </c>
      <c r="I5" s="35">
        <v>1.379038</v>
      </c>
      <c r="J5" s="34">
        <v>0</v>
      </c>
      <c r="K5" s="35">
        <v>0.40194849999999999</v>
      </c>
      <c r="L5" s="34">
        <v>0</v>
      </c>
      <c r="M5" s="35">
        <v>0.74279720000000005</v>
      </c>
      <c r="N5" s="34">
        <v>0</v>
      </c>
      <c r="O5" s="35">
        <v>0.58412070000000005</v>
      </c>
      <c r="P5" s="34">
        <v>0</v>
      </c>
      <c r="Q5" s="35">
        <v>9.627057E-2</v>
      </c>
    </row>
    <row r="6" spans="1:17" x14ac:dyDescent="0.45">
      <c r="A6" t="s">
        <v>126</v>
      </c>
      <c r="B6" s="34"/>
      <c r="C6" s="35"/>
      <c r="D6" s="35"/>
      <c r="E6" s="35"/>
      <c r="F6" s="35"/>
      <c r="G6" s="35"/>
      <c r="H6" s="34"/>
      <c r="I6" s="35"/>
      <c r="J6" s="34"/>
      <c r="K6" s="35"/>
      <c r="L6" s="34"/>
      <c r="M6" s="35"/>
      <c r="N6" s="34"/>
      <c r="O6" s="35"/>
      <c r="P6" s="34"/>
      <c r="Q6" s="35"/>
    </row>
    <row r="7" spans="1:17" x14ac:dyDescent="0.45">
      <c r="A7" t="s">
        <v>62</v>
      </c>
      <c r="B7" s="35">
        <v>2.381227E-4</v>
      </c>
      <c r="C7" s="34">
        <v>0</v>
      </c>
      <c r="D7" s="35">
        <v>1.8757170000000001E-4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5">
        <v>4.9001199999999996E-4</v>
      </c>
      <c r="K7" s="35">
        <v>1.629697E-4</v>
      </c>
      <c r="L7" s="35">
        <v>2.1903990000000001E-4</v>
      </c>
      <c r="M7" s="35">
        <v>2.7762989999999998E-4</v>
      </c>
      <c r="N7" s="35">
        <v>1.6249649999999999E-4</v>
      </c>
      <c r="O7" s="35">
        <v>3.3788410000000003E-4</v>
      </c>
      <c r="P7" s="35">
        <v>6.8402019999999999E-4</v>
      </c>
      <c r="Q7" s="35">
        <v>2.4794679999999998E-4</v>
      </c>
    </row>
    <row r="8" spans="1:17" x14ac:dyDescent="0.45">
      <c r="A8" t="s">
        <v>63</v>
      </c>
      <c r="B8" s="34">
        <v>0</v>
      </c>
      <c r="C8" s="34">
        <v>0</v>
      </c>
      <c r="D8" s="34">
        <v>0</v>
      </c>
      <c r="E8" s="35">
        <v>0.2321</v>
      </c>
      <c r="F8" s="34">
        <v>0</v>
      </c>
      <c r="G8" s="34">
        <v>0</v>
      </c>
      <c r="H8" s="34">
        <v>0</v>
      </c>
      <c r="I8" s="35">
        <v>0.16288469999999999</v>
      </c>
      <c r="J8" s="34">
        <v>0</v>
      </c>
      <c r="K8" s="35">
        <v>0.15862570000000001</v>
      </c>
      <c r="L8" s="34">
        <v>0</v>
      </c>
      <c r="M8" s="35">
        <v>0.21649309999999999</v>
      </c>
      <c r="N8" s="34">
        <v>0</v>
      </c>
      <c r="O8" s="35">
        <v>0.28040100000000001</v>
      </c>
      <c r="P8" s="34">
        <v>0</v>
      </c>
      <c r="Q8" s="35">
        <v>7.3768990000000007E-2</v>
      </c>
    </row>
    <row r="9" spans="1:17" x14ac:dyDescent="0.45">
      <c r="A9" t="s">
        <v>64</v>
      </c>
      <c r="B9" s="34">
        <v>0</v>
      </c>
      <c r="C9" s="35">
        <v>0.28401660000000001</v>
      </c>
      <c r="D9" s="34">
        <v>0</v>
      </c>
      <c r="E9" s="35">
        <v>0.1313</v>
      </c>
      <c r="F9" s="34">
        <v>0</v>
      </c>
      <c r="G9" s="34">
        <v>0</v>
      </c>
      <c r="H9" s="34">
        <v>0</v>
      </c>
      <c r="I9" s="35">
        <v>0.34369749999999999</v>
      </c>
      <c r="J9" s="34">
        <v>0</v>
      </c>
      <c r="K9" s="35">
        <v>0.17433129999999999</v>
      </c>
      <c r="L9" s="34">
        <v>0</v>
      </c>
      <c r="M9" s="35">
        <v>0.26851000000000003</v>
      </c>
      <c r="N9" s="34">
        <v>0</v>
      </c>
      <c r="O9" s="35">
        <v>0.3004578</v>
      </c>
      <c r="P9" s="34">
        <v>0</v>
      </c>
      <c r="Q9" s="35">
        <v>0.37762699999999999</v>
      </c>
    </row>
    <row r="10" spans="1:17" x14ac:dyDescent="0.45">
      <c r="A10" t="s">
        <v>65</v>
      </c>
      <c r="B10" s="34">
        <v>0</v>
      </c>
      <c r="C10" s="35">
        <v>0.49137069999999999</v>
      </c>
      <c r="D10" s="34">
        <v>0</v>
      </c>
      <c r="E10" s="34">
        <v>0</v>
      </c>
      <c r="F10" s="34">
        <v>0</v>
      </c>
      <c r="G10" s="35">
        <v>0.3175</v>
      </c>
      <c r="H10" s="34">
        <v>0</v>
      </c>
      <c r="I10" s="35">
        <v>0.1772474</v>
      </c>
      <c r="J10" s="34">
        <v>0</v>
      </c>
      <c r="K10" s="35">
        <v>0.1194557</v>
      </c>
      <c r="L10" s="34">
        <v>0</v>
      </c>
      <c r="M10" s="35">
        <v>0.3360631</v>
      </c>
      <c r="N10" s="34">
        <v>0</v>
      </c>
      <c r="O10" s="35">
        <v>0.24752440000000001</v>
      </c>
      <c r="P10" s="34">
        <v>0</v>
      </c>
      <c r="Q10" s="35">
        <v>0.63903169999999998</v>
      </c>
    </row>
    <row r="11" spans="1:17" x14ac:dyDescent="0.45">
      <c r="A11" t="s">
        <v>66</v>
      </c>
      <c r="B11" s="35">
        <v>9.5883670000000004E-4</v>
      </c>
      <c r="C11" s="35">
        <v>2.2068850000000001E-4</v>
      </c>
      <c r="D11" s="35">
        <v>8.208267E-4</v>
      </c>
      <c r="E11" s="34">
        <v>0</v>
      </c>
      <c r="F11" s="35">
        <v>1.0739689999999999E-3</v>
      </c>
      <c r="G11" s="35">
        <v>4.9751570000000005E-4</v>
      </c>
      <c r="H11" s="35">
        <v>1.270153E-3</v>
      </c>
      <c r="I11" s="35">
        <v>2.112572E-4</v>
      </c>
      <c r="J11" s="35">
        <v>3.9317159999999998E-4</v>
      </c>
      <c r="K11" s="35">
        <v>2.6885389999999998E-4</v>
      </c>
      <c r="L11" s="35">
        <v>1.4476160000000001E-3</v>
      </c>
      <c r="M11" s="35">
        <v>2.6846029999999998E-4</v>
      </c>
      <c r="N11" s="35">
        <v>5.1480760000000003E-4</v>
      </c>
      <c r="O11" s="35">
        <v>4.4812729999999998E-4</v>
      </c>
      <c r="P11" s="35">
        <v>2.7564709999999999E-4</v>
      </c>
      <c r="Q11" s="35">
        <v>2.899787E-4</v>
      </c>
    </row>
    <row r="12" spans="1:17" x14ac:dyDescent="0.45">
      <c r="A12" t="s">
        <v>67</v>
      </c>
      <c r="B12" s="34">
        <v>0</v>
      </c>
      <c r="C12" s="35">
        <v>0.4451637</v>
      </c>
      <c r="D12" s="34">
        <v>0</v>
      </c>
      <c r="E12" s="35">
        <v>0.35582219999999998</v>
      </c>
      <c r="F12" s="35">
        <v>2.9747510000000001E-2</v>
      </c>
      <c r="G12" s="35">
        <v>4.9751570000000005E-4</v>
      </c>
      <c r="H12" s="35">
        <v>2.2642539999999999E-2</v>
      </c>
      <c r="I12" s="35">
        <v>0.1046412</v>
      </c>
      <c r="J12" s="35">
        <v>9.3940499999999993E-3</v>
      </c>
      <c r="K12" s="35">
        <v>0.31289050000000002</v>
      </c>
      <c r="L12" s="34">
        <v>0</v>
      </c>
      <c r="M12" s="35">
        <v>0.57493689999999997</v>
      </c>
      <c r="N12" s="34">
        <v>0</v>
      </c>
      <c r="O12" s="35">
        <v>0.6168884</v>
      </c>
      <c r="P12" s="34">
        <v>0</v>
      </c>
      <c r="Q12" s="35">
        <v>1.0626850000000001</v>
      </c>
    </row>
    <row r="13" spans="1:17" x14ac:dyDescent="0.45">
      <c r="A13" t="s">
        <v>68</v>
      </c>
      <c r="B13" s="34">
        <v>0</v>
      </c>
      <c r="C13" s="35">
        <v>0.65725489999999998</v>
      </c>
      <c r="D13" s="35">
        <v>7.0164299999999997E-3</v>
      </c>
      <c r="E13" s="34">
        <v>0</v>
      </c>
      <c r="F13" s="34">
        <v>0</v>
      </c>
      <c r="G13" s="35">
        <v>0.61749399999999999</v>
      </c>
      <c r="H13" s="34">
        <v>0</v>
      </c>
      <c r="I13" s="35">
        <v>0.36856470000000002</v>
      </c>
      <c r="J13" s="34">
        <v>0</v>
      </c>
      <c r="K13" s="35">
        <v>0.68528750000000005</v>
      </c>
      <c r="L13" s="34">
        <v>0</v>
      </c>
      <c r="M13" s="35">
        <v>1.420107</v>
      </c>
      <c r="N13" s="34">
        <v>0</v>
      </c>
      <c r="O13" s="35">
        <v>1.088894</v>
      </c>
      <c r="P13" s="35">
        <v>9.2531090000000007E-3</v>
      </c>
      <c r="Q13" s="35">
        <v>0.61611380000000004</v>
      </c>
    </row>
    <row r="14" spans="1:17" x14ac:dyDescent="0.45">
      <c r="A14" t="s">
        <v>69</v>
      </c>
      <c r="B14" s="34">
        <v>0</v>
      </c>
      <c r="C14" s="35">
        <v>0.35856519999999997</v>
      </c>
      <c r="D14" s="35">
        <v>1.2239770000000001E-2</v>
      </c>
      <c r="E14" s="35">
        <v>0.21299999999999999</v>
      </c>
      <c r="F14" s="34">
        <v>0</v>
      </c>
      <c r="G14" s="35">
        <v>0.68795030000000001</v>
      </c>
      <c r="H14" s="35">
        <v>2.559618E-2</v>
      </c>
      <c r="I14" s="35">
        <v>0.93341019999999997</v>
      </c>
      <c r="J14" s="34">
        <v>0</v>
      </c>
      <c r="K14" s="35">
        <v>0.90950929999999997</v>
      </c>
      <c r="L14" s="34">
        <v>0</v>
      </c>
      <c r="M14" s="35">
        <v>1.2773289999999999</v>
      </c>
      <c r="N14" s="35">
        <v>1.09444E-2</v>
      </c>
      <c r="O14" s="35">
        <v>0.89562969999999997</v>
      </c>
      <c r="P14" s="35">
        <v>9.9455600000000009E-3</v>
      </c>
      <c r="Q14" s="35">
        <v>0.54576760000000002</v>
      </c>
    </row>
    <row r="15" spans="1:17" x14ac:dyDescent="0.45">
      <c r="A15" t="s">
        <v>70</v>
      </c>
      <c r="B15" s="35">
        <v>6.5910179999999999E-4</v>
      </c>
      <c r="C15" s="34">
        <v>0</v>
      </c>
      <c r="D15" s="35">
        <v>6.5519799999999996E-4</v>
      </c>
      <c r="E15" s="35">
        <v>4.2984840000000001E-4</v>
      </c>
      <c r="F15" s="35">
        <v>7.1309879999999996E-4</v>
      </c>
      <c r="G15" s="35">
        <v>8.8215169999999999E-4</v>
      </c>
      <c r="H15" s="34">
        <v>0</v>
      </c>
      <c r="I15" s="35">
        <v>2.6887979999999997E-4</v>
      </c>
      <c r="J15" s="35">
        <v>1.1417179999999999E-3</v>
      </c>
      <c r="K15" s="35">
        <v>5.9484000000000002E-4</v>
      </c>
      <c r="L15" s="35">
        <v>6.5723240000000003E-4</v>
      </c>
      <c r="M15" s="35">
        <v>7.3827039999999999E-4</v>
      </c>
      <c r="N15" s="34">
        <v>0</v>
      </c>
      <c r="O15" s="35">
        <v>4.9293570000000003E-4</v>
      </c>
      <c r="P15" s="35">
        <v>5.4166469999999999E-4</v>
      </c>
      <c r="Q15" s="35">
        <v>3.0667610000000001E-4</v>
      </c>
    </row>
    <row r="16" spans="1:17" x14ac:dyDescent="0.45">
      <c r="A16" t="s">
        <v>71</v>
      </c>
      <c r="B16" s="35">
        <v>2.4231119999999998E-2</v>
      </c>
      <c r="C16" s="35">
        <v>0.43171199999999998</v>
      </c>
      <c r="D16" s="35">
        <v>1.3299999999999999E-2</v>
      </c>
      <c r="E16" s="35">
        <v>0.22561519999999999</v>
      </c>
      <c r="F16" s="35">
        <v>1.1398439999999999E-2</v>
      </c>
      <c r="G16" s="35">
        <v>8.8215169999999999E-4</v>
      </c>
      <c r="H16" s="34">
        <v>0</v>
      </c>
      <c r="I16" s="35">
        <v>0.75890219999999997</v>
      </c>
      <c r="J16" s="34">
        <v>0</v>
      </c>
      <c r="K16" s="35">
        <v>1.2546090000000001</v>
      </c>
      <c r="L16" s="34">
        <v>0</v>
      </c>
      <c r="M16" s="35">
        <v>0.54308420000000002</v>
      </c>
      <c r="N16" s="34">
        <v>0</v>
      </c>
      <c r="O16" s="35">
        <v>0.78748030000000002</v>
      </c>
      <c r="P16" s="34">
        <v>0</v>
      </c>
      <c r="Q16" s="35">
        <v>0.30262</v>
      </c>
    </row>
    <row r="17" spans="1:17" x14ac:dyDescent="0.45">
      <c r="A17" t="s">
        <v>72</v>
      </c>
      <c r="B17" s="34">
        <v>0</v>
      </c>
      <c r="C17" s="35">
        <v>0.3421264</v>
      </c>
      <c r="D17" s="34">
        <v>0</v>
      </c>
      <c r="E17" s="35">
        <v>1.0617000000000001</v>
      </c>
      <c r="F17" s="34">
        <v>0</v>
      </c>
      <c r="G17" s="35">
        <v>0.17222380000000001</v>
      </c>
      <c r="H17" s="35">
        <v>1.755058E-2</v>
      </c>
      <c r="I17" s="35">
        <v>1.384091</v>
      </c>
      <c r="J17" s="35">
        <v>2.5118089999999999E-2</v>
      </c>
      <c r="K17" s="35">
        <v>1.8469610000000001</v>
      </c>
      <c r="L17" s="34">
        <v>0</v>
      </c>
      <c r="M17" s="35">
        <v>1.919567</v>
      </c>
      <c r="N17" s="34">
        <v>0</v>
      </c>
      <c r="O17" s="35">
        <v>1.027277</v>
      </c>
      <c r="P17" s="35">
        <v>3.7931899999999998E-2</v>
      </c>
      <c r="Q17" s="35">
        <v>1.45546</v>
      </c>
    </row>
    <row r="18" spans="1:17" x14ac:dyDescent="0.45">
      <c r="A18" t="s">
        <v>73</v>
      </c>
      <c r="B18" s="34">
        <v>0</v>
      </c>
      <c r="C18" s="35">
        <v>0.362647</v>
      </c>
      <c r="D18" s="35">
        <v>5.9737080000000003E-3</v>
      </c>
      <c r="E18" s="34">
        <v>0</v>
      </c>
      <c r="F18" s="35">
        <v>3.0317210000000001E-2</v>
      </c>
      <c r="G18" s="35">
        <v>1.6108</v>
      </c>
      <c r="H18" s="34">
        <v>0</v>
      </c>
      <c r="I18" s="35">
        <v>1.281175</v>
      </c>
      <c r="J18" s="34">
        <v>0</v>
      </c>
      <c r="K18" s="35">
        <v>0.99366719999999997</v>
      </c>
      <c r="L18" s="34">
        <v>0</v>
      </c>
      <c r="M18" s="35">
        <v>1.1579390000000001</v>
      </c>
      <c r="N18" s="34">
        <v>0</v>
      </c>
      <c r="O18" s="35">
        <v>0.21528369999999999</v>
      </c>
      <c r="P18" s="34">
        <v>0</v>
      </c>
      <c r="Q18" s="35">
        <v>0.18691530000000001</v>
      </c>
    </row>
    <row r="19" spans="1:17" x14ac:dyDescent="0.45">
      <c r="A19" t="s">
        <v>74</v>
      </c>
      <c r="B19" s="35">
        <v>1.800781E-3</v>
      </c>
      <c r="C19" s="35">
        <v>1.336772E-3</v>
      </c>
      <c r="D19" s="35">
        <v>3.7285769999999998E-3</v>
      </c>
      <c r="E19" s="35">
        <v>1.5863889999999999E-3</v>
      </c>
      <c r="F19" s="35">
        <v>1.007599E-2</v>
      </c>
      <c r="G19" s="35">
        <v>4.290745E-4</v>
      </c>
      <c r="H19" s="35">
        <v>5.373058E-3</v>
      </c>
      <c r="I19" s="35">
        <v>1.1283900000000001E-5</v>
      </c>
      <c r="J19" s="35">
        <v>7.1875289999999998E-3</v>
      </c>
      <c r="K19" s="35">
        <v>8.6502239999999996E-5</v>
      </c>
      <c r="L19" s="35">
        <v>1.4665879999999999E-2</v>
      </c>
      <c r="M19" s="35">
        <v>3.4277180000000002E-4</v>
      </c>
      <c r="N19" s="35">
        <v>1.455652E-2</v>
      </c>
      <c r="O19" s="35">
        <v>3.045756E-4</v>
      </c>
      <c r="P19" s="35">
        <v>1.3103069999999999E-3</v>
      </c>
      <c r="Q19" s="35">
        <v>8.6875260000000002E-5</v>
      </c>
    </row>
    <row r="20" spans="1:17" x14ac:dyDescent="0.45">
      <c r="A20" t="s">
        <v>75</v>
      </c>
      <c r="B20" s="35">
        <v>2.921988E-2</v>
      </c>
      <c r="C20" s="35">
        <v>0.35627930000000002</v>
      </c>
      <c r="D20" s="37">
        <v>0</v>
      </c>
      <c r="E20" s="37">
        <v>0</v>
      </c>
      <c r="F20" s="35">
        <v>4.2705169999999997E-3</v>
      </c>
      <c r="G20" s="35">
        <v>4.290745E-4</v>
      </c>
      <c r="H20" s="35">
        <v>3.7506709999999999E-2</v>
      </c>
      <c r="I20" s="35">
        <v>7.8565709999999997</v>
      </c>
      <c r="J20" s="35">
        <v>5.3715980000000003E-2</v>
      </c>
      <c r="K20" s="35">
        <v>0.55680419999999997</v>
      </c>
      <c r="L20" s="35">
        <v>1.998786E-2</v>
      </c>
      <c r="M20" s="35">
        <v>1.8791549999999999</v>
      </c>
      <c r="N20" s="35">
        <v>7.8562999999999994E-2</v>
      </c>
      <c r="O20" s="35">
        <v>5.4370229999999999</v>
      </c>
      <c r="P20" s="35">
        <v>0.18147679999999999</v>
      </c>
      <c r="Q20" s="35">
        <v>11.369490000000001</v>
      </c>
    </row>
    <row r="21" spans="1:17" x14ac:dyDescent="0.45">
      <c r="A21" t="s">
        <v>76</v>
      </c>
      <c r="B21" s="34">
        <v>0</v>
      </c>
      <c r="C21" s="35">
        <v>1.1329530000000001</v>
      </c>
      <c r="D21" s="35">
        <v>3.4406999999999998E-4</v>
      </c>
      <c r="E21" s="35">
        <v>0.49076589999999998</v>
      </c>
      <c r="F21" s="35">
        <v>3.7682170000000001E-2</v>
      </c>
      <c r="G21" s="35">
        <v>3.034754</v>
      </c>
      <c r="H21" s="34">
        <v>0</v>
      </c>
      <c r="I21" s="35">
        <v>3.4608050000000001</v>
      </c>
      <c r="J21" s="35">
        <v>2.2930519999999999E-2</v>
      </c>
      <c r="K21" s="35">
        <v>2.0430459999999999</v>
      </c>
      <c r="L21" s="35">
        <v>3.7290770000000001E-2</v>
      </c>
      <c r="M21" s="35">
        <v>5.0345069999999996</v>
      </c>
      <c r="N21" s="34">
        <v>0</v>
      </c>
      <c r="O21" s="35">
        <v>1.4818359999999999</v>
      </c>
      <c r="P21" s="35">
        <v>2.3718900000000001E-2</v>
      </c>
      <c r="Q21" s="35">
        <v>79.249449999999996</v>
      </c>
    </row>
    <row r="22" spans="1:17" x14ac:dyDescent="0.45">
      <c r="A22" t="s">
        <v>77</v>
      </c>
      <c r="B22" s="35">
        <v>5.7627230000000002E-2</v>
      </c>
      <c r="C22" s="35">
        <v>4.596095</v>
      </c>
      <c r="D22" s="35">
        <v>5.3297100000000003E-4</v>
      </c>
      <c r="E22" s="37">
        <v>0</v>
      </c>
      <c r="F22" s="37">
        <v>0</v>
      </c>
      <c r="G22" s="35">
        <v>1.3275749999999999</v>
      </c>
      <c r="H22" s="35">
        <v>1.3538639999999999E-2</v>
      </c>
      <c r="I22" s="35">
        <v>2.8749020000000001</v>
      </c>
      <c r="J22" s="35">
        <v>4.2864819999999998E-2</v>
      </c>
      <c r="K22" s="35">
        <v>0.56464309999999995</v>
      </c>
      <c r="L22" s="37">
        <v>0</v>
      </c>
      <c r="M22" s="35">
        <v>1.455139</v>
      </c>
      <c r="N22" s="35">
        <v>2.580816E-2</v>
      </c>
      <c r="O22" s="35">
        <v>2.370914</v>
      </c>
      <c r="P22" s="35">
        <v>2.2228700000000001E-2</v>
      </c>
      <c r="Q22" s="35">
        <v>18.36947</v>
      </c>
    </row>
    <row r="27" spans="1:17" x14ac:dyDescent="0.45">
      <c r="B27" t="s">
        <v>174</v>
      </c>
    </row>
    <row r="29" spans="1:17" x14ac:dyDescent="0.45">
      <c r="B29" s="48" t="s">
        <v>0</v>
      </c>
      <c r="C29" s="48" t="s">
        <v>1</v>
      </c>
      <c r="D29" s="48" t="s">
        <v>2</v>
      </c>
      <c r="E29" s="48" t="s">
        <v>3</v>
      </c>
      <c r="F29" s="48" t="s">
        <v>4</v>
      </c>
      <c r="G29" s="70" t="s">
        <v>147</v>
      </c>
    </row>
    <row r="30" spans="1:17" x14ac:dyDescent="0.45">
      <c r="A30" s="64" t="s">
        <v>15</v>
      </c>
      <c r="B30" s="50">
        <v>911.34438267615781</v>
      </c>
      <c r="C30" s="1">
        <v>0</v>
      </c>
      <c r="D30" s="50">
        <v>759.50605838257809</v>
      </c>
      <c r="E30" s="50">
        <v>598.02884517850475</v>
      </c>
      <c r="F30" s="50">
        <v>150.31118287039209</v>
      </c>
      <c r="G30" s="71">
        <f>SUM(B30:F30)</f>
        <v>2419.1904691076329</v>
      </c>
    </row>
    <row r="31" spans="1:17" x14ac:dyDescent="0.45">
      <c r="A31" s="64" t="s">
        <v>15</v>
      </c>
      <c r="B31" s="50">
        <v>714.63985875764411</v>
      </c>
      <c r="C31" s="1">
        <v>0</v>
      </c>
      <c r="D31" s="1">
        <v>0</v>
      </c>
      <c r="E31" s="50">
        <v>30.96784169908306</v>
      </c>
      <c r="F31" s="50">
        <v>44.963379419255283</v>
      </c>
      <c r="G31" s="71">
        <f>SUM(B31:F31)</f>
        <v>790.57107987598238</v>
      </c>
    </row>
    <row r="32" spans="1:17" x14ac:dyDescent="0.45">
      <c r="A32" s="64" t="s">
        <v>18</v>
      </c>
      <c r="B32" s="50">
        <v>1342.048657422873</v>
      </c>
      <c r="C32" s="50">
        <v>75.77239747898804</v>
      </c>
      <c r="D32" s="50">
        <v>328.62760906612709</v>
      </c>
      <c r="E32" s="50">
        <v>138.71067864239521</v>
      </c>
      <c r="F32" s="50">
        <v>368.94666003115378</v>
      </c>
      <c r="G32" s="71">
        <f t="shared" ref="G32:G45" si="0">SUM(B32:F32)</f>
        <v>2254.1060026415371</v>
      </c>
    </row>
    <row r="33" spans="1:7" x14ac:dyDescent="0.45">
      <c r="A33" s="64" t="s">
        <v>18</v>
      </c>
      <c r="B33" s="50">
        <v>81.421263146526186</v>
      </c>
      <c r="C33" s="1">
        <v>0</v>
      </c>
      <c r="D33" s="1">
        <v>0</v>
      </c>
      <c r="E33" s="1">
        <v>0</v>
      </c>
      <c r="F33" s="1">
        <v>0</v>
      </c>
      <c r="G33" s="71">
        <f t="shared" si="0"/>
        <v>81.421263146526186</v>
      </c>
    </row>
    <row r="34" spans="1:7" x14ac:dyDescent="0.45">
      <c r="A34" s="64" t="s">
        <v>20</v>
      </c>
      <c r="B34" s="50">
        <v>71.651475729085192</v>
      </c>
      <c r="C34" s="1">
        <v>0</v>
      </c>
      <c r="D34" s="1">
        <v>0</v>
      </c>
      <c r="E34" s="1">
        <v>0</v>
      </c>
      <c r="F34" s="1">
        <v>0</v>
      </c>
      <c r="G34" s="71">
        <f t="shared" si="0"/>
        <v>71.651475729085192</v>
      </c>
    </row>
    <row r="35" spans="1:7" x14ac:dyDescent="0.45">
      <c r="A35" s="64" t="s">
        <v>20</v>
      </c>
      <c r="B35" s="50">
        <v>19.781088374520472</v>
      </c>
      <c r="C35" s="1">
        <v>0</v>
      </c>
      <c r="D35" s="1">
        <v>0</v>
      </c>
      <c r="E35" s="1">
        <v>0</v>
      </c>
      <c r="F35" s="1">
        <v>0</v>
      </c>
      <c r="G35" s="71">
        <f t="shared" si="0"/>
        <v>19.781088374520472</v>
      </c>
    </row>
    <row r="36" spans="1:7" x14ac:dyDescent="0.45">
      <c r="A36" s="64" t="s">
        <v>21</v>
      </c>
      <c r="B36" s="50">
        <v>3223.5697811832351</v>
      </c>
      <c r="C36" s="50">
        <v>253.28328267644719</v>
      </c>
      <c r="D36" s="50">
        <v>964.54479365972384</v>
      </c>
      <c r="E36" s="50">
        <v>201.29097104403985</v>
      </c>
      <c r="F36" s="50">
        <v>36.460044742326517</v>
      </c>
      <c r="G36" s="71">
        <f t="shared" si="0"/>
        <v>4679.1488733057722</v>
      </c>
    </row>
    <row r="37" spans="1:7" x14ac:dyDescent="0.45">
      <c r="A37" s="64" t="s">
        <v>21</v>
      </c>
      <c r="B37" s="50">
        <v>127.4502370424761</v>
      </c>
      <c r="C37" s="50">
        <v>62.233224671327285</v>
      </c>
      <c r="D37" s="50">
        <v>62.973117178232677</v>
      </c>
      <c r="E37" s="50">
        <v>356.69911711772102</v>
      </c>
      <c r="F37" s="50">
        <v>248.2717243355541</v>
      </c>
      <c r="G37" s="71">
        <f t="shared" si="0"/>
        <v>857.62742034531129</v>
      </c>
    </row>
    <row r="38" spans="1:7" x14ac:dyDescent="0.45">
      <c r="A38" s="64" t="s">
        <v>22</v>
      </c>
      <c r="B38" s="50">
        <v>1356.1348796954676</v>
      </c>
      <c r="C38" s="50">
        <v>47.709555551269084</v>
      </c>
      <c r="D38" s="50">
        <v>818.21841989314157</v>
      </c>
      <c r="E38" s="50">
        <v>573.8903241303766</v>
      </c>
      <c r="F38" s="50">
        <v>196.16550590995726</v>
      </c>
      <c r="G38" s="71">
        <f t="shared" si="0"/>
        <v>2992.1186851802117</v>
      </c>
    </row>
    <row r="39" spans="1:7" x14ac:dyDescent="0.45">
      <c r="A39" s="64" t="s">
        <v>22</v>
      </c>
      <c r="B39" s="1">
        <v>0</v>
      </c>
      <c r="C39" s="1">
        <v>0</v>
      </c>
      <c r="D39" s="1">
        <v>0</v>
      </c>
      <c r="E39" s="50">
        <v>231.42444827707578</v>
      </c>
      <c r="F39" s="1">
        <v>0</v>
      </c>
      <c r="G39" s="71">
        <f t="shared" si="0"/>
        <v>231.42444827707578</v>
      </c>
    </row>
    <row r="40" spans="1:7" x14ac:dyDescent="0.45">
      <c r="A40" s="64" t="s">
        <v>23</v>
      </c>
      <c r="B40" s="50">
        <v>4753.0336703091998</v>
      </c>
      <c r="C40" s="50">
        <v>165.77615259342133</v>
      </c>
      <c r="D40" s="50">
        <v>502.80107569745701</v>
      </c>
      <c r="E40" s="50">
        <v>648.44328874425798</v>
      </c>
      <c r="F40" s="50">
        <v>199.36167394633188</v>
      </c>
      <c r="G40" s="71">
        <f t="shared" si="0"/>
        <v>6269.4158612906685</v>
      </c>
    </row>
    <row r="41" spans="1:7" x14ac:dyDescent="0.45">
      <c r="A41" s="64" t="s">
        <v>23</v>
      </c>
      <c r="B41" s="50">
        <v>916.92196506501398</v>
      </c>
      <c r="C41" s="1">
        <v>0</v>
      </c>
      <c r="D41" s="50">
        <v>265.63666401146918</v>
      </c>
      <c r="E41" s="50">
        <v>85.470009310915486</v>
      </c>
      <c r="F41" s="50">
        <v>75.385756280160621</v>
      </c>
      <c r="G41" s="71">
        <f t="shared" si="0"/>
        <v>1343.4143946675592</v>
      </c>
    </row>
    <row r="42" spans="1:7" x14ac:dyDescent="0.45">
      <c r="A42" s="64" t="s">
        <v>24</v>
      </c>
      <c r="B42" s="50">
        <v>707.60924202379874</v>
      </c>
      <c r="C42" s="50">
        <v>69.638083624068699</v>
      </c>
      <c r="D42" s="50">
        <v>1239.5656812126419</v>
      </c>
      <c r="E42" s="50">
        <v>291.43363147718844</v>
      </c>
      <c r="F42" s="50">
        <v>577.04211674819885</v>
      </c>
      <c r="G42" s="71">
        <f t="shared" si="0"/>
        <v>2885.2887550858968</v>
      </c>
    </row>
    <row r="43" spans="1:7" x14ac:dyDescent="0.45">
      <c r="A43" s="64" t="s">
        <v>24</v>
      </c>
      <c r="B43" s="1">
        <v>0</v>
      </c>
      <c r="C43" s="1">
        <v>0</v>
      </c>
      <c r="D43" s="50">
        <v>108.94071308268801</v>
      </c>
      <c r="E43" s="50">
        <v>74.027980430864289</v>
      </c>
      <c r="F43" s="1">
        <v>0</v>
      </c>
      <c r="G43" s="71">
        <f t="shared" si="0"/>
        <v>182.9686935135523</v>
      </c>
    </row>
    <row r="44" spans="1:7" x14ac:dyDescent="0.45">
      <c r="A44" s="64" t="s">
        <v>25</v>
      </c>
      <c r="B44" s="50">
        <v>1839.3408550829299</v>
      </c>
      <c r="C44" s="50">
        <v>86.37827855433855</v>
      </c>
      <c r="D44" s="50">
        <v>472.11161740037801</v>
      </c>
      <c r="E44" s="50">
        <v>311.36594780400674</v>
      </c>
      <c r="F44" s="50">
        <v>1466.6371844086561</v>
      </c>
      <c r="G44" s="71">
        <f t="shared" si="0"/>
        <v>4175.8338832503086</v>
      </c>
    </row>
    <row r="45" spans="1:7" x14ac:dyDescent="0.45">
      <c r="A45" s="64" t="s">
        <v>25</v>
      </c>
      <c r="B45" s="50">
        <v>1352.0036223378133</v>
      </c>
      <c r="C45" s="50">
        <v>22.051590111849301</v>
      </c>
      <c r="D45" s="50">
        <v>142.38988747698141</v>
      </c>
      <c r="E45" s="1">
        <v>0</v>
      </c>
      <c r="F45" s="1">
        <v>0</v>
      </c>
      <c r="G45" s="71">
        <f t="shared" si="0"/>
        <v>1516.4450999266439</v>
      </c>
    </row>
    <row r="47" spans="1:7" x14ac:dyDescent="0.45">
      <c r="B47" s="50">
        <f>SUM(B30:B45)</f>
        <v>17416.95097884674</v>
      </c>
      <c r="C47" s="50">
        <f t="shared" ref="C47:F47" si="1">SUM(C30:C45)</f>
        <v>782.84256526170941</v>
      </c>
      <c r="D47" s="50">
        <f t="shared" si="1"/>
        <v>5665.3156370614188</v>
      </c>
      <c r="E47" s="50">
        <f t="shared" si="1"/>
        <v>3541.7530838564294</v>
      </c>
      <c r="F47" s="50">
        <f t="shared" si="1"/>
        <v>3363.5452286919867</v>
      </c>
    </row>
    <row r="49" spans="1:7" x14ac:dyDescent="0.45">
      <c r="A49" t="s">
        <v>176</v>
      </c>
      <c r="B49" s="50">
        <f>AVERAGE(B32,B36,B40,B42)</f>
        <v>2506.5653377347767</v>
      </c>
      <c r="C49" s="50"/>
      <c r="D49" s="50">
        <f>AVERAGE(D32,D36,D40,D42)</f>
        <v>758.8847899089875</v>
      </c>
      <c r="F49" t="s">
        <v>152</v>
      </c>
      <c r="G49" s="71">
        <f>SUM(G30,G32,G34,G36,G38,G40,G42,G44)</f>
        <v>25746.754005591116</v>
      </c>
    </row>
    <row r="50" spans="1:7" x14ac:dyDescent="0.45">
      <c r="A50" t="s">
        <v>175</v>
      </c>
      <c r="B50" s="50">
        <f>AVERAGE(B30,B34,B38,B44)</f>
        <v>1044.61789829591</v>
      </c>
      <c r="C50" s="50"/>
      <c r="D50" s="50">
        <f>AVERAGE(D30,D34,D38,D44)</f>
        <v>512.4590239190245</v>
      </c>
      <c r="F50" t="s">
        <v>153</v>
      </c>
      <c r="G50" s="71">
        <f>SUM(G31,G33,G35,G37,G39,G41,G43,G45)</f>
        <v>5023.6534881271718</v>
      </c>
    </row>
    <row r="51" spans="1:7" x14ac:dyDescent="0.45">
      <c r="A51" t="s">
        <v>177</v>
      </c>
      <c r="B51">
        <f>STDEV(B32,B36,B40,B42)</f>
        <v>1839.6609718645523</v>
      </c>
      <c r="C51">
        <f t="shared" ref="C51:D51" si="2">STDEV(C32,C36,C40,C42)</f>
        <v>86.734271081402454</v>
      </c>
      <c r="D51">
        <f t="shared" si="2"/>
        <v>417.95145920646775</v>
      </c>
    </row>
    <row r="52" spans="1:7" x14ac:dyDescent="0.45">
      <c r="A52" t="s">
        <v>178</v>
      </c>
      <c r="B52">
        <f>STDEV(B30,B34,B38,B44)</f>
        <v>751.23296367876242</v>
      </c>
      <c r="C52">
        <f t="shared" ref="C52:D52" si="3">STDEV(C30,C34,C38,C44)</f>
        <v>41.803197178873354</v>
      </c>
      <c r="D52">
        <f t="shared" si="3"/>
        <v>373.61442239850834</v>
      </c>
    </row>
    <row r="53" spans="1:7" x14ac:dyDescent="0.45">
      <c r="B53" s="50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3"/>
  <sheetViews>
    <sheetView workbookViewId="0">
      <selection activeCell="A5" sqref="A5:XFD6"/>
    </sheetView>
  </sheetViews>
  <sheetFormatPr baseColWidth="10" defaultRowHeight="14.25" x14ac:dyDescent="0.45"/>
  <cols>
    <col min="1" max="1" width="15.73046875" bestFit="1" customWidth="1"/>
    <col min="2" max="2" width="15.59765625" style="60" bestFit="1" customWidth="1"/>
    <col min="3" max="3" width="15.86328125" style="60" bestFit="1" customWidth="1"/>
    <col min="4" max="4" width="14.1328125" style="60" bestFit="1" customWidth="1"/>
    <col min="5" max="5" width="11.59765625" style="60" bestFit="1" customWidth="1"/>
    <col min="6" max="6" width="15.59765625" style="60" bestFit="1" customWidth="1"/>
    <col min="7" max="7" width="11.73046875" style="60" bestFit="1" customWidth="1"/>
    <col min="8" max="9" width="15.59765625" style="60" bestFit="1" customWidth="1"/>
  </cols>
  <sheetData>
    <row r="1" spans="1:9" x14ac:dyDescent="0.45">
      <c r="A1" t="s">
        <v>57</v>
      </c>
      <c r="B1" s="60" t="s">
        <v>24</v>
      </c>
      <c r="C1" s="60" t="s">
        <v>47</v>
      </c>
      <c r="D1" s="60" t="s">
        <v>18</v>
      </c>
      <c r="E1" s="60" t="s">
        <v>46</v>
      </c>
      <c r="F1" s="60" t="s">
        <v>15</v>
      </c>
      <c r="G1" s="60" t="s">
        <v>50</v>
      </c>
      <c r="H1" s="60" t="s">
        <v>20</v>
      </c>
      <c r="I1" s="60" t="s">
        <v>51</v>
      </c>
    </row>
    <row r="2" spans="1:9" ht="15.4" x14ac:dyDescent="0.45">
      <c r="A2" t="s">
        <v>124</v>
      </c>
      <c r="B2" s="61">
        <v>69.203410000000005</v>
      </c>
      <c r="C2" s="61">
        <v>138.24639999999999</v>
      </c>
      <c r="D2" s="61">
        <v>581.99220000000003</v>
      </c>
      <c r="E2" s="60">
        <v>43.269950017070151</v>
      </c>
      <c r="F2" s="61">
        <v>350.16840000000002</v>
      </c>
      <c r="G2" s="62">
        <v>0</v>
      </c>
      <c r="H2" s="61">
        <v>205.3768</v>
      </c>
      <c r="I2" s="61">
        <v>168.33959999999999</v>
      </c>
    </row>
    <row r="3" spans="1:9" ht="15.4" x14ac:dyDescent="0.45">
      <c r="A3" t="s">
        <v>125</v>
      </c>
      <c r="B3" s="61">
        <v>5061.942</v>
      </c>
      <c r="C3" s="60">
        <v>0</v>
      </c>
      <c r="D3" s="61">
        <v>537.74080000000004</v>
      </c>
      <c r="E3" s="63">
        <v>1347.7633938310425</v>
      </c>
      <c r="F3" s="61">
        <v>1072.069</v>
      </c>
      <c r="G3" s="60">
        <v>0</v>
      </c>
      <c r="H3" s="61">
        <v>5285.3590000000004</v>
      </c>
      <c r="I3" s="61">
        <v>4232.2740000000003</v>
      </c>
    </row>
    <row r="4" spans="1:9" x14ac:dyDescent="0.45">
      <c r="A4" t="s">
        <v>126</v>
      </c>
      <c r="B4" s="62"/>
      <c r="C4" s="62"/>
      <c r="D4" s="62"/>
      <c r="E4" s="62"/>
      <c r="F4" s="62"/>
      <c r="G4" s="62"/>
      <c r="H4" s="62"/>
      <c r="I4" s="62"/>
    </row>
    <row r="5" spans="1:9" ht="15.4" x14ac:dyDescent="0.45">
      <c r="A5" t="s">
        <v>127</v>
      </c>
      <c r="B5" s="62">
        <v>0</v>
      </c>
      <c r="C5" s="61">
        <v>98.993799999999993</v>
      </c>
      <c r="D5" s="61">
        <v>111.52719999999999</v>
      </c>
      <c r="E5" s="60">
        <v>42.945833413704634</v>
      </c>
      <c r="F5" s="61">
        <v>75.455910000000003</v>
      </c>
      <c r="G5" s="62">
        <v>0</v>
      </c>
      <c r="H5" s="61">
        <v>35.582329999999999</v>
      </c>
      <c r="I5" s="61">
        <v>295.05590000000001</v>
      </c>
    </row>
    <row r="6" spans="1:9" ht="15.4" x14ac:dyDescent="0.45">
      <c r="A6" t="s">
        <v>128</v>
      </c>
      <c r="B6" s="61">
        <v>338.11</v>
      </c>
      <c r="C6" s="62">
        <v>0</v>
      </c>
      <c r="D6" s="61">
        <v>339.92079999999999</v>
      </c>
      <c r="E6" s="62">
        <v>0</v>
      </c>
      <c r="F6" s="61">
        <v>31.165369999999999</v>
      </c>
      <c r="G6" s="62">
        <v>0</v>
      </c>
      <c r="H6" s="61">
        <v>615.49969999999996</v>
      </c>
      <c r="I6" s="62">
        <v>0</v>
      </c>
    </row>
    <row r="7" spans="1:9" x14ac:dyDescent="0.45">
      <c r="A7" t="s">
        <v>129</v>
      </c>
      <c r="B7" s="62"/>
      <c r="C7" s="62"/>
      <c r="D7" s="62"/>
      <c r="E7" s="62"/>
      <c r="F7" s="62"/>
      <c r="G7" s="62"/>
      <c r="H7" s="62"/>
      <c r="I7" s="62"/>
    </row>
    <row r="8" spans="1:9" ht="15.4" x14ac:dyDescent="0.45">
      <c r="A8" t="s">
        <v>130</v>
      </c>
      <c r="B8" s="61">
        <v>165.40090000000001</v>
      </c>
      <c r="C8" s="61">
        <v>33.81973</v>
      </c>
      <c r="D8" s="61">
        <v>91.457409999999996</v>
      </c>
      <c r="E8" s="62">
        <v>0</v>
      </c>
      <c r="F8" s="61">
        <v>39.859859999999998</v>
      </c>
      <c r="G8" s="62">
        <v>0</v>
      </c>
      <c r="H8" s="61">
        <v>96.918109999999999</v>
      </c>
      <c r="I8" s="61">
        <v>143.07060000000001</v>
      </c>
    </row>
    <row r="9" spans="1:9" ht="15.4" x14ac:dyDescent="0.45">
      <c r="A9" t="s">
        <v>131</v>
      </c>
      <c r="B9" s="61">
        <v>750.16219999999998</v>
      </c>
      <c r="C9" s="62">
        <v>0</v>
      </c>
      <c r="D9" s="61">
        <v>209.75299999999999</v>
      </c>
      <c r="E9" s="62">
        <v>0</v>
      </c>
      <c r="F9" s="61">
        <v>923.93349999999998</v>
      </c>
      <c r="G9" s="62">
        <v>0</v>
      </c>
      <c r="H9" s="61">
        <v>3338.18</v>
      </c>
      <c r="I9" s="61">
        <v>1260.162</v>
      </c>
    </row>
    <row r="10" spans="1:9" x14ac:dyDescent="0.45">
      <c r="A10" t="s">
        <v>132</v>
      </c>
      <c r="B10" s="62"/>
      <c r="C10" s="62"/>
      <c r="D10" s="62"/>
      <c r="E10" s="62"/>
      <c r="F10" s="62"/>
      <c r="G10" s="62"/>
      <c r="H10" s="62"/>
      <c r="I10" s="62"/>
    </row>
    <row r="11" spans="1:9" ht="15.4" x14ac:dyDescent="0.45">
      <c r="A11" t="s">
        <v>133</v>
      </c>
      <c r="B11" s="61">
        <v>158.6232</v>
      </c>
      <c r="C11" s="61">
        <v>134.23009999999999</v>
      </c>
      <c r="D11" s="61">
        <v>30.89059</v>
      </c>
      <c r="E11" s="60">
        <v>106.50668890435179</v>
      </c>
      <c r="F11" s="61">
        <v>94.634360000000001</v>
      </c>
      <c r="G11" s="62">
        <v>0</v>
      </c>
      <c r="H11" s="61">
        <v>62.585070000000002</v>
      </c>
      <c r="I11" s="61">
        <v>28.345469999999999</v>
      </c>
    </row>
    <row r="12" spans="1:9" ht="15.4" x14ac:dyDescent="0.45">
      <c r="A12" t="s">
        <v>134</v>
      </c>
      <c r="B12" s="61">
        <v>1019.38</v>
      </c>
      <c r="C12" s="62">
        <v>0</v>
      </c>
      <c r="D12" s="61">
        <v>248.79060000000001</v>
      </c>
      <c r="E12" s="63">
        <v>1975.7605622235517</v>
      </c>
      <c r="F12" s="61">
        <v>409.80500000000001</v>
      </c>
      <c r="G12" s="62">
        <v>0</v>
      </c>
      <c r="H12" s="61">
        <v>1289.4100000000001</v>
      </c>
      <c r="I12" s="62">
        <v>0</v>
      </c>
    </row>
    <row r="13" spans="1:9" x14ac:dyDescent="0.45">
      <c r="A13" t="s">
        <v>135</v>
      </c>
      <c r="B13" s="62"/>
      <c r="C13" s="62"/>
      <c r="D13" s="62"/>
      <c r="E13" s="62"/>
      <c r="F13" s="62"/>
      <c r="G13" s="62"/>
      <c r="H13" s="62"/>
      <c r="I13" s="62"/>
    </row>
    <row r="14" spans="1:9" ht="15.4" x14ac:dyDescent="0.45">
      <c r="A14" t="s">
        <v>136</v>
      </c>
      <c r="B14" s="61">
        <v>193.76249999999999</v>
      </c>
      <c r="C14" s="61">
        <v>404.34440000000001</v>
      </c>
      <c r="D14" s="61">
        <v>432.5926</v>
      </c>
      <c r="E14" s="60">
        <v>4.0784841110365724</v>
      </c>
      <c r="F14" s="61">
        <v>341.85840000000002</v>
      </c>
      <c r="G14" s="62">
        <v>0</v>
      </c>
      <c r="H14" s="61">
        <v>169.9119</v>
      </c>
      <c r="I14" s="61">
        <v>203.8058</v>
      </c>
    </row>
    <row r="15" spans="1:9" ht="15.4" x14ac:dyDescent="0.45">
      <c r="A15" t="s">
        <v>137</v>
      </c>
      <c r="B15" s="61">
        <v>633.06899999999996</v>
      </c>
      <c r="C15" s="62">
        <v>0</v>
      </c>
      <c r="D15" s="61">
        <v>340.94810000000001</v>
      </c>
      <c r="E15" s="62">
        <v>0</v>
      </c>
      <c r="F15" s="61">
        <v>411.3331</v>
      </c>
      <c r="G15" s="62">
        <v>0</v>
      </c>
      <c r="H15" s="61">
        <v>1692.249</v>
      </c>
      <c r="I15" s="61">
        <v>443.57350000000002</v>
      </c>
    </row>
    <row r="16" spans="1:9" x14ac:dyDescent="0.45">
      <c r="A16" t="s">
        <v>138</v>
      </c>
      <c r="B16" s="62"/>
      <c r="C16" s="62"/>
      <c r="D16" s="62"/>
      <c r="E16" s="62"/>
      <c r="F16" s="62"/>
      <c r="G16" s="62"/>
      <c r="H16" s="62"/>
      <c r="I16" s="62"/>
    </row>
    <row r="18" spans="1:9" x14ac:dyDescent="0.45">
      <c r="A18" t="s">
        <v>150</v>
      </c>
      <c r="B18" s="60">
        <f>SUM(B2:B15)</f>
        <v>8389.6532099999986</v>
      </c>
      <c r="C18" s="60">
        <f>SUM(C2:C15)</f>
        <v>809.63443000000007</v>
      </c>
      <c r="D18" s="60">
        <f t="shared" ref="D18:I18" si="0">SUM(D2:D15)</f>
        <v>2925.6133</v>
      </c>
      <c r="E18" s="60">
        <f t="shared" si="0"/>
        <v>3520.3249125007574</v>
      </c>
      <c r="F18" s="60">
        <f t="shared" si="0"/>
        <v>3750.2828999999997</v>
      </c>
      <c r="G18" s="60">
        <f t="shared" si="0"/>
        <v>0</v>
      </c>
      <c r="H18" s="60">
        <f t="shared" si="0"/>
        <v>12791.071909999999</v>
      </c>
      <c r="I18" s="60">
        <f t="shared" si="0"/>
        <v>6774.6268700000019</v>
      </c>
    </row>
    <row r="20" spans="1:9" x14ac:dyDescent="0.45">
      <c r="A20" t="s">
        <v>154</v>
      </c>
      <c r="C20" s="60" t="s">
        <v>172</v>
      </c>
    </row>
    <row r="21" spans="1:9" x14ac:dyDescent="0.45">
      <c r="D21" s="60" t="s">
        <v>168</v>
      </c>
      <c r="E21" s="60" t="s">
        <v>169</v>
      </c>
      <c r="I21"/>
    </row>
    <row r="22" spans="1:9" x14ac:dyDescent="0.45">
      <c r="A22" t="s">
        <v>0</v>
      </c>
      <c r="B22" s="60">
        <f>SUM(B2:I3)</f>
        <v>19093.744953848112</v>
      </c>
      <c r="C22" s="60" t="s">
        <v>165</v>
      </c>
      <c r="D22" s="73">
        <f>SUM(B28,D28,F28,H28)</f>
        <v>3307.8011500000002</v>
      </c>
      <c r="E22" s="73">
        <f>SUM(C28,E28,G28,I28)</f>
        <v>1845.0527564461631</v>
      </c>
      <c r="I22"/>
    </row>
    <row r="23" spans="1:9" x14ac:dyDescent="0.45">
      <c r="A23" t="s">
        <v>1</v>
      </c>
      <c r="B23" s="60">
        <f>SUM(B5:I7)</f>
        <v>1984.2568434137047</v>
      </c>
      <c r="C23" s="60" t="s">
        <v>166</v>
      </c>
      <c r="D23" s="73">
        <f>SUM(B29,D29,F29,H29)</f>
        <v>24548.820169999999</v>
      </c>
      <c r="E23" s="73">
        <f>SUM(C29,E29,G29,I29)</f>
        <v>9259.5334560545962</v>
      </c>
      <c r="I23"/>
    </row>
    <row r="24" spans="1:9" x14ac:dyDescent="0.45">
      <c r="A24" t="s">
        <v>2</v>
      </c>
      <c r="B24" s="60">
        <f>SUM(B8:I9)</f>
        <v>7052.71731</v>
      </c>
      <c r="C24" s="60" t="s">
        <v>148</v>
      </c>
      <c r="D24" s="73">
        <v>25746.754005591116</v>
      </c>
      <c r="E24" s="73">
        <v>5023.6534881271718</v>
      </c>
      <c r="I24"/>
    </row>
    <row r="25" spans="1:9" x14ac:dyDescent="0.45">
      <c r="A25" t="s">
        <v>151</v>
      </c>
      <c r="B25" s="60">
        <f>SUM(B11:I12)</f>
        <v>5558.961641127903</v>
      </c>
      <c r="I25"/>
    </row>
    <row r="26" spans="1:9" x14ac:dyDescent="0.45">
      <c r="A26" t="s">
        <v>4</v>
      </c>
      <c r="B26" s="60">
        <f>SUM(B14:I15)</f>
        <v>5271.5267841110372</v>
      </c>
      <c r="I26"/>
    </row>
    <row r="27" spans="1:9" x14ac:dyDescent="0.45">
      <c r="I27"/>
    </row>
    <row r="28" spans="1:9" x14ac:dyDescent="0.45">
      <c r="A28" t="s">
        <v>155</v>
      </c>
      <c r="B28" s="72">
        <f>SUM(B2,B5,B8,B11,B14)</f>
        <v>586.99000999999998</v>
      </c>
      <c r="C28" s="72">
        <f t="shared" ref="C28:H28" si="1">SUM(C2,C5,C8,C11,C14)</f>
        <v>809.63443000000007</v>
      </c>
      <c r="D28" s="72">
        <f t="shared" si="1"/>
        <v>1248.46</v>
      </c>
      <c r="E28" s="72">
        <f t="shared" si="1"/>
        <v>196.80095644616316</v>
      </c>
      <c r="F28" s="72">
        <f t="shared" si="1"/>
        <v>901.97693000000004</v>
      </c>
      <c r="G28" s="72">
        <f t="shared" si="1"/>
        <v>0</v>
      </c>
      <c r="H28" s="72">
        <f t="shared" si="1"/>
        <v>570.37420999999995</v>
      </c>
      <c r="I28" s="72">
        <f>SUM(I2,I5,I8,I11,I14)</f>
        <v>838.61736999999994</v>
      </c>
    </row>
    <row r="29" spans="1:9" x14ac:dyDescent="0.45">
      <c r="A29" t="s">
        <v>156</v>
      </c>
      <c r="B29" s="72">
        <f>SUM(B3,B6,B9,B12,B15)</f>
        <v>7802.6631999999991</v>
      </c>
      <c r="C29" s="72">
        <f t="shared" ref="C29:I29" si="2">SUM(C3,C6,C9,C12,C15)</f>
        <v>0</v>
      </c>
      <c r="D29" s="72">
        <f t="shared" si="2"/>
        <v>1677.1533000000002</v>
      </c>
      <c r="E29" s="72">
        <f t="shared" si="2"/>
        <v>3323.5239560545942</v>
      </c>
      <c r="F29" s="72">
        <f t="shared" si="2"/>
        <v>2848.3059699999994</v>
      </c>
      <c r="G29" s="72">
        <f t="shared" si="2"/>
        <v>0</v>
      </c>
      <c r="H29" s="72">
        <f t="shared" si="2"/>
        <v>12220.697700000001</v>
      </c>
      <c r="I29" s="72">
        <f t="shared" si="2"/>
        <v>5936.009500000001</v>
      </c>
    </row>
    <row r="30" spans="1:9" x14ac:dyDescent="0.45">
      <c r="A30" t="s">
        <v>157</v>
      </c>
      <c r="B30" s="72">
        <v>2885.2887550858968</v>
      </c>
      <c r="C30" s="72">
        <v>182.9686935135523</v>
      </c>
      <c r="D30" s="72">
        <v>2254.1060026415371</v>
      </c>
      <c r="E30" s="72">
        <v>81.421263146526186</v>
      </c>
      <c r="F30" s="72">
        <v>2419.1904691076329</v>
      </c>
      <c r="G30" s="72">
        <v>790.57107987598238</v>
      </c>
      <c r="H30" s="72">
        <v>71.651475729085192</v>
      </c>
      <c r="I30" s="72">
        <v>19.781088374520472</v>
      </c>
    </row>
    <row r="31" spans="1:9" x14ac:dyDescent="0.45">
      <c r="B31" s="72" t="s">
        <v>158</v>
      </c>
      <c r="C31" s="72" t="s">
        <v>159</v>
      </c>
      <c r="D31" s="72" t="s">
        <v>145</v>
      </c>
      <c r="E31" s="72" t="s">
        <v>160</v>
      </c>
      <c r="F31" s="72" t="s">
        <v>161</v>
      </c>
      <c r="G31" s="72" t="s">
        <v>162</v>
      </c>
      <c r="H31" s="72" t="s">
        <v>149</v>
      </c>
      <c r="I31" s="72" t="s">
        <v>163</v>
      </c>
    </row>
    <row r="32" spans="1:9" x14ac:dyDescent="0.45">
      <c r="B32" s="72">
        <v>4175.8338832503086</v>
      </c>
      <c r="C32" s="72">
        <v>1516.4450999266439</v>
      </c>
      <c r="D32" s="72">
        <v>2992.1186851802117</v>
      </c>
      <c r="E32" s="72">
        <v>231.42444827707578</v>
      </c>
      <c r="F32" s="72">
        <v>6269.4158612906704</v>
      </c>
      <c r="G32" s="72">
        <v>1343.4143946675592</v>
      </c>
      <c r="H32" s="72">
        <v>4679.1488733057722</v>
      </c>
      <c r="I32" s="72">
        <v>857.62742034531129</v>
      </c>
    </row>
    <row r="33" spans="1:9" x14ac:dyDescent="0.45">
      <c r="B33" s="72"/>
      <c r="C33" s="72"/>
      <c r="D33" s="72"/>
      <c r="E33" s="72"/>
      <c r="F33" s="72"/>
      <c r="G33" s="72"/>
      <c r="H33" s="72"/>
      <c r="I33" s="72"/>
    </row>
    <row r="34" spans="1:9" x14ac:dyDescent="0.45">
      <c r="B34" s="72"/>
      <c r="C34" s="72"/>
      <c r="D34" s="72"/>
      <c r="E34" s="72"/>
      <c r="F34" s="72"/>
      <c r="G34" s="72"/>
      <c r="H34" s="72"/>
      <c r="I34" s="72"/>
    </row>
    <row r="35" spans="1:9" x14ac:dyDescent="0.45">
      <c r="B35" s="60" t="s">
        <v>167</v>
      </c>
      <c r="D35" s="60" t="s">
        <v>170</v>
      </c>
      <c r="I35"/>
    </row>
    <row r="36" spans="1:9" x14ac:dyDescent="0.45">
      <c r="B36" s="60" t="s">
        <v>168</v>
      </c>
      <c r="C36" s="60" t="s">
        <v>169</v>
      </c>
      <c r="D36" s="60" t="s">
        <v>168</v>
      </c>
      <c r="E36" s="60" t="s">
        <v>169</v>
      </c>
      <c r="I36"/>
    </row>
    <row r="37" spans="1:9" x14ac:dyDescent="0.45">
      <c r="A37" t="s">
        <v>165</v>
      </c>
      <c r="B37" s="60" t="s">
        <v>139</v>
      </c>
      <c r="C37" s="60" t="s">
        <v>164</v>
      </c>
      <c r="D37" s="60" t="s">
        <v>164</v>
      </c>
      <c r="E37" s="60" t="s">
        <v>171</v>
      </c>
    </row>
    <row r="38" spans="1:9" x14ac:dyDescent="0.45">
      <c r="A38" t="s">
        <v>166</v>
      </c>
      <c r="B38" s="60" t="s">
        <v>144</v>
      </c>
      <c r="C38" s="60" t="s">
        <v>164</v>
      </c>
      <c r="D38" s="71" t="s">
        <v>171</v>
      </c>
      <c r="E38" s="60" t="s">
        <v>171</v>
      </c>
    </row>
    <row r="39" spans="1:9" x14ac:dyDescent="0.45">
      <c r="A39" t="s">
        <v>148</v>
      </c>
      <c r="B39" s="60" t="s">
        <v>161</v>
      </c>
      <c r="C39" s="60" t="s">
        <v>158</v>
      </c>
      <c r="D39" s="71" t="s">
        <v>164</v>
      </c>
      <c r="E39" s="60" t="s">
        <v>164</v>
      </c>
    </row>
    <row r="40" spans="1:9" x14ac:dyDescent="0.45">
      <c r="D40" s="71"/>
    </row>
    <row r="41" spans="1:9" x14ac:dyDescent="0.45">
      <c r="C41" s="71"/>
      <c r="D41" s="71"/>
    </row>
    <row r="42" spans="1:9" x14ac:dyDescent="0.45">
      <c r="C42" s="71"/>
      <c r="D42" s="71"/>
    </row>
    <row r="43" spans="1:9" x14ac:dyDescent="0.45">
      <c r="C43" s="71"/>
      <c r="I43"/>
    </row>
    <row r="44" spans="1:9" x14ac:dyDescent="0.45">
      <c r="C44" s="71"/>
      <c r="I44"/>
    </row>
    <row r="45" spans="1:9" x14ac:dyDescent="0.45">
      <c r="C45" s="71"/>
      <c r="I45"/>
    </row>
    <row r="46" spans="1:9" x14ac:dyDescent="0.45">
      <c r="C46" s="71"/>
      <c r="I46"/>
    </row>
    <row r="47" spans="1:9" x14ac:dyDescent="0.45">
      <c r="C47" s="71"/>
      <c r="I47"/>
    </row>
    <row r="48" spans="1:9" x14ac:dyDescent="0.45">
      <c r="C48" s="71"/>
      <c r="I48"/>
    </row>
    <row r="49" spans="3:9" x14ac:dyDescent="0.45">
      <c r="C49" s="71"/>
      <c r="I49"/>
    </row>
    <row r="50" spans="3:9" x14ac:dyDescent="0.45">
      <c r="C50" s="71"/>
      <c r="I50"/>
    </row>
    <row r="51" spans="3:9" x14ac:dyDescent="0.45">
      <c r="D51" s="71"/>
    </row>
    <row r="52" spans="3:9" x14ac:dyDescent="0.45">
      <c r="D52" s="71"/>
    </row>
    <row r="53" spans="3:9" x14ac:dyDescent="0.45">
      <c r="D53" s="7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1"/>
  <sheetViews>
    <sheetView topLeftCell="A13" workbookViewId="0">
      <selection activeCell="B18" sqref="B18:I31"/>
    </sheetView>
  </sheetViews>
  <sheetFormatPr baseColWidth="10" defaultRowHeight="14.25" x14ac:dyDescent="0.45"/>
  <cols>
    <col min="1" max="1" width="14" bestFit="1" customWidth="1"/>
    <col min="2" max="9" width="25.86328125" style="60" bestFit="1" customWidth="1"/>
  </cols>
  <sheetData>
    <row r="1" spans="1:9" x14ac:dyDescent="0.45">
      <c r="A1" t="s">
        <v>57</v>
      </c>
      <c r="B1" s="60" t="s">
        <v>24</v>
      </c>
      <c r="C1" s="60" t="s">
        <v>47</v>
      </c>
      <c r="D1" s="60" t="s">
        <v>18</v>
      </c>
      <c r="E1" s="60" t="s">
        <v>46</v>
      </c>
      <c r="F1" s="60" t="s">
        <v>15</v>
      </c>
      <c r="G1" s="60" t="s">
        <v>50</v>
      </c>
      <c r="H1" s="60" t="s">
        <v>20</v>
      </c>
      <c r="I1" s="60" t="s">
        <v>51</v>
      </c>
    </row>
    <row r="2" spans="1:9" ht="15.4" x14ac:dyDescent="0.45">
      <c r="A2" t="s">
        <v>124</v>
      </c>
      <c r="B2" s="61">
        <v>78.873750000000001</v>
      </c>
      <c r="C2" s="61">
        <v>113.0004</v>
      </c>
      <c r="D2" s="61">
        <v>1227.806</v>
      </c>
      <c r="E2" s="62">
        <v>0</v>
      </c>
      <c r="F2" s="61">
        <v>702.14400000000001</v>
      </c>
      <c r="G2" s="62">
        <v>0</v>
      </c>
      <c r="H2" s="61">
        <v>252.51689999999999</v>
      </c>
      <c r="I2" s="61">
        <v>544.24879999999996</v>
      </c>
    </row>
    <row r="3" spans="1:9" ht="15.4" x14ac:dyDescent="0.45">
      <c r="A3" t="s">
        <v>125</v>
      </c>
      <c r="B3" s="61">
        <v>5317.7640000000001</v>
      </c>
      <c r="C3" s="60">
        <v>0</v>
      </c>
      <c r="D3" s="61">
        <v>752.73350000000005</v>
      </c>
      <c r="E3" s="60">
        <v>0</v>
      </c>
      <c r="F3" s="61">
        <v>1360.3209999999999</v>
      </c>
      <c r="G3" s="60">
        <v>0</v>
      </c>
      <c r="H3" s="61">
        <v>6215.857</v>
      </c>
      <c r="I3" s="61">
        <v>2631.6379999999999</v>
      </c>
    </row>
    <row r="4" spans="1:9" x14ac:dyDescent="0.45">
      <c r="A4" t="s">
        <v>126</v>
      </c>
      <c r="B4" s="62"/>
      <c r="C4" s="62"/>
      <c r="D4" s="62"/>
      <c r="E4" s="62"/>
      <c r="F4" s="62"/>
      <c r="G4" s="62"/>
      <c r="H4" s="62"/>
      <c r="I4" s="62"/>
    </row>
    <row r="5" spans="1:9" ht="15.4" x14ac:dyDescent="0.45">
      <c r="A5" t="s">
        <v>127</v>
      </c>
      <c r="B5" s="62">
        <v>0</v>
      </c>
      <c r="C5" s="61">
        <v>104.708</v>
      </c>
      <c r="D5" s="61">
        <v>94.735579999999999</v>
      </c>
      <c r="E5" s="62">
        <v>0</v>
      </c>
      <c r="F5" s="61">
        <v>61.694589999999998</v>
      </c>
      <c r="G5" s="62">
        <v>0</v>
      </c>
      <c r="H5" s="61">
        <v>52.712440000000001</v>
      </c>
      <c r="I5" s="61">
        <v>423.88069999999999</v>
      </c>
    </row>
    <row r="6" spans="1:9" ht="15.4" x14ac:dyDescent="0.45">
      <c r="A6" t="s">
        <v>128</v>
      </c>
      <c r="B6" s="62">
        <v>0</v>
      </c>
      <c r="C6" s="62">
        <v>0</v>
      </c>
      <c r="D6" s="61">
        <v>882.6164</v>
      </c>
      <c r="E6" s="62">
        <v>0</v>
      </c>
      <c r="F6" s="61">
        <v>85.748059999999995</v>
      </c>
      <c r="G6" s="62">
        <v>0</v>
      </c>
      <c r="H6" s="61">
        <v>1657.239</v>
      </c>
      <c r="I6" s="62">
        <v>0</v>
      </c>
    </row>
    <row r="7" spans="1:9" x14ac:dyDescent="0.45">
      <c r="A7" t="s">
        <v>129</v>
      </c>
      <c r="B7" s="62"/>
      <c r="C7" s="62"/>
      <c r="D7" s="62"/>
      <c r="E7" s="62"/>
      <c r="F7" s="62"/>
      <c r="G7" s="62"/>
      <c r="H7" s="62"/>
      <c r="I7" s="62"/>
    </row>
    <row r="8" spans="1:9" ht="15.4" x14ac:dyDescent="0.45">
      <c r="A8" t="s">
        <v>130</v>
      </c>
      <c r="B8" s="61">
        <v>155.02780000000001</v>
      </c>
      <c r="C8" s="61">
        <v>37.578659999999999</v>
      </c>
      <c r="D8" s="61">
        <v>181.6105</v>
      </c>
      <c r="E8" s="62">
        <v>0</v>
      </c>
      <c r="F8" s="61">
        <v>48.489490000000004</v>
      </c>
      <c r="G8" s="62">
        <v>0</v>
      </c>
      <c r="H8" s="61">
        <v>83.583299999999994</v>
      </c>
      <c r="I8" s="61">
        <v>215.25389999999999</v>
      </c>
    </row>
    <row r="9" spans="1:9" ht="15.4" x14ac:dyDescent="0.45">
      <c r="A9" t="s">
        <v>131</v>
      </c>
      <c r="B9" s="61">
        <v>792.87139999999999</v>
      </c>
      <c r="C9" s="62">
        <v>0</v>
      </c>
      <c r="D9" s="61">
        <v>281.4042</v>
      </c>
      <c r="E9" s="62">
        <v>0</v>
      </c>
      <c r="F9" s="61">
        <v>2139.6260000000002</v>
      </c>
      <c r="G9" s="62">
        <v>0</v>
      </c>
      <c r="H9" s="61">
        <v>3593.0279999999998</v>
      </c>
      <c r="I9" s="61">
        <v>1047.395</v>
      </c>
    </row>
    <row r="10" spans="1:9" x14ac:dyDescent="0.45">
      <c r="A10" t="s">
        <v>132</v>
      </c>
      <c r="B10" s="62"/>
      <c r="C10" s="62"/>
      <c r="D10" s="62"/>
      <c r="E10" s="62"/>
      <c r="F10" s="62"/>
      <c r="G10" s="62"/>
      <c r="H10" s="62"/>
      <c r="I10" s="62"/>
    </row>
    <row r="11" spans="1:9" ht="15.4" x14ac:dyDescent="0.45">
      <c r="A11" t="s">
        <v>133</v>
      </c>
      <c r="B11" s="61">
        <v>377.31549999999999</v>
      </c>
      <c r="C11" s="61">
        <v>148.07679999999999</v>
      </c>
      <c r="D11" s="61">
        <v>74.262150000000005</v>
      </c>
      <c r="E11" s="62">
        <v>0</v>
      </c>
      <c r="F11" s="61">
        <v>231.06639999999999</v>
      </c>
      <c r="G11" s="62">
        <v>0</v>
      </c>
      <c r="H11" s="61">
        <v>94.970060000000004</v>
      </c>
      <c r="I11" s="61">
        <v>44.186869999999999</v>
      </c>
    </row>
    <row r="12" spans="1:9" ht="15.4" x14ac:dyDescent="0.45">
      <c r="A12" t="s">
        <v>134</v>
      </c>
      <c r="B12" s="62">
        <v>0</v>
      </c>
      <c r="C12" s="62">
        <v>0</v>
      </c>
      <c r="D12" s="61">
        <v>401.65170000000001</v>
      </c>
      <c r="E12" s="62">
        <v>0</v>
      </c>
      <c r="F12" s="61">
        <v>547.10479999999995</v>
      </c>
      <c r="G12" s="62">
        <v>0</v>
      </c>
      <c r="H12" s="62">
        <v>0</v>
      </c>
      <c r="I12" s="62">
        <v>0</v>
      </c>
    </row>
    <row r="13" spans="1:9" x14ac:dyDescent="0.45">
      <c r="A13" t="s">
        <v>135</v>
      </c>
      <c r="B13" s="62"/>
      <c r="C13" s="62"/>
      <c r="D13" s="62"/>
      <c r="E13" s="62"/>
      <c r="F13" s="62"/>
      <c r="G13" s="62"/>
      <c r="H13" s="62"/>
      <c r="I13" s="62"/>
    </row>
    <row r="14" spans="1:9" ht="15.4" x14ac:dyDescent="0.45">
      <c r="A14" t="s">
        <v>136</v>
      </c>
      <c r="B14" s="61">
        <v>270.68849999999998</v>
      </c>
      <c r="C14" s="61">
        <v>244.3175</v>
      </c>
      <c r="D14" s="61">
        <v>694.79679999999996</v>
      </c>
      <c r="E14" s="62">
        <v>0</v>
      </c>
      <c r="F14" s="61">
        <v>663.51729999999998</v>
      </c>
      <c r="G14" s="62">
        <v>0</v>
      </c>
      <c r="H14" s="61">
        <v>181.06200000000001</v>
      </c>
      <c r="I14" s="61">
        <v>191.14410000000001</v>
      </c>
    </row>
    <row r="15" spans="1:9" ht="15.4" x14ac:dyDescent="0.45">
      <c r="A15" t="s">
        <v>137</v>
      </c>
      <c r="B15" s="61">
        <v>693.59939999999995</v>
      </c>
      <c r="C15" s="62">
        <v>0</v>
      </c>
      <c r="D15" s="61">
        <v>446.21530000000001</v>
      </c>
      <c r="E15" s="62">
        <v>0</v>
      </c>
      <c r="F15" s="61">
        <v>668.78210000000001</v>
      </c>
      <c r="G15" s="62">
        <v>0</v>
      </c>
      <c r="H15" s="61">
        <v>2026.423</v>
      </c>
      <c r="I15" s="61">
        <v>488.82049999999998</v>
      </c>
    </row>
    <row r="16" spans="1:9" x14ac:dyDescent="0.45">
      <c r="A16" t="s">
        <v>138</v>
      </c>
      <c r="B16" s="62"/>
      <c r="C16" s="62"/>
      <c r="D16" s="62"/>
      <c r="E16" s="62"/>
      <c r="F16" s="62"/>
      <c r="G16" s="62"/>
      <c r="H16" s="62"/>
      <c r="I16" s="62"/>
    </row>
    <row r="18" spans="2:9" x14ac:dyDescent="0.45">
      <c r="B18" s="60">
        <f>B2/SQRT(16)</f>
        <v>19.7184375</v>
      </c>
      <c r="C18" s="60">
        <f>C2/SQRT(5)</f>
        <v>50.535315176933445</v>
      </c>
      <c r="D18" s="60">
        <f>D2/SQRT(20)</f>
        <v>274.54576791821069</v>
      </c>
      <c r="E18" s="62">
        <v>0</v>
      </c>
      <c r="F18" s="60">
        <f>F2/SQRT(14)</f>
        <v>187.65587744135732</v>
      </c>
      <c r="G18" s="62">
        <v>0</v>
      </c>
      <c r="H18" s="60">
        <f>H2/SQRT(20)</f>
        <v>56.464495386751658</v>
      </c>
      <c r="I18" s="60">
        <f>I2/SQRT(14)</f>
        <v>145.45661019734666</v>
      </c>
    </row>
    <row r="19" spans="2:9" x14ac:dyDescent="0.45">
      <c r="B19" s="60">
        <f>B3/SQRT(10)</f>
        <v>1681.6246299247641</v>
      </c>
      <c r="C19" s="60">
        <f t="shared" ref="C19:C30" si="0">C3/SQRT(5)</f>
        <v>0</v>
      </c>
      <c r="D19" s="60">
        <f>D3/SQRT(13)</f>
        <v>208.77071007765178</v>
      </c>
      <c r="E19" s="60">
        <v>0</v>
      </c>
      <c r="F19" s="60">
        <f>F3/SQRT(17)</f>
        <v>329.92630398504946</v>
      </c>
      <c r="G19" s="60">
        <v>0</v>
      </c>
      <c r="H19" s="60">
        <f>H3/SQRT(10)</f>
        <v>1965.626572990124</v>
      </c>
      <c r="I19" s="60">
        <f>I3/SQRT(5)</f>
        <v>1176.9042920343181</v>
      </c>
    </row>
    <row r="20" spans="2:9" x14ac:dyDescent="0.45">
      <c r="E20" s="62"/>
      <c r="G20" s="62"/>
    </row>
    <row r="21" spans="2:9" x14ac:dyDescent="0.45">
      <c r="B21" s="60">
        <f t="shared" ref="B21:B30" si="1">B5/SQRT(16)</f>
        <v>0</v>
      </c>
      <c r="C21" s="60">
        <f>C5/SQRT(5)</f>
        <v>46.826841157609593</v>
      </c>
      <c r="D21" s="60">
        <f t="shared" ref="D21:D30" si="2">D5/SQRT(20)</f>
        <v>21.18351967678695</v>
      </c>
      <c r="E21" s="62">
        <v>0</v>
      </c>
      <c r="F21" s="60">
        <f t="shared" ref="F21:F30" si="3">F5/SQRT(14)</f>
        <v>16.488572742677839</v>
      </c>
      <c r="G21" s="62">
        <v>0</v>
      </c>
      <c r="H21" s="60">
        <f t="shared" ref="H21:H30" si="4">H5/SQRT(20)</f>
        <v>11.786859909987902</v>
      </c>
      <c r="I21" s="60">
        <f t="shared" ref="I21:I30" si="5">I5/SQRT(14)</f>
        <v>113.28688230470779</v>
      </c>
    </row>
    <row r="22" spans="2:9" x14ac:dyDescent="0.45">
      <c r="B22" s="60">
        <f t="shared" si="1"/>
        <v>0</v>
      </c>
      <c r="C22" s="60">
        <f t="shared" si="0"/>
        <v>0</v>
      </c>
      <c r="D22" s="60">
        <f>D6/SQRT(13)</f>
        <v>244.79374513580268</v>
      </c>
      <c r="E22" s="62">
        <v>0</v>
      </c>
      <c r="F22" s="60">
        <f>F6/SQRT(17)</f>
        <v>20.79695932775298</v>
      </c>
      <c r="G22" s="62">
        <v>0</v>
      </c>
      <c r="H22" s="60">
        <f>H6/SQRT(10)</f>
        <v>524.06498672597843</v>
      </c>
      <c r="I22" s="60">
        <f>I6/SQRT(5)</f>
        <v>0</v>
      </c>
    </row>
    <row r="23" spans="2:9" x14ac:dyDescent="0.45">
      <c r="E23" s="62"/>
      <c r="G23" s="62"/>
    </row>
    <row r="24" spans="2:9" x14ac:dyDescent="0.45">
      <c r="B24" s="60">
        <f t="shared" si="1"/>
        <v>38.756950000000003</v>
      </c>
      <c r="C24" s="60">
        <f t="shared" si="0"/>
        <v>16.80568765267045</v>
      </c>
      <c r="D24" s="60">
        <f t="shared" si="2"/>
        <v>40.609342342772557</v>
      </c>
      <c r="E24" s="62">
        <v>0</v>
      </c>
      <c r="F24" s="60">
        <f t="shared" si="3"/>
        <v>12.959361317100084</v>
      </c>
      <c r="G24" s="62">
        <v>0</v>
      </c>
      <c r="H24" s="60">
        <f t="shared" si="4"/>
        <v>18.689794058375814</v>
      </c>
      <c r="I24" s="60">
        <f t="shared" si="5"/>
        <v>57.529024640492807</v>
      </c>
    </row>
    <row r="25" spans="2:9" x14ac:dyDescent="0.45">
      <c r="B25" s="60">
        <f>B9/SQRT(10)</f>
        <v>250.72795156064271</v>
      </c>
      <c r="C25" s="60">
        <f t="shared" si="0"/>
        <v>0</v>
      </c>
      <c r="D25" s="60">
        <f>D9/SQRT(13)</f>
        <v>78.04748247930182</v>
      </c>
      <c r="E25" s="62">
        <v>0</v>
      </c>
      <c r="F25" s="60">
        <f>F9/SQRT(17)</f>
        <v>518.93552925398899</v>
      </c>
      <c r="G25" s="62">
        <v>0</v>
      </c>
      <c r="H25" s="60">
        <f>H9/SQRT(10)</f>
        <v>1136.2152176759471</v>
      </c>
      <c r="I25" s="60">
        <f>I9/SQRT(5)</f>
        <v>468.40928385867841</v>
      </c>
    </row>
    <row r="26" spans="2:9" x14ac:dyDescent="0.45">
      <c r="E26" s="62"/>
      <c r="G26" s="62"/>
    </row>
    <row r="27" spans="2:9" x14ac:dyDescent="0.45">
      <c r="B27" s="60">
        <f t="shared" si="1"/>
        <v>94.328874999999996</v>
      </c>
      <c r="C27" s="60">
        <f t="shared" si="0"/>
        <v>66.221958138128159</v>
      </c>
      <c r="D27" s="60">
        <f t="shared" si="2"/>
        <v>16.6055215555286</v>
      </c>
      <c r="E27" s="62">
        <v>0</v>
      </c>
      <c r="F27" s="60">
        <f t="shared" si="3"/>
        <v>61.755093028233013</v>
      </c>
      <c r="G27" s="62">
        <v>0</v>
      </c>
      <c r="H27" s="60">
        <f t="shared" si="4"/>
        <v>21.235950998723368</v>
      </c>
      <c r="I27" s="60">
        <f t="shared" si="5"/>
        <v>11.809437752422848</v>
      </c>
    </row>
    <row r="28" spans="2:9" x14ac:dyDescent="0.45">
      <c r="B28" s="60">
        <f t="shared" si="1"/>
        <v>0</v>
      </c>
      <c r="C28" s="60">
        <f t="shared" si="0"/>
        <v>0</v>
      </c>
      <c r="D28" s="60">
        <f>D12/SQRT(13)</f>
        <v>111.39813840209844</v>
      </c>
      <c r="E28" s="62">
        <v>0</v>
      </c>
      <c r="F28" s="60">
        <f>F12/SQRT(17)</f>
        <v>132.69240462837794</v>
      </c>
      <c r="G28" s="62">
        <v>0</v>
      </c>
      <c r="H28" s="60">
        <f>H12/SQRT(10)</f>
        <v>0</v>
      </c>
      <c r="I28" s="60">
        <f t="shared" si="5"/>
        <v>0</v>
      </c>
    </row>
    <row r="29" spans="2:9" x14ac:dyDescent="0.45">
      <c r="E29" s="62"/>
      <c r="G29" s="62"/>
    </row>
    <row r="30" spans="2:9" x14ac:dyDescent="0.45">
      <c r="B30" s="60">
        <f t="shared" si="1"/>
        <v>67.672124999999994</v>
      </c>
      <c r="C30" s="60">
        <f t="shared" si="0"/>
        <v>109.26210761856096</v>
      </c>
      <c r="D30" s="60">
        <f t="shared" si="2"/>
        <v>155.36128753493259</v>
      </c>
      <c r="E30" s="62">
        <v>0</v>
      </c>
      <c r="F30" s="60">
        <f t="shared" si="3"/>
        <v>177.33245762837865</v>
      </c>
      <c r="G30" s="62">
        <v>0</v>
      </c>
      <c r="H30" s="60">
        <f t="shared" si="4"/>
        <v>40.486694014206691</v>
      </c>
      <c r="I30" s="60">
        <f t="shared" si="5"/>
        <v>51.08540955023264</v>
      </c>
    </row>
    <row r="31" spans="2:9" x14ac:dyDescent="0.45">
      <c r="B31" s="60">
        <f>B15/SQRT(10)</f>
        <v>219.33538877261915</v>
      </c>
      <c r="C31" s="60">
        <f>C15/SQRT(5)</f>
        <v>0</v>
      </c>
      <c r="D31" s="60">
        <f>D15/SQRT(13)</f>
        <v>123.75785723434974</v>
      </c>
      <c r="E31" s="62">
        <v>0</v>
      </c>
      <c r="F31" s="60">
        <f>F15/SQRT(17)</f>
        <v>162.20348463661134</v>
      </c>
      <c r="G31" s="62">
        <v>0</v>
      </c>
      <c r="H31" s="60">
        <f>H15/SQRT(10)</f>
        <v>640.8112182951387</v>
      </c>
      <c r="I31" s="60">
        <f>I15/SQRT(5)</f>
        <v>218.60717335908717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6"/>
  <sheetViews>
    <sheetView workbookViewId="0">
      <selection activeCell="B23" sqref="B23"/>
    </sheetView>
  </sheetViews>
  <sheetFormatPr baseColWidth="10" defaultRowHeight="14.25" x14ac:dyDescent="0.45"/>
  <cols>
    <col min="1" max="1" width="14" bestFit="1" customWidth="1"/>
    <col min="2" max="9" width="25.86328125" bestFit="1" customWidth="1"/>
  </cols>
  <sheetData>
    <row r="1" spans="1:9" x14ac:dyDescent="0.45">
      <c r="A1" t="s">
        <v>57</v>
      </c>
      <c r="B1" t="s">
        <v>24</v>
      </c>
      <c r="C1" t="s">
        <v>47</v>
      </c>
      <c r="D1" t="s">
        <v>18</v>
      </c>
      <c r="E1" t="s">
        <v>46</v>
      </c>
      <c r="F1" t="s">
        <v>15</v>
      </c>
      <c r="G1" t="s">
        <v>50</v>
      </c>
      <c r="H1" t="s">
        <v>20</v>
      </c>
      <c r="I1" t="s">
        <v>51</v>
      </c>
    </row>
    <row r="2" spans="1:9" x14ac:dyDescent="0.45">
      <c r="A2" t="s">
        <v>124</v>
      </c>
      <c r="B2" s="2">
        <v>19.7184375</v>
      </c>
      <c r="C2" s="40">
        <v>50.535315176933445</v>
      </c>
      <c r="D2" s="2">
        <v>274.54576791821069</v>
      </c>
      <c r="E2" s="40">
        <v>0</v>
      </c>
      <c r="F2" s="2">
        <v>187.65587744135732</v>
      </c>
      <c r="G2" s="40">
        <v>0</v>
      </c>
      <c r="H2" s="2">
        <v>56.464495386751658</v>
      </c>
      <c r="I2" s="40">
        <v>145.45661019734666</v>
      </c>
    </row>
    <row r="3" spans="1:9" x14ac:dyDescent="0.45">
      <c r="A3" t="s">
        <v>125</v>
      </c>
      <c r="B3">
        <v>1681.6246299247641</v>
      </c>
      <c r="C3">
        <v>0</v>
      </c>
      <c r="D3">
        <v>208.77071007765178</v>
      </c>
      <c r="E3">
        <v>0</v>
      </c>
      <c r="F3">
        <v>329.92630398504946</v>
      </c>
      <c r="G3">
        <v>0</v>
      </c>
      <c r="H3">
        <v>1965.626572990124</v>
      </c>
      <c r="I3">
        <v>1176.9042920343181</v>
      </c>
    </row>
    <row r="4" spans="1:9" x14ac:dyDescent="0.45">
      <c r="A4" t="s">
        <v>126</v>
      </c>
      <c r="B4" s="40"/>
      <c r="C4" s="40"/>
      <c r="D4" s="40"/>
      <c r="E4" s="40"/>
      <c r="F4" s="40"/>
      <c r="G4" s="40"/>
      <c r="H4" s="40"/>
      <c r="I4" s="40"/>
    </row>
    <row r="5" spans="1:9" x14ac:dyDescent="0.45">
      <c r="A5" t="s">
        <v>127</v>
      </c>
      <c r="B5" s="40">
        <v>0</v>
      </c>
      <c r="C5" s="40">
        <v>46.826841157609593</v>
      </c>
      <c r="D5" s="40">
        <v>21.18351967678695</v>
      </c>
      <c r="E5" s="40">
        <v>0</v>
      </c>
      <c r="F5" s="40">
        <v>16.488572742677839</v>
      </c>
      <c r="G5" s="40">
        <v>0</v>
      </c>
      <c r="H5" s="40">
        <v>11.786859909987902</v>
      </c>
      <c r="I5" s="40">
        <v>113.28688230470779</v>
      </c>
    </row>
    <row r="6" spans="1:9" x14ac:dyDescent="0.45">
      <c r="A6" t="s">
        <v>128</v>
      </c>
      <c r="B6" s="40">
        <v>0</v>
      </c>
      <c r="C6" s="40">
        <v>0</v>
      </c>
      <c r="D6" s="40">
        <v>244.79374513580268</v>
      </c>
      <c r="E6" s="40">
        <v>0</v>
      </c>
      <c r="F6" s="40">
        <v>20.79695932775298</v>
      </c>
      <c r="G6" s="40">
        <v>0</v>
      </c>
      <c r="H6" s="40">
        <v>524.06498672597843</v>
      </c>
      <c r="I6" s="40">
        <v>0</v>
      </c>
    </row>
    <row r="7" spans="1:9" x14ac:dyDescent="0.45">
      <c r="A7" t="s">
        <v>129</v>
      </c>
      <c r="B7" s="40"/>
      <c r="C7" s="40"/>
      <c r="D7" s="40"/>
      <c r="E7" s="40"/>
      <c r="F7" s="40"/>
      <c r="G7" s="40"/>
      <c r="H7" s="40"/>
      <c r="I7" s="40"/>
    </row>
    <row r="8" spans="1:9" x14ac:dyDescent="0.45">
      <c r="A8" t="s">
        <v>130</v>
      </c>
      <c r="B8" s="40">
        <v>38.756950000000003</v>
      </c>
      <c r="C8" s="40">
        <v>16.80568765267045</v>
      </c>
      <c r="D8" s="40">
        <v>40.609342342772557</v>
      </c>
      <c r="E8" s="40">
        <v>0</v>
      </c>
      <c r="F8" s="40">
        <v>12.959361317100084</v>
      </c>
      <c r="G8" s="40">
        <v>0</v>
      </c>
      <c r="H8" s="40">
        <v>18.689794058375814</v>
      </c>
      <c r="I8" s="40">
        <v>57.529024640492807</v>
      </c>
    </row>
    <row r="9" spans="1:9" x14ac:dyDescent="0.45">
      <c r="A9" t="s">
        <v>131</v>
      </c>
      <c r="B9" s="40">
        <v>250.72795156064271</v>
      </c>
      <c r="C9" s="40">
        <v>0</v>
      </c>
      <c r="D9" s="40">
        <v>78.04748247930182</v>
      </c>
      <c r="E9" s="40">
        <v>0</v>
      </c>
      <c r="F9" s="40">
        <v>518.93552925398899</v>
      </c>
      <c r="G9" s="40">
        <v>0</v>
      </c>
      <c r="H9" s="40">
        <v>1136.2152176759471</v>
      </c>
      <c r="I9" s="40">
        <v>468.40928385867841</v>
      </c>
    </row>
    <row r="10" spans="1:9" x14ac:dyDescent="0.45">
      <c r="A10" t="s">
        <v>132</v>
      </c>
      <c r="B10" s="40"/>
      <c r="C10" s="40"/>
      <c r="D10" s="40"/>
      <c r="E10" s="40"/>
      <c r="F10" s="40"/>
      <c r="G10" s="40"/>
      <c r="H10" s="40"/>
      <c r="I10" s="40"/>
    </row>
    <row r="11" spans="1:9" x14ac:dyDescent="0.45">
      <c r="A11" t="s">
        <v>133</v>
      </c>
      <c r="B11" s="40">
        <v>94.328874999999996</v>
      </c>
      <c r="C11" s="40">
        <v>66.221958138128159</v>
      </c>
      <c r="D11" s="40">
        <v>16.6055215555286</v>
      </c>
      <c r="E11" s="40">
        <v>0</v>
      </c>
      <c r="F11" s="40">
        <v>61.755093028233013</v>
      </c>
      <c r="G11" s="40">
        <v>0</v>
      </c>
      <c r="H11" s="40">
        <v>21.235950998723368</v>
      </c>
      <c r="I11" s="40">
        <v>11.809437752422848</v>
      </c>
    </row>
    <row r="12" spans="1:9" x14ac:dyDescent="0.45">
      <c r="A12" t="s">
        <v>134</v>
      </c>
      <c r="B12" s="40">
        <v>0</v>
      </c>
      <c r="C12" s="40">
        <v>0</v>
      </c>
      <c r="D12" s="40">
        <v>111.39813840209844</v>
      </c>
      <c r="E12" s="40">
        <v>0</v>
      </c>
      <c r="F12" s="40">
        <v>132.69240462837794</v>
      </c>
      <c r="G12" s="40">
        <v>0</v>
      </c>
      <c r="H12" s="40">
        <v>0</v>
      </c>
      <c r="I12" s="40">
        <v>0</v>
      </c>
    </row>
    <row r="13" spans="1:9" x14ac:dyDescent="0.45">
      <c r="A13" t="s">
        <v>135</v>
      </c>
      <c r="B13" s="40"/>
      <c r="C13" s="40"/>
      <c r="D13" s="40"/>
      <c r="E13" s="40"/>
      <c r="F13" s="40"/>
      <c r="G13" s="40"/>
      <c r="H13" s="40"/>
      <c r="I13" s="40"/>
    </row>
    <row r="14" spans="1:9" x14ac:dyDescent="0.45">
      <c r="A14" t="s">
        <v>136</v>
      </c>
      <c r="B14" s="40">
        <v>67.672124999999994</v>
      </c>
      <c r="C14" s="40">
        <v>109.26210761856096</v>
      </c>
      <c r="D14" s="40">
        <v>155.36128753493259</v>
      </c>
      <c r="E14" s="40">
        <v>0</v>
      </c>
      <c r="F14" s="40">
        <v>177.33245762837865</v>
      </c>
      <c r="G14" s="40">
        <v>0</v>
      </c>
      <c r="H14" s="40">
        <v>40.486694014206691</v>
      </c>
      <c r="I14" s="40">
        <v>51.08540955023264</v>
      </c>
    </row>
    <row r="15" spans="1:9" x14ac:dyDescent="0.45">
      <c r="A15" t="s">
        <v>137</v>
      </c>
      <c r="B15" s="40">
        <v>219.33538877261915</v>
      </c>
      <c r="C15" s="40">
        <v>0</v>
      </c>
      <c r="D15" s="40">
        <v>123.75785723435</v>
      </c>
      <c r="E15" s="40">
        <v>0</v>
      </c>
      <c r="F15" s="40">
        <v>162.20348463661134</v>
      </c>
      <c r="G15" s="40">
        <v>0</v>
      </c>
      <c r="H15" s="40">
        <v>640.8112182951387</v>
      </c>
      <c r="I15" s="40">
        <v>218.60717335908717</v>
      </c>
    </row>
    <row r="16" spans="1:9" x14ac:dyDescent="0.45">
      <c r="A16" t="s">
        <v>138</v>
      </c>
      <c r="B16" s="40"/>
      <c r="C16" s="40"/>
      <c r="D16" s="40"/>
      <c r="E16" s="40"/>
      <c r="F16" s="40"/>
      <c r="G16" s="40"/>
      <c r="H16" s="40"/>
      <c r="I16" s="4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1"/>
  <sheetViews>
    <sheetView topLeftCell="A10" workbookViewId="0">
      <selection activeCell="G13" sqref="G13:H13"/>
    </sheetView>
  </sheetViews>
  <sheetFormatPr baseColWidth="10" defaultRowHeight="14.25" x14ac:dyDescent="0.45"/>
  <cols>
    <col min="4" max="4" width="12.3984375" bestFit="1" customWidth="1"/>
    <col min="5" max="5" width="12.59765625" bestFit="1" customWidth="1"/>
    <col min="7" max="7" width="12.59765625" bestFit="1" customWidth="1"/>
    <col min="9" max="9" width="12.59765625" bestFit="1" customWidth="1"/>
    <col min="11" max="11" width="12.59765625" bestFit="1" customWidth="1"/>
    <col min="13" max="13" width="12.59765625" bestFit="1" customWidth="1"/>
  </cols>
  <sheetData>
    <row r="1" spans="1:14" x14ac:dyDescent="0.45">
      <c r="A1" s="44" t="s">
        <v>10</v>
      </c>
      <c r="B1" s="14" t="s">
        <v>11</v>
      </c>
      <c r="C1" s="14" t="s">
        <v>12</v>
      </c>
      <c r="D1" s="45" t="s">
        <v>14</v>
      </c>
      <c r="E1" s="48" t="s">
        <v>0</v>
      </c>
      <c r="F1" s="15" t="s">
        <v>5</v>
      </c>
      <c r="G1" s="48" t="s">
        <v>1</v>
      </c>
      <c r="H1" s="15" t="s">
        <v>6</v>
      </c>
      <c r="I1" s="48" t="s">
        <v>2</v>
      </c>
      <c r="J1" s="15" t="s">
        <v>7</v>
      </c>
      <c r="K1" s="48" t="s">
        <v>3</v>
      </c>
      <c r="L1" s="16" t="s">
        <v>8</v>
      </c>
      <c r="M1" s="48" t="s">
        <v>4</v>
      </c>
      <c r="N1" s="20" t="s">
        <v>9</v>
      </c>
    </row>
    <row r="2" spans="1:14" x14ac:dyDescent="0.45">
      <c r="A2" t="s">
        <v>20</v>
      </c>
      <c r="B2" t="s">
        <v>16</v>
      </c>
      <c r="C2" s="59">
        <v>86.853460000000013</v>
      </c>
      <c r="D2" s="46" t="s">
        <v>26</v>
      </c>
      <c r="E2" s="50">
        <v>5379.2802942639255</v>
      </c>
      <c r="F2">
        <v>0</v>
      </c>
      <c r="G2" s="1">
        <v>1.4807530999999999E-4</v>
      </c>
      <c r="H2" s="53">
        <v>1</v>
      </c>
      <c r="I2" s="49">
        <v>661.30970813148508</v>
      </c>
      <c r="J2" s="53">
        <v>0</v>
      </c>
      <c r="K2" s="1">
        <v>2.0259348300000001E-4</v>
      </c>
      <c r="L2" s="53">
        <v>1</v>
      </c>
      <c r="M2" s="1">
        <v>8.1393324599999994E-5</v>
      </c>
      <c r="N2" s="53">
        <v>1</v>
      </c>
    </row>
    <row r="3" spans="1:14" x14ac:dyDescent="0.45">
      <c r="A3" t="s">
        <v>20</v>
      </c>
      <c r="B3" t="s">
        <v>16</v>
      </c>
      <c r="C3" s="59">
        <v>86.853460000000013</v>
      </c>
      <c r="D3" s="46" t="s">
        <v>26</v>
      </c>
      <c r="E3" s="50">
        <v>5308.4784605022369</v>
      </c>
      <c r="F3">
        <v>0</v>
      </c>
      <c r="G3" s="1">
        <v>1.4807530999999999E-4</v>
      </c>
      <c r="H3" s="53">
        <v>1</v>
      </c>
      <c r="I3" s="49">
        <v>1394.3947575141513</v>
      </c>
      <c r="J3" s="53">
        <v>0</v>
      </c>
      <c r="K3" s="1">
        <v>2.0259348300000001E-4</v>
      </c>
      <c r="L3" s="53">
        <v>1</v>
      </c>
      <c r="M3" s="49">
        <v>609.01778439960208</v>
      </c>
      <c r="N3" s="53">
        <v>0</v>
      </c>
    </row>
    <row r="4" spans="1:14" x14ac:dyDescent="0.45">
      <c r="A4" t="s">
        <v>20</v>
      </c>
      <c r="B4" t="s">
        <v>16</v>
      </c>
      <c r="C4" s="59">
        <v>86.853460000000013</v>
      </c>
      <c r="D4" s="46" t="s">
        <v>26</v>
      </c>
      <c r="E4" s="49">
        <v>7428.0087975039642</v>
      </c>
      <c r="F4">
        <v>0</v>
      </c>
      <c r="G4" s="1">
        <v>1.4807530999999999E-4</v>
      </c>
      <c r="H4" s="53">
        <v>1</v>
      </c>
      <c r="I4" s="49">
        <v>2968.3985091600325</v>
      </c>
      <c r="J4" s="53">
        <v>0</v>
      </c>
      <c r="K4" s="1">
        <v>2.0259348300000001E-4</v>
      </c>
      <c r="L4" s="53">
        <v>1</v>
      </c>
      <c r="M4" s="1">
        <v>8.1393324599999994E-5</v>
      </c>
      <c r="N4" s="53">
        <v>1</v>
      </c>
    </row>
    <row r="5" spans="1:14" x14ac:dyDescent="0.45">
      <c r="A5" t="s">
        <v>20</v>
      </c>
      <c r="B5" t="s">
        <v>16</v>
      </c>
      <c r="C5" s="59">
        <v>86.853460000000013</v>
      </c>
      <c r="D5" s="46" t="s">
        <v>26</v>
      </c>
      <c r="E5" s="49">
        <v>1930.847526980717</v>
      </c>
      <c r="F5">
        <v>0</v>
      </c>
      <c r="G5" s="1">
        <v>1.4807530999999999E-4</v>
      </c>
      <c r="H5" s="53">
        <v>1</v>
      </c>
      <c r="I5" s="1">
        <v>1.2761726299999999E-4</v>
      </c>
      <c r="J5" s="53">
        <v>1</v>
      </c>
      <c r="K5" s="1">
        <v>2.0259348300000001E-4</v>
      </c>
      <c r="L5" s="53">
        <v>1</v>
      </c>
      <c r="M5" s="1">
        <v>8.1393324599999994E-5</v>
      </c>
      <c r="N5" s="53">
        <v>1</v>
      </c>
    </row>
    <row r="6" spans="1:14" x14ac:dyDescent="0.45">
      <c r="A6" t="s">
        <v>20</v>
      </c>
      <c r="B6" t="s">
        <v>16</v>
      </c>
      <c r="C6" s="59">
        <v>86.853460000000013</v>
      </c>
      <c r="D6" s="46" t="s">
        <v>26</v>
      </c>
      <c r="E6" s="1">
        <v>1.2883E-4</v>
      </c>
      <c r="F6">
        <v>1</v>
      </c>
      <c r="G6" s="1">
        <v>1.4807530999999999E-4</v>
      </c>
      <c r="H6" s="53">
        <v>1</v>
      </c>
      <c r="I6" s="49">
        <v>1038.4414247648772</v>
      </c>
      <c r="J6" s="53">
        <v>0</v>
      </c>
      <c r="K6" s="1">
        <v>2.0259348300000001E-4</v>
      </c>
      <c r="L6" s="53">
        <v>1</v>
      </c>
      <c r="M6" s="49">
        <v>1228.3157314331763</v>
      </c>
      <c r="N6" s="53">
        <v>0</v>
      </c>
    </row>
    <row r="10" spans="1:14" x14ac:dyDescent="0.45">
      <c r="G10" s="74"/>
      <c r="H10" s="74"/>
      <c r="K10" t="s">
        <v>148</v>
      </c>
    </row>
    <row r="11" spans="1:14" x14ac:dyDescent="0.45">
      <c r="B11" s="75" t="s">
        <v>118</v>
      </c>
      <c r="C11" s="75"/>
      <c r="G11" t="s">
        <v>78</v>
      </c>
      <c r="H11" t="s">
        <v>79</v>
      </c>
      <c r="K11" s="50">
        <v>3209.7619727514989</v>
      </c>
    </row>
    <row r="12" spans="1:14" x14ac:dyDescent="0.45">
      <c r="B12" t="s">
        <v>78</v>
      </c>
      <c r="C12" t="s">
        <v>79</v>
      </c>
      <c r="F12" t="s">
        <v>139</v>
      </c>
      <c r="G12" s="69">
        <v>0.1150263383</v>
      </c>
      <c r="H12" s="69">
        <v>10.3034891605</v>
      </c>
    </row>
    <row r="13" spans="1:14" x14ac:dyDescent="0.45">
      <c r="A13" t="s">
        <v>84</v>
      </c>
      <c r="B13" s="54">
        <v>3.6792779999999999E-4</v>
      </c>
      <c r="C13" s="54">
        <v>4.4797560000000002E-4</v>
      </c>
      <c r="F13" t="s">
        <v>140</v>
      </c>
      <c r="G13" s="69">
        <v>4.9441562799999998E-2</v>
      </c>
      <c r="H13" s="69">
        <v>3.1905133374000001</v>
      </c>
      <c r="K13" s="50">
        <v>2335.527825467444</v>
      </c>
    </row>
    <row r="14" spans="1:14" x14ac:dyDescent="0.45">
      <c r="A14" t="s">
        <v>85</v>
      </c>
      <c r="B14" s="54">
        <v>6.8402019999999999E-4</v>
      </c>
      <c r="C14" s="54">
        <v>2.4794679999999998E-4</v>
      </c>
      <c r="F14" t="s">
        <v>141</v>
      </c>
      <c r="G14" s="69">
        <v>0.13007333810000002</v>
      </c>
      <c r="H14" s="69">
        <v>8.6376988130000001</v>
      </c>
    </row>
    <row r="15" spans="1:14" x14ac:dyDescent="0.45">
      <c r="A15" t="s">
        <v>86</v>
      </c>
      <c r="B15" s="54">
        <v>2.7564709999999999E-4</v>
      </c>
      <c r="C15" s="54">
        <v>2.899787E-4</v>
      </c>
      <c r="F15" t="s">
        <v>142</v>
      </c>
      <c r="G15" s="69">
        <v>0.12389614709999999</v>
      </c>
      <c r="H15" s="69">
        <v>21.852458379600002</v>
      </c>
    </row>
    <row r="16" spans="1:14" x14ac:dyDescent="0.45">
      <c r="A16" t="s">
        <v>87</v>
      </c>
      <c r="B16" s="54">
        <v>5.4166469999999999E-4</v>
      </c>
      <c r="C16" s="54">
        <v>3.0667610000000001E-4</v>
      </c>
      <c r="F16" t="s">
        <v>143</v>
      </c>
      <c r="G16" s="69">
        <v>0.16343910779999998</v>
      </c>
      <c r="H16" s="69">
        <v>10.93181312824</v>
      </c>
      <c r="K16" s="50">
        <v>91.433683462366858</v>
      </c>
    </row>
    <row r="17" spans="1:11" x14ac:dyDescent="0.45">
      <c r="A17" t="s">
        <v>88</v>
      </c>
      <c r="B17" s="54">
        <v>1.3103069999999999E-3</v>
      </c>
      <c r="C17" s="54">
        <v>8.6875260000000002E-5</v>
      </c>
      <c r="F17" t="s">
        <v>144</v>
      </c>
      <c r="G17" s="69">
        <v>8.0519093200000003E-2</v>
      </c>
      <c r="H17" s="69">
        <v>19.719881112899998</v>
      </c>
    </row>
    <row r="18" spans="1:11" x14ac:dyDescent="0.45">
      <c r="F18" t="s">
        <v>145</v>
      </c>
      <c r="G18" s="69">
        <v>0.1307844517</v>
      </c>
      <c r="H18" s="69">
        <v>19.731918522699999</v>
      </c>
      <c r="K18" s="50">
        <v>3849.7461055255235</v>
      </c>
    </row>
    <row r="19" spans="1:11" x14ac:dyDescent="0.45">
      <c r="B19" s="74" t="s">
        <v>119</v>
      </c>
      <c r="C19" s="74"/>
      <c r="F19" t="s">
        <v>146</v>
      </c>
      <c r="G19" s="69">
        <f>SUM(B13:B17,B25,B31:B33,B39,B41)</f>
        <v>0.28773453580000002</v>
      </c>
      <c r="H19" s="69">
        <f>SUM(C13:C17,C21:C25,C29:C33,C37:C41)</f>
        <v>115.66501711245999</v>
      </c>
    </row>
    <row r="20" spans="1:11" x14ac:dyDescent="0.45">
      <c r="B20" t="s">
        <v>78</v>
      </c>
      <c r="C20" t="s">
        <v>79</v>
      </c>
      <c r="K20" s="50">
        <v>3223.5436193731853</v>
      </c>
    </row>
    <row r="21" spans="1:11" x14ac:dyDescent="0.45">
      <c r="A21" t="s">
        <v>84</v>
      </c>
      <c r="B21" s="55" t="s">
        <v>89</v>
      </c>
      <c r="C21" s="54">
        <v>0.73418329999999998</v>
      </c>
    </row>
    <row r="22" spans="1:11" x14ac:dyDescent="0.45">
      <c r="A22" t="s">
        <v>85</v>
      </c>
      <c r="B22" s="55" t="s">
        <v>89</v>
      </c>
      <c r="C22" s="54">
        <v>7.3768990000000007E-2</v>
      </c>
      <c r="K22" s="50">
        <v>7612.8304040335379</v>
      </c>
    </row>
    <row r="23" spans="1:11" x14ac:dyDescent="0.45">
      <c r="A23" t="s">
        <v>86</v>
      </c>
      <c r="B23" s="55" t="s">
        <v>89</v>
      </c>
      <c r="C23" s="54">
        <v>1.0626850000000001</v>
      </c>
    </row>
    <row r="24" spans="1:11" x14ac:dyDescent="0.45">
      <c r="A24" t="s">
        <v>87</v>
      </c>
      <c r="B24" s="55" t="s">
        <v>89</v>
      </c>
      <c r="C24" s="54">
        <v>0.30262</v>
      </c>
      <c r="K24" s="50">
        <v>3068.2578068980838</v>
      </c>
    </row>
    <row r="25" spans="1:11" x14ac:dyDescent="0.45">
      <c r="A25" t="s">
        <v>88</v>
      </c>
      <c r="B25" s="54">
        <v>0.18147679999999999</v>
      </c>
      <c r="C25" s="54">
        <v>11.369490000000001</v>
      </c>
    </row>
    <row r="26" spans="1:11" x14ac:dyDescent="0.45">
      <c r="K26" s="50">
        <v>5692.2792671637608</v>
      </c>
    </row>
    <row r="27" spans="1:11" x14ac:dyDescent="0.45">
      <c r="B27" s="74" t="s">
        <v>120</v>
      </c>
      <c r="C27" s="74"/>
    </row>
    <row r="28" spans="1:11" x14ac:dyDescent="0.45">
      <c r="B28" t="s">
        <v>78</v>
      </c>
      <c r="C28" t="s">
        <v>79</v>
      </c>
    </row>
    <row r="29" spans="1:11" x14ac:dyDescent="0.45">
      <c r="A29" t="s">
        <v>84</v>
      </c>
      <c r="B29" s="55" t="s">
        <v>89</v>
      </c>
      <c r="C29" s="54">
        <v>0.58478439999999998</v>
      </c>
    </row>
    <row r="30" spans="1:11" x14ac:dyDescent="0.45">
      <c r="A30" t="s">
        <v>85</v>
      </c>
      <c r="B30" s="55" t="s">
        <v>89</v>
      </c>
      <c r="C30" s="54">
        <v>0.37762699999999999</v>
      </c>
    </row>
    <row r="31" spans="1:11" x14ac:dyDescent="0.45">
      <c r="A31" t="s">
        <v>86</v>
      </c>
      <c r="B31" s="54">
        <v>9.2531090000000007E-3</v>
      </c>
      <c r="C31" s="54">
        <v>0.61611380000000004</v>
      </c>
    </row>
    <row r="32" spans="1:11" x14ac:dyDescent="0.45">
      <c r="A32" t="s">
        <v>87</v>
      </c>
      <c r="B32" s="54">
        <v>3.7931899999999998E-2</v>
      </c>
      <c r="C32" s="54">
        <v>1.45546</v>
      </c>
    </row>
    <row r="33" spans="1:3" x14ac:dyDescent="0.45">
      <c r="A33" t="s">
        <v>88</v>
      </c>
      <c r="B33" s="54">
        <v>2.3718900000000001E-2</v>
      </c>
      <c r="C33" s="54">
        <v>79.249449999999996</v>
      </c>
    </row>
    <row r="35" spans="1:3" x14ac:dyDescent="0.45">
      <c r="B35" s="74" t="s">
        <v>121</v>
      </c>
      <c r="C35" s="74"/>
    </row>
    <row r="36" spans="1:3" x14ac:dyDescent="0.45">
      <c r="B36" s="53" t="s">
        <v>78</v>
      </c>
      <c r="C36" t="s">
        <v>79</v>
      </c>
    </row>
    <row r="37" spans="1:3" x14ac:dyDescent="0.45">
      <c r="A37" t="s">
        <v>84</v>
      </c>
      <c r="B37" s="55" t="s">
        <v>89</v>
      </c>
      <c r="C37" s="54">
        <v>9.627057E-2</v>
      </c>
    </row>
    <row r="38" spans="1:3" x14ac:dyDescent="0.45">
      <c r="A38" t="s">
        <v>85</v>
      </c>
      <c r="B38" s="55" t="s">
        <v>89</v>
      </c>
      <c r="C38" s="54">
        <v>0.63903169999999998</v>
      </c>
    </row>
    <row r="39" spans="1:3" x14ac:dyDescent="0.45">
      <c r="A39" t="s">
        <v>86</v>
      </c>
      <c r="B39" s="54">
        <v>9.9455600000000009E-3</v>
      </c>
      <c r="C39" s="54">
        <v>0.54576760000000002</v>
      </c>
    </row>
    <row r="40" spans="1:3" x14ac:dyDescent="0.45">
      <c r="A40" t="s">
        <v>87</v>
      </c>
      <c r="B40" s="55" t="s">
        <v>89</v>
      </c>
      <c r="C40" s="54">
        <v>0.18691530000000001</v>
      </c>
    </row>
    <row r="41" spans="1:3" x14ac:dyDescent="0.45">
      <c r="A41" t="s">
        <v>88</v>
      </c>
      <c r="B41" s="54">
        <v>2.2228700000000001E-2</v>
      </c>
      <c r="C41" s="54">
        <v>18.36947</v>
      </c>
    </row>
  </sheetData>
  <mergeCells count="5">
    <mergeCell ref="B27:C27"/>
    <mergeCell ref="B35:C35"/>
    <mergeCell ref="G10:H10"/>
    <mergeCell ref="B11:C11"/>
    <mergeCell ref="B19:C1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73687BEA8D66469D7F47F639E8E265" ma:contentTypeVersion="23" ma:contentTypeDescription="Crear nuevo documento." ma:contentTypeScope="" ma:versionID="64c30e145dbb12a9fa0fe26fb144b273">
  <xsd:schema xmlns:xsd="http://www.w3.org/2001/XMLSchema" xmlns:xs="http://www.w3.org/2001/XMLSchema" xmlns:p="http://schemas.microsoft.com/office/2006/metadata/properties" xmlns:ns2="de27ce7e-ac99-4368-aacf-92c6609ff954" xmlns:ns3="42b0f0ba-d73e-4b7f-88a4-a16d362f181e" targetNamespace="http://schemas.microsoft.com/office/2006/metadata/properties" ma:root="true" ma:fieldsID="560ab6deb41c01c135d01efad5a462a0" ns2:_="" ns3:_="">
    <xsd:import namespace="de27ce7e-ac99-4368-aacf-92c6609ff954"/>
    <xsd:import namespace="42b0f0ba-d73e-4b7f-88a4-a16d362f18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Contenido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7ce7e-ac99-4368-aacf-92c6609ff9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Última vez que se compartió por hora" ma:description="" ma:internalName="LastSharedByTime" ma:readOnly="true">
      <xsd:simpleType>
        <xsd:restriction base="dms:DateTime"/>
      </xsd:simpleType>
    </xsd:element>
    <xsd:element name="TaxCatchAll" ma:index="27" nillable="true" ma:displayName="Taxonomy Catch All Column" ma:hidden="true" ma:list="{900d659b-471b-402e-993c-fe2db670d2ca}" ma:internalName="TaxCatchAll" ma:showField="CatchAllData" ma:web="de27ce7e-ac99-4368-aacf-92c6609ff9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0f0ba-d73e-4b7f-88a4-a16d362f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Etiquetas de imagen" ma:readOnly="false" ma:fieldId="{5cf76f15-5ced-4ddc-b409-7134ff3c332f}" ma:taxonomyMulti="true" ma:sspId="09d791af-d9cb-41f8-a716-5b4f2672db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ntenido" ma:index="28" nillable="true" ma:displayName="Contenido" ma:format="Thumbnail" ma:internalName="Contenido">
      <xsd:simpleType>
        <xsd:restriction base="dms:Unknow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7E9E06-6D2B-4F31-AF08-C5D167F6B3FB}"/>
</file>

<file path=customXml/itemProps2.xml><?xml version="1.0" encoding="utf-8"?>
<ds:datastoreItem xmlns:ds="http://schemas.openxmlformats.org/officeDocument/2006/customXml" ds:itemID="{38CD7514-47EC-47AA-A3AF-73793F67D8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AGUACEN</vt:lpstr>
      <vt:lpstr>SEDCEN</vt:lpstr>
      <vt:lpstr>SUELO1MCEN</vt:lpstr>
      <vt:lpstr>SUELO5MCEN</vt:lpstr>
      <vt:lpstr>RANAS</vt:lpstr>
      <vt:lpstr>BATS</vt:lpstr>
      <vt:lpstr>BICHOS</vt:lpstr>
      <vt:lpstr>AguaX</vt:lpstr>
      <vt:lpstr>SEDX</vt:lpstr>
      <vt:lpstr>S1X</vt:lpstr>
      <vt:lpstr>S5X</vt:lpstr>
      <vt:lpstr>MEAN</vt:lpstr>
      <vt:lpstr>SUM</vt:lpstr>
      <vt:lpstr>SD</vt:lpstr>
      <vt:lpstr>EE</vt:lpstr>
      <vt:lpstr>numero_fauna</vt:lpstr>
      <vt:lpstr>barplot</vt:lpstr>
      <vt:lpstr>MEANBIO</vt:lpstr>
      <vt:lpstr>SDBIO</vt:lpstr>
      <vt:lpstr>EEBIO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Carolina Valdespino Quevedo</cp:lastModifiedBy>
  <dcterms:created xsi:type="dcterms:W3CDTF">2013-02-14T06:52:41Z</dcterms:created>
  <dcterms:modified xsi:type="dcterms:W3CDTF">2024-02-20T02:15:45Z</dcterms:modified>
</cp:coreProperties>
</file>