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ocuments\"/>
    </mc:Choice>
  </mc:AlternateContent>
  <xr:revisionPtr revIDLastSave="0" documentId="13_ncr:1_{FA7EEBA1-1F7E-41E1-8259-DAEB7D08D7CC}" xr6:coauthVersionLast="47" xr6:coauthVersionMax="47" xr10:uidLastSave="{00000000-0000-0000-0000-000000000000}"/>
  <bookViews>
    <workbookView xWindow="-28920" yWindow="-120" windowWidth="29040" windowHeight="15840" activeTab="1" xr2:uid="{8256DFDB-4863-4A3A-8ABD-7907C921550B}"/>
  </bookViews>
  <sheets>
    <sheet name="Front" sheetId="2" r:id="rId1"/>
    <sheet name="Rea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E16" i="2"/>
  <c r="F16" i="2" s="1"/>
  <c r="F15" i="2"/>
  <c r="F14" i="2"/>
  <c r="F13" i="2"/>
  <c r="F12" i="2"/>
  <c r="F11" i="2"/>
  <c r="F10" i="2"/>
  <c r="E9" i="2"/>
  <c r="F9" i="2" s="1"/>
  <c r="E8" i="2"/>
  <c r="F8" i="2" s="1"/>
  <c r="F7" i="2"/>
  <c r="F6" i="2"/>
  <c r="F5" i="2"/>
  <c r="F4" i="2"/>
  <c r="F10" i="1"/>
  <c r="E8" i="1"/>
  <c r="F8" i="1" s="1"/>
  <c r="E7" i="1"/>
  <c r="F7" i="1" s="1"/>
  <c r="F9" i="1"/>
  <c r="E6" i="1"/>
  <c r="F6" i="1" s="1"/>
  <c r="E5" i="1"/>
  <c r="F5" i="1" s="1"/>
  <c r="F4" i="1"/>
  <c r="L5" i="1" l="1"/>
</calcChain>
</file>

<file path=xl/sharedStrings.xml><?xml version="1.0" encoding="utf-8"?>
<sst xmlns="http://schemas.openxmlformats.org/spreadsheetml/2006/main" count="99" uniqueCount="72">
  <si>
    <t>RX-8 AP Kit</t>
  </si>
  <si>
    <t>Item</t>
  </si>
  <si>
    <t>Part Number</t>
  </si>
  <si>
    <t>Cost</t>
  </si>
  <si>
    <t>Note</t>
  </si>
  <si>
    <t>Amount</t>
  </si>
  <si>
    <t>Front Left Caliper</t>
  </si>
  <si>
    <t>CP9200-3S0R2</t>
  </si>
  <si>
    <t>Front Right Caliper</t>
  </si>
  <si>
    <t>From GBP to USD, LHT part number</t>
  </si>
  <si>
    <t>CP9200-2S0R2</t>
  </si>
  <si>
    <t>From GBP to USD, RHT part number</t>
  </si>
  <si>
    <t>Front Left Rotor Disc</t>
  </si>
  <si>
    <t>CP3580-2900G8</t>
  </si>
  <si>
    <t>CP3580-2901G8</t>
  </si>
  <si>
    <t>Front Right Rotor Disc</t>
  </si>
  <si>
    <t>2901 = LH, G8 = 8 grooves, 330mm</t>
  </si>
  <si>
    <t>2900 = RH, G8 = 8 grooves, 330mm</t>
  </si>
  <si>
    <t>Rear Left Rotor Disc</t>
  </si>
  <si>
    <t>Rear Right Rotor Disc</t>
  </si>
  <si>
    <t>Front Rotor Bobbin Kit</t>
  </si>
  <si>
    <t>CP2494-504K12</t>
  </si>
  <si>
    <t>12x bobbins + bolts</t>
  </si>
  <si>
    <t>Front Caliper Bracket</t>
  </si>
  <si>
    <t>n/a</t>
  </si>
  <si>
    <t>Front Rotor Hat</t>
  </si>
  <si>
    <t>Total Cost</t>
  </si>
  <si>
    <t>Rear Left Caliper</t>
  </si>
  <si>
    <t>CP5316-3S0</t>
  </si>
  <si>
    <t>Rear Right Caliper</t>
  </si>
  <si>
    <t>CP5316-2S0</t>
  </si>
  <si>
    <t>Source</t>
  </si>
  <si>
    <t>https://www.a-pp.com</t>
  </si>
  <si>
    <t>https://www.hubs.com</t>
  </si>
  <si>
    <t>Front Caliper Bolts</t>
  </si>
  <si>
    <t>https://www.mcmaster.com/91292A219/</t>
  </si>
  <si>
    <t>91292A219</t>
  </si>
  <si>
    <t>Front Brake Lines</t>
  </si>
  <si>
    <t>Front Brake Pads</t>
  </si>
  <si>
    <t>CTCP2279/5200-XP12</t>
  </si>
  <si>
    <t>https://speedfreaksusa.com/</t>
  </si>
  <si>
    <t>CP2279/5200 part number fits calipers, needs slight grinding on outside, XP12 compound</t>
  </si>
  <si>
    <t>https://www.pegasusautoracing.com/</t>
  </si>
  <si>
    <t>6061-T6, as machined @quantity x2</t>
  </si>
  <si>
    <t xml:space="preserve"> 7075-T6, bead blasted + type 3 hardcoat @quantity x2</t>
  </si>
  <si>
    <t>Rear Caliper Bolts</t>
  </si>
  <si>
    <t>Pack of 10 M10x1.5x55</t>
  </si>
  <si>
    <t>Pack of 5, M10x1.5x60</t>
  </si>
  <si>
    <t>LHT, Black caliper with shipping</t>
  </si>
  <si>
    <t>RHT, Black caliper with shipping</t>
  </si>
  <si>
    <t>https://www.mcmaster.com/91292A218/</t>
  </si>
  <si>
    <t xml:space="preserve">91292A218 </t>
  </si>
  <si>
    <t>CP3580-1022P</t>
  </si>
  <si>
    <t>CP3580-1023P</t>
  </si>
  <si>
    <t>https://www.demon-tweeks.com</t>
  </si>
  <si>
    <t>330mm, shipping included</t>
  </si>
  <si>
    <t>Rear Hardware Kit</t>
  </si>
  <si>
    <t>CP3845-100K12</t>
  </si>
  <si>
    <t>pack of 12</t>
  </si>
  <si>
    <t>Front</t>
  </si>
  <si>
    <t>Rear</t>
  </si>
  <si>
    <t>Costs</t>
  </si>
  <si>
    <t>4-21-S-S</t>
  </si>
  <si>
    <t>Front Brake Line Adapter</t>
  </si>
  <si>
    <t>Front Brake Line Banjo Bolt</t>
  </si>
  <si>
    <t>Front Brake Line Banjo Adapter</t>
  </si>
  <si>
    <t>3242-041</t>
  </si>
  <si>
    <t>10x1x25mm</t>
  </si>
  <si>
    <t>3265-31</t>
  </si>
  <si>
    <t>Female 10 x 1.0mm Metric Convex Seat to 4AN Male, Steel</t>
  </si>
  <si>
    <t>AF310-04L</t>
  </si>
  <si>
    <t>4AN Male to 3/8 (10mm) Long Stem Banjo Brake Adapter,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</si>
</sst>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5" fillId="0" borderId="0" xfId="2"/>
    <xf numFmtId="44" fontId="0" fillId="0" borderId="0" xfId="0" applyNumberFormat="1"/>
    <xf numFmtId="0" fontId="6" fillId="0" borderId="0" xfId="0" applyFont="1"/>
    <xf numFmtId="44" fontId="0" fillId="0" borderId="0" xfId="1" applyFont="1" applyFill="1"/>
    <xf numFmtId="0" fontId="5" fillId="0" borderId="0" xfId="2" applyFill="1"/>
    <xf numFmtId="0" fontId="0" fillId="0" borderId="0" xfId="0" applyFill="1"/>
    <xf numFmtId="44" fontId="0" fillId="0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91292A219/" TargetMode="External"/><Relationship Id="rId1" Type="http://schemas.openxmlformats.org/officeDocument/2006/relationships/hyperlink" Target="https://www.a-p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mon-tweeks.com/" TargetMode="External"/><Relationship Id="rId2" Type="http://schemas.openxmlformats.org/officeDocument/2006/relationships/hyperlink" Target="https://www.demon-tweeks.com/" TargetMode="External"/><Relationship Id="rId1" Type="http://schemas.openxmlformats.org/officeDocument/2006/relationships/hyperlink" Target="https://www.mcmaster.com/91292A218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F9CB-2B9A-4708-ADED-2420AF9342CC}">
  <dimension ref="A1:L38"/>
  <sheetViews>
    <sheetView workbookViewId="0">
      <selection activeCell="F22" sqref="F22"/>
    </sheetView>
  </sheetViews>
  <sheetFormatPr defaultRowHeight="15" x14ac:dyDescent="0.25"/>
  <cols>
    <col min="1" max="1" width="14.5703125" customWidth="1"/>
    <col min="2" max="2" width="28.85546875" bestFit="1" customWidth="1"/>
    <col min="3" max="3" width="20" customWidth="1"/>
    <col min="4" max="4" width="12.28515625" customWidth="1"/>
    <col min="5" max="6" width="14.42578125" customWidth="1"/>
    <col min="7" max="7" width="84.140625" bestFit="1" customWidth="1"/>
    <col min="8" max="8" width="38.140625" bestFit="1" customWidth="1"/>
    <col min="10" max="10" width="9.7109375" bestFit="1" customWidth="1"/>
    <col min="11" max="11" width="10.5703125" bestFit="1" customWidth="1"/>
    <col min="12" max="12" width="10.42578125" customWidth="1"/>
    <col min="13" max="13" width="10.5703125" bestFit="1" customWidth="1"/>
  </cols>
  <sheetData>
    <row r="1" spans="1:12" ht="18.75" x14ac:dyDescent="0.3">
      <c r="A1" s="6" t="s">
        <v>0</v>
      </c>
    </row>
    <row r="3" spans="1:12" x14ac:dyDescent="0.25">
      <c r="B3" s="2" t="s">
        <v>1</v>
      </c>
      <c r="C3" s="2" t="s">
        <v>2</v>
      </c>
      <c r="D3" s="2" t="s">
        <v>5</v>
      </c>
      <c r="E3" s="2" t="s">
        <v>3</v>
      </c>
      <c r="F3" s="2" t="s">
        <v>26</v>
      </c>
      <c r="G3" s="2" t="s">
        <v>4</v>
      </c>
      <c r="H3" s="2" t="s">
        <v>31</v>
      </c>
    </row>
    <row r="4" spans="1:12" x14ac:dyDescent="0.25">
      <c r="B4" t="s">
        <v>6</v>
      </c>
      <c r="C4" t="s">
        <v>7</v>
      </c>
      <c r="D4">
        <v>1</v>
      </c>
      <c r="E4" s="3">
        <v>657.27</v>
      </c>
      <c r="F4" s="3">
        <f>E4*D4</f>
        <v>657.27</v>
      </c>
      <c r="G4" t="s">
        <v>9</v>
      </c>
      <c r="H4" s="4" t="s">
        <v>32</v>
      </c>
      <c r="J4" s="1" t="s">
        <v>61</v>
      </c>
      <c r="K4" s="5"/>
    </row>
    <row r="5" spans="1:12" x14ac:dyDescent="0.25">
      <c r="B5" t="s">
        <v>8</v>
      </c>
      <c r="C5" t="s">
        <v>10</v>
      </c>
      <c r="D5">
        <v>1</v>
      </c>
      <c r="E5" s="3">
        <v>657.27</v>
      </c>
      <c r="F5" s="3">
        <f t="shared" ref="F5:F10" si="0">E5*D5</f>
        <v>657.27</v>
      </c>
      <c r="G5" t="s">
        <v>11</v>
      </c>
      <c r="H5" s="4" t="s">
        <v>32</v>
      </c>
      <c r="K5" t="s">
        <v>59</v>
      </c>
      <c r="L5" s="5">
        <f>SUM(F4:F16)</f>
        <v>3527.174</v>
      </c>
    </row>
    <row r="6" spans="1:12" x14ac:dyDescent="0.25">
      <c r="B6" t="s">
        <v>12</v>
      </c>
      <c r="C6" t="s">
        <v>14</v>
      </c>
      <c r="D6">
        <v>1</v>
      </c>
      <c r="E6" s="3">
        <v>469.25</v>
      </c>
      <c r="F6" s="3">
        <f t="shared" si="0"/>
        <v>469.25</v>
      </c>
      <c r="G6" t="s">
        <v>16</v>
      </c>
      <c r="H6" s="4" t="s">
        <v>32</v>
      </c>
      <c r="L6" s="5"/>
    </row>
    <row r="7" spans="1:12" x14ac:dyDescent="0.25">
      <c r="B7" t="s">
        <v>15</v>
      </c>
      <c r="C7" t="s">
        <v>13</v>
      </c>
      <c r="D7">
        <v>1</v>
      </c>
      <c r="E7" s="3">
        <v>469.25</v>
      </c>
      <c r="F7" s="3">
        <f t="shared" si="0"/>
        <v>469.25</v>
      </c>
      <c r="G7" t="s">
        <v>17</v>
      </c>
      <c r="H7" s="4" t="s">
        <v>32</v>
      </c>
    </row>
    <row r="8" spans="1:12" x14ac:dyDescent="0.25">
      <c r="B8" t="s">
        <v>23</v>
      </c>
      <c r="C8" t="s">
        <v>24</v>
      </c>
      <c r="D8">
        <v>2</v>
      </c>
      <c r="E8" s="3">
        <f>96.4+(11.57/2)</f>
        <v>102.185</v>
      </c>
      <c r="F8" s="3">
        <f t="shared" si="0"/>
        <v>204.37</v>
      </c>
      <c r="G8" t="s">
        <v>43</v>
      </c>
      <c r="H8" s="4" t="s">
        <v>33</v>
      </c>
      <c r="L8" s="5"/>
    </row>
    <row r="9" spans="1:12" x14ac:dyDescent="0.25">
      <c r="B9" t="s">
        <v>25</v>
      </c>
      <c r="C9" t="s">
        <v>24</v>
      </c>
      <c r="D9">
        <v>2</v>
      </c>
      <c r="E9" s="3">
        <f>284.39+(34.13/2)</f>
        <v>301.45499999999998</v>
      </c>
      <c r="F9" s="3">
        <f t="shared" si="0"/>
        <v>602.91</v>
      </c>
      <c r="G9" t="s">
        <v>44</v>
      </c>
      <c r="H9" s="4" t="s">
        <v>33</v>
      </c>
    </row>
    <row r="10" spans="1:12" x14ac:dyDescent="0.25">
      <c r="B10" t="s">
        <v>20</v>
      </c>
      <c r="C10" t="s">
        <v>21</v>
      </c>
      <c r="D10">
        <v>2</v>
      </c>
      <c r="E10" s="3">
        <v>73.42</v>
      </c>
      <c r="F10" s="3">
        <f t="shared" si="0"/>
        <v>146.84</v>
      </c>
      <c r="G10" t="s">
        <v>22</v>
      </c>
      <c r="H10" s="4" t="s">
        <v>32</v>
      </c>
    </row>
    <row r="11" spans="1:12" s="9" customFormat="1" x14ac:dyDescent="0.25">
      <c r="B11" s="9" t="s">
        <v>37</v>
      </c>
      <c r="C11" s="9" t="s">
        <v>62</v>
      </c>
      <c r="D11" s="9">
        <v>2</v>
      </c>
      <c r="E11" s="7">
        <v>17.989999999999998</v>
      </c>
      <c r="F11" s="10">
        <f>E11*D11</f>
        <v>35.979999999999997</v>
      </c>
      <c r="H11" s="8" t="s">
        <v>42</v>
      </c>
    </row>
    <row r="12" spans="1:12" s="9" customFormat="1" x14ac:dyDescent="0.25">
      <c r="B12" s="9" t="s">
        <v>63</v>
      </c>
      <c r="C12" t="s">
        <v>68</v>
      </c>
      <c r="D12" s="9">
        <v>2</v>
      </c>
      <c r="E12" s="7">
        <v>6.49</v>
      </c>
      <c r="F12" s="10">
        <f t="shared" ref="F12:F14" si="1">E12*D12</f>
        <v>12.98</v>
      </c>
      <c r="G12" t="s">
        <v>69</v>
      </c>
      <c r="H12" s="8" t="s">
        <v>42</v>
      </c>
    </row>
    <row r="13" spans="1:12" s="9" customFormat="1" x14ac:dyDescent="0.25">
      <c r="B13" s="9" t="s">
        <v>64</v>
      </c>
      <c r="C13" t="s">
        <v>66</v>
      </c>
      <c r="D13" s="9">
        <v>2</v>
      </c>
      <c r="E13" s="7">
        <v>6.29</v>
      </c>
      <c r="F13" s="10">
        <f t="shared" si="1"/>
        <v>12.58</v>
      </c>
      <c r="G13" s="9" t="s">
        <v>67</v>
      </c>
      <c r="H13" s="8" t="s">
        <v>42</v>
      </c>
    </row>
    <row r="14" spans="1:12" s="9" customFormat="1" x14ac:dyDescent="0.25">
      <c r="B14" s="9" t="s">
        <v>65</v>
      </c>
      <c r="C14" t="s">
        <v>70</v>
      </c>
      <c r="D14" s="9">
        <v>2</v>
      </c>
      <c r="E14" s="7">
        <v>19.989999999999998</v>
      </c>
      <c r="F14" s="10">
        <f t="shared" si="1"/>
        <v>39.979999999999997</v>
      </c>
      <c r="G14" t="s">
        <v>71</v>
      </c>
      <c r="H14" s="8" t="s">
        <v>42</v>
      </c>
    </row>
    <row r="15" spans="1:12" x14ac:dyDescent="0.25">
      <c r="A15" s="9"/>
      <c r="B15" s="9" t="s">
        <v>38</v>
      </c>
      <c r="C15" s="9" t="s">
        <v>39</v>
      </c>
      <c r="D15" s="9">
        <v>1</v>
      </c>
      <c r="E15" s="7">
        <v>215</v>
      </c>
      <c r="F15" s="10">
        <f>E15*D15</f>
        <v>215</v>
      </c>
      <c r="G15" s="9" t="s">
        <v>41</v>
      </c>
      <c r="H15" s="8" t="s">
        <v>40</v>
      </c>
      <c r="I15" s="9"/>
      <c r="J15" s="9"/>
    </row>
    <row r="16" spans="1:12" x14ac:dyDescent="0.25">
      <c r="B16" t="s">
        <v>34</v>
      </c>
      <c r="C16" t="s">
        <v>36</v>
      </c>
      <c r="D16">
        <v>1</v>
      </c>
      <c r="E16" s="3">
        <f>17.47/5</f>
        <v>3.4939999999999998</v>
      </c>
      <c r="F16" s="3">
        <f>E16*D16</f>
        <v>3.4939999999999998</v>
      </c>
      <c r="G16" t="s">
        <v>47</v>
      </c>
      <c r="H16" s="4" t="s">
        <v>35</v>
      </c>
    </row>
    <row r="17" spans="5:8" x14ac:dyDescent="0.25">
      <c r="F17" s="7"/>
      <c r="H17" s="8"/>
    </row>
    <row r="18" spans="5:8" x14ac:dyDescent="0.25">
      <c r="E18" s="7"/>
      <c r="F18" s="7"/>
      <c r="H18" s="8"/>
    </row>
    <row r="19" spans="5:8" x14ac:dyDescent="0.25">
      <c r="E19" s="7"/>
      <c r="F19" s="7"/>
      <c r="H19" s="8"/>
    </row>
    <row r="20" spans="5:8" x14ac:dyDescent="0.25">
      <c r="E20" s="3"/>
      <c r="F20" s="3"/>
      <c r="H20" s="4"/>
    </row>
    <row r="21" spans="5:8" x14ac:dyDescent="0.25">
      <c r="E21" s="3"/>
      <c r="F21" s="3"/>
      <c r="H21" s="4"/>
    </row>
    <row r="22" spans="5:8" x14ac:dyDescent="0.25">
      <c r="E22" s="3"/>
      <c r="F22" s="3"/>
      <c r="H22" s="4"/>
    </row>
    <row r="23" spans="5:8" x14ac:dyDescent="0.25">
      <c r="E23" s="3"/>
      <c r="F23" s="3"/>
    </row>
    <row r="24" spans="5:8" x14ac:dyDescent="0.25">
      <c r="E24" s="3"/>
      <c r="F24" s="3"/>
    </row>
    <row r="25" spans="5:8" x14ac:dyDescent="0.25">
      <c r="E25" s="3"/>
      <c r="F25" s="3"/>
    </row>
    <row r="26" spans="5:8" x14ac:dyDescent="0.25">
      <c r="E26" s="3"/>
      <c r="F26" s="3"/>
    </row>
    <row r="27" spans="5:8" x14ac:dyDescent="0.25">
      <c r="E27" s="3"/>
      <c r="F27" s="3"/>
    </row>
    <row r="28" spans="5:8" x14ac:dyDescent="0.25">
      <c r="E28" s="3"/>
      <c r="F28" s="3"/>
    </row>
    <row r="29" spans="5:8" x14ac:dyDescent="0.25">
      <c r="E29" s="3"/>
      <c r="F29" s="3"/>
    </row>
    <row r="30" spans="5:8" x14ac:dyDescent="0.25">
      <c r="E30" s="3"/>
      <c r="F30" s="3"/>
    </row>
    <row r="31" spans="5:8" x14ac:dyDescent="0.25">
      <c r="E31" s="3"/>
      <c r="F31" s="3"/>
    </row>
    <row r="32" spans="5:8" x14ac:dyDescent="0.25">
      <c r="E32" s="3"/>
      <c r="F32" s="3"/>
    </row>
    <row r="33" spans="5:6" x14ac:dyDescent="0.25">
      <c r="E33" s="3"/>
      <c r="F33" s="3"/>
    </row>
    <row r="34" spans="5:6" x14ac:dyDescent="0.25">
      <c r="E34" s="3"/>
      <c r="F34" s="3"/>
    </row>
    <row r="35" spans="5:6" x14ac:dyDescent="0.25">
      <c r="E35" s="3"/>
      <c r="F35" s="3"/>
    </row>
    <row r="36" spans="5:6" x14ac:dyDescent="0.25">
      <c r="E36" s="3"/>
      <c r="F36" s="3"/>
    </row>
    <row r="37" spans="5:6" x14ac:dyDescent="0.25">
      <c r="E37" s="3"/>
      <c r="F37" s="3"/>
    </row>
    <row r="38" spans="5:6" x14ac:dyDescent="0.25">
      <c r="E38" s="3"/>
      <c r="F38" s="3"/>
    </row>
  </sheetData>
  <hyperlinks>
    <hyperlink ref="H4" r:id="rId1" xr:uid="{043ACAEF-85E9-4C16-A545-A35F123622A5}"/>
    <hyperlink ref="H16" r:id="rId2" xr:uid="{93F862BD-C0D4-4E44-8EB7-2BEA272E451F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9E46-798A-42CD-90A3-AF4D6B868E77}">
  <dimension ref="A1:L26"/>
  <sheetViews>
    <sheetView tabSelected="1" workbookViewId="0">
      <selection activeCell="D15" sqref="D15"/>
    </sheetView>
  </sheetViews>
  <sheetFormatPr defaultRowHeight="15" x14ac:dyDescent="0.25"/>
  <cols>
    <col min="1" max="1" width="14.5703125" customWidth="1"/>
    <col min="2" max="2" width="28.85546875" bestFit="1" customWidth="1"/>
    <col min="3" max="3" width="20" customWidth="1"/>
    <col min="4" max="4" width="12.28515625" customWidth="1"/>
    <col min="5" max="6" width="14.42578125" customWidth="1"/>
    <col min="7" max="7" width="84.140625" bestFit="1" customWidth="1"/>
    <col min="8" max="8" width="38.140625" bestFit="1" customWidth="1"/>
    <col min="10" max="10" width="9.7109375" bestFit="1" customWidth="1"/>
    <col min="11" max="11" width="10.5703125" bestFit="1" customWidth="1"/>
    <col min="12" max="12" width="10.42578125" customWidth="1"/>
    <col min="13" max="13" width="10.5703125" bestFit="1" customWidth="1"/>
  </cols>
  <sheetData>
    <row r="1" spans="1:12" ht="18.75" x14ac:dyDescent="0.3">
      <c r="A1" s="6" t="s">
        <v>0</v>
      </c>
    </row>
    <row r="3" spans="1:12" x14ac:dyDescent="0.25">
      <c r="B3" s="2" t="s">
        <v>1</v>
      </c>
      <c r="C3" s="2" t="s">
        <v>2</v>
      </c>
      <c r="D3" s="2" t="s">
        <v>5</v>
      </c>
      <c r="E3" s="2" t="s">
        <v>3</v>
      </c>
      <c r="F3" s="2" t="s">
        <v>26</v>
      </c>
      <c r="G3" s="2" t="s">
        <v>4</v>
      </c>
      <c r="H3" s="2" t="s">
        <v>31</v>
      </c>
    </row>
    <row r="4" spans="1:12" x14ac:dyDescent="0.25">
      <c r="A4" s="9"/>
      <c r="B4" s="9" t="s">
        <v>38</v>
      </c>
      <c r="C4" s="9" t="s">
        <v>39</v>
      </c>
      <c r="D4" s="9">
        <v>1</v>
      </c>
      <c r="E4" s="7">
        <v>215</v>
      </c>
      <c r="F4" s="10">
        <f>E4*D4</f>
        <v>215</v>
      </c>
      <c r="G4" s="9" t="s">
        <v>41</v>
      </c>
      <c r="H4" s="8" t="s">
        <v>40</v>
      </c>
      <c r="J4" s="1" t="s">
        <v>61</v>
      </c>
      <c r="L4" s="5"/>
    </row>
    <row r="5" spans="1:12" x14ac:dyDescent="0.25">
      <c r="B5" t="s">
        <v>27</v>
      </c>
      <c r="C5" t="s">
        <v>28</v>
      </c>
      <c r="D5">
        <v>1</v>
      </c>
      <c r="E5">
        <f>381.34+(119.72/2)</f>
        <v>441.2</v>
      </c>
      <c r="F5" s="7">
        <f>E5*D5</f>
        <v>441.2</v>
      </c>
      <c r="G5" t="s">
        <v>48</v>
      </c>
      <c r="H5" s="8" t="s">
        <v>32</v>
      </c>
      <c r="K5" t="s">
        <v>60</v>
      </c>
      <c r="L5" s="5">
        <f>SUM(F4:F10)</f>
        <v>2016.6100000000001</v>
      </c>
    </row>
    <row r="6" spans="1:12" x14ac:dyDescent="0.25">
      <c r="B6" t="s">
        <v>29</v>
      </c>
      <c r="C6" t="s">
        <v>30</v>
      </c>
      <c r="D6">
        <v>1</v>
      </c>
      <c r="E6">
        <f>381.34+(119.72/2)</f>
        <v>441.2</v>
      </c>
      <c r="F6" s="7">
        <f>E6*D6</f>
        <v>441.2</v>
      </c>
      <c r="G6" t="s">
        <v>49</v>
      </c>
      <c r="H6" s="8" t="s">
        <v>32</v>
      </c>
    </row>
    <row r="7" spans="1:12" x14ac:dyDescent="0.25">
      <c r="B7" t="s">
        <v>18</v>
      </c>
      <c r="C7" t="s">
        <v>53</v>
      </c>
      <c r="D7">
        <v>1</v>
      </c>
      <c r="E7" s="7">
        <f>389.92+(79.08/2)</f>
        <v>429.46000000000004</v>
      </c>
      <c r="F7" s="7">
        <f>E7*D7</f>
        <v>429.46000000000004</v>
      </c>
      <c r="G7" t="s">
        <v>55</v>
      </c>
      <c r="H7" s="8" t="s">
        <v>54</v>
      </c>
      <c r="L7" s="5"/>
    </row>
    <row r="8" spans="1:12" x14ac:dyDescent="0.25">
      <c r="B8" t="s">
        <v>19</v>
      </c>
      <c r="C8" t="s">
        <v>52</v>
      </c>
      <c r="D8">
        <v>1</v>
      </c>
      <c r="E8" s="7">
        <f>389.92+(79.08/2)</f>
        <v>429.46000000000004</v>
      </c>
      <c r="F8" s="7">
        <f>E8*D8</f>
        <v>429.46000000000004</v>
      </c>
      <c r="G8" t="s">
        <v>55</v>
      </c>
      <c r="H8" s="8" t="s">
        <v>54</v>
      </c>
    </row>
    <row r="9" spans="1:12" s="9" customFormat="1" x14ac:dyDescent="0.25">
      <c r="A9"/>
      <c r="B9" t="s">
        <v>45</v>
      </c>
      <c r="C9" t="s">
        <v>51</v>
      </c>
      <c r="D9">
        <v>1</v>
      </c>
      <c r="E9" s="3">
        <v>13.21</v>
      </c>
      <c r="F9" s="3">
        <f>E9*D9</f>
        <v>13.21</v>
      </c>
      <c r="G9" t="s">
        <v>46</v>
      </c>
      <c r="H9" s="4" t="s">
        <v>50</v>
      </c>
    </row>
    <row r="10" spans="1:12" s="9" customFormat="1" x14ac:dyDescent="0.25">
      <c r="A10"/>
      <c r="B10" t="s">
        <v>56</v>
      </c>
      <c r="C10" t="s">
        <v>57</v>
      </c>
      <c r="D10">
        <v>2</v>
      </c>
      <c r="E10" s="3">
        <v>23.54</v>
      </c>
      <c r="F10" s="3">
        <f>E10*D10</f>
        <v>47.08</v>
      </c>
      <c r="G10" t="s">
        <v>58</v>
      </c>
      <c r="H10" s="4" t="s">
        <v>54</v>
      </c>
    </row>
    <row r="11" spans="1:12" s="9" customFormat="1" x14ac:dyDescent="0.25">
      <c r="A11"/>
      <c r="B11"/>
      <c r="C11"/>
      <c r="D11"/>
      <c r="E11" s="3"/>
      <c r="F11" s="3"/>
      <c r="G11"/>
      <c r="H11"/>
    </row>
    <row r="12" spans="1:12" s="9" customFormat="1" x14ac:dyDescent="0.25">
      <c r="A12"/>
      <c r="B12"/>
      <c r="C12"/>
      <c r="D12"/>
      <c r="E12" s="3"/>
      <c r="F12" s="3"/>
      <c r="G12"/>
      <c r="H12"/>
    </row>
    <row r="13" spans="1:12" x14ac:dyDescent="0.25">
      <c r="E13" s="3"/>
      <c r="F13" s="3"/>
      <c r="I13" s="9"/>
      <c r="J13" s="9"/>
    </row>
    <row r="14" spans="1:12" x14ac:dyDescent="0.25">
      <c r="E14" s="3"/>
      <c r="F14" s="3"/>
    </row>
    <row r="15" spans="1:12" x14ac:dyDescent="0.25">
      <c r="E15" s="3"/>
      <c r="F15" s="3"/>
    </row>
    <row r="16" spans="1:12" x14ac:dyDescent="0.25">
      <c r="E16" s="3"/>
      <c r="F16" s="3"/>
    </row>
    <row r="17" spans="5:6" x14ac:dyDescent="0.25">
      <c r="E17" s="3"/>
      <c r="F17" s="3"/>
    </row>
    <row r="18" spans="5:6" x14ac:dyDescent="0.25">
      <c r="E18" s="3"/>
      <c r="F18" s="3"/>
    </row>
    <row r="19" spans="5:6" x14ac:dyDescent="0.25">
      <c r="E19" s="3"/>
      <c r="F19" s="3"/>
    </row>
    <row r="20" spans="5:6" x14ac:dyDescent="0.25">
      <c r="E20" s="3"/>
      <c r="F20" s="3"/>
    </row>
    <row r="21" spans="5:6" x14ac:dyDescent="0.25">
      <c r="E21" s="3"/>
      <c r="F21" s="3"/>
    </row>
    <row r="22" spans="5:6" x14ac:dyDescent="0.25">
      <c r="E22" s="3"/>
      <c r="F22" s="3"/>
    </row>
    <row r="23" spans="5:6" x14ac:dyDescent="0.25">
      <c r="E23" s="3"/>
      <c r="F23" s="3"/>
    </row>
    <row r="24" spans="5:6" x14ac:dyDescent="0.25">
      <c r="E24" s="3"/>
      <c r="F24" s="3"/>
    </row>
    <row r="25" spans="5:6" x14ac:dyDescent="0.25">
      <c r="E25" s="3"/>
      <c r="F25" s="3"/>
    </row>
    <row r="26" spans="5:6" x14ac:dyDescent="0.25">
      <c r="E26" s="3"/>
      <c r="F26" s="3"/>
    </row>
  </sheetData>
  <phoneticPr fontId="4" type="noConversion"/>
  <hyperlinks>
    <hyperlink ref="H9" r:id="rId1" xr:uid="{52BE8926-7D56-4FC6-88FA-DE2512FC341A}"/>
    <hyperlink ref="H7" r:id="rId2" xr:uid="{B9988DE6-2F91-4271-88D3-420DE381CA68}"/>
    <hyperlink ref="H10" r:id="rId3" xr:uid="{4505B1FC-09DD-4E13-B4E6-FC4A879F376D}"/>
  </hyperlinks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Rear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2023-12-22T15:46:29Z</dcterms:created>
  <dcterms:modified xsi:type="dcterms:W3CDTF">2024-03-22T20:21:24Z</dcterms:modified>
</cp:coreProperties>
</file>