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rekprice/Documents/"/>
    </mc:Choice>
  </mc:AlternateContent>
  <xr:revisionPtr revIDLastSave="0" documentId="13_ncr:1_{4A257530-3F31-8542-9D17-377845946972}" xr6:coauthVersionLast="47" xr6:coauthVersionMax="47" xr10:uidLastSave="{00000000-0000-0000-0000-000000000000}"/>
  <bookViews>
    <workbookView xWindow="980" yWindow="1740" windowWidth="27820" windowHeight="15560" xr2:uid="{00000000-000D-0000-FFFF-FFFF00000000}"/>
  </bookViews>
  <sheets>
    <sheet name="Crowdfunding" sheetId="1" r:id="rId1"/>
    <sheet name="Category Outcome" sheetId="3" r:id="rId2"/>
    <sheet name="Sub-Category Outcome" sheetId="4" r:id="rId3"/>
    <sheet name="Outcome by Time" sheetId="5" r:id="rId4"/>
    <sheet name="Outcome by Goal" sheetId="6" r:id="rId5"/>
    <sheet name="Statistics" sheetId="7" r:id="rId6"/>
  </sheets>
  <definedNames>
    <definedName name="_xlnm._FilterDatabase" localSheetId="0" hidden="1">Crowdfunding!$A$1:$T$1001</definedName>
  </definedNames>
  <calcPr calcId="191029"/>
  <pivotCaches>
    <pivotCache cacheId="11" r:id="rId7"/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7" i="7"/>
  <c r="K6" i="7"/>
  <c r="K5" i="7"/>
  <c r="K4" i="7"/>
  <c r="K3" i="7"/>
  <c r="I8" i="7"/>
  <c r="I7" i="7"/>
  <c r="I6" i="7"/>
  <c r="I5" i="7"/>
  <c r="I4" i="7"/>
  <c r="I3" i="7"/>
  <c r="E1" i="7" a="1"/>
  <c r="E1" i="7" s="1"/>
  <c r="C1" i="7" a="1"/>
  <c r="C1" i="7" s="1"/>
  <c r="D13" i="6"/>
  <c r="C13" i="6"/>
  <c r="B13" i="6"/>
  <c r="D8" i="6"/>
  <c r="C8" i="6"/>
  <c r="B8" i="6"/>
  <c r="D12" i="6"/>
  <c r="C12" i="6"/>
  <c r="B12" i="6"/>
  <c r="D11" i="6"/>
  <c r="C11" i="6"/>
  <c r="B11" i="6"/>
  <c r="D10" i="6"/>
  <c r="C10" i="6"/>
  <c r="B10" i="6"/>
  <c r="D9" i="6"/>
  <c r="C9" i="6"/>
  <c r="B9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E8" i="6" l="1"/>
  <c r="G8" i="6" s="1"/>
  <c r="E5" i="6"/>
  <c r="H5" i="6" s="1"/>
  <c r="E7" i="6"/>
  <c r="F7" i="6" s="1"/>
  <c r="E11" i="6"/>
  <c r="G11" i="6" s="1"/>
  <c r="E10" i="6"/>
  <c r="F10" i="6" s="1"/>
  <c r="E9" i="6"/>
  <c r="G9" i="6" s="1"/>
  <c r="E2" i="6"/>
  <c r="G2" i="6" s="1"/>
  <c r="E6" i="6"/>
  <c r="G6" i="6" s="1"/>
  <c r="E4" i="6"/>
  <c r="G4" i="6" s="1"/>
  <c r="E12" i="6"/>
  <c r="G12" i="6" s="1"/>
  <c r="E3" i="6"/>
  <c r="G3" i="6" s="1"/>
  <c r="F8" i="6" l="1"/>
  <c r="H8" i="6"/>
  <c r="E13" i="6"/>
  <c r="H13" i="6" s="1"/>
  <c r="H10" i="6"/>
  <c r="G10" i="6"/>
  <c r="F9" i="6"/>
  <c r="G7" i="6"/>
  <c r="H4" i="6"/>
  <c r="H9" i="6"/>
  <c r="F2" i="6"/>
  <c r="F12" i="6"/>
  <c r="F6" i="6"/>
  <c r="H12" i="6"/>
  <c r="F3" i="6"/>
  <c r="H7" i="6"/>
  <c r="H3" i="6"/>
  <c r="F11" i="6"/>
  <c r="H2" i="6"/>
  <c r="H11" i="6"/>
  <c r="F4" i="6"/>
  <c r="H6" i="6"/>
  <c r="F5" i="6"/>
  <c r="G5" i="6"/>
  <c r="G13" i="6" l="1"/>
  <c r="F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<sst xmlns="http://schemas.openxmlformats.org/spreadsheetml/2006/main" count="7134" uniqueCount="2122">
  <si>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</si>
  <si>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</si>
  <si>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</si>
  <si>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</si>
  <si>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</si>
  <si>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</si>
  <si>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</si>
  <si>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</si>
  <si>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</si>
  <si>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</si>
  <si>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</si>
  <si>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</si>
  <si>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</si>
  <si>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</si>
  <si>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</si>
  <si>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</si>
  <si>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</si>
  <si>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</si>
  <si>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</si>
  <si>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</si>
  <si>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</si>
  <si>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</si>
  <si>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</si>
  <si>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</si>
  <si>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</si>
  <si>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</si>
  <si>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</si>
  <si>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</si>
  <si>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</si>
  <si>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</si>
  <si>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</si>
  <si>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</si>
  <si>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</si>
  <si>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</si>
  <si>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</si>
  <si>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</si>
  <si>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</si>
  <si>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</si>
  <si>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</si>
  <si>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</si>
  <si>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</si>
  <si>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</si>
  <si>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</si>
  <si>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</si>
  <si>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</si>
  <si>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</si>
  <si>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</si>
  <si>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</si>
  <si>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</si>
  <si>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</si>
  <si>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</si>
  <si>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</si>
  <si>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</si>
  <si>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</si>
  <si>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</si>
  <si>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</si>
  <si>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</si>
  <si>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</si>
  <si>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</si>
  <si>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</si>
  <si>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</si>
  <si>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</si>
  <si>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</si>
  <si>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</si>
  <si>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</si>
  <si>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</si>
  <si>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</si>
  <si>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</si>
  <si>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</si>
  <si>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</si>
  <si>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</si>
  <si>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</si>
  <si>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</si>
  <si>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</si>
  <si>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</si>
  <si>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</si>
  <si>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</si>
  <si>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</si>
  <si>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</si>
  <si>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</si>
  <si>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</si>
  <si>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</si>
  <si>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</si>
  <si>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</si>
  <si>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</si>
  <si>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</si>
  <si>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</si>
  <si>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</si>
  <si>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</si>
  <si>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</si>
  <si>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</si>
  <si>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</si>
  <si>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</si>
  <si>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</si>
  <si>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</si>
  <si>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</si>
  <si>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</si>
  <si>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</si>
  <si>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</si>
  <si>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</si>
  <si>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</si>
  <si>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</si>
  <si>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</si>
  <si>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</si>
  <si>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</si>
  <si>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</si>
  <si>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</si>
  <si>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</si>
  <si>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</si>
  <si>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</si>
  <si>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</si>
  <si>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</si>
  <si>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</si>
  <si>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</si>
  <si>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</si>
  <si>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</si>
  <si>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</si>
  <si>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</si>
  <si>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</si>
  <si>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</si>
  <si>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</si>
  <si>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</si>
  <si>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</si>
  <si>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</si>
  <si>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</si>
  <si>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</si>
  <si>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</si>
  <si>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</si>
  <si>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</si>
  <si>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</si>
  <si>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</si>
  <si>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</si>
  <si>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</si>
  <si>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</si>
  <si>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</si>
  <si>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</si>
  <si>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</si>
  <si>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</si>
  <si>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</si>
  <si>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</si>
  <si>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</si>
  <si>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</si>
  <si>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</si>
  <si>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</si>
  <si>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</si>
  <si>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</si>
  <si>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</si>
  <si>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</si>
  <si>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</si>
  <si>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</si>
  <si>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</si>
  <si>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</si>
  <si>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</si>
  <si>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</si>
  <si>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</si>
  <si>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</si>
  <si>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</si>
  <si>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</si>
  <si>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</si>
  <si>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</si>
  <si>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</si>
  <si>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</si>
  <si>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</si>
  <si>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</si>
  <si>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</si>
  <si>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</si>
  <si>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</si>
  <si>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</si>
  <si>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</si>
  <si>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</si>
  <si>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</si>
  <si>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</si>
  <si>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</si>
  <si>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</si>
  <si>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</si>
  <si>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</si>
  <si>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</si>
  <si>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</si>
  <si>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</si>
  <si>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</si>
  <si>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</si>
  <si>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</si>
  <si>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</si>
  <si>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</si>
  <si>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</si>
  <si>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</si>
  <si>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</si>
  <si>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</si>
  <si>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</si>
  <si>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</si>
  <si>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</si>
  <si>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</si>
  <si>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</si>
  <si>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</si>
  <si>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</si>
  <si>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</si>
  <si>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</si>
  <si>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</si>
  <si>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</si>
  <si>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</si>
  <si>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</si>
  <si>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</si>
  <si>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</si>
  <si>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</si>
  <si>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</si>
  <si>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</si>
  <si>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</si>
  <si>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</si>
  <si>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</si>
  <si>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</si>
  <si>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</si>
  <si>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</si>
  <si>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</si>
  <si>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</si>
  <si>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</si>
  <si>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</si>
  <si>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</si>
  <si>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</si>
  <si>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</si>
  <si>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</si>
  <si>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</si>
  <si>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</si>
  <si>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</si>
  <si>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</si>
  <si>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</si>
  <si>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</si>
  <si>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</si>
  <si>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</si>
  <si>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</si>
  <si>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</si>
  <si>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</si>
  <si>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</si>
  <si>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</si>
  <si>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</si>
  <si>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</si>
  <si>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</si>
  <si>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</si>
  <si>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</si>
  <si>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</si>
  <si>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</si>
  <si>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</si>
  <si>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</si>
  <si>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</si>
  <si>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</si>
  <si>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</si>
  <si>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</si>
  <si>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</si>
  <si>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</si>
  <si>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</si>
  <si>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</si>
  <si>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</si>
  <si>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</si>
  <si>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</si>
  <si>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</si>
  <si>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</si>
  <si>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</si>
  <si>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</si>
  <si>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</si>
  <si>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</si>
  <si>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</si>
  <si>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</si>
  <si>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</si>
  <si>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</si>
  <si>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</si>
  <si>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</si>
  <si>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</si>
  <si>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</si>
  <si>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</si>
  <si>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</si>
  <si>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</si>
  <si>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</si>
  <si>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</si>
  <si>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</si>
  <si>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</si>
  <si>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</si>
  <si>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</si>
  <si>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</si>
  <si>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</si>
  <si>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</si>
  <si>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</si>
  <si>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</si>
  <si>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</si>
  <si>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</si>
  <si>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</si>
  <si>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</si>
  <si>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</si>
  <si>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</si>
  <si>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</si>
  <si>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</si>
  <si>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</si>
  <si>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</si>
  <si>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</si>
  <si>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</si>
  <si>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</si>
  <si>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</si>
  <si>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</si>
  <si>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</si>
  <si>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</si>
  <si>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</si>
  <si>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</si>
  <si>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</si>
  <si>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</si>
  <si>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</si>
  <si>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</si>
  <si>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</si>
  <si>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</si>
  <si>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</si>
  <si>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</si>
  <si>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</si>
  <si>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</si>
  <si>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</si>
  <si>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</si>
  <si>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</si>
  <si>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</si>
  <si>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</si>
  <si>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</si>
  <si>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</si>
  <si>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</si>
  <si>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</si>
  <si>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</si>
  <si>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</si>
  <si>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</si>
  <si>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</si>
  <si>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</si>
  <si>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</si>
  <si>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</si>
  <si>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</si>
  <si>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</si>
  <si>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</si>
  <si>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</si>
  <si>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</si>
  <si>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</si>
  <si>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</si>
  <si>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</si>
  <si>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</si>
  <si>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</si>
  <si>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</si>
  <si>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</si>
  <si>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</si>
  <si>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</si>
  <si>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</si>
  <si>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</si>
  <si>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</si>
  <si>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</si>
  <si>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</si>
  <si>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</si>
  <si>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</si>
  <si>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</si>
  <si>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</si>
  <si>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</si>
  <si>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</si>
  <si>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</si>
  <si>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</si>
  <si>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</si>
  <si>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</si>
  <si>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</si>
  <si>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</si>
  <si>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</si>
  <si>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</si>
  <si>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</si>
  <si>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</si>
  <si>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</si>
  <si>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</si>
  <si>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</si>
  <si>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</si>
  <si>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</si>
  <si>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</si>
  <si>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</si>
  <si>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</si>
  <si>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</si>
  <si>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</si>
  <si>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</si>
  <si>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</si>
  <si>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</si>
  <si>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</si>
  <si>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</si>
  <si>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</si>
  <si>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</si>
  <si>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</si>
  <si>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</si>
  <si>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</si>
  <si>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</si>
  <si>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</si>
  <si>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</si>
  <si>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</si>
  <si>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</si>
  <si>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</si>
  <si>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</si>
  <si>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</si>
  <si>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</si>
  <si>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</si>
  <si>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</si>
  <si>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</si>
  <si>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</si>
  <si>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</si>
  <si>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</si>
  <si>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</si>
  <si>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</si>
  <si>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</si>
  <si>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</si>
  <si>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</si>
  <si>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</si>
  <si>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</si>
  <si>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</si>
  <si>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</si>
  <si>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</si>
  <si>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</si>
  <si>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</si>
  <si>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</si>
  <si>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</si>
  <si>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</si>
  <si>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</si>
  <si>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</si>
  <si>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</si>
  <si>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</si>
  <si>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</si>
  <si>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</si>
  <si>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</si>
  <si>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</si>
  <si>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</si>
  <si>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</si>
  <si>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</si>
  <si>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</si>
  <si>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</si>
  <si>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</si>
  <si>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</si>
  <si>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</si>
  <si>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</si>
  <si>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</si>
  <si>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</si>
  <si>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</si>
  <si>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</si>
  <si>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</si>
  <si>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</si>
  <si>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</si>
  <si>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</si>
  <si>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</si>
  <si>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</si>
  <si>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</si>
  <si>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</si>
  <si>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</si>
  <si>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</si>
  <si>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</si>
  <si>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</si>
  <si>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</si>
  <si>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</si>
  <si>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</si>
  <si>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</si>
  <si>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</si>
  <si>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</si>
  <si>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</si>
  <si>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</si>
  <si>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</si>
  <si>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</si>
  <si>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</si>
  <si>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</si>
  <si>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</si>
  <si>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</si>
  <si>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</si>
  <si>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</si>
  <si>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</si>
  <si>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</si>
  <si>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</si>
  <si>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</si>
  <si>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</si>
  <si>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</si>
  <si>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</si>
  <si>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</si>
  <si>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</si>
  <si>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</si>
  <si>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</si>
  <si>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</si>
  <si>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</si>
  <si>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</si>
  <si>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</si>
  <si>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</si>
  <si>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</si>
  <si>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</si>
  <si>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</si>
  <si>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</si>
  <si>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</si>
  <si>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</si>
  <si>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</si>
  <si>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</si>
  <si>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</si>
  <si>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</si>
  <si>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</si>
  <si>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</si>
  <si>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</si>
  <si>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</si>
  <si>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</si>
  <si>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</si>
  <si>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</si>
  <si>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</si>
  <si>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</si>
  <si>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</si>
  <si>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</si>
  <si>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</si>
  <si>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</si>
  <si>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</si>
  <si>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</si>
  <si>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</si>
  <si>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</si>
  <si>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</si>
  <si>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</si>
  <si>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</si>
  <si>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</si>
  <si>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</si>
  <si>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</si>
  <si>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</si>
  <si>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</si>
  <si>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</si>
  <si>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</si>
  <si>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</si>
  <si>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</si>
  <si>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</si>
  <si>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</si>
  <si>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</si>
  <si>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</si>
  <si>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</si>
  <si>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</si>
  <si>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</si>
  <si>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</si>
  <si>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</si>
  <si>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</si>
  <si>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</si>
  <si>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</si>
  <si>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</si>
  <si>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</si>
  <si>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</si>
  <si>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</si>
  <si>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</si>
  <si>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</si>
  <si>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</si>
  <si>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</si>
  <si>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</si>
  <si>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</si>
  <si>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</si>
  <si>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</si>
  <si>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</si>
  <si>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</si>
  <si>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</si>
  <si>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</si>
  <si>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</si>
  <si>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</si>
  <si>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</si>
  <si>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</si>
  <si>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</si>
  <si>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</si>
  <si>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</si>
  <si>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</si>
  <si>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</si>
  <si>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</si>
  <si>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</si>
  <si>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</si>
  <si>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</si>
  <si>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</si>
  <si>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</si>
  <si>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</si>
  <si>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</si>
  <si>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</si>
  <si>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</si>
  <si>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</si>
  <si>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</si>
  <si>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</si>
  <si>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</si>
  <si>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</si>
  <si>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</si>
  <si>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</si>
  <si>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</si>
  <si>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</si>
  <si>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</si>
  <si>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</si>
  <si>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</si>
  <si>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</si>
  <si>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</si>
  <si>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</si>
  <si>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</si>
  <si>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</si>
  <si>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</si>
  <si>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</si>
  <si>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</si>
  <si>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</si>
  <si>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</si>
  <si>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</si>
  <si>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</si>
  <si>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</si>
  <si>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</si>
  <si>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</si>
  <si>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</si>
  <si>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</si>
  <si>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</si>
  <si>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</si>
  <si>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</si>
  <si>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</si>
  <si>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</si>
  <si>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</si>
  <si>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</si>
  <si>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</si>
  <si>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</si>
  <si>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</si>
  <si>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</si>
  <si>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</si>
  <si>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</si>
  <si>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</si>
  <si>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</si>
  <si>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</si>
  <si>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</si>
  <si>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</si>
  <si>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</si>
  <si>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</si>
  <si>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</si>
  <si>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</si>
  <si>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</si>
  <si>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</si>
  <si>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</si>
  <si>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</si>
  <si>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</si>
  <si>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</si>
  <si>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</si>
  <si>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</si>
  <si>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</si>
  <si>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</si>
  <si>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</si>
  <si>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</si>
  <si>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</si>
  <si>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</si>
  <si>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</si>
  <si>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</si>
  <si>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</si>
  <si>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</si>
  <si>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</si>
  <si>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</si>
  <si>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</si>
  <si>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</si>
  <si>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</si>
  <si>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</si>
  <si>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</si>
  <si>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</si>
  <si>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</si>
  <si>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</si>
  <si>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</si>
  <si>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</si>
  <si>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</si>
  <si>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</si>
  <si>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</si>
  <si>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</si>
  <si>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</si>
  <si>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</si>
  <si>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</si>
  <si>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</si>
  <si>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</si>
  <si>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</si>
  <si>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</si>
  <si>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</si>
  <si>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</si>
  <si>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</si>
  <si>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</si>
  <si>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</si>
  <si>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</si>
  <si>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</si>
  <si>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</si>
  <si>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</si>
  <si>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</si>
  <si>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</si>
  <si>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</si>
  <si>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</si>
  <si>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</si>
  <si>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</si>
  <si>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</si>
  <si>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</si>
  <si>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</si>
  <si>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</si>
  <si>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</si>
  <si>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</si>
  <si>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</si>
  <si>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</si>
  <si>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</si>
  <si>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</si>
  <si>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</si>
  <si>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</si>
  <si>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</si>
  <si>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</si>
  <si>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</si>
  <si>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</si>
  <si>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</si>
  <si>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</si>
  <si>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</si>
  <si>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</si>
  <si>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</si>
  <si>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</si>
  <si>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</si>
  <si>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</si>
  <si>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</si>
  <si>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</si>
  <si>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</si>
  <si>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</si>
  <si>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</si>
  <si>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</si>
  <si>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</si>
  <si>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</si>
  <si>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</si>
  <si>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</si>
  <si>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</si>
  <si>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</si>
  <si>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</si>
  <si>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</si>
  <si>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</si>
  <si>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</si>
  <si>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</si>
  <si>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</si>
  <si>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</si>
  <si>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</si>
  <si>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</si>
  <si>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</si>
  <si>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</si>
  <si>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</si>
  <si>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</si>
  <si>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</si>
  <si>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</si>
  <si>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</si>
  <si>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</si>
  <si>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</si>
  <si>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</si>
  <si>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</si>
  <si>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</si>
  <si>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</si>
  <si>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</si>
  <si>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</si>
  <si>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</si>
  <si>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</si>
  <si>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</si>
  <si>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</si>
  <si>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</si>
  <si>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</si>
  <si>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</si>
  <si>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</si>
  <si>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</si>
  <si>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</si>
  <si>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</si>
  <si>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</si>
  <si>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</si>
  <si>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</si>
  <si>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</si>
  <si>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</si>
  <si>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</si>
  <si>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</si>
  <si>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</si>
  <si>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</si>
  <si>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</si>
  <si>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</si>
  <si>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</si>
  <si>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</si>
  <si>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</si>
  <si>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</si>
  <si>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</si>
  <si>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</si>
  <si>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</si>
  <si>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</si>
  <si>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</si>
  <si>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</si>
  <si>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</si>
  <si>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</si>
  <si>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</si>
  <si>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</si>
  <si>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</si>
  <si>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</si>
  <si>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</si>
  <si>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</si>
  <si>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</si>
  <si>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</si>
  <si>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</si>
  <si>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</si>
  <si>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</si>
  <si>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</si>
  <si>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</si>
  <si>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</si>
  <si>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</si>
  <si>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</si>
  <si>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</si>
  <si>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</si>
  <si>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</si>
  <si>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</si>
  <si>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</si>
  <si>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</si>
  <si>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</si>
  <si>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</si>
  <si>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</si>
  <si>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</si>
  <si>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</si>
  <si>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</si>
  <si>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</si>
  <si>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</si>
  <si>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</si>
  <si>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</si>
  <si>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</si>
  <si>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</si>
  <si>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</si>
  <si>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</si>
  <si>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</si>
  <si>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</si>
  <si>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</si>
  <si>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</si>
  <si>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</si>
  <si>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</si>
  <si>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</si>
  <si>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</si>
  <si>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</si>
  <si>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</si>
  <si>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</si>
  <si>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</si>
  <si>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</si>
  <si>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</si>
  <si>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</si>
  <si>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</si>
  <si>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</si>
  <si>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</si>
  <si>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</si>
  <si>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</si>
  <si>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</si>
  <si>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</si>
  <si>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</si>
  <si>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</si>
  <si>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</si>
  <si>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</si>
  <si>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</si>
  <si>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</si>
  <si>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</si>
  <si>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</si>
  <si>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</si>
  <si>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</si>
  <si>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</si>
  <si>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</si>
  <si>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</si>
  <si>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</si>
  <si>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</si>
  <si>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</si>
  <si>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</si>
  <si>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</si>
  <si>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</si>
  <si>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</si>
  <si>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</si>
  <si>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</si>
  <si>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</si>
  <si>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</si>
  <si>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</si>
  <si>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</si>
  <si>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</si>
  <si>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</si>
  <si>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</si>
  <si>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</si>
  <si>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</si>
  <si>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</si>
  <si>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</si>
  <si>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</si>
  <si>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</si>
  <si>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</si>
  <si>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</si>
  <si>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</si>
  <si>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</si>
  <si>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</si>
  <si>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</si>
  <si>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</si>
  <si>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</si>
  <si>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</si>
  <si>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</si>
  <si>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</si>
  <si>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</si>
  <si>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</si>
  <si>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</si>
  <si>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</si>
  <si>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</si>
  <si>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</si>
  <si>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</si>
  <si>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</si>
  <si>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</si>
  <si>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</si>
  <si>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</si>
  <si>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</si>
  <si>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</si>
  <si>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</si>
  <si>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</si>
  <si>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</si>
  <si>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</si>
  <si>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</si>
  <si>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</si>
  <si>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</si>
  <si>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</si>
  <si>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</si>
  <si>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</si>
  <si>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</si>
  <si>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</si>
  <si>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</si>
  <si>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</si>
  <si>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</si>
  <si>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</si>
  <si>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</si>
  <si>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</si>
  <si>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</si>
  <si>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</si>
  <si>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</si>
  <si>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</si>
  <si>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</si>
  <si>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</si>
  <si>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</si>
  <si>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</si>
  <si>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</si>
  <si>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</si>
  <si>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</si>
  <si>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</si>
  <si>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</si>
  <si>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</si>
  <si>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</si>
  <si>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</si>
  <si>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</si>
  <si>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</si>
  <si>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</si>
  <si>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</si>
  <si>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</si>
  <si>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</si>
  <si>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</si>
  <si>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</si>
  <si>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</si>
  <si>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</si>
  <si>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</si>
  <si>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</si>
  <si>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</si>
  <si>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</si>
  <si>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</si>
  <si>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</si>
  <si>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</si>
  <si>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</si>
  <si>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</si>
  <si>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</si>
  <si>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</si>
  <si>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</si>
  <si>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</si>
  <si>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</si>
  <si>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</si>
  <si>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</si>
  <si>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</si>
  <si>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</si>
  <si>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</si>
  <si>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</si>
  <si>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</si>
  <si>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</si>
  <si>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</si>
  <si>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</si>
  <si>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</si>
  <si>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</si>
  <si>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</si>
  <si>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</si>
  <si>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</si>
  <si>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</si>
  <si>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</si>
  <si>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</si>
  <si>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</si>
  <si>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</si>
  <si>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</si>
  <si>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</si>
  <si>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</si>
  <si>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</si>
  <si>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</si>
  <si>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</si>
  <si>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</si>
  <si>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</si>
  <si>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</si>
  <si>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</si>
  <si>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</si>
  <si>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</si>
  <si>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</si>
  <si>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</si>
  <si>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</si>
  <si>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</si>
  <si>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</si>
  <si>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</si>
  <si>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</si>
  <si>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</si>
  <si>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</si>
  <si>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</si>
  <si>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</si>
  <si>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</si>
  <si>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</si>
  <si>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</si>
  <si>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</si>
  <si>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</si>
  <si>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</si>
  <si>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</si>
  <si>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</si>
  <si>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</si>
  <si>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</si>
  <si>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</si>
  <si>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</si>
  <si>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</si>
  <si>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</si>
  <si>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</si>
  <si>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</si>
  <si>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</si>
  <si>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</si>
  <si>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</si>
  <si>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</si>
  <si>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</si>
  <si>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</si>
  <si>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</si>
  <si>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</si>
  <si>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</si>
  <si>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</si>
  <si>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</si>
  <si>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</si>
  <si>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</si>
  <si>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</si>
  <si>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</si>
  <si>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</si>
  <si>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</si>
  <si>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</si>
  <si>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</si>
  <si>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</si>
  <si>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</si>
  <si>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</si>
  <si>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</si>
  <si>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</si>
  <si>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</si>
  <si>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</si>
  <si>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</si>
  <si>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</si>
  <si>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</si>
  <si>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</si>
  <si>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</si>
  <si>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</si>
  <si>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</si>
  <si>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</si>
  <si>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</si>
  <si>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</si>
  <si>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</si>
  <si>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</si>
  <si>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</si>
  <si>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</si>
  <si>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</si>
  <si>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</si>
  <si>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</si>
  <si>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</si>
  <si>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</si>
  <si>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</si>
  <si>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</si>
  <si>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</si>
  <si>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</si>
  <si>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</si>
  <si>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</si>
  <si>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</si>
  <si>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</si>
  <si>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</si>
  <si>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</si>
  <si>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</si>
  <si>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</si>
  <si>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</si>
  <si>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</si>
  <si>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</si>
  <si>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</si>
  <si>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</si>
  <si>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</si>
  <si>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</si>
  <si>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</si>
  <si>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</si>
  <si>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</si>
  <si>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</si>
  <si>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</si>
  <si>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</si>
  <si>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</si>
  <si>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</si>
  <si>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</si>
  <si>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</si>
  <si>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</si>
  <si>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</si>
  <si>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</si>
  <si>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</si>
  <si>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</si>
  <si>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</si>
  <si>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</si>
  <si>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</si>
  <si>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</si>
  <si>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</si>
  <si>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</si>
  <si>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</si>
  <si>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</si>
  <si>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</si>
  <si>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</si>
  <si>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</si>
  <si>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</si>
  <si>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</si>
  <si>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</si>
  <si>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</si>
  <si>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</si>
  <si>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</si>
  <si>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</si>
  <si>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</si>
  <si>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</si>
  <si>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</si>
  <si>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</si>
  <si>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</si>
  <si>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</si>
  <si>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</si>
  <si>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</si>
  <si>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</si>
  <si>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</si>
  <si>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</si>
  <si>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</si>
  <si>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</si>
  <si>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</si>
  <si>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</si>
  <si>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</si>
  <si>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</si>
  <si>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</si>
  <si>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</si>
  <si>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</si>
  <si>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</si>
  <si>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</si>
  <si>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</si>
  <si>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</si>
  <si>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</si>
  <si>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</si>
  <si>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</si>
  <si>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</si>
  <si>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</si>
  <si>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</si>
  <si>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</si>
  <si>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</si>
  <si>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</si>
  <si>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</si>
  <si>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</si>
  <si>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</si>
  <si>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</si>
  <si>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</si>
  <si>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</si>
  <si>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</si>
  <si>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</si>
  <si>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</si>
  <si>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</si>
  <si>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</si>
  <si>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</si>
  <si>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</si>
  <si>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</si>
  <si>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</si>
  <si>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</si>
  <si>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</si>
  <si>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</si>
  <si>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</si>
  <si>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</si>
  <si>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</si>
  <si>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</si>
  <si>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</si>
  <si>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</si>
  <si>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</si>
  <si>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</si>
  <si>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</si>
  <si>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</si>
  <si>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</si>
  <si>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</si>
  <si>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</si>
  <si>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</si>
  <si>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</si>
  <si>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</si>
  <si>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</si>
  <si>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</si>
  <si>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</si>
  <si>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</si>
  <si>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</si>
  <si>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</si>
  <si>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</si>
  <si>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</si>
  <si>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</si>
  <si>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</si>
  <si>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</si>
  <si>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</si>
  <si>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</si>
  <si>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</si>
  <si>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</si>
  <si>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</si>
  <si>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</si>
  <si>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</si>
  <si>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</si>
  <si>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</si>
  <si>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</si>
  <si>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</si>
  <si>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</si>
  <si>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</si>
  <si>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</si>
  <si>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</si>
  <si>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</si>
  <si>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</si>
  <si>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</si>
  <si>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</si>
  <si>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</si>
  <si>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</si>
  <si>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</si>
  <si>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</si>
  <si>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</si>
  <si>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</si>
  <si>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</si>
  <si>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</si>
  <si>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</si>
  <si>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</si>
  <si>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</si>
  <si>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</si>
  <si>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</si>
  <si>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</si>
  <si>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</si>
  <si>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</si>
  <si>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</si>
  <si>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</si>
  <si>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</si>
  <si>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</si>
  <si>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</si>
  <si>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</si>
  <si>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</si>
  <si>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</si>
  <si>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</si>
  <si>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</si>
  <si>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</si>
  <si>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</si>
  <si>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</si>
  <si>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</si>
  <si>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</si>
  <si>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</si>
  <si>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</si>
  <si>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</si>
  <si>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</si>
  <si>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</si>
  <si>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</si>
  <si>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</si>
  <si>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</si>
  <si>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</si>
  <si>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</si>
  <si>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</si>
  <si>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</si>
  <si>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</si>
  <si>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</si>
  <si>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</si>
  <si>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</si>
  <si>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</si>
  <si>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</si>
  <si>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</si>
  <si>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</si>
  <si>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</si>
  <si>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</si>
  <si>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</si>
  <si>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</si>
  <si>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</si>
  <si>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</si>
  <si>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</si>
  <si>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</si>
  <si>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</si>
  <si>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</si>
  <si>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</si>
  <si>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</si>
  <si>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</si>
  <si>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</si>
  <si>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</si>
  <si>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</si>
  <si>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</si>
  <si>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</si>
  <si>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</si>
  <si>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</si>
  <si>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</si>
  <si>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</si>
  <si>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</si>
  <si>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</si>
  <si>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</si>
  <si>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</si>
  <si>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</si>
  <si>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</si>
  <si>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</si>
  <si>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</si>
  <si>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</si>
  <si>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</si>
  <si>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</si>
  <si>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</si>
  <si>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</si>
  <si>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</si>
  <si>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</si>
  <si>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</si>
  <si>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</si>
  <si>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</si>
  <si>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</si>
  <si>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</si>
  <si>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</si>
  <si>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</si>
  <si>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</si>
  <si>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</si>
  <si>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</si>
  <si>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</si>
  <si>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</si>
  <si>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</si>
  <si>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</si>
  <si>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</si>
  <si>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</si>
  <si>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</si>
  <si>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</si>
  <si>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</si>
  <si>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</si>
  <si>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</si>
  <si>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</si>
  <si>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</si>
  <si>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</si>
  <si>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</si>
  <si>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</si>
  <si>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</si>
  <si>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</si>
  <si>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</si>
  <si>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</si>
  <si>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</si>
  <si>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</si>
  <si>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</si>
  <si>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</si>
  <si>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</si>
  <si>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</si>
  <si>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</si>
  <si>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</si>
  <si>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</si>
  <si>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</si>
  <si>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</si>
  <si>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</si>
  <si>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</si>
  <si>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</si>
  <si>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</si>
  <si>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</si>
  <si>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</si>
  <si>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</si>
  <si>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</si>
  <si>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</si>
  <si>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</si>
  <si>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</si>
  <si>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</si>
  <si>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</si>
  <si>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</si>
  <si>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</si>
  <si>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</si>
  <si>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</si>
  <si>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</si>
  <si>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</si>
  <si>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</si>
  <si>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</si>
  <si>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</si>
  <si>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</si>
  <si>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</si>
  <si>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</si>
  <si>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</si>
  <si>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</si>
  <si>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</si>
  <si>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</si>
  <si>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</si>
  <si>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</si>
  <si>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</si>
  <si>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</si>
  <si>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</si>
  <si>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</si>
  <si>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</si>
  <si>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</si>
  <si>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</si>
  <si>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</si>
  <si>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</si>
  <si>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</si>
  <si>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</si>
  <si>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</si>
  <si>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</si>
  <si>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</si>
  <si>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</si>
  <si>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</si>
  <si>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</si>
  <si>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</si>
  <si>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</si>
  <si>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</si>
  <si>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</si>
  <si>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</si>
  <si>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</si>
  <si>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</si>
  <si>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</si>
  <si>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</si>
  <si>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</si>
  <si>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</si>
  <si>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</si>
  <si>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</si>
  <si>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</si>
  <si>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</si>
  <si>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</si>
  <si>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</si>
  <si>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</si>
  <si>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</si>
  <si>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</si>
  <si>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</si>
  <si>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</si>
  <si>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</si>
  <si>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</si>
  <si>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</si>
  <si>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</si>
  <si>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</si>
  <si>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</si>
  <si>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</si>
  <si>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</si>
  <si>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</si>
  <si>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</si>
  <si>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</si>
  <si>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</si>
  <si>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</si>
  <si>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</si>
  <si>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</si>
  <si>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</si>
  <si>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</si>
  <si>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</si>
  <si>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</si>
  <si>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</si>
  <si>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</si>
  <si>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</si>
  <si>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</si>
  <si>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</si>
  <si>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</si>
  <si>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</si>
  <si>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</si>
  <si>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</si>
  <si>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</si>
  <si>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</si>
  <si>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</si>
  <si>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</si>
  <si>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</si>
  <si>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</si>
  <si>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</si>
  <si>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</si>
  <si>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</si>
  <si>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</si>
  <si>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</si>
  <si>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</si>
  <si>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</si>
  <si>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</si>
  <si>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</si>
  <si>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</si>
  <si>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</si>
  <si>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</si>
  <si>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</si>
  <si>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</si>
  <si>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</si>
  <si>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</si>
  <si>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</si>
  <si>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</si>
  <si>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</si>
  <si>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</si>
  <si>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</si>
  <si>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</si>
  <si>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</si>
  <si>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</si>
  <si>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</si>
  <si>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</si>
  <si>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</si>
  <si>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</si>
  <si>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</si>
  <si>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</si>
  <si>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</si>
  <si>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</si>
  <si>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</si>
  <si>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</si>
  <si>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</si>
  <si>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</si>
  <si>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</si>
  <si>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</si>
  <si>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</si>
  <si>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</si>
  <si>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</si>
  <si>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</si>
  <si>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</si>
  <si>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</si>
  <si>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</si>
  <si>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</si>
  <si>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</si>
  <si>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</si>
  <si>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</si>
  <si>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</si>
  <si>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</si>
  <si>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</si>
  <si>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</si>
  <si>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</si>
  <si>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</si>
  <si>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</si>
  <si>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</si>
  <si>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</si>
  <si>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</si>
  <si>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</si>
  <si>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</si>
  <si>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</si>
  <si>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</si>
  <si>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</si>
  <si>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</si>
  <si>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</si>
  <si>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</si>
  <si>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</si>
  <si>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</si>
  <si>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</si>
  <si>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</si>
  <si>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</si>
  <si>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</si>
  <si>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</si>
  <si>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</si>
  <si>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</si>
  <si>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</si>
  <si>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</si>
  <si>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</si>
  <si>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</si>
  <si>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</si>
  <si>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</si>
  <si>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</si>
  <si>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</si>
  <si>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</si>
  <si>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</si>
  <si>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</si>
  <si>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</si>
  <si>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</si>
  <si>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</si>
  <si>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</si>
  <si>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</si>
  <si>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</si>
  <si>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</si>
  <si>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</si>
  <si>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</si>
  <si>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</si>
  <si>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</si>
  <si>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</si>
  <si>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</si>
  <si>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</si>
  <si>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</si>
  <si>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</si>
  <si>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</si>
  <si>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</si>
  <si>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</si>
  <si>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</si>
  <si>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</si>
  <si>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</si>
  <si>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</si>
  <si>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</si>
  <si>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</si>
  <si>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</si>
  <si>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</si>
  <si>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</si>
  <si>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</si>
  <si>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</si>
  <si>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</si>
  <si>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</si>
  <si>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</si>
  <si>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</si>
  <si>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</si>
  <si>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</si>
  <si>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</si>
  <si>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</si>
  <si>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</si>
  <si>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</si>
  <si>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</si>
  <si>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</si>
  <si>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</si>
  <si>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</si>
  <si>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</si>
  <si>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</si>
  <si>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</si>
  <si>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</si>
  <si>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</si>
  <si>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</si>
  <si>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</si>
  <si>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</si>
  <si>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</si>
  <si>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</si>
  <si>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</si>
  <si>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</si>
  <si>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</si>
  <si>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</si>
  <si>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</si>
  <si>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</si>
  <si>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</si>
  <si>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</si>
  <si>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</si>
  <si>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</si>
  <si>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</si>
  <si>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</si>
  <si>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</si>
  <si>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</si>
  <si>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</si>
  <si>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</si>
  <si>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</si>
  <si>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</si>
  <si>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</si>
  <si>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</si>
  <si>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</si>
  <si>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</si>
  <si>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</si>
  <si>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</si>
  <si>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</si>
  <si>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</si>
  <si>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</si>
  <si>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</si>
  <si>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</si>
  <si>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</si>
  <si>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</si>
  <si>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</si>
  <si>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</si>
  <si>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</si>
  <si>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</si>
  <si>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</si>
  <si>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</si>
  <si>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</si>
  <si>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</si>
  <si>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</si>
  <si>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</si>
  <si>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</si>
  <si>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</si>
  <si>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</si>
  <si>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</si>
  <si>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</si>
  <si>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</si>
  <si>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</si>
  <si>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</si>
  <si>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</si>
  <si>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</si>
  <si>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</si>
  <si>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</si>
  <si>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</si>
  <si>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</si>
  <si>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</si>
  <si>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</si>
  <si>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</si>
  <si>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</si>
  <si>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</si>
  <si>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</si>
  <si>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</si>
  <si>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</si>
  <si>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</si>
  <si>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</si>
  <si>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</si>
  <si>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</si>
  <si>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</si>
  <si>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</si>
  <si>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</si>
  <si>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</si>
  <si>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</si>
  <si>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</si>
  <si>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</si>
  <si>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</si>
  <si>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</si>
  <si>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</si>
  <si>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</si>
  <si>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</si>
  <si>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</si>
  <si>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</si>
  <si>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</si>
  <si>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</si>
  <si>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</si>
  <si>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</si>
  <si>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</si>
  <si>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</si>
  <si>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</si>
  <si>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</si>
  <si>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</si>
  <si>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</si>
  <si>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</si>
  <si>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</si>
  <si>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</si>
  <si>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</si>
  <si>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</si>
  <si>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</si>
  <si>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</si>
  <si>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</si>
  <si>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</si>
  <si>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</si>
  <si>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</si>
  <si>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</si>
  <si>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</si>
  <si>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</si>
  <si>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</si>
  <si>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</si>
  <si>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</si>
  <si>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</si>
  <si>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</si>
  <si>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</si>
  <si>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</si>
  <si>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</si>
  <si>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</si>
  <si>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</si>
  <si>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</si>
  <si>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</si>
  <si>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</si>
  <si>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</si>
  <si>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</si>
  <si>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</si>
  <si>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</si>
  <si>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</si>
  <si>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</si>
  <si>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</si>
  <si>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</si>
  <si>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</si>
  <si>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</si>
  <si>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</si>
  <si>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</si>
  <si>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</si>
  <si>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</si>
  <si>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</si>
  <si>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</si>
  <si>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</si>
  <si>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</si>
  <si>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</si>
  <si>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</si>
  <si>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</si>
  <si>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</si>
  <si>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</si>
  <si>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</si>
  <si>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</si>
  <si>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</si>
  <si>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</si>
  <si>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</si>
  <si>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</si>
  <si>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</si>
  <si>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</si>
  <si>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</si>
  <si>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</si>
  <si>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</si>
  <si>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</si>
  <si>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</si>
  <si>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</si>
  <si>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</si>
  <si>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</si>
  <si>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</si>
  <si>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</si>
  <si>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</si>
  <si>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</si>
  <si>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</si>
  <si>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</si>
  <si>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</si>
  <si>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</si>
  <si>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</si>
  <si>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</si>
  <si>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</si>
  <si>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</si>
  <si>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</si>
  <si>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</si>
  <si>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</si>
  <si>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</si>
  <si>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</si>
  <si>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</si>
  <si>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</si>
  <si>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</si>
  <si>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</si>
  <si>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</si>
  <si>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</si>
  <si>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</si>
  <si>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</si>
  <si>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</si>
  <si>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</si>
  <si>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</si>
  <si>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</si>
  <si>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</si>
  <si>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</si>
  <si>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</si>
  <si>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</si>
  <si>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</si>
  <si>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</si>
  <si>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</si>
  <si>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</si>
  <si>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</si>
  <si>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</si>
  <si>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</si>
  <si>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</si>
  <si>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</si>
  <si>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</si>
  <si>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</si>
  <si>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</si>
  <si>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</si>
  <si>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</si>
  <si>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</si>
  <si>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</si>
  <si>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</si>
  <si>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</si>
  <si>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</si>
  <si>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</si>
  <si>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</si>
  <si>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</si>
  <si>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</si>
  <si>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</si>
  <si>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</si>
  <si>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</si>
  <si>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</si>
  <si>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</si>
  <si>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</si>
  <si>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</si>
  <si>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</si>
  <si>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</si>
  <si>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</si>
  <si>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</si>
  <si>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</si>
  <si>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</si>
  <si>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</si>
  <si>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</si>
  <si>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</si>
  <si>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</si>
  <si>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</si>
  <si>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</si>
  <si>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</si>
  <si>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</si>
  <si>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</si>
  <si>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</si>
  <si>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</si>
  <si>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</si>
  <si>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</si>
  <si>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</si>
  <si>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</si>
  <si>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</si>
  <si>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</si>
  <si>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</si>
  <si>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</si>
  <si>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</si>
  <si>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</si>
  <si>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</si>
  <si>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</si>
  <si>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</si>
  <si>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</si>
  <si>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</si>
  <si>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</si>
  <si>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</si>
  <si>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</si>
  <si>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</si>
  <si>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</si>
  <si>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</si>
  <si>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</si>
  <si>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</si>
  <si>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</si>
  <si>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</si>
  <si>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</si>
  <si>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</si>
  <si>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</si>
  <si>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</si>
  <si>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</si>
  <si>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</si>
  <si>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</si>
  <si>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</si>
  <si>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</si>
  <si>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</si>
  <si>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</si>
  <si>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</si>
  <si>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</si>
  <si>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</si>
  <si>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</si>
  <si>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</si>
  <si>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</si>
  <si>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</si>
  <si>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</si>
  <si>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</si>
  <si>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</si>
  <si>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</si>
  <si>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</si>
  <si>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</si>
  <si>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</si>
  <si>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</si>
  <si>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</si>
  <si>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</si>
  <si>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</si>
  <si>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</si>
  <si>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</si>
  <si>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</si>
  <si>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</si>
  <si>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</si>
  <si>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</si>
  <si>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</si>
  <si>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</si>
  <si>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</si>
  <si>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</si>
  <si>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</si>
  <si>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</si>
  <si>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</si>
  <si>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</si>
  <si>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</si>
  <si>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</si>
  <si>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</si>
  <si>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</si>
  <si>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</si>
  <si>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</si>
  <si>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</si>
  <si>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</si>
  <si>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</si>
  <si>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</si>
  <si>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</si>
  <si>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</si>
  <si>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</si>
  <si>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</si>
  <si>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</si>
  <si>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</si>
  <si>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</si>
  <si>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</si>
  <si>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</si>
  <si>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</si>
  <si>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</si>
  <si>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</si>
  <si>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</si>
  <si>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</si>
  <si>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</si>
  <si>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</si>
  <si>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</si>
  <si>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</si>
  <si>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</si>
  <si>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</si>
  <si>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</si>
  <si>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</si>
  <si>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</si>
  <si>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</si>
  <si>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</si>
  <si>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</si>
  <si>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</si>
  <si>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</si>
  <si>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</si>
  <si>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</si>
  <si>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</si>
  <si>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</si>
  <si>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</si>
  <si>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</si>
  <si>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</si>
  <si>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</si>
  <si>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</si>
  <si>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</si>
  <si>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</si>
  <si>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</si>
  <si>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</si>
  <si>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</si>
  <si>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</si>
  <si>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</si>
  <si>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</si>
  <si>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</si>
  <si>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</si>
  <si>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</si>
  <si>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</si>
  <si>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</si>
  <si>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</si>
  <si>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</si>
  <si>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</si>
  <si>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</si>
  <si>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</si>
  <si>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</si>
  <si>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</si>
  <si>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</si>
  <si>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</si>
  <si>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</si>
  <si>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</si>
  <si>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</si>
  <si>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</si>
  <si>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</si>
  <si>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</si>
  <si>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</si>
  <si>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</si>
  <si>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</si>
  <si>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</si>
  <si>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</si>
  <si>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</si>
  <si>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</si>
  <si>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</si>
  <si>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</si>
  <si>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</si>
  <si>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</si>
  <si>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</si>
  <si>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</si>
  <si>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</si>
  <si>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</si>
  <si>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</si>
  <si>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</si>
  <si>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</si>
  <si>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</si>
  <si>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</si>
  <si>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</si>
  <si>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</si>
  <si>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</si>
  <si>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</si>
  <si>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</si>
  <si>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</si>
  <si>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</si>
  <si>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</si>
  <si>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</si>
  <si>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</si>
  <si>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</si>
  <si>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</si>
  <si>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</si>
  <si>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</si>
  <si>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</si>
  <si>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</si>
  <si>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</si>
  <si>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</si>
  <si>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</si>
  <si>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</si>
  <si>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</si>
  <si>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</si>
  <si>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</si>
  <si>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</si>
  <si>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</si>
  <si>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</si>
  <si>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</si>
  <si>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</si>
  <si>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</si>
  <si>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</si>
  <si>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</si>
  <si>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</si>
  <si>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</si>
  <si>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</si>
  <si>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</si>
  <si>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</si>
  <si>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</si>
  <si>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</si>
  <si>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</si>
  <si>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</si>
  <si>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</si>
  <si>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</si>
  <si>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</si>
  <si>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</si>
  <si>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</si>
  <si>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</si>
  <si>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</si>
  <si>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</si>
  <si>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</si>
  <si>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</si>
  <si>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</si>
  <si>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</si>
  <si>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</si>
  <si>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</si>
  <si>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</si>
  <si>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</si>
  <si>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</si>
  <si>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</si>
  <si>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</si>
  <si>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</si>
  <si>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</si>
  <si>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</si>
  <si>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</si>
  <si>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</si>
  <si>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</si>
  <si>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</si>
  <si>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</si>
  <si>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</si>
  <si>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</si>
  <si>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(All)</t>
  </si>
  <si>
    <t>(Multiple Items)</t>
  </si>
  <si>
    <t>Column Labels</t>
  </si>
  <si>
    <t>Grand Total</t>
  </si>
  <si>
    <t>Row Labels</t>
  </si>
  <si>
    <t>Count of Parent Category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</si>
  <si>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</si>
  <si>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</si>
  <si>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</si>
  <si>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</si>
  <si>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</si>
  <si>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</si>
  <si>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</si>
  <si>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</si>
  <si>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</si>
  <si>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</si>
  <si>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</si>
  <si>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</si>
  <si>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</si>
  <si>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</si>
  <si>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</si>
  <si>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</si>
  <si>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</si>
  <si>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</si>
  <si>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</si>
  <si>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</si>
  <si>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</si>
  <si>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</si>
  <si>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</si>
  <si>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</si>
  <si>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</si>
  <si>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</si>
  <si>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</si>
  <si>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</si>
  <si>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</si>
  <si>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</si>
  <si>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</si>
  <si>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</si>
  <si>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</si>
  <si>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</si>
  <si>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</si>
  <si>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</si>
  <si>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</si>
  <si>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</si>
  <si>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</si>
  <si>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</si>
  <si>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</si>
  <si>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</si>
  <si>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</si>
  <si>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</si>
  <si>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</si>
  <si>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</si>
  <si>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</si>
  <si>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</si>
  <si>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</si>
  <si>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</si>
  <si>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</si>
  <si>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</si>
  <si>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</si>
  <si>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</si>
  <si>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</si>
  <si>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</si>
  <si>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</si>
  <si>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</si>
  <si>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</si>
  <si>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</si>
  <si>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</si>
  <si>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</si>
  <si>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</si>
  <si>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</si>
  <si>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</si>
  <si>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</si>
  <si>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</si>
  <si>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</si>
  <si>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mean_successful:</t>
  </si>
  <si>
    <t>mean_failed:</t>
  </si>
  <si>
    <t>minimum_successful:</t>
  </si>
  <si>
    <t>maximum_successful:</t>
  </si>
  <si>
    <t>minimum_failed:</t>
  </si>
  <si>
    <t>maximum_failed:</t>
  </si>
  <si>
    <t>median_successful:</t>
  </si>
  <si>
    <t>median_failed:</t>
  </si>
  <si>
    <t>variance_successful:</t>
  </si>
  <si>
    <t>variance_failed:</t>
  </si>
  <si>
    <t>stddev_successful:</t>
  </si>
  <si>
    <t>stddev_failed:</t>
  </si>
  <si>
    <t>journalism</t>
  </si>
  <si>
    <t>Summary Statistics: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</si>
</sst>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118"/>
      <name val="Nunito Sans"/>
    </font>
    <font>
      <b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4" fontId="19" fillId="0" borderId="0" xfId="0" applyNumberFormat="1" applyFont="1"/>
    <xf numFmtId="1" fontId="0" fillId="0" borderId="0" xfId="0" applyNumberFormat="1"/>
    <xf numFmtId="1" fontId="0" fillId="0" borderId="0" xfId="42" applyNumberFormat="1" applyFont="1"/>
    <xf numFmtId="0" fontId="16" fillId="0" borderId="0" xfId="0" applyFont="1"/>
    <xf numFmtId="0" fontId="2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67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 Outcome!PivotTable5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685231006825647E-2"/>
          <c:y val="3.9900249376558602E-2"/>
          <c:w val="0.85707111414222825"/>
          <c:h val="0.914717536866495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1-6C46-AED8-A00DCC1D9EEB}"/>
            </c:ext>
          </c:extLst>
        </c:ser>
        <c:ser>
          <c:idx val="1"/>
          <c:order val="1"/>
          <c:tx>
            <c:strRef>
              <c:f>'Category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1-6C46-AED8-A00DCC1D9EEB}"/>
            </c:ext>
          </c:extLst>
        </c:ser>
        <c:ser>
          <c:idx val="2"/>
          <c:order val="2"/>
          <c:tx>
            <c:strRef>
              <c:f>'Category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1-6C46-AED8-A00DCC1D9EEB}"/>
            </c:ext>
          </c:extLst>
        </c:ser>
        <c:ser>
          <c:idx val="3"/>
          <c:order val="3"/>
          <c:tx>
            <c:strRef>
              <c:f>'Category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C1-6C46-AED8-A00DCC1D9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2890624"/>
        <c:axId val="155390544"/>
      </c:barChart>
      <c:catAx>
        <c:axId val="6328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90544"/>
        <c:crosses val="autoZero"/>
        <c:auto val="1"/>
        <c:lblAlgn val="ctr"/>
        <c:lblOffset val="100"/>
        <c:noMultiLvlLbl val="0"/>
      </c:catAx>
      <c:valAx>
        <c:axId val="1553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8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 Outcome!PivotTable6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4-C446-B4C9-139B67CD776A}"/>
            </c:ext>
          </c:extLst>
        </c:ser>
        <c:ser>
          <c:idx val="1"/>
          <c:order val="1"/>
          <c:tx>
            <c:strRef>
              <c:f>'Sub-Category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Outcome'!$A$5:$A$29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14-C446-B4C9-139B67CD776A}"/>
            </c:ext>
          </c:extLst>
        </c:ser>
        <c:ser>
          <c:idx val="2"/>
          <c:order val="2"/>
          <c:tx>
            <c:strRef>
              <c:f>'Sub-Category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Outcome'!$A$5:$A$29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14-C446-B4C9-139B67CD776A}"/>
            </c:ext>
          </c:extLst>
        </c:ser>
        <c:ser>
          <c:idx val="3"/>
          <c:order val="3"/>
          <c:tx>
            <c:strRef>
              <c:f>'Sub-Category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Outcome'!$A$5:$A$29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14-C446-B4C9-139B67CD7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93935"/>
        <c:axId val="74095583"/>
      </c:barChart>
      <c:catAx>
        <c:axId val="7409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5583"/>
        <c:crosses val="autoZero"/>
        <c:auto val="1"/>
        <c:lblAlgn val="ctr"/>
        <c:lblOffset val="100"/>
        <c:noMultiLvlLbl val="0"/>
      </c:catAx>
      <c:valAx>
        <c:axId val="7409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[Crowdfunding.xlsx]Outcome by Time!PivotTable7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580605055946955E-2"/>
          <c:y val="1.3561777000097209E-2"/>
          <c:w val="0.84007413546990839"/>
          <c:h val="0.91555983279867792"/>
        </c:manualLayout>
      </c:layout>
      <c:lineChart>
        <c:grouping val="standard"/>
        <c:varyColors val="0"/>
        <c:ser>
          <c:idx val="0"/>
          <c:order val="0"/>
          <c:tx>
            <c:strRef>
              <c:f>'Outcome by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7-9548-86A3-CAE4D545DE6D}"/>
            </c:ext>
          </c:extLst>
        </c:ser>
        <c:ser>
          <c:idx val="1"/>
          <c:order val="1"/>
          <c:tx>
            <c:strRef>
              <c:f>'Outcome by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D7-9548-86A3-CAE4D545DE6D}"/>
            </c:ext>
          </c:extLst>
        </c:ser>
        <c:ser>
          <c:idx val="2"/>
          <c:order val="2"/>
          <c:tx>
            <c:strRef>
              <c:f>'Outcome by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D7-9548-86A3-CAE4D545D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69919"/>
        <c:axId val="73984143"/>
      </c:lineChart>
      <c:catAx>
        <c:axId val="7406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84143"/>
        <c:crosses val="autoZero"/>
        <c:auto val="1"/>
        <c:lblAlgn val="ctr"/>
        <c:lblOffset val="100"/>
        <c:noMultiLvlLbl val="0"/>
      </c:catAx>
      <c:valAx>
        <c:axId val="739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6-3C40-99EA-1916249DF10F}"/>
            </c:ext>
          </c:extLst>
        </c:ser>
        <c:ser>
          <c:idx val="1"/>
          <c:order val="1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6-3C40-99EA-1916249DF10F}"/>
            </c:ext>
          </c:extLst>
        </c:ser>
        <c:ser>
          <c:idx val="2"/>
          <c:order val="2"/>
          <c:tx>
            <c:strRef>
              <c:f>'Outcome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F6-3C40-99EA-1916249DF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12495"/>
        <c:axId val="73614143"/>
      </c:lineChart>
      <c:catAx>
        <c:axId val="7361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4143"/>
        <c:crosses val="autoZero"/>
        <c:auto val="1"/>
        <c:lblAlgn val="ctr"/>
        <c:lblOffset val="100"/>
        <c:noMultiLvlLbl val="0"/>
      </c:catAx>
      <c:valAx>
        <c:axId val="7361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12700</xdr:rowOff>
    </xdr:from>
    <xdr:to>
      <xdr:col>17</xdr:col>
      <xdr:colOff>228600</xdr:colOff>
      <xdr:row>27</xdr:row>
      <xdr:rowOff>88900</xdr:rowOff>
    </xdr:to>
    <xdr:graphicFrame macro="">
      <xdr:nvGraphicFramePr>
        <xdr:cNvPr id="8" name="Chart 7" descr="Chart shows theater as the largest category, film&amp;video, music, and technology as mid-size categories, food, games, photography,  publishing, and technology as small categories, and journalism as a very small category.&#10;">
          <a:extLst>
            <a:ext uri="{FF2B5EF4-FFF2-40B4-BE49-F238E27FC236}">
              <a16:creationId xmlns:a16="http://schemas.microsoft.com/office/drawing/2014/main" id="{B144836D-F5E7-9E9D-7EDB-B21760D13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2</xdr:row>
      <xdr:rowOff>165100</xdr:rowOff>
    </xdr:from>
    <xdr:to>
      <xdr:col>17</xdr:col>
      <xdr:colOff>279400</xdr:colOff>
      <xdr:row>30</xdr:row>
      <xdr:rowOff>114300</xdr:rowOff>
    </xdr:to>
    <xdr:graphicFrame macro="">
      <xdr:nvGraphicFramePr>
        <xdr:cNvPr id="5" name="Chart 4" descr="Chart shows plays as an overwhelmingly large sub-category, rock, documentary, animation, drama, food trucks, indie rock, photography and books, video games, wearables, and web as mid-size categories, and all other categories from the chart as very small categories. ">
          <a:extLst>
            <a:ext uri="{FF2B5EF4-FFF2-40B4-BE49-F238E27FC236}">
              <a16:creationId xmlns:a16="http://schemas.microsoft.com/office/drawing/2014/main" id="{CF2D1DE2-394A-EBA1-793B-47BB95015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</xdr:row>
      <xdr:rowOff>127000</xdr:rowOff>
    </xdr:from>
    <xdr:to>
      <xdr:col>16</xdr:col>
      <xdr:colOff>12700</xdr:colOff>
      <xdr:row>27</xdr:row>
      <xdr:rowOff>127000</xdr:rowOff>
    </xdr:to>
    <xdr:graphicFrame macro="">
      <xdr:nvGraphicFramePr>
        <xdr:cNvPr id="2" name="Chart 1" descr="Successful projects outnumber failed projects, which outnumber canceled projects. ">
          <a:extLst>
            <a:ext uri="{FF2B5EF4-FFF2-40B4-BE49-F238E27FC236}">
              <a16:creationId xmlns:a16="http://schemas.microsoft.com/office/drawing/2014/main" id="{0EBC2A62-633D-22DA-D6FD-75729D20D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939800</xdr:colOff>
      <xdr:row>14</xdr:row>
      <xdr:rowOff>184150</xdr:rowOff>
    </xdr:from>
    <xdr:to>
      <xdr:col>8</xdr:col>
      <xdr:colOff>190500</xdr:colOff>
      <xdr:row>41</xdr:row>
      <xdr:rowOff>63500</xdr:rowOff>
    </xdr:to>
    <xdr:graphicFrame macro="">
      <xdr:nvGraphicFramePr>
        <xdr:cNvPr id="10" name="Chart 9" descr="Percentage of canceled projects is very low. Percentage of successful projects outweighs failed projects in all but from around 8,000 to 10,500 and in projects greater than 50,000.">
          <a:extLst>
            <a:ext uri="{FF2B5EF4-FFF2-40B4-BE49-F238E27FC236}">
              <a16:creationId xmlns:a16="http://schemas.microsoft.com/office/drawing/2014/main" id="{B127FA38-0397-7BED-F68A-BCB1605DD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rek Price" refreshedDate="44913.034882060187" createdVersion="8" refreshedVersion="8" minRefreshableVersion="3" recordCount="1001" xr:uid="{4116AE77-FC2B-4A43-B624-5CC479BD4504}">
  <cacheSource type="worksheet">
    <worksheetSource ref="A1:B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rek Price" refreshedDate="44913.835338194447" createdVersion="8" refreshedVersion="8" minRefreshableVersion="3" recordCount="1001" xr:uid="{E8D83762-03EE-FB43-998E-83DB92955387}">
  <cacheSource type="worksheet">
    <worksheetSource ref="A1:B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E9289-30A1-FB48-9B4B-EE7F9DB90899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Parent Category" fld="16" subtotal="count" baseField="0" baseItem="0"/>
  </dataFields>
  <chartFormats count="5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5EF5C6-EA58-9C42-A5BC-F6FED3786BE6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Sub-Category" fld="17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26BAB-BBEC-BE41-BE70-44E6B89E28FC}" name="PivotTable7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x="1"/>
        <item x="2"/>
        <item x="3"/>
        <item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abSelected="1" workbookViewId="0">
      <selection activeCell="I12" sqref="I1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.33203125" customWidth="1"/>
    <col min="6" max="6" width="20" customWidth="1"/>
    <col min="7" max="7" width="15.33203125" customWidth="1"/>
    <col min="8" max="8" width="17.6640625" customWidth="1"/>
    <col min="9" max="9" width="21.33203125" customWidth="1"/>
    <col min="10" max="10" width="13.5" customWidth="1"/>
    <col min="11" max="11" width="14.83203125" customWidth="1"/>
    <col min="12" max="12" width="17.33203125" customWidth="1"/>
    <col min="13" max="13" width="16.5" customWidth="1"/>
    <col min="14" max="14" width="18.5" customWidth="1"/>
    <col min="15" max="15" width="18.83203125" customWidth="1"/>
    <col min="16" max="16" width="16.1640625" customWidth="1"/>
    <col min="18" max="18" width="31" customWidth="1"/>
    <col min="19" max="19" width="22.6640625" customWidth="1"/>
    <col min="20" max="20" width="23.33203125" customWidth="1"/>
    <col min="21" max="21" width="24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2073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11">
        <f t="shared" ref="F2:F65" si="0">E2/D2 * 100</f>
        <v>0</v>
      </c>
      <c r="G2" t="s">
        <v>14</v>
      </c>
      <c r="H2">
        <v>0</v>
      </c>
      <c r="I2" s="5">
        <f>IF(Statistics!B2=0,0,E2/Statistics!B2)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 t="shared" ref="N2:N65" si="1">(((L2/60)/60)/24)+DATE(1970,1,1)</f>
        <v>42336.25</v>
      </c>
      <c r="O2" s="9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11">
        <f t="shared" si="0"/>
        <v>1040</v>
      </c>
      <c r="G3" t="s">
        <v>20</v>
      </c>
      <c r="H3">
        <v>158</v>
      </c>
      <c r="I3" s="5">
        <f>IF(Statistics!B3=0,0,E3/Statistics!B3)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si="1"/>
        <v>41870.208333333336</v>
      </c>
      <c r="O3" s="9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11">
        <f t="shared" si="0"/>
        <v>131.4787822878229</v>
      </c>
      <c r="G4" t="s">
        <v>20</v>
      </c>
      <c r="H4">
        <v>1425</v>
      </c>
      <c r="I4" s="5">
        <f>IF(Statistics!B4=0,0,E4/Statistics!B4)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11">
        <f t="shared" si="0"/>
        <v>58.976190476190467</v>
      </c>
      <c r="G5" t="s">
        <v>14</v>
      </c>
      <c r="H5">
        <v>24</v>
      </c>
      <c r="I5" s="5">
        <f>IF(Statistics!B5=0,0,E5/Statistics!B5)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11">
        <f t="shared" si="0"/>
        <v>69.276315789473685</v>
      </c>
      <c r="G6" t="s">
        <v>14</v>
      </c>
      <c r="H6">
        <v>53</v>
      </c>
      <c r="I6" s="5">
        <f>IF(Statistics!B6=0,0,E6/Statistics!B6)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11">
        <f t="shared" si="0"/>
        <v>173.61842105263159</v>
      </c>
      <c r="G7" t="s">
        <v>20</v>
      </c>
      <c r="H7">
        <v>174</v>
      </c>
      <c r="I7" s="5">
        <f>IF(Statistics!B7=0,0,E7/Statistics!B7)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11">
        <f t="shared" si="0"/>
        <v>20.961538461538463</v>
      </c>
      <c r="G8" t="s">
        <v>14</v>
      </c>
      <c r="H8">
        <v>18</v>
      </c>
      <c r="I8" s="5">
        <f>IF(Statistics!B8=0,0,E8/Statistics!B8)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11">
        <f t="shared" si="0"/>
        <v>327.57777777777778</v>
      </c>
      <c r="G9" t="s">
        <v>20</v>
      </c>
      <c r="H9">
        <v>227</v>
      </c>
      <c r="I9" s="5">
        <f>IF(Statistics!B9=0,0,E9/Statistics!B9)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1">
        <f t="shared" si="0"/>
        <v>19.932788374205266</v>
      </c>
      <c r="G10" t="s">
        <v>47</v>
      </c>
      <c r="H10">
        <v>708</v>
      </c>
      <c r="I10" s="5">
        <f>IF(Statistics!B10=0,0,E10/Statistics!B10)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1">
        <f t="shared" si="0"/>
        <v>51.741935483870968</v>
      </c>
      <c r="G11" t="s">
        <v>14</v>
      </c>
      <c r="H11">
        <v>44</v>
      </c>
      <c r="I11" s="5">
        <f>IF(Statistics!B11=0,0,E11/Statistics!B11)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1">
        <f t="shared" si="0"/>
        <v>266.11538461538464</v>
      </c>
      <c r="G12" t="s">
        <v>20</v>
      </c>
      <c r="H12">
        <v>220</v>
      </c>
      <c r="I12" s="5">
        <f>IF(Statistics!B12=0,0,E12/Statistics!B12)</f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1">
        <f t="shared" si="0"/>
        <v>48.095238095238095</v>
      </c>
      <c r="G13" t="s">
        <v>14</v>
      </c>
      <c r="H13">
        <v>27</v>
      </c>
      <c r="I13" s="5">
        <f>IF(Statistics!B13=0,0,E13/Statistics!B13)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1">
        <f t="shared" si="0"/>
        <v>89.349206349206341</v>
      </c>
      <c r="G14" t="s">
        <v>14</v>
      </c>
      <c r="H14">
        <v>55</v>
      </c>
      <c r="I14" s="5">
        <f>IF(Statistics!B14=0,0,E14/Statistics!B14)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1">
        <f t="shared" si="0"/>
        <v>245.11904761904765</v>
      </c>
      <c r="G15" t="s">
        <v>20</v>
      </c>
      <c r="H15">
        <v>98</v>
      </c>
      <c r="I15" s="5">
        <f>IF(Statistics!B15=0,0,E15/Statistics!B15)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1">
        <f t="shared" si="0"/>
        <v>66.769503546099301</v>
      </c>
      <c r="G16" t="s">
        <v>14</v>
      </c>
      <c r="H16">
        <v>200</v>
      </c>
      <c r="I16" s="5">
        <f>IF(Statistics!B16=0,0,E16/Statistics!B16)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1">
        <f t="shared" si="0"/>
        <v>47.307881773399011</v>
      </c>
      <c r="G17" t="s">
        <v>14</v>
      </c>
      <c r="H17">
        <v>452</v>
      </c>
      <c r="I17" s="5">
        <f>IF(Statistics!B17=0,0,E17/Statistics!B17)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1">
        <f t="shared" si="0"/>
        <v>649.47058823529414</v>
      </c>
      <c r="G18" t="s">
        <v>20</v>
      </c>
      <c r="H18">
        <v>100</v>
      </c>
      <c r="I18" s="5">
        <f>IF(Statistics!B18=0,0,E18/Statistics!B18)</f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1">
        <f t="shared" si="0"/>
        <v>159.39125295508273</v>
      </c>
      <c r="G19" t="s">
        <v>20</v>
      </c>
      <c r="H19">
        <v>1249</v>
      </c>
      <c r="I19" s="5">
        <f>IF(Statistics!B19=0,0,E19/Statistics!B19)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1">
        <f t="shared" si="0"/>
        <v>66.912087912087912</v>
      </c>
      <c r="G20" t="s">
        <v>74</v>
      </c>
      <c r="H20">
        <v>135</v>
      </c>
      <c r="I20" s="5">
        <f>IF(Statistics!B20=0,0,E20/Statistics!B20)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1">
        <f t="shared" si="0"/>
        <v>48.529600000000002</v>
      </c>
      <c r="G21" t="s">
        <v>14</v>
      </c>
      <c r="H21">
        <v>674</v>
      </c>
      <c r="I21" s="5">
        <f>IF(Statistics!B21=0,0,E21/Statistics!B21)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1">
        <f t="shared" si="0"/>
        <v>112.24279210925646</v>
      </c>
      <c r="G22" t="s">
        <v>20</v>
      </c>
      <c r="H22">
        <v>1396</v>
      </c>
      <c r="I22" s="5">
        <f>IF(Statistics!B22=0,0,E22/Statistics!B22)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1">
        <f t="shared" si="0"/>
        <v>40.992553191489364</v>
      </c>
      <c r="G23" t="s">
        <v>14</v>
      </c>
      <c r="H23">
        <v>558</v>
      </c>
      <c r="I23" s="5">
        <f>IF(Statistics!B23=0,0,E23/Statistics!B23)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1">
        <f t="shared" si="0"/>
        <v>128.07106598984771</v>
      </c>
      <c r="G24" t="s">
        <v>20</v>
      </c>
      <c r="H24">
        <v>890</v>
      </c>
      <c r="I24" s="5">
        <f>IF(Statistics!B24=0,0,E24/Statistics!B24)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1">
        <f t="shared" si="0"/>
        <v>332.04444444444448</v>
      </c>
      <c r="G25" t="s">
        <v>20</v>
      </c>
      <c r="H25">
        <v>142</v>
      </c>
      <c r="I25" s="5">
        <f>IF(Statistics!B25=0,0,E25/Statistics!B25)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1">
        <f t="shared" si="0"/>
        <v>112.83225108225108</v>
      </c>
      <c r="G26" t="s">
        <v>20</v>
      </c>
      <c r="H26">
        <v>2673</v>
      </c>
      <c r="I26" s="5">
        <f>IF(Statistics!B26=0,0,E26/Statistics!B26)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1">
        <f t="shared" si="0"/>
        <v>216.43636363636364</v>
      </c>
      <c r="G27" t="s">
        <v>20</v>
      </c>
      <c r="H27">
        <v>163</v>
      </c>
      <c r="I27" s="5">
        <f>IF(Statistics!B27=0,0,E27/Statistics!B27)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1">
        <f t="shared" si="0"/>
        <v>48.199069767441863</v>
      </c>
      <c r="G28" t="s">
        <v>74</v>
      </c>
      <c r="H28">
        <v>1480</v>
      </c>
      <c r="I28" s="5">
        <f>IF(Statistics!B28=0,0,E28/Statistics!B28)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1">
        <f t="shared" si="0"/>
        <v>79.95</v>
      </c>
      <c r="G29" t="s">
        <v>14</v>
      </c>
      <c r="H29">
        <v>15</v>
      </c>
      <c r="I29" s="5">
        <f>IF(Statistics!B29=0,0,E29/Statistics!B29)</f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1">
        <f t="shared" si="0"/>
        <v>105.22553516819573</v>
      </c>
      <c r="G30" t="s">
        <v>20</v>
      </c>
      <c r="H30">
        <v>2220</v>
      </c>
      <c r="I30" s="5">
        <f>IF(Statistics!B30=0,0,E30/Statistics!B30)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1">
        <f t="shared" si="0"/>
        <v>328.89978213507629</v>
      </c>
      <c r="G31" t="s">
        <v>20</v>
      </c>
      <c r="H31">
        <v>1606</v>
      </c>
      <c r="I31" s="5">
        <f>IF(Statistics!B31=0,0,E31/Statistics!B31)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1">
        <f t="shared" si="0"/>
        <v>160.61111111111111</v>
      </c>
      <c r="G32" t="s">
        <v>20</v>
      </c>
      <c r="H32">
        <v>129</v>
      </c>
      <c r="I32" s="5">
        <f>IF(Statistics!B32=0,0,E32/Statistics!B32)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1">
        <f t="shared" si="0"/>
        <v>310</v>
      </c>
      <c r="G33" t="s">
        <v>20</v>
      </c>
      <c r="H33">
        <v>226</v>
      </c>
      <c r="I33" s="5">
        <f>IF(Statistics!B33=0,0,E33/Statistics!B33)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1">
        <f t="shared" si="0"/>
        <v>86.807920792079202</v>
      </c>
      <c r="G34" t="s">
        <v>14</v>
      </c>
      <c r="H34">
        <v>2307</v>
      </c>
      <c r="I34" s="5">
        <f>IF(Statistics!B34=0,0,E34/Statistics!B34)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1">
        <f t="shared" si="0"/>
        <v>377.82071713147411</v>
      </c>
      <c r="G35" t="s">
        <v>20</v>
      </c>
      <c r="H35">
        <v>5419</v>
      </c>
      <c r="I35" s="5">
        <f>IF(Statistics!B35=0,0,E35/Statistics!B35)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1">
        <f t="shared" si="0"/>
        <v>150.80645161290323</v>
      </c>
      <c r="G36" t="s">
        <v>20</v>
      </c>
      <c r="H36">
        <v>165</v>
      </c>
      <c r="I36" s="5">
        <f>IF(Statistics!B36=0,0,E36/Statistics!B36)</f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1">
        <f t="shared" si="0"/>
        <v>150.30119521912351</v>
      </c>
      <c r="G37" t="s">
        <v>20</v>
      </c>
      <c r="H37">
        <v>1965</v>
      </c>
      <c r="I37" s="5">
        <f>IF(Statistics!B37=0,0,E37/Statistics!B37)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1">
        <f t="shared" si="0"/>
        <v>157.28571428571431</v>
      </c>
      <c r="G38" t="s">
        <v>20</v>
      </c>
      <c r="H38">
        <v>16</v>
      </c>
      <c r="I38" s="5">
        <f>IF(Statistics!B38=0,0,E38/Statistics!B38)</f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1">
        <f t="shared" si="0"/>
        <v>139.98765432098764</v>
      </c>
      <c r="G39" t="s">
        <v>20</v>
      </c>
      <c r="H39">
        <v>107</v>
      </c>
      <c r="I39" s="5">
        <f>IF(Statistics!B39=0,0,E39/Statistics!B39)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1">
        <f t="shared" si="0"/>
        <v>325.32258064516128</v>
      </c>
      <c r="G40" t="s">
        <v>20</v>
      </c>
      <c r="H40">
        <v>134</v>
      </c>
      <c r="I40" s="5">
        <f>IF(Statistics!B40=0,0,E40/Statistics!B40)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1">
        <f t="shared" si="0"/>
        <v>50.777777777777779</v>
      </c>
      <c r="G41" t="s">
        <v>14</v>
      </c>
      <c r="H41">
        <v>88</v>
      </c>
      <c r="I41" s="5">
        <f>IF(Statistics!B41=0,0,E41/Statistics!B41)</f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1">
        <f t="shared" si="0"/>
        <v>169.06818181818181</v>
      </c>
      <c r="G42" t="s">
        <v>20</v>
      </c>
      <c r="H42">
        <v>198</v>
      </c>
      <c r="I42" s="5">
        <f>IF(Statistics!B42=0,0,E42/Statistics!B42)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1">
        <f t="shared" si="0"/>
        <v>212.92857142857144</v>
      </c>
      <c r="G43" t="s">
        <v>20</v>
      </c>
      <c r="H43">
        <v>111</v>
      </c>
      <c r="I43" s="5">
        <f>IF(Statistics!B43=0,0,E43/Statistics!B43)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1">
        <f t="shared" si="0"/>
        <v>443.94444444444446</v>
      </c>
      <c r="G44" t="s">
        <v>20</v>
      </c>
      <c r="H44">
        <v>222</v>
      </c>
      <c r="I44" s="5">
        <f>IF(Statistics!B44=0,0,E44/Statistics!B44)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1">
        <f t="shared" si="0"/>
        <v>185.9390243902439</v>
      </c>
      <c r="G45" t="s">
        <v>20</v>
      </c>
      <c r="H45">
        <v>6212</v>
      </c>
      <c r="I45" s="5">
        <f>IF(Statistics!B45=0,0,E45/Statistics!B45)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1">
        <f t="shared" si="0"/>
        <v>658.8125</v>
      </c>
      <c r="G46" t="s">
        <v>20</v>
      </c>
      <c r="H46">
        <v>98</v>
      </c>
      <c r="I46" s="5">
        <f>IF(Statistics!B46=0,0,E46/Statistics!B46)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1">
        <f t="shared" si="0"/>
        <v>47.684210526315788</v>
      </c>
      <c r="G47" t="s">
        <v>14</v>
      </c>
      <c r="H47">
        <v>48</v>
      </c>
      <c r="I47" s="5">
        <f>IF(Statistics!B47=0,0,E47/Statistics!B47)</f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1">
        <f t="shared" si="0"/>
        <v>114.78378378378378</v>
      </c>
      <c r="G48" t="s">
        <v>20</v>
      </c>
      <c r="H48">
        <v>92</v>
      </c>
      <c r="I48" s="5">
        <f>IF(Statistics!B48=0,0,E48/Statistics!B48)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1">
        <f t="shared" si="0"/>
        <v>475.26666666666665</v>
      </c>
      <c r="G49" t="s">
        <v>20</v>
      </c>
      <c r="H49">
        <v>149</v>
      </c>
      <c r="I49" s="5">
        <f>IF(Statistics!B49=0,0,E49/Statistics!B49)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1">
        <f t="shared" si="0"/>
        <v>386.97297297297297</v>
      </c>
      <c r="G50" t="s">
        <v>20</v>
      </c>
      <c r="H50">
        <v>2431</v>
      </c>
      <c r="I50" s="5">
        <f>IF(Statistics!B50=0,0,E50/Statistics!B50)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1">
        <f t="shared" si="0"/>
        <v>189.625</v>
      </c>
      <c r="G51" t="s">
        <v>20</v>
      </c>
      <c r="H51">
        <v>303</v>
      </c>
      <c r="I51" s="5">
        <f>IF(Statistics!B51=0,0,E51/Statistics!B51)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11">
        <f t="shared" si="0"/>
        <v>2</v>
      </c>
      <c r="G52" t="s">
        <v>14</v>
      </c>
      <c r="H52">
        <v>1</v>
      </c>
      <c r="I52" s="5">
        <f>IF(Statistics!B52=0,0,E52/Statistics!B52)</f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1">
        <f t="shared" si="0"/>
        <v>91.867805186590772</v>
      </c>
      <c r="G53" t="s">
        <v>14</v>
      </c>
      <c r="H53">
        <v>1467</v>
      </c>
      <c r="I53" s="5">
        <f>IF(Statistics!B53=0,0,E53/Statistics!B53)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1">
        <f t="shared" si="0"/>
        <v>34.152777777777779</v>
      </c>
      <c r="G54" t="s">
        <v>14</v>
      </c>
      <c r="H54">
        <v>75</v>
      </c>
      <c r="I54" s="5">
        <f>IF(Statistics!B54=0,0,E54/Statistics!B54)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1">
        <f t="shared" si="0"/>
        <v>140.40909090909091</v>
      </c>
      <c r="G55" t="s">
        <v>20</v>
      </c>
      <c r="H55">
        <v>209</v>
      </c>
      <c r="I55" s="5">
        <f>IF(Statistics!B55=0,0,E55/Statistics!B55)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1">
        <f t="shared" si="0"/>
        <v>89.86666666666666</v>
      </c>
      <c r="G56" t="s">
        <v>14</v>
      </c>
      <c r="H56">
        <v>120</v>
      </c>
      <c r="I56" s="5">
        <f>IF(Statistics!B56=0,0,E56/Statistics!B56)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1">
        <f t="shared" si="0"/>
        <v>177.96969696969697</v>
      </c>
      <c r="G57" t="s">
        <v>20</v>
      </c>
      <c r="H57">
        <v>131</v>
      </c>
      <c r="I57" s="5">
        <f>IF(Statistics!B57=0,0,E57/Statistics!B57)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1">
        <f t="shared" si="0"/>
        <v>143.66249999999999</v>
      </c>
      <c r="G58" t="s">
        <v>20</v>
      </c>
      <c r="H58">
        <v>164</v>
      </c>
      <c r="I58" s="5">
        <f>IF(Statistics!B58=0,0,E58/Statistics!B58)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1">
        <f t="shared" si="0"/>
        <v>215.27586206896552</v>
      </c>
      <c r="G59" t="s">
        <v>20</v>
      </c>
      <c r="H59">
        <v>201</v>
      </c>
      <c r="I59" s="5">
        <f>IF(Statistics!B59=0,0,E59/Statistics!B59)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1">
        <f t="shared" si="0"/>
        <v>227.11111111111114</v>
      </c>
      <c r="G60" t="s">
        <v>20</v>
      </c>
      <c r="H60">
        <v>211</v>
      </c>
      <c r="I60" s="5">
        <f>IF(Statistics!B60=0,0,E60/Statistics!B60)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1">
        <f t="shared" si="0"/>
        <v>275.07142857142861</v>
      </c>
      <c r="G61" t="s">
        <v>20</v>
      </c>
      <c r="H61">
        <v>128</v>
      </c>
      <c r="I61" s="5">
        <f>IF(Statistics!B61=0,0,E61/Statistics!B61)</f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1">
        <f t="shared" si="0"/>
        <v>144.37048832271762</v>
      </c>
      <c r="G62" t="s">
        <v>20</v>
      </c>
      <c r="H62">
        <v>1600</v>
      </c>
      <c r="I62" s="5">
        <f>IF(Statistics!B62=0,0,E62/Statistics!B62)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1">
        <f t="shared" si="0"/>
        <v>92.74598393574297</v>
      </c>
      <c r="G63" t="s">
        <v>14</v>
      </c>
      <c r="H63">
        <v>2253</v>
      </c>
      <c r="I63" s="5">
        <f>IF(Statistics!B63=0,0,E63/Statistics!B63)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1">
        <f t="shared" si="0"/>
        <v>722.6</v>
      </c>
      <c r="G64" t="s">
        <v>20</v>
      </c>
      <c r="H64">
        <v>249</v>
      </c>
      <c r="I64" s="5">
        <f>IF(Statistics!B64=0,0,E64/Statistics!B64)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1">
        <f t="shared" si="0"/>
        <v>11.851063829787234</v>
      </c>
      <c r="G65" t="s">
        <v>14</v>
      </c>
      <c r="H65">
        <v>5</v>
      </c>
      <c r="I65" s="5">
        <f>IF(Statistics!B65=0,0,E65/Statistics!B65)</f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1">
        <f t="shared" ref="F66:F129" si="3">E66/D66 * 100</f>
        <v>97.642857142857139</v>
      </c>
      <c r="G66" t="s">
        <v>14</v>
      </c>
      <c r="H66">
        <v>38</v>
      </c>
      <c r="I66" s="5">
        <f>IF(Statistics!B66=0,0,E66/Statistics!B66)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ref="N66:N129" si="4">(((L66/60)/60)/24)+DATE(1970,1,1)</f>
        <v>43283.208333333328</v>
      </c>
      <c r="O66" s="9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1">
        <f t="shared" si="3"/>
        <v>236.14754098360655</v>
      </c>
      <c r="G67" t="s">
        <v>20</v>
      </c>
      <c r="H67">
        <v>236</v>
      </c>
      <c r="I67" s="5">
        <f>IF(Statistics!B67=0,0,E67/Statistics!B67)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si="4"/>
        <v>40570.25</v>
      </c>
      <c r="O67" s="9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1">
        <f t="shared" si="3"/>
        <v>45.068965517241381</v>
      </c>
      <c r="G68" t="s">
        <v>14</v>
      </c>
      <c r="H68">
        <v>12</v>
      </c>
      <c r="I68" s="5">
        <f>IF(Statistics!B68=0,0,E68/Statistics!B68)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1">
        <f t="shared" si="3"/>
        <v>162.38567493112947</v>
      </c>
      <c r="G69" t="s">
        <v>20</v>
      </c>
      <c r="H69">
        <v>4065</v>
      </c>
      <c r="I69" s="5">
        <f>IF(Statistics!B69=0,0,E69/Statistics!B69)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1">
        <f t="shared" si="3"/>
        <v>254.52631578947367</v>
      </c>
      <c r="G70" t="s">
        <v>20</v>
      </c>
      <c r="H70">
        <v>246</v>
      </c>
      <c r="I70" s="5">
        <f>IF(Statistics!B70=0,0,E70/Statistics!B70)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1">
        <f t="shared" si="3"/>
        <v>24.063291139240505</v>
      </c>
      <c r="G71" t="s">
        <v>74</v>
      </c>
      <c r="H71">
        <v>17</v>
      </c>
      <c r="I71" s="5">
        <f>IF(Statistics!B71=0,0,E71/Statistics!B71)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1">
        <f t="shared" si="3"/>
        <v>123.74140625000001</v>
      </c>
      <c r="G72" t="s">
        <v>20</v>
      </c>
      <c r="H72">
        <v>2475</v>
      </c>
      <c r="I72" s="5">
        <f>IF(Statistics!B72=0,0,E72/Statistics!B72)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1">
        <f t="shared" si="3"/>
        <v>108.06666666666666</v>
      </c>
      <c r="G73" t="s">
        <v>20</v>
      </c>
      <c r="H73">
        <v>76</v>
      </c>
      <c r="I73" s="5">
        <f>IF(Statistics!B73=0,0,E73/Statistics!B73)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1">
        <f t="shared" si="3"/>
        <v>670.33333333333326</v>
      </c>
      <c r="G74" t="s">
        <v>20</v>
      </c>
      <c r="H74">
        <v>54</v>
      </c>
      <c r="I74" s="5">
        <f>IF(Statistics!B74=0,0,E74/Statistics!B74)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1">
        <f t="shared" si="3"/>
        <v>660.92857142857144</v>
      </c>
      <c r="G75" t="s">
        <v>20</v>
      </c>
      <c r="H75">
        <v>88</v>
      </c>
      <c r="I75" s="5">
        <f>IF(Statistics!B75=0,0,E75/Statistics!B75)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1">
        <f t="shared" si="3"/>
        <v>122.46153846153847</v>
      </c>
      <c r="G76" t="s">
        <v>20</v>
      </c>
      <c r="H76">
        <v>85</v>
      </c>
      <c r="I76" s="5">
        <f>IF(Statistics!B76=0,0,E76/Statistics!B76)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1">
        <f t="shared" si="3"/>
        <v>150.57731958762886</v>
      </c>
      <c r="G77" t="s">
        <v>20</v>
      </c>
      <c r="H77">
        <v>170</v>
      </c>
      <c r="I77" s="5">
        <f>IF(Statistics!B77=0,0,E77/Statistics!B77)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1">
        <f t="shared" si="3"/>
        <v>78.106590724165997</v>
      </c>
      <c r="G78" t="s">
        <v>14</v>
      </c>
      <c r="H78">
        <v>1684</v>
      </c>
      <c r="I78" s="5">
        <f>IF(Statistics!B78=0,0,E78/Statistics!B78)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1">
        <f t="shared" si="3"/>
        <v>46.94736842105263</v>
      </c>
      <c r="G79" t="s">
        <v>14</v>
      </c>
      <c r="H79">
        <v>56</v>
      </c>
      <c r="I79" s="5">
        <f>IF(Statistics!B79=0,0,E79/Statistics!B79)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1">
        <f t="shared" si="3"/>
        <v>300.8</v>
      </c>
      <c r="G80" t="s">
        <v>20</v>
      </c>
      <c r="H80">
        <v>330</v>
      </c>
      <c r="I80" s="5">
        <f>IF(Statistics!B80=0,0,E80/Statistics!B80)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1">
        <f t="shared" si="3"/>
        <v>69.598615916955026</v>
      </c>
      <c r="G81" t="s">
        <v>14</v>
      </c>
      <c r="H81">
        <v>838</v>
      </c>
      <c r="I81" s="5">
        <f>IF(Statistics!B81=0,0,E81/Statistics!B81)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1">
        <f t="shared" si="3"/>
        <v>637.4545454545455</v>
      </c>
      <c r="G82" t="s">
        <v>20</v>
      </c>
      <c r="H82">
        <v>127</v>
      </c>
      <c r="I82" s="5">
        <f>IF(Statistics!B82=0,0,E82/Statistics!B82)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1">
        <f t="shared" si="3"/>
        <v>225.33928571428569</v>
      </c>
      <c r="G83" t="s">
        <v>20</v>
      </c>
      <c r="H83">
        <v>411</v>
      </c>
      <c r="I83" s="5">
        <f>IF(Statistics!B83=0,0,E83/Statistics!B83)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1">
        <f t="shared" si="3"/>
        <v>1497.3000000000002</v>
      </c>
      <c r="G84" t="s">
        <v>20</v>
      </c>
      <c r="H84">
        <v>180</v>
      </c>
      <c r="I84" s="5">
        <f>IF(Statistics!B84=0,0,E84/Statistics!B84)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1">
        <f t="shared" si="3"/>
        <v>37.590225563909776</v>
      </c>
      <c r="G85" t="s">
        <v>14</v>
      </c>
      <c r="H85">
        <v>1000</v>
      </c>
      <c r="I85" s="5">
        <f>IF(Statistics!B85=0,0,E85/Statistics!B85)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1">
        <f t="shared" si="3"/>
        <v>132.36942675159236</v>
      </c>
      <c r="G86" t="s">
        <v>20</v>
      </c>
      <c r="H86">
        <v>374</v>
      </c>
      <c r="I86" s="5">
        <f>IF(Statistics!B86=0,0,E86/Statistics!B86)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1">
        <f t="shared" si="3"/>
        <v>131.22448979591837</v>
      </c>
      <c r="G87" t="s">
        <v>20</v>
      </c>
      <c r="H87">
        <v>71</v>
      </c>
      <c r="I87" s="5">
        <f>IF(Statistics!B87=0,0,E87/Statistics!B87)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1">
        <f t="shared" si="3"/>
        <v>167.63513513513513</v>
      </c>
      <c r="G88" t="s">
        <v>20</v>
      </c>
      <c r="H88">
        <v>203</v>
      </c>
      <c r="I88" s="5">
        <f>IF(Statistics!B88=0,0,E88/Statistics!B88)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1">
        <f t="shared" si="3"/>
        <v>61.984886649874063</v>
      </c>
      <c r="G89" t="s">
        <v>14</v>
      </c>
      <c r="H89">
        <v>1482</v>
      </c>
      <c r="I89" s="5">
        <f>IF(Statistics!B89=0,0,E89/Statistics!B89)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1">
        <f t="shared" si="3"/>
        <v>260.75</v>
      </c>
      <c r="G90" t="s">
        <v>20</v>
      </c>
      <c r="H90">
        <v>113</v>
      </c>
      <c r="I90" s="5">
        <f>IF(Statistics!B90=0,0,E90/Statistics!B90)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1">
        <f t="shared" si="3"/>
        <v>252.58823529411765</v>
      </c>
      <c r="G91" t="s">
        <v>20</v>
      </c>
      <c r="H91">
        <v>96</v>
      </c>
      <c r="I91" s="5">
        <f>IF(Statistics!B91=0,0,E91/Statistics!B91)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1">
        <f t="shared" si="3"/>
        <v>78.615384615384613</v>
      </c>
      <c r="G92" t="s">
        <v>14</v>
      </c>
      <c r="H92">
        <v>106</v>
      </c>
      <c r="I92" s="5">
        <f>IF(Statistics!B92=0,0,E92/Statistics!B92)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1">
        <f t="shared" si="3"/>
        <v>48.404406999351913</v>
      </c>
      <c r="G93" t="s">
        <v>14</v>
      </c>
      <c r="H93">
        <v>679</v>
      </c>
      <c r="I93" s="5">
        <f>IF(Statistics!B93=0,0,E93/Statistics!B93)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1">
        <f t="shared" si="3"/>
        <v>258.875</v>
      </c>
      <c r="G94" t="s">
        <v>20</v>
      </c>
      <c r="H94">
        <v>498</v>
      </c>
      <c r="I94" s="5">
        <f>IF(Statistics!B94=0,0,E94/Statistics!B94)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1">
        <f t="shared" si="3"/>
        <v>60.548713235294116</v>
      </c>
      <c r="G95" t="s">
        <v>74</v>
      </c>
      <c r="H95">
        <v>610</v>
      </c>
      <c r="I95" s="5">
        <f>IF(Statistics!B95=0,0,E95/Statistics!B95)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1">
        <f t="shared" si="3"/>
        <v>303.68965517241378</v>
      </c>
      <c r="G96" t="s">
        <v>20</v>
      </c>
      <c r="H96">
        <v>180</v>
      </c>
      <c r="I96" s="5">
        <f>IF(Statistics!B96=0,0,E96/Statistics!B96)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1">
        <f t="shared" si="3"/>
        <v>112.99999999999999</v>
      </c>
      <c r="G97" t="s">
        <v>20</v>
      </c>
      <c r="H97">
        <v>27</v>
      </c>
      <c r="I97" s="5">
        <f>IF(Statistics!B97=0,0,E97/Statistics!B97)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1">
        <f t="shared" si="3"/>
        <v>217.37876614060258</v>
      </c>
      <c r="G98" t="s">
        <v>20</v>
      </c>
      <c r="H98">
        <v>2331</v>
      </c>
      <c r="I98" s="5">
        <f>IF(Statistics!B98=0,0,E98/Statistics!B98)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1">
        <f t="shared" si="3"/>
        <v>926.69230769230762</v>
      </c>
      <c r="G99" t="s">
        <v>20</v>
      </c>
      <c r="H99">
        <v>113</v>
      </c>
      <c r="I99" s="5">
        <f>IF(Statistics!B99=0,0,E99/Statistics!B99)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1">
        <f t="shared" si="3"/>
        <v>33.692229038854805</v>
      </c>
      <c r="G100" t="s">
        <v>14</v>
      </c>
      <c r="H100">
        <v>1220</v>
      </c>
      <c r="I100" s="5">
        <f>IF(Statistics!B100=0,0,E100/Statistics!B100)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1">
        <f t="shared" si="3"/>
        <v>196.7236842105263</v>
      </c>
      <c r="G101" t="s">
        <v>20</v>
      </c>
      <c r="H101">
        <v>164</v>
      </c>
      <c r="I101" s="5">
        <f>IF(Statistics!B101=0,0,E101/Statistics!B101)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1">
        <f t="shared" si="3"/>
        <v>1</v>
      </c>
      <c r="G102" t="s">
        <v>14</v>
      </c>
      <c r="H102">
        <v>1</v>
      </c>
      <c r="I102" s="5">
        <f>IF(Statistics!B102=0,0,E102/Statistics!B102)</f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1">
        <f t="shared" si="3"/>
        <v>1021.4444444444445</v>
      </c>
      <c r="G103" t="s">
        <v>20</v>
      </c>
      <c r="H103">
        <v>164</v>
      </c>
      <c r="I103" s="5">
        <f>IF(Statistics!B103=0,0,E103/Statistics!B103)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1">
        <f t="shared" si="3"/>
        <v>281.67567567567568</v>
      </c>
      <c r="G104" t="s">
        <v>20</v>
      </c>
      <c r="H104">
        <v>336</v>
      </c>
      <c r="I104" s="5">
        <f>IF(Statistics!B104=0,0,E104/Statistics!B104)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1">
        <f t="shared" si="3"/>
        <v>24.610000000000003</v>
      </c>
      <c r="G105" t="s">
        <v>14</v>
      </c>
      <c r="H105">
        <v>37</v>
      </c>
      <c r="I105" s="5">
        <f>IF(Statistics!B105=0,0,E105/Statistics!B105)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1">
        <f t="shared" si="3"/>
        <v>143.14010067114094</v>
      </c>
      <c r="G106" t="s">
        <v>20</v>
      </c>
      <c r="H106">
        <v>1917</v>
      </c>
      <c r="I106" s="5">
        <f>IF(Statistics!B106=0,0,E106/Statistics!B106)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1">
        <f t="shared" si="3"/>
        <v>144.54411764705884</v>
      </c>
      <c r="G107" t="s">
        <v>20</v>
      </c>
      <c r="H107">
        <v>95</v>
      </c>
      <c r="I107" s="5">
        <f>IF(Statistics!B107=0,0,E107/Statistics!B107)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1">
        <f t="shared" si="3"/>
        <v>359.12820512820514</v>
      </c>
      <c r="G108" t="s">
        <v>20</v>
      </c>
      <c r="H108">
        <v>147</v>
      </c>
      <c r="I108" s="5">
        <f>IF(Statistics!B108=0,0,E108/Statistics!B108)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1">
        <f t="shared" si="3"/>
        <v>186.48571428571427</v>
      </c>
      <c r="G109" t="s">
        <v>20</v>
      </c>
      <c r="H109">
        <v>86</v>
      </c>
      <c r="I109" s="5">
        <f>IF(Statistics!B109=0,0,E109/Statistics!B109)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1">
        <f t="shared" si="3"/>
        <v>595.26666666666665</v>
      </c>
      <c r="G110" t="s">
        <v>20</v>
      </c>
      <c r="H110">
        <v>83</v>
      </c>
      <c r="I110" s="5">
        <f>IF(Statistics!B110=0,0,E110/Statistics!B110)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1">
        <f t="shared" si="3"/>
        <v>59.21153846153846</v>
      </c>
      <c r="G111" t="s">
        <v>14</v>
      </c>
      <c r="H111">
        <v>60</v>
      </c>
      <c r="I111" s="5">
        <f>IF(Statistics!B111=0,0,E111/Statistics!B111)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1">
        <f t="shared" si="3"/>
        <v>14.962780898876405</v>
      </c>
      <c r="G112" t="s">
        <v>14</v>
      </c>
      <c r="H112">
        <v>296</v>
      </c>
      <c r="I112" s="5">
        <f>IF(Statistics!B112=0,0,E112/Statistics!B112)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1">
        <f t="shared" si="3"/>
        <v>119.95602605863192</v>
      </c>
      <c r="G113" t="s">
        <v>20</v>
      </c>
      <c r="H113">
        <v>676</v>
      </c>
      <c r="I113" s="5">
        <f>IF(Statistics!B113=0,0,E113/Statistics!B113)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1">
        <f t="shared" si="3"/>
        <v>268.82978723404256</v>
      </c>
      <c r="G114" t="s">
        <v>20</v>
      </c>
      <c r="H114">
        <v>361</v>
      </c>
      <c r="I114" s="5">
        <f>IF(Statistics!B114=0,0,E114/Statistics!B114)</f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1">
        <f t="shared" si="3"/>
        <v>376.87878787878788</v>
      </c>
      <c r="G115" t="s">
        <v>20</v>
      </c>
      <c r="H115">
        <v>131</v>
      </c>
      <c r="I115" s="5">
        <f>IF(Statistics!B115=0,0,E115/Statistics!B115)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1">
        <f t="shared" si="3"/>
        <v>727.15789473684208</v>
      </c>
      <c r="G116" t="s">
        <v>20</v>
      </c>
      <c r="H116">
        <v>126</v>
      </c>
      <c r="I116" s="5">
        <f>IF(Statistics!B116=0,0,E116/Statistics!B116)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1">
        <f t="shared" si="3"/>
        <v>87.211757648470297</v>
      </c>
      <c r="G117" t="s">
        <v>14</v>
      </c>
      <c r="H117">
        <v>3304</v>
      </c>
      <c r="I117" s="5">
        <f>IF(Statistics!B117=0,0,E117/Statistics!B117)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1">
        <f t="shared" si="3"/>
        <v>88</v>
      </c>
      <c r="G118" t="s">
        <v>14</v>
      </c>
      <c r="H118">
        <v>73</v>
      </c>
      <c r="I118" s="5">
        <f>IF(Statistics!B118=0,0,E118/Statistics!B118)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1">
        <f t="shared" si="3"/>
        <v>173.9387755102041</v>
      </c>
      <c r="G119" t="s">
        <v>20</v>
      </c>
      <c r="H119">
        <v>275</v>
      </c>
      <c r="I119" s="5">
        <f>IF(Statistics!B119=0,0,E119/Statistics!B119)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1">
        <f t="shared" si="3"/>
        <v>117.61111111111111</v>
      </c>
      <c r="G120" t="s">
        <v>20</v>
      </c>
      <c r="H120">
        <v>67</v>
      </c>
      <c r="I120" s="5">
        <f>IF(Statistics!B120=0,0,E120/Statistics!B120)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1">
        <f t="shared" si="3"/>
        <v>214.96</v>
      </c>
      <c r="G121" t="s">
        <v>20</v>
      </c>
      <c r="H121">
        <v>154</v>
      </c>
      <c r="I121" s="5">
        <f>IF(Statistics!B121=0,0,E121/Statistics!B121)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1">
        <f t="shared" si="3"/>
        <v>149.49667110519306</v>
      </c>
      <c r="G122" t="s">
        <v>20</v>
      </c>
      <c r="H122">
        <v>1782</v>
      </c>
      <c r="I122" s="5">
        <f>IF(Statistics!B122=0,0,E122/Statistics!B122)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1">
        <f t="shared" si="3"/>
        <v>219.33995584988963</v>
      </c>
      <c r="G123" t="s">
        <v>20</v>
      </c>
      <c r="H123">
        <v>903</v>
      </c>
      <c r="I123" s="5">
        <f>IF(Statistics!B123=0,0,E123/Statistics!B123)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1">
        <f t="shared" si="3"/>
        <v>64.367690058479525</v>
      </c>
      <c r="G124" t="s">
        <v>14</v>
      </c>
      <c r="H124">
        <v>3387</v>
      </c>
      <c r="I124" s="5">
        <f>IF(Statistics!B124=0,0,E124/Statistics!B124)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1">
        <f t="shared" si="3"/>
        <v>18.622397298818232</v>
      </c>
      <c r="G125" t="s">
        <v>14</v>
      </c>
      <c r="H125">
        <v>662</v>
      </c>
      <c r="I125" s="5">
        <f>IF(Statistics!B125=0,0,E125/Statistics!B125)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1">
        <f t="shared" si="3"/>
        <v>367.76923076923077</v>
      </c>
      <c r="G126" t="s">
        <v>20</v>
      </c>
      <c r="H126">
        <v>94</v>
      </c>
      <c r="I126" s="5">
        <f>IF(Statistics!B126=0,0,E126/Statistics!B126)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1">
        <f t="shared" si="3"/>
        <v>159.90566037735849</v>
      </c>
      <c r="G127" t="s">
        <v>20</v>
      </c>
      <c r="H127">
        <v>180</v>
      </c>
      <c r="I127" s="5">
        <f>IF(Statistics!B127=0,0,E127/Statistics!B127)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1">
        <f t="shared" si="3"/>
        <v>38.633185349611544</v>
      </c>
      <c r="G128" t="s">
        <v>14</v>
      </c>
      <c r="H128">
        <v>774</v>
      </c>
      <c r="I128" s="5">
        <f>IF(Statistics!B128=0,0,E128/Statistics!B128)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1">
        <f t="shared" si="3"/>
        <v>51.42151162790698</v>
      </c>
      <c r="G129" t="s">
        <v>14</v>
      </c>
      <c r="H129">
        <v>672</v>
      </c>
      <c r="I129" s="5">
        <f>IF(Statistics!B129=0,0,E129/Statistics!B129)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1">
        <f t="shared" ref="F130:F193" si="6">E130/D130 * 100</f>
        <v>60.334277620396605</v>
      </c>
      <c r="G130" t="s">
        <v>74</v>
      </c>
      <c r="H130">
        <v>532</v>
      </c>
      <c r="I130" s="5">
        <f>IF(Statistics!B130=0,0,E130/Statistics!B130)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ref="N130:N193" si="7">(((L130/60)/60)/24)+DATE(1970,1,1)</f>
        <v>40417.208333333336</v>
      </c>
      <c r="O130" s="9">
        <f t="shared" ref="O130:O193" si="8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1">
        <f t="shared" si="6"/>
        <v>3.202693602693603</v>
      </c>
      <c r="G131" t="s">
        <v>74</v>
      </c>
      <c r="H131">
        <v>55</v>
      </c>
      <c r="I131" s="5">
        <f>IF(Statistics!B131=0,0,E131/Statistics!B131)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si="7"/>
        <v>42038.25</v>
      </c>
      <c r="O131" s="9">
        <f t="shared" si="8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1">
        <f t="shared" si="6"/>
        <v>155.46875</v>
      </c>
      <c r="G132" t="s">
        <v>20</v>
      </c>
      <c r="H132">
        <v>533</v>
      </c>
      <c r="I132" s="5">
        <f>IF(Statistics!B132=0,0,E132/Statistics!B132)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7"/>
        <v>40842.208333333336</v>
      </c>
      <c r="O132" s="9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1">
        <f t="shared" si="6"/>
        <v>100.85974499089254</v>
      </c>
      <c r="G133" t="s">
        <v>20</v>
      </c>
      <c r="H133">
        <v>2443</v>
      </c>
      <c r="I133" s="5">
        <f>IF(Statistics!B133=0,0,E133/Statistics!B133)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7"/>
        <v>41607.25</v>
      </c>
      <c r="O133" s="9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1">
        <f t="shared" si="6"/>
        <v>116.18181818181819</v>
      </c>
      <c r="G134" t="s">
        <v>20</v>
      </c>
      <c r="H134">
        <v>89</v>
      </c>
      <c r="I134" s="5">
        <f>IF(Statistics!B134=0,0,E134/Statistics!B134)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7"/>
        <v>43112.25</v>
      </c>
      <c r="O134" s="9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1">
        <f t="shared" si="6"/>
        <v>310.77777777777777</v>
      </c>
      <c r="G135" t="s">
        <v>20</v>
      </c>
      <c r="H135">
        <v>159</v>
      </c>
      <c r="I135" s="5">
        <f>IF(Statistics!B135=0,0,E135/Statistics!B135)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7"/>
        <v>40767.208333333336</v>
      </c>
      <c r="O135" s="9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1">
        <f t="shared" si="6"/>
        <v>89.73668341708543</v>
      </c>
      <c r="G136" t="s">
        <v>14</v>
      </c>
      <c r="H136">
        <v>940</v>
      </c>
      <c r="I136" s="5">
        <f>IF(Statistics!B136=0,0,E136/Statistics!B136)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7"/>
        <v>40713.208333333336</v>
      </c>
      <c r="O136" s="9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1">
        <f t="shared" si="6"/>
        <v>71.27272727272728</v>
      </c>
      <c r="G137" t="s">
        <v>14</v>
      </c>
      <c r="H137">
        <v>117</v>
      </c>
      <c r="I137" s="5">
        <f>IF(Statistics!B137=0,0,E137/Statistics!B137)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7"/>
        <v>41340.25</v>
      </c>
      <c r="O137" s="9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1">
        <f t="shared" si="6"/>
        <v>3.2862318840579712</v>
      </c>
      <c r="G138" t="s">
        <v>74</v>
      </c>
      <c r="H138">
        <v>58</v>
      </c>
      <c r="I138" s="5">
        <f>IF(Statistics!B138=0,0,E138/Statistics!B138)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7"/>
        <v>41797.208333333336</v>
      </c>
      <c r="O138" s="9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1">
        <f t="shared" si="6"/>
        <v>261.77777777777777</v>
      </c>
      <c r="G139" t="s">
        <v>20</v>
      </c>
      <c r="H139">
        <v>50</v>
      </c>
      <c r="I139" s="5">
        <f>IF(Statistics!B139=0,0,E139/Statistics!B139)</f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7"/>
        <v>40457.208333333336</v>
      </c>
      <c r="O139" s="9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1">
        <f t="shared" si="6"/>
        <v>96</v>
      </c>
      <c r="G140" t="s">
        <v>14</v>
      </c>
      <c r="H140">
        <v>115</v>
      </c>
      <c r="I140" s="5">
        <f>IF(Statistics!B140=0,0,E140/Statistics!B140)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7"/>
        <v>41180.208333333336</v>
      </c>
      <c r="O140" s="9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1">
        <f t="shared" si="6"/>
        <v>20.896851248642779</v>
      </c>
      <c r="G141" t="s">
        <v>14</v>
      </c>
      <c r="H141">
        <v>326</v>
      </c>
      <c r="I141" s="5">
        <f>IF(Statistics!B141=0,0,E141/Statistics!B141)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7"/>
        <v>42115.208333333328</v>
      </c>
      <c r="O141" s="9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1">
        <f t="shared" si="6"/>
        <v>223.16363636363636</v>
      </c>
      <c r="G142" t="s">
        <v>20</v>
      </c>
      <c r="H142">
        <v>186</v>
      </c>
      <c r="I142" s="5">
        <f>IF(Statistics!B142=0,0,E142/Statistics!B142)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7"/>
        <v>43156.25</v>
      </c>
      <c r="O142" s="9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1">
        <f t="shared" si="6"/>
        <v>101.59097978227061</v>
      </c>
      <c r="G143" t="s">
        <v>20</v>
      </c>
      <c r="H143">
        <v>1071</v>
      </c>
      <c r="I143" s="5">
        <f>IF(Statistics!B143=0,0,E143/Statistics!B143)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7"/>
        <v>42167.208333333328</v>
      </c>
      <c r="O143" s="9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1">
        <f t="shared" si="6"/>
        <v>230.03999999999996</v>
      </c>
      <c r="G144" t="s">
        <v>20</v>
      </c>
      <c r="H144">
        <v>117</v>
      </c>
      <c r="I144" s="5">
        <f>IF(Statistics!B144=0,0,E144/Statistics!B144)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7"/>
        <v>41005.208333333336</v>
      </c>
      <c r="O144" s="9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1">
        <f t="shared" si="6"/>
        <v>135.59259259259261</v>
      </c>
      <c r="G145" t="s">
        <v>20</v>
      </c>
      <c r="H145">
        <v>70</v>
      </c>
      <c r="I145" s="5">
        <f>IF(Statistics!B145=0,0,E145/Statistics!B145)</f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7"/>
        <v>40357.208333333336</v>
      </c>
      <c r="O145" s="9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1">
        <f t="shared" si="6"/>
        <v>129.1</v>
      </c>
      <c r="G146" t="s">
        <v>20</v>
      </c>
      <c r="H146">
        <v>135</v>
      </c>
      <c r="I146" s="5">
        <f>IF(Statistics!B146=0,0,E146/Statistics!B146)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7"/>
        <v>43633.208333333328</v>
      </c>
      <c r="O146" s="9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1">
        <f t="shared" si="6"/>
        <v>236.512</v>
      </c>
      <c r="G147" t="s">
        <v>20</v>
      </c>
      <c r="H147">
        <v>768</v>
      </c>
      <c r="I147" s="5">
        <f>IF(Statistics!B147=0,0,E147/Statistics!B147)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7"/>
        <v>41889.208333333336</v>
      </c>
      <c r="O147" s="9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1">
        <f t="shared" si="6"/>
        <v>17.25</v>
      </c>
      <c r="G148" t="s">
        <v>74</v>
      </c>
      <c r="H148">
        <v>51</v>
      </c>
      <c r="I148" s="5">
        <f>IF(Statistics!B148=0,0,E148/Statistics!B148)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7"/>
        <v>40855.25</v>
      </c>
      <c r="O148" s="9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1">
        <f t="shared" si="6"/>
        <v>112.49397590361446</v>
      </c>
      <c r="G149" t="s">
        <v>20</v>
      </c>
      <c r="H149">
        <v>199</v>
      </c>
      <c r="I149" s="5">
        <f>IF(Statistics!B149=0,0,E149/Statistics!B149)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7"/>
        <v>42534.208333333328</v>
      </c>
      <c r="O149" s="9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1">
        <f t="shared" si="6"/>
        <v>121.02150537634408</v>
      </c>
      <c r="G150" t="s">
        <v>20</v>
      </c>
      <c r="H150">
        <v>107</v>
      </c>
      <c r="I150" s="5">
        <f>IF(Statistics!B150=0,0,E150/Statistics!B150)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7"/>
        <v>42941.208333333328</v>
      </c>
      <c r="O150" s="9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1">
        <f t="shared" si="6"/>
        <v>219.87096774193549</v>
      </c>
      <c r="G151" t="s">
        <v>20</v>
      </c>
      <c r="H151">
        <v>195</v>
      </c>
      <c r="I151" s="5">
        <f>IF(Statistics!B151=0,0,E151/Statistics!B151)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7"/>
        <v>41275.25</v>
      </c>
      <c r="O151" s="9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1">
        <f t="shared" si="6"/>
        <v>1</v>
      </c>
      <c r="G152" t="s">
        <v>14</v>
      </c>
      <c r="H152">
        <v>1</v>
      </c>
      <c r="I152" s="5">
        <f>IF(Statistics!B152=0,0,E152/Statistics!B152)</f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7"/>
        <v>43450.25</v>
      </c>
      <c r="O152" s="9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1">
        <f t="shared" si="6"/>
        <v>64.166909620991248</v>
      </c>
      <c r="G153" t="s">
        <v>14</v>
      </c>
      <c r="H153">
        <v>1467</v>
      </c>
      <c r="I153" s="5">
        <f>IF(Statistics!B153=0,0,E153/Statistics!B153)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7"/>
        <v>41799.208333333336</v>
      </c>
      <c r="O153" s="9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1">
        <f t="shared" si="6"/>
        <v>423.06746987951806</v>
      </c>
      <c r="G154" t="s">
        <v>20</v>
      </c>
      <c r="H154">
        <v>3376</v>
      </c>
      <c r="I154" s="5">
        <f>IF(Statistics!B154=0,0,E154/Statistics!B154)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7"/>
        <v>42783.25</v>
      </c>
      <c r="O154" s="9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1">
        <f t="shared" si="6"/>
        <v>92.984160506863773</v>
      </c>
      <c r="G155" t="s">
        <v>14</v>
      </c>
      <c r="H155">
        <v>5681</v>
      </c>
      <c r="I155" s="5">
        <f>IF(Statistics!B155=0,0,E155/Statistics!B155)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7"/>
        <v>41201.208333333336</v>
      </c>
      <c r="O155" s="9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1">
        <f t="shared" si="6"/>
        <v>58.756567425569173</v>
      </c>
      <c r="G156" t="s">
        <v>14</v>
      </c>
      <c r="H156">
        <v>1059</v>
      </c>
      <c r="I156" s="5">
        <f>IF(Statistics!B156=0,0,E156/Statistics!B156)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7"/>
        <v>42502.208333333328</v>
      </c>
      <c r="O156" s="9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1">
        <f t="shared" si="6"/>
        <v>65.022222222222226</v>
      </c>
      <c r="G157" t="s">
        <v>14</v>
      </c>
      <c r="H157">
        <v>1194</v>
      </c>
      <c r="I157" s="5">
        <f>IF(Statistics!B157=0,0,E157/Statistics!B157)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7"/>
        <v>40262.208333333336</v>
      </c>
      <c r="O157" s="9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1">
        <f t="shared" si="6"/>
        <v>73.939560439560438</v>
      </c>
      <c r="G158" t="s">
        <v>74</v>
      </c>
      <c r="H158">
        <v>379</v>
      </c>
      <c r="I158" s="5">
        <f>IF(Statistics!B158=0,0,E158/Statistics!B158)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7"/>
        <v>43743.208333333328</v>
      </c>
      <c r="O158" s="9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1">
        <f t="shared" si="6"/>
        <v>52.666666666666664</v>
      </c>
      <c r="G159" t="s">
        <v>14</v>
      </c>
      <c r="H159">
        <v>30</v>
      </c>
      <c r="I159" s="5">
        <f>IF(Statistics!B159=0,0,E159/Statistics!B159)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7"/>
        <v>41638.25</v>
      </c>
      <c r="O159" s="9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1">
        <f t="shared" si="6"/>
        <v>220.95238095238096</v>
      </c>
      <c r="G160" t="s">
        <v>20</v>
      </c>
      <c r="H160">
        <v>41</v>
      </c>
      <c r="I160" s="5">
        <f>IF(Statistics!B160=0,0,E160/Statistics!B160)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7"/>
        <v>42346.25</v>
      </c>
      <c r="O160" s="9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1">
        <f t="shared" si="6"/>
        <v>100.01150627615063</v>
      </c>
      <c r="G161" t="s">
        <v>20</v>
      </c>
      <c r="H161">
        <v>1821</v>
      </c>
      <c r="I161" s="5">
        <f>IF(Statistics!B161=0,0,E161/Statistics!B161)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7"/>
        <v>43551.208333333328</v>
      </c>
      <c r="O161" s="9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1">
        <f t="shared" si="6"/>
        <v>162.3125</v>
      </c>
      <c r="G162" t="s">
        <v>20</v>
      </c>
      <c r="H162">
        <v>164</v>
      </c>
      <c r="I162" s="5">
        <f>IF(Statistics!B162=0,0,E162/Statistics!B162)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7"/>
        <v>43582.208333333328</v>
      </c>
      <c r="O162" s="9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1">
        <f t="shared" si="6"/>
        <v>78.181818181818187</v>
      </c>
      <c r="G163" t="s">
        <v>14</v>
      </c>
      <c r="H163">
        <v>75</v>
      </c>
      <c r="I163" s="5">
        <f>IF(Statistics!B163=0,0,E163/Statistics!B163)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7"/>
        <v>42270.208333333328</v>
      </c>
      <c r="O163" s="9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1">
        <f t="shared" si="6"/>
        <v>149.73770491803279</v>
      </c>
      <c r="G164" t="s">
        <v>20</v>
      </c>
      <c r="H164">
        <v>157</v>
      </c>
      <c r="I164" s="5">
        <f>IF(Statistics!B164=0,0,E164/Statistics!B164)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7"/>
        <v>43442.25</v>
      </c>
      <c r="O164" s="9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1">
        <f t="shared" si="6"/>
        <v>253.25714285714284</v>
      </c>
      <c r="G165" t="s">
        <v>20</v>
      </c>
      <c r="H165">
        <v>246</v>
      </c>
      <c r="I165" s="5">
        <f>IF(Statistics!B165=0,0,E165/Statistics!B165)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7"/>
        <v>43028.208333333328</v>
      </c>
      <c r="O165" s="9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1">
        <f t="shared" si="6"/>
        <v>100.16943521594683</v>
      </c>
      <c r="G166" t="s">
        <v>20</v>
      </c>
      <c r="H166">
        <v>1396</v>
      </c>
      <c r="I166" s="5">
        <f>IF(Statistics!B166=0,0,E166/Statistics!B166)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7"/>
        <v>43016.208333333328</v>
      </c>
      <c r="O166" s="9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1">
        <f t="shared" si="6"/>
        <v>121.99004424778761</v>
      </c>
      <c r="G167" t="s">
        <v>20</v>
      </c>
      <c r="H167">
        <v>2506</v>
      </c>
      <c r="I167" s="5">
        <f>IF(Statistics!B167=0,0,E167/Statistics!B167)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7"/>
        <v>42948.208333333328</v>
      </c>
      <c r="O167" s="9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1">
        <f t="shared" si="6"/>
        <v>137.13265306122449</v>
      </c>
      <c r="G168" t="s">
        <v>20</v>
      </c>
      <c r="H168">
        <v>244</v>
      </c>
      <c r="I168" s="5">
        <f>IF(Statistics!B168=0,0,E168/Statistics!B168)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7"/>
        <v>40534.25</v>
      </c>
      <c r="O168" s="9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1">
        <f t="shared" si="6"/>
        <v>415.53846153846149</v>
      </c>
      <c r="G169" t="s">
        <v>20</v>
      </c>
      <c r="H169">
        <v>146</v>
      </c>
      <c r="I169" s="5">
        <f>IF(Statistics!B169=0,0,E169/Statistics!B169)</f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7"/>
        <v>41435.208333333336</v>
      </c>
      <c r="O169" s="9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1">
        <f t="shared" si="6"/>
        <v>31.30913348946136</v>
      </c>
      <c r="G170" t="s">
        <v>14</v>
      </c>
      <c r="H170">
        <v>955</v>
      </c>
      <c r="I170" s="5">
        <f>IF(Statistics!B170=0,0,E170/Statistics!B170)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7"/>
        <v>43518.25</v>
      </c>
      <c r="O170" s="9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1">
        <f t="shared" si="6"/>
        <v>424.08154506437768</v>
      </c>
      <c r="G171" t="s">
        <v>20</v>
      </c>
      <c r="H171">
        <v>1267</v>
      </c>
      <c r="I171" s="5">
        <f>IF(Statistics!B171=0,0,E171/Statistics!B171)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7"/>
        <v>41077.208333333336</v>
      </c>
      <c r="O171" s="9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1">
        <f t="shared" si="6"/>
        <v>2.93886230728336</v>
      </c>
      <c r="G172" t="s">
        <v>14</v>
      </c>
      <c r="H172">
        <v>67</v>
      </c>
      <c r="I172" s="5">
        <f>IF(Statistics!B172=0,0,E172/Statistics!B172)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7"/>
        <v>42950.208333333328</v>
      </c>
      <c r="O172" s="9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1">
        <f t="shared" si="6"/>
        <v>10.63265306122449</v>
      </c>
      <c r="G173" t="s">
        <v>14</v>
      </c>
      <c r="H173">
        <v>5</v>
      </c>
      <c r="I173" s="5">
        <f>IF(Statistics!B173=0,0,E173/Statistics!B173)</f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7"/>
        <v>41718.208333333336</v>
      </c>
      <c r="O173" s="9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1">
        <f t="shared" si="6"/>
        <v>82.875</v>
      </c>
      <c r="G174" t="s">
        <v>14</v>
      </c>
      <c r="H174">
        <v>26</v>
      </c>
      <c r="I174" s="5">
        <f>IF(Statistics!B174=0,0,E174/Statistics!B174)</f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7"/>
        <v>41839.208333333336</v>
      </c>
      <c r="O174" s="9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1">
        <f t="shared" si="6"/>
        <v>163.01447776628748</v>
      </c>
      <c r="G175" t="s">
        <v>20</v>
      </c>
      <c r="H175">
        <v>1561</v>
      </c>
      <c r="I175" s="5">
        <f>IF(Statistics!B175=0,0,E175/Statistics!B175)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7"/>
        <v>41412.208333333336</v>
      </c>
      <c r="O175" s="9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1">
        <f t="shared" si="6"/>
        <v>894.66666666666674</v>
      </c>
      <c r="G176" t="s">
        <v>20</v>
      </c>
      <c r="H176">
        <v>48</v>
      </c>
      <c r="I176" s="5">
        <f>IF(Statistics!B176=0,0,E176/Statistics!B176)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7"/>
        <v>42282.208333333328</v>
      </c>
      <c r="O176" s="9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1">
        <f t="shared" si="6"/>
        <v>26.191501103752756</v>
      </c>
      <c r="G177" t="s">
        <v>14</v>
      </c>
      <c r="H177">
        <v>1130</v>
      </c>
      <c r="I177" s="5">
        <f>IF(Statistics!B177=0,0,E177/Statistics!B177)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7"/>
        <v>42613.208333333328</v>
      </c>
      <c r="O177" s="9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1">
        <f t="shared" si="6"/>
        <v>74.834782608695647</v>
      </c>
      <c r="G178" t="s">
        <v>14</v>
      </c>
      <c r="H178">
        <v>782</v>
      </c>
      <c r="I178" s="5">
        <f>IF(Statistics!B178=0,0,E178/Statistics!B178)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7"/>
        <v>42616.208333333328</v>
      </c>
      <c r="O178" s="9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1">
        <f t="shared" si="6"/>
        <v>416.47680412371136</v>
      </c>
      <c r="G179" t="s">
        <v>20</v>
      </c>
      <c r="H179">
        <v>2739</v>
      </c>
      <c r="I179" s="5">
        <f>IF(Statistics!B179=0,0,E179/Statistics!B179)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7"/>
        <v>40497.25</v>
      </c>
      <c r="O179" s="9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1">
        <f t="shared" si="6"/>
        <v>96.208333333333329</v>
      </c>
      <c r="G180" t="s">
        <v>14</v>
      </c>
      <c r="H180">
        <v>210</v>
      </c>
      <c r="I180" s="5">
        <f>IF(Statistics!B180=0,0,E180/Statistics!B180)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7"/>
        <v>42999.208333333328</v>
      </c>
      <c r="O180" s="9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1">
        <f t="shared" si="6"/>
        <v>357.71910112359546</v>
      </c>
      <c r="G181" t="s">
        <v>20</v>
      </c>
      <c r="H181">
        <v>3537</v>
      </c>
      <c r="I181" s="5">
        <f>IF(Statistics!B181=0,0,E181/Statistics!B181)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7"/>
        <v>41350.208333333336</v>
      </c>
      <c r="O181" s="9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1">
        <f t="shared" si="6"/>
        <v>308.45714285714286</v>
      </c>
      <c r="G182" t="s">
        <v>20</v>
      </c>
      <c r="H182">
        <v>2107</v>
      </c>
      <c r="I182" s="5">
        <f>IF(Statistics!B182=0,0,E182/Statistics!B182)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7"/>
        <v>40259.208333333336</v>
      </c>
      <c r="O182" s="9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1">
        <f t="shared" si="6"/>
        <v>61.802325581395344</v>
      </c>
      <c r="G183" t="s">
        <v>14</v>
      </c>
      <c r="H183">
        <v>136</v>
      </c>
      <c r="I183" s="5">
        <f>IF(Statistics!B183=0,0,E183/Statistics!B183)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7"/>
        <v>43012.208333333328</v>
      </c>
      <c r="O183" s="9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1">
        <f t="shared" si="6"/>
        <v>722.32472324723244</v>
      </c>
      <c r="G184" t="s">
        <v>20</v>
      </c>
      <c r="H184">
        <v>3318</v>
      </c>
      <c r="I184" s="5">
        <f>IF(Statistics!B184=0,0,E184/Statistics!B184)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7"/>
        <v>43631.208333333328</v>
      </c>
      <c r="O184" s="9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1">
        <f t="shared" si="6"/>
        <v>69.117647058823522</v>
      </c>
      <c r="G185" t="s">
        <v>14</v>
      </c>
      <c r="H185">
        <v>86</v>
      </c>
      <c r="I185" s="5">
        <f>IF(Statistics!B185=0,0,E185/Statistics!B185)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7"/>
        <v>40430.208333333336</v>
      </c>
      <c r="O185" s="9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1">
        <f t="shared" si="6"/>
        <v>293.05555555555554</v>
      </c>
      <c r="G186" t="s">
        <v>20</v>
      </c>
      <c r="H186">
        <v>340</v>
      </c>
      <c r="I186" s="5">
        <f>IF(Statistics!B186=0,0,E186/Statistics!B186)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7"/>
        <v>43588.208333333328</v>
      </c>
      <c r="O186" s="9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1">
        <f t="shared" si="6"/>
        <v>71.8</v>
      </c>
      <c r="G187" t="s">
        <v>14</v>
      </c>
      <c r="H187">
        <v>19</v>
      </c>
      <c r="I187" s="5">
        <f>IF(Statistics!B187=0,0,E187/Statistics!B187)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7"/>
        <v>43233.208333333328</v>
      </c>
      <c r="O187" s="9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1">
        <f t="shared" si="6"/>
        <v>31.934684684684683</v>
      </c>
      <c r="G188" t="s">
        <v>14</v>
      </c>
      <c r="H188">
        <v>886</v>
      </c>
      <c r="I188" s="5">
        <f>IF(Statistics!B188=0,0,E188/Statistics!B188)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7"/>
        <v>41782.208333333336</v>
      </c>
      <c r="O188" s="9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1">
        <f t="shared" si="6"/>
        <v>229.87375415282392</v>
      </c>
      <c r="G189" t="s">
        <v>20</v>
      </c>
      <c r="H189">
        <v>1442</v>
      </c>
      <c r="I189" s="5">
        <f>IF(Statistics!B189=0,0,E189/Statistics!B189)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7"/>
        <v>41328.25</v>
      </c>
      <c r="O189" s="9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1">
        <f t="shared" si="6"/>
        <v>32.012195121951223</v>
      </c>
      <c r="G190" t="s">
        <v>14</v>
      </c>
      <c r="H190">
        <v>35</v>
      </c>
      <c r="I190" s="5">
        <f>IF(Statistics!B190=0,0,E190/Statistics!B190)</f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7"/>
        <v>41975.25</v>
      </c>
      <c r="O190" s="9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1">
        <f t="shared" si="6"/>
        <v>23.525352848928385</v>
      </c>
      <c r="G191" t="s">
        <v>74</v>
      </c>
      <c r="H191">
        <v>441</v>
      </c>
      <c r="I191" s="5">
        <f>IF(Statistics!B191=0,0,E191/Statistics!B191)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7"/>
        <v>42433.25</v>
      </c>
      <c r="O191" s="9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1">
        <f t="shared" si="6"/>
        <v>68.594594594594597</v>
      </c>
      <c r="G192" t="s">
        <v>14</v>
      </c>
      <c r="H192">
        <v>24</v>
      </c>
      <c r="I192" s="5">
        <f>IF(Statistics!B192=0,0,E192/Statistics!B192)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7"/>
        <v>41429.208333333336</v>
      </c>
      <c r="O192" s="9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1">
        <f t="shared" si="6"/>
        <v>37.952380952380956</v>
      </c>
      <c r="G193" t="s">
        <v>14</v>
      </c>
      <c r="H193">
        <v>86</v>
      </c>
      <c r="I193" s="5">
        <f>IF(Statistics!B193=0,0,E193/Statistics!B193)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7"/>
        <v>43536.208333333328</v>
      </c>
      <c r="O193" s="9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1">
        <f t="shared" ref="F194:F257" si="9">E194/D194 * 100</f>
        <v>19.992957746478872</v>
      </c>
      <c r="G194" t="s">
        <v>14</v>
      </c>
      <c r="H194">
        <v>243</v>
      </c>
      <c r="I194" s="5">
        <f>IF(Statistics!B194=0,0,E194/Statistics!B194)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ref="N194:N257" si="10">(((L194/60)/60)/24)+DATE(1970,1,1)</f>
        <v>41817.208333333336</v>
      </c>
      <c r="O194" s="9">
        <f t="shared" ref="O194:O257" si="11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1">
        <f t="shared" si="9"/>
        <v>45.636363636363633</v>
      </c>
      <c r="G195" t="s">
        <v>14</v>
      </c>
      <c r="H195">
        <v>65</v>
      </c>
      <c r="I195" s="5">
        <f>IF(Statistics!B195=0,0,E195/Statistics!B195)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si="10"/>
        <v>43198.208333333328</v>
      </c>
      <c r="O195" s="9">
        <f t="shared" si="11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1">
        <f t="shared" si="9"/>
        <v>122.7605633802817</v>
      </c>
      <c r="G196" t="s">
        <v>20</v>
      </c>
      <c r="H196">
        <v>126</v>
      </c>
      <c r="I196" s="5">
        <f>IF(Statistics!B196=0,0,E196/Statistics!B196)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0"/>
        <v>42261.208333333328</v>
      </c>
      <c r="O196" s="9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1">
        <f t="shared" si="9"/>
        <v>361.75316455696202</v>
      </c>
      <c r="G197" t="s">
        <v>20</v>
      </c>
      <c r="H197">
        <v>524</v>
      </c>
      <c r="I197" s="5">
        <f>IF(Statistics!B197=0,0,E197/Statistics!B197)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0"/>
        <v>43310.208333333328</v>
      </c>
      <c r="O197" s="9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1">
        <f t="shared" si="9"/>
        <v>63.146341463414636</v>
      </c>
      <c r="G198" t="s">
        <v>14</v>
      </c>
      <c r="H198">
        <v>100</v>
      </c>
      <c r="I198" s="5">
        <f>IF(Statistics!B198=0,0,E198/Statistics!B198)</f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0"/>
        <v>42616.208333333328</v>
      </c>
      <c r="O198" s="9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1">
        <f t="shared" si="9"/>
        <v>298.20475319926874</v>
      </c>
      <c r="G199" t="s">
        <v>20</v>
      </c>
      <c r="H199">
        <v>1989</v>
      </c>
      <c r="I199" s="5">
        <f>IF(Statistics!B199=0,0,E199/Statistics!B199)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0"/>
        <v>42909.208333333328</v>
      </c>
      <c r="O199" s="9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1">
        <f t="shared" si="9"/>
        <v>9.5585443037974684</v>
      </c>
      <c r="G200" t="s">
        <v>14</v>
      </c>
      <c r="H200">
        <v>168</v>
      </c>
      <c r="I200" s="5">
        <f>IF(Statistics!B200=0,0,E200/Statistics!B200)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0"/>
        <v>40396.208333333336</v>
      </c>
      <c r="O200" s="9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1">
        <f t="shared" si="9"/>
        <v>53.777777777777779</v>
      </c>
      <c r="G201" t="s">
        <v>14</v>
      </c>
      <c r="H201">
        <v>13</v>
      </c>
      <c r="I201" s="5">
        <f>IF(Statistics!B201=0,0,E201/Statistics!B201)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0"/>
        <v>42192.208333333328</v>
      </c>
      <c r="O201" s="9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1">
        <f t="shared" si="9"/>
        <v>2</v>
      </c>
      <c r="G202" t="s">
        <v>14</v>
      </c>
      <c r="H202">
        <v>1</v>
      </c>
      <c r="I202" s="5">
        <f>IF(Statistics!B202=0,0,E202/Statistics!B202)</f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0"/>
        <v>40262.208333333336</v>
      </c>
      <c r="O202" s="9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1">
        <f t="shared" si="9"/>
        <v>681.19047619047615</v>
      </c>
      <c r="G203" t="s">
        <v>20</v>
      </c>
      <c r="H203">
        <v>157</v>
      </c>
      <c r="I203" s="5">
        <f>IF(Statistics!B203=0,0,E203/Statistics!B203)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0"/>
        <v>41845.208333333336</v>
      </c>
      <c r="O203" s="9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1">
        <f t="shared" si="9"/>
        <v>78.831325301204828</v>
      </c>
      <c r="G204" t="s">
        <v>74</v>
      </c>
      <c r="H204">
        <v>82</v>
      </c>
      <c r="I204" s="5">
        <f>IF(Statistics!B204=0,0,E204/Statistics!B204)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0"/>
        <v>40818.208333333336</v>
      </c>
      <c r="O204" s="9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1">
        <f t="shared" si="9"/>
        <v>134.40792216817235</v>
      </c>
      <c r="G205" t="s">
        <v>20</v>
      </c>
      <c r="H205">
        <v>4498</v>
      </c>
      <c r="I205" s="5">
        <f>IF(Statistics!B205=0,0,E205/Statistics!B205)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0"/>
        <v>42752.25</v>
      </c>
      <c r="O205" s="9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1">
        <f t="shared" si="9"/>
        <v>3.3719999999999999</v>
      </c>
      <c r="G206" t="s">
        <v>14</v>
      </c>
      <c r="H206">
        <v>40</v>
      </c>
      <c r="I206" s="5">
        <f>IF(Statistics!B206=0,0,E206/Statistics!B206)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0"/>
        <v>40636.208333333336</v>
      </c>
      <c r="O206" s="9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1">
        <f t="shared" si="9"/>
        <v>431.84615384615387</v>
      </c>
      <c r="G207" t="s">
        <v>20</v>
      </c>
      <c r="H207">
        <v>80</v>
      </c>
      <c r="I207" s="5">
        <f>IF(Statistics!B207=0,0,E207/Statistics!B207)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0"/>
        <v>43390.208333333328</v>
      </c>
      <c r="O207" s="9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1">
        <f t="shared" si="9"/>
        <v>38.844444444444441</v>
      </c>
      <c r="G208" t="s">
        <v>74</v>
      </c>
      <c r="H208">
        <v>57</v>
      </c>
      <c r="I208" s="5">
        <f>IF(Statistics!B208=0,0,E208/Statistics!B208)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0"/>
        <v>40236.25</v>
      </c>
      <c r="O208" s="9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1">
        <f t="shared" si="9"/>
        <v>425.7</v>
      </c>
      <c r="G209" t="s">
        <v>20</v>
      </c>
      <c r="H209">
        <v>43</v>
      </c>
      <c r="I209" s="5">
        <f>IF(Statistics!B209=0,0,E209/Statistics!B209)</f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0"/>
        <v>43340.208333333328</v>
      </c>
      <c r="O209" s="9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1">
        <f t="shared" si="9"/>
        <v>101.12239715591672</v>
      </c>
      <c r="G210" t="s">
        <v>20</v>
      </c>
      <c r="H210">
        <v>2053</v>
      </c>
      <c r="I210" s="5">
        <f>IF(Statistics!B210=0,0,E210/Statistics!B210)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0"/>
        <v>43048.25</v>
      </c>
      <c r="O210" s="9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1">
        <f t="shared" si="9"/>
        <v>21.188688946015425</v>
      </c>
      <c r="G211" t="s">
        <v>47</v>
      </c>
      <c r="H211">
        <v>808</v>
      </c>
      <c r="I211" s="5">
        <f>IF(Statistics!B211=0,0,E211/Statistics!B211)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0"/>
        <v>42496.208333333328</v>
      </c>
      <c r="O211" s="9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1">
        <f t="shared" si="9"/>
        <v>67.425531914893625</v>
      </c>
      <c r="G212" t="s">
        <v>14</v>
      </c>
      <c r="H212">
        <v>226</v>
      </c>
      <c r="I212" s="5">
        <f>IF(Statistics!B212=0,0,E212/Statistics!B212)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0"/>
        <v>42797.25</v>
      </c>
      <c r="O212" s="9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1">
        <f t="shared" si="9"/>
        <v>94.923371647509583</v>
      </c>
      <c r="G213" t="s">
        <v>14</v>
      </c>
      <c r="H213">
        <v>1625</v>
      </c>
      <c r="I213" s="5">
        <f>IF(Statistics!B213=0,0,E213/Statistics!B213)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0"/>
        <v>41513.208333333336</v>
      </c>
      <c r="O213" s="9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1">
        <f t="shared" si="9"/>
        <v>151.85185185185185</v>
      </c>
      <c r="G214" t="s">
        <v>20</v>
      </c>
      <c r="H214">
        <v>168</v>
      </c>
      <c r="I214" s="5">
        <f>IF(Statistics!B214=0,0,E214/Statistics!B214)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0"/>
        <v>43814.25</v>
      </c>
      <c r="O214" s="9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1">
        <f t="shared" si="9"/>
        <v>195.16382252559728</v>
      </c>
      <c r="G215" t="s">
        <v>20</v>
      </c>
      <c r="H215">
        <v>4289</v>
      </c>
      <c r="I215" s="5">
        <f>IF(Statistics!B215=0,0,E215/Statistics!B215)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0"/>
        <v>40488.208333333336</v>
      </c>
      <c r="O215" s="9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1">
        <f t="shared" si="9"/>
        <v>1023.1428571428571</v>
      </c>
      <c r="G216" t="s">
        <v>20</v>
      </c>
      <c r="H216">
        <v>165</v>
      </c>
      <c r="I216" s="5">
        <f>IF(Statistics!B216=0,0,E216/Statistics!B216)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0"/>
        <v>40409.208333333336</v>
      </c>
      <c r="O216" s="9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1">
        <f t="shared" si="9"/>
        <v>3.841836734693878</v>
      </c>
      <c r="G217" t="s">
        <v>14</v>
      </c>
      <c r="H217">
        <v>143</v>
      </c>
      <c r="I217" s="5">
        <f>IF(Statistics!B217=0,0,E217/Statistics!B217)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0"/>
        <v>43509.25</v>
      </c>
      <c r="O217" s="9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1">
        <f t="shared" si="9"/>
        <v>155.07066557107643</v>
      </c>
      <c r="G218" t="s">
        <v>20</v>
      </c>
      <c r="H218">
        <v>1815</v>
      </c>
      <c r="I218" s="5">
        <f>IF(Statistics!B218=0,0,E218/Statistics!B218)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0"/>
        <v>40869.25</v>
      </c>
      <c r="O218" s="9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1">
        <f t="shared" si="9"/>
        <v>44.753477588871718</v>
      </c>
      <c r="G219" t="s">
        <v>14</v>
      </c>
      <c r="H219">
        <v>934</v>
      </c>
      <c r="I219" s="5">
        <f>IF(Statistics!B219=0,0,E219/Statistics!B219)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0"/>
        <v>43583.208333333328</v>
      </c>
      <c r="O219" s="9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1">
        <f t="shared" si="9"/>
        <v>215.94736842105263</v>
      </c>
      <c r="G220" t="s">
        <v>20</v>
      </c>
      <c r="H220">
        <v>397</v>
      </c>
      <c r="I220" s="5">
        <f>IF(Statistics!B220=0,0,E220/Statistics!B220)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0"/>
        <v>40858.25</v>
      </c>
      <c r="O220" s="9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1">
        <f t="shared" si="9"/>
        <v>332.12709832134288</v>
      </c>
      <c r="G221" t="s">
        <v>20</v>
      </c>
      <c r="H221">
        <v>1539</v>
      </c>
      <c r="I221" s="5">
        <f>IF(Statistics!B221=0,0,E221/Statistics!B221)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0"/>
        <v>41137.208333333336</v>
      </c>
      <c r="O221" s="9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1">
        <f t="shared" si="9"/>
        <v>8.4430379746835449</v>
      </c>
      <c r="G222" t="s">
        <v>14</v>
      </c>
      <c r="H222">
        <v>17</v>
      </c>
      <c r="I222" s="5">
        <f>IF(Statistics!B222=0,0,E222/Statistics!B222)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0"/>
        <v>40725.208333333336</v>
      </c>
      <c r="O222" s="9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1">
        <f t="shared" si="9"/>
        <v>98.625514403292186</v>
      </c>
      <c r="G223" t="s">
        <v>14</v>
      </c>
      <c r="H223">
        <v>2179</v>
      </c>
      <c r="I223" s="5">
        <f>IF(Statistics!B223=0,0,E223/Statistics!B223)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0"/>
        <v>41081.208333333336</v>
      </c>
      <c r="O223" s="9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1">
        <f t="shared" si="9"/>
        <v>137.97916666666669</v>
      </c>
      <c r="G224" t="s">
        <v>20</v>
      </c>
      <c r="H224">
        <v>138</v>
      </c>
      <c r="I224" s="5">
        <f>IF(Statistics!B224=0,0,E224/Statistics!B224)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0"/>
        <v>41914.208333333336</v>
      </c>
      <c r="O224" s="9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1">
        <f t="shared" si="9"/>
        <v>93.81099656357388</v>
      </c>
      <c r="G225" t="s">
        <v>14</v>
      </c>
      <c r="H225">
        <v>931</v>
      </c>
      <c r="I225" s="5">
        <f>IF(Statistics!B225=0,0,E225/Statistics!B225)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0"/>
        <v>42445.208333333328</v>
      </c>
      <c r="O225" s="9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1">
        <f t="shared" si="9"/>
        <v>403.63930885529157</v>
      </c>
      <c r="G226" t="s">
        <v>20</v>
      </c>
      <c r="H226">
        <v>3594</v>
      </c>
      <c r="I226" s="5">
        <f>IF(Statistics!B226=0,0,E226/Statistics!B226)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0"/>
        <v>41906.208333333336</v>
      </c>
      <c r="O226" s="9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1">
        <f t="shared" si="9"/>
        <v>260.1740412979351</v>
      </c>
      <c r="G227" t="s">
        <v>20</v>
      </c>
      <c r="H227">
        <v>5880</v>
      </c>
      <c r="I227" s="5">
        <f>IF(Statistics!B227=0,0,E227/Statistics!B227)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0"/>
        <v>41762.208333333336</v>
      </c>
      <c r="O227" s="9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1">
        <f t="shared" si="9"/>
        <v>366.63333333333333</v>
      </c>
      <c r="G228" t="s">
        <v>20</v>
      </c>
      <c r="H228">
        <v>112</v>
      </c>
      <c r="I228" s="5">
        <f>IF(Statistics!B228=0,0,E228/Statistics!B228)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0"/>
        <v>40276.208333333336</v>
      </c>
      <c r="O228" s="9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1">
        <f t="shared" si="9"/>
        <v>168.72085385878489</v>
      </c>
      <c r="G229" t="s">
        <v>20</v>
      </c>
      <c r="H229">
        <v>943</v>
      </c>
      <c r="I229" s="5">
        <f>IF(Statistics!B229=0,0,E229/Statistics!B229)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0"/>
        <v>42139.208333333328</v>
      </c>
      <c r="O229" s="9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1">
        <f t="shared" si="9"/>
        <v>119.90717911530093</v>
      </c>
      <c r="G230" t="s">
        <v>20</v>
      </c>
      <c r="H230">
        <v>2468</v>
      </c>
      <c r="I230" s="5">
        <f>IF(Statistics!B230=0,0,E230/Statistics!B230)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0"/>
        <v>42613.208333333328</v>
      </c>
      <c r="O230" s="9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1">
        <f t="shared" si="9"/>
        <v>193.68925233644859</v>
      </c>
      <c r="G231" t="s">
        <v>20</v>
      </c>
      <c r="H231">
        <v>2551</v>
      </c>
      <c r="I231" s="5">
        <f>IF(Statistics!B231=0,0,E231/Statistics!B231)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0"/>
        <v>42887.208333333328</v>
      </c>
      <c r="O231" s="9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1">
        <f t="shared" si="9"/>
        <v>420.16666666666669</v>
      </c>
      <c r="G232" t="s">
        <v>20</v>
      </c>
      <c r="H232">
        <v>101</v>
      </c>
      <c r="I232" s="5">
        <f>IF(Statistics!B232=0,0,E232/Statistics!B232)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0"/>
        <v>43805.25</v>
      </c>
      <c r="O232" s="9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1">
        <f t="shared" si="9"/>
        <v>76.708333333333329</v>
      </c>
      <c r="G233" t="s">
        <v>74</v>
      </c>
      <c r="H233">
        <v>67</v>
      </c>
      <c r="I233" s="5">
        <f>IF(Statistics!B233=0,0,E233/Statistics!B233)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0"/>
        <v>41415.208333333336</v>
      </c>
      <c r="O233" s="9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1">
        <f t="shared" si="9"/>
        <v>171.26470588235293</v>
      </c>
      <c r="G234" t="s">
        <v>20</v>
      </c>
      <c r="H234">
        <v>92</v>
      </c>
      <c r="I234" s="5">
        <f>IF(Statistics!B234=0,0,E234/Statistics!B234)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0"/>
        <v>42576.208333333328</v>
      </c>
      <c r="O234" s="9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1">
        <f t="shared" si="9"/>
        <v>157.89473684210526</v>
      </c>
      <c r="G235" t="s">
        <v>20</v>
      </c>
      <c r="H235">
        <v>62</v>
      </c>
      <c r="I235" s="5">
        <f>IF(Statistics!B235=0,0,E235/Statistics!B235)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0"/>
        <v>40706.208333333336</v>
      </c>
      <c r="O235" s="9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1">
        <f t="shared" si="9"/>
        <v>109.08</v>
      </c>
      <c r="G236" t="s">
        <v>20</v>
      </c>
      <c r="H236">
        <v>149</v>
      </c>
      <c r="I236" s="5">
        <f>IF(Statistics!B236=0,0,E236/Statistics!B236)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0"/>
        <v>42969.208333333328</v>
      </c>
      <c r="O236" s="9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1">
        <f t="shared" si="9"/>
        <v>41.732558139534881</v>
      </c>
      <c r="G237" t="s">
        <v>14</v>
      </c>
      <c r="H237">
        <v>92</v>
      </c>
      <c r="I237" s="5">
        <f>IF(Statistics!B237=0,0,E237/Statistics!B237)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0"/>
        <v>42779.25</v>
      </c>
      <c r="O237" s="9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1">
        <f t="shared" si="9"/>
        <v>10.944303797468354</v>
      </c>
      <c r="G238" t="s">
        <v>14</v>
      </c>
      <c r="H238">
        <v>57</v>
      </c>
      <c r="I238" s="5">
        <f>IF(Statistics!B238=0,0,E238/Statistics!B238)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0"/>
        <v>43641.208333333328</v>
      </c>
      <c r="O238" s="9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1">
        <f t="shared" si="9"/>
        <v>159.3763440860215</v>
      </c>
      <c r="G239" t="s">
        <v>20</v>
      </c>
      <c r="H239">
        <v>329</v>
      </c>
      <c r="I239" s="5">
        <f>IF(Statistics!B239=0,0,E239/Statistics!B239)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0"/>
        <v>41754.208333333336</v>
      </c>
      <c r="O239" s="9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1">
        <f t="shared" si="9"/>
        <v>422.41666666666669</v>
      </c>
      <c r="G240" t="s">
        <v>20</v>
      </c>
      <c r="H240">
        <v>97</v>
      </c>
      <c r="I240" s="5">
        <f>IF(Statistics!B240=0,0,E240/Statistics!B240)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0"/>
        <v>43083.25</v>
      </c>
      <c r="O240" s="9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1">
        <f t="shared" si="9"/>
        <v>97.71875</v>
      </c>
      <c r="G241" t="s">
        <v>14</v>
      </c>
      <c r="H241">
        <v>41</v>
      </c>
      <c r="I241" s="5">
        <f>IF(Statistics!B241=0,0,E241/Statistics!B241)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0"/>
        <v>42245.208333333328</v>
      </c>
      <c r="O241" s="9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1">
        <f t="shared" si="9"/>
        <v>418.78911564625849</v>
      </c>
      <c r="G242" t="s">
        <v>20</v>
      </c>
      <c r="H242">
        <v>1784</v>
      </c>
      <c r="I242" s="5">
        <f>IF(Statistics!B242=0,0,E242/Statistics!B242)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0"/>
        <v>40396.208333333336</v>
      </c>
      <c r="O242" s="9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1">
        <f t="shared" si="9"/>
        <v>101.91632047477745</v>
      </c>
      <c r="G243" t="s">
        <v>20</v>
      </c>
      <c r="H243">
        <v>1684</v>
      </c>
      <c r="I243" s="5">
        <f>IF(Statistics!B243=0,0,E243/Statistics!B243)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0"/>
        <v>41742.208333333336</v>
      </c>
      <c r="O243" s="9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1">
        <f t="shared" si="9"/>
        <v>127.72619047619047</v>
      </c>
      <c r="G244" t="s">
        <v>20</v>
      </c>
      <c r="H244">
        <v>250</v>
      </c>
      <c r="I244" s="5">
        <f>IF(Statistics!B244=0,0,E244/Statistics!B244)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0"/>
        <v>42865.208333333328</v>
      </c>
      <c r="O244" s="9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1">
        <f t="shared" si="9"/>
        <v>445.21739130434781</v>
      </c>
      <c r="G245" t="s">
        <v>20</v>
      </c>
      <c r="H245">
        <v>238</v>
      </c>
      <c r="I245" s="5">
        <f>IF(Statistics!B245=0,0,E245/Statistics!B245)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0"/>
        <v>43163.25</v>
      </c>
      <c r="O245" s="9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1">
        <f t="shared" si="9"/>
        <v>569.71428571428578</v>
      </c>
      <c r="G246" t="s">
        <v>20</v>
      </c>
      <c r="H246">
        <v>53</v>
      </c>
      <c r="I246" s="5">
        <f>IF(Statistics!B246=0,0,E246/Statistics!B246)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0"/>
        <v>41834.208333333336</v>
      </c>
      <c r="O246" s="9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1">
        <f t="shared" si="9"/>
        <v>509.34482758620686</v>
      </c>
      <c r="G247" t="s">
        <v>20</v>
      </c>
      <c r="H247">
        <v>214</v>
      </c>
      <c r="I247" s="5">
        <f>IF(Statistics!B247=0,0,E247/Statistics!B247)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0"/>
        <v>41736.208333333336</v>
      </c>
      <c r="O247" s="9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1">
        <f t="shared" si="9"/>
        <v>325.5333333333333</v>
      </c>
      <c r="G248" t="s">
        <v>20</v>
      </c>
      <c r="H248">
        <v>222</v>
      </c>
      <c r="I248" s="5">
        <f>IF(Statistics!B248=0,0,E248/Statistics!B248)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0"/>
        <v>41491.208333333336</v>
      </c>
      <c r="O248" s="9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1">
        <f t="shared" si="9"/>
        <v>932.61616161616166</v>
      </c>
      <c r="G249" t="s">
        <v>20</v>
      </c>
      <c r="H249">
        <v>1884</v>
      </c>
      <c r="I249" s="5">
        <f>IF(Statistics!B249=0,0,E249/Statistics!B249)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0"/>
        <v>42726.25</v>
      </c>
      <c r="O249" s="9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1">
        <f t="shared" si="9"/>
        <v>211.33870967741933</v>
      </c>
      <c r="G250" t="s">
        <v>20</v>
      </c>
      <c r="H250">
        <v>218</v>
      </c>
      <c r="I250" s="5">
        <f>IF(Statistics!B250=0,0,E250/Statistics!B250)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0"/>
        <v>42004.25</v>
      </c>
      <c r="O250" s="9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1">
        <f t="shared" si="9"/>
        <v>273.32520325203251</v>
      </c>
      <c r="G251" t="s">
        <v>20</v>
      </c>
      <c r="H251">
        <v>6465</v>
      </c>
      <c r="I251" s="5">
        <f>IF(Statistics!B251=0,0,E251/Statistics!B251)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0"/>
        <v>42006.25</v>
      </c>
      <c r="O251" s="9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1">
        <f t="shared" si="9"/>
        <v>3</v>
      </c>
      <c r="G252" t="s">
        <v>14</v>
      </c>
      <c r="H252">
        <v>1</v>
      </c>
      <c r="I252" s="5">
        <f>IF(Statistics!B252=0,0,E252/Statistics!B252)</f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0"/>
        <v>40203.25</v>
      </c>
      <c r="O252" s="9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1">
        <f t="shared" si="9"/>
        <v>54.084507042253513</v>
      </c>
      <c r="G253" t="s">
        <v>14</v>
      </c>
      <c r="H253">
        <v>101</v>
      </c>
      <c r="I253" s="5">
        <f>IF(Statistics!B253=0,0,E253/Statistics!B253)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0"/>
        <v>41252.25</v>
      </c>
      <c r="O253" s="9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1">
        <f t="shared" si="9"/>
        <v>626.29999999999995</v>
      </c>
      <c r="G254" t="s">
        <v>20</v>
      </c>
      <c r="H254">
        <v>59</v>
      </c>
      <c r="I254" s="5">
        <f>IF(Statistics!B254=0,0,E254/Statistics!B254)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0"/>
        <v>41572.208333333336</v>
      </c>
      <c r="O254" s="9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1">
        <f t="shared" si="9"/>
        <v>89.021399176954731</v>
      </c>
      <c r="G255" t="s">
        <v>14</v>
      </c>
      <c r="H255">
        <v>1335</v>
      </c>
      <c r="I255" s="5">
        <f>IF(Statistics!B255=0,0,E255/Statistics!B255)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0"/>
        <v>40641.208333333336</v>
      </c>
      <c r="O255" s="9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1">
        <f t="shared" si="9"/>
        <v>184.89130434782609</v>
      </c>
      <c r="G256" t="s">
        <v>20</v>
      </c>
      <c r="H256">
        <v>88</v>
      </c>
      <c r="I256" s="5">
        <f>IF(Statistics!B256=0,0,E256/Statistics!B256)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0"/>
        <v>42787.25</v>
      </c>
      <c r="O256" s="9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1">
        <f t="shared" si="9"/>
        <v>120.16770186335404</v>
      </c>
      <c r="G257" t="s">
        <v>20</v>
      </c>
      <c r="H257">
        <v>1697</v>
      </c>
      <c r="I257" s="5">
        <f>IF(Statistics!B257=0,0,E257/Statistics!B257)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0"/>
        <v>40590.25</v>
      </c>
      <c r="O257" s="9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1">
        <f t="shared" ref="F258:F321" si="12">E258/D258 * 100</f>
        <v>23.390243902439025</v>
      </c>
      <c r="G258" t="s">
        <v>14</v>
      </c>
      <c r="H258">
        <v>15</v>
      </c>
      <c r="I258" s="5">
        <f>IF(Statistics!B258=0,0,E258/Statistics!B258)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ref="N258:N321" si="13">(((L258/60)/60)/24)+DATE(1970,1,1)</f>
        <v>42393.25</v>
      </c>
      <c r="O258" s="9">
        <f t="shared" ref="O258:O321" si="14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1">
        <f t="shared" si="12"/>
        <v>146</v>
      </c>
      <c r="G259" t="s">
        <v>20</v>
      </c>
      <c r="H259">
        <v>92</v>
      </c>
      <c r="I259" s="5">
        <f>IF(Statistics!B259=0,0,E259/Statistics!B259)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si="13"/>
        <v>41338.25</v>
      </c>
      <c r="O259" s="9">
        <f t="shared" si="14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1">
        <f t="shared" si="12"/>
        <v>268.48</v>
      </c>
      <c r="G260" t="s">
        <v>20</v>
      </c>
      <c r="H260">
        <v>186</v>
      </c>
      <c r="I260" s="5">
        <f>IF(Statistics!B260=0,0,E260/Statistics!B260)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3"/>
        <v>42712.25</v>
      </c>
      <c r="O260" s="9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1">
        <f t="shared" si="12"/>
        <v>597.5</v>
      </c>
      <c r="G261" t="s">
        <v>20</v>
      </c>
      <c r="H261">
        <v>138</v>
      </c>
      <c r="I261" s="5">
        <f>IF(Statistics!B261=0,0,E261/Statistics!B261)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3"/>
        <v>41251.25</v>
      </c>
      <c r="O261" s="9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1">
        <f t="shared" si="12"/>
        <v>157.69841269841268</v>
      </c>
      <c r="G262" t="s">
        <v>20</v>
      </c>
      <c r="H262">
        <v>261</v>
      </c>
      <c r="I262" s="5">
        <f>IF(Statistics!B262=0,0,E262/Statistics!B262)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3"/>
        <v>41180.208333333336</v>
      </c>
      <c r="O262" s="9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1">
        <f t="shared" si="12"/>
        <v>31.201660735468568</v>
      </c>
      <c r="G263" t="s">
        <v>14</v>
      </c>
      <c r="H263">
        <v>454</v>
      </c>
      <c r="I263" s="5">
        <f>IF(Statistics!B263=0,0,E263/Statistics!B263)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3"/>
        <v>40415.208333333336</v>
      </c>
      <c r="O263" s="9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1">
        <f t="shared" si="12"/>
        <v>313.41176470588238</v>
      </c>
      <c r="G264" t="s">
        <v>20</v>
      </c>
      <c r="H264">
        <v>107</v>
      </c>
      <c r="I264" s="5">
        <f>IF(Statistics!B264=0,0,E264/Statistics!B264)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3"/>
        <v>40638.208333333336</v>
      </c>
      <c r="O264" s="9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1">
        <f t="shared" si="12"/>
        <v>370.89655172413791</v>
      </c>
      <c r="G265" t="s">
        <v>20</v>
      </c>
      <c r="H265">
        <v>199</v>
      </c>
      <c r="I265" s="5">
        <f>IF(Statistics!B265=0,0,E265/Statistics!B265)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3"/>
        <v>40187.25</v>
      </c>
      <c r="O265" s="9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1">
        <f t="shared" si="12"/>
        <v>362.66447368421052</v>
      </c>
      <c r="G266" t="s">
        <v>20</v>
      </c>
      <c r="H266">
        <v>5512</v>
      </c>
      <c r="I266" s="5">
        <f>IF(Statistics!B266=0,0,E266/Statistics!B266)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3"/>
        <v>41317.25</v>
      </c>
      <c r="O266" s="9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1">
        <f t="shared" si="12"/>
        <v>123.08163265306122</v>
      </c>
      <c r="G267" t="s">
        <v>20</v>
      </c>
      <c r="H267">
        <v>86</v>
      </c>
      <c r="I267" s="5">
        <f>IF(Statistics!B267=0,0,E267/Statistics!B267)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3"/>
        <v>42372.25</v>
      </c>
      <c r="O267" s="9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1">
        <f t="shared" si="12"/>
        <v>76.766756032171585</v>
      </c>
      <c r="G268" t="s">
        <v>14</v>
      </c>
      <c r="H268">
        <v>3182</v>
      </c>
      <c r="I268" s="5">
        <f>IF(Statistics!B268=0,0,E268/Statistics!B268)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3"/>
        <v>41950.25</v>
      </c>
      <c r="O268" s="9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1">
        <f t="shared" si="12"/>
        <v>233.62012987012989</v>
      </c>
      <c r="G269" t="s">
        <v>20</v>
      </c>
      <c r="H269">
        <v>2768</v>
      </c>
      <c r="I269" s="5">
        <f>IF(Statistics!B269=0,0,E269/Statistics!B269)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3"/>
        <v>41206.208333333336</v>
      </c>
      <c r="O269" s="9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1">
        <f t="shared" si="12"/>
        <v>180.53333333333333</v>
      </c>
      <c r="G270" t="s">
        <v>20</v>
      </c>
      <c r="H270">
        <v>48</v>
      </c>
      <c r="I270" s="5">
        <f>IF(Statistics!B270=0,0,E270/Statistics!B270)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3"/>
        <v>41186.208333333336</v>
      </c>
      <c r="O270" s="9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1">
        <f t="shared" si="12"/>
        <v>252.62857142857143</v>
      </c>
      <c r="G271" t="s">
        <v>20</v>
      </c>
      <c r="H271">
        <v>87</v>
      </c>
      <c r="I271" s="5">
        <f>IF(Statistics!B271=0,0,E271/Statistics!B271)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3"/>
        <v>43496.25</v>
      </c>
      <c r="O271" s="9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1">
        <f t="shared" si="12"/>
        <v>27.176538240368025</v>
      </c>
      <c r="G272" t="s">
        <v>74</v>
      </c>
      <c r="H272">
        <v>1890</v>
      </c>
      <c r="I272" s="5">
        <f>IF(Statistics!B272=0,0,E272/Statistics!B272)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3"/>
        <v>40514.25</v>
      </c>
      <c r="O272" s="9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1">
        <f t="shared" si="12"/>
        <v>1.2706571242680547</v>
      </c>
      <c r="G273" t="s">
        <v>47</v>
      </c>
      <c r="H273">
        <v>61</v>
      </c>
      <c r="I273" s="5">
        <f>IF(Statistics!B273=0,0,E273/Statistics!B273)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3"/>
        <v>42345.25</v>
      </c>
      <c r="O273" s="9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1">
        <f t="shared" si="12"/>
        <v>304.0097847358121</v>
      </c>
      <c r="G274" t="s">
        <v>20</v>
      </c>
      <c r="H274">
        <v>1894</v>
      </c>
      <c r="I274" s="5">
        <f>IF(Statistics!B274=0,0,E274/Statistics!B274)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3"/>
        <v>43656.208333333328</v>
      </c>
      <c r="O274" s="9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1">
        <f t="shared" si="12"/>
        <v>137.23076923076923</v>
      </c>
      <c r="G275" t="s">
        <v>20</v>
      </c>
      <c r="H275">
        <v>282</v>
      </c>
      <c r="I275" s="5">
        <f>IF(Statistics!B275=0,0,E275/Statistics!B275)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3"/>
        <v>42995.208333333328</v>
      </c>
      <c r="O275" s="9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1">
        <f t="shared" si="12"/>
        <v>32.208333333333336</v>
      </c>
      <c r="G276" t="s">
        <v>14</v>
      </c>
      <c r="H276">
        <v>15</v>
      </c>
      <c r="I276" s="5">
        <f>IF(Statistics!B276=0,0,E276/Statistics!B276)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3"/>
        <v>43045.25</v>
      </c>
      <c r="O276" s="9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1">
        <f t="shared" si="12"/>
        <v>241.51282051282053</v>
      </c>
      <c r="G277" t="s">
        <v>20</v>
      </c>
      <c r="H277">
        <v>116</v>
      </c>
      <c r="I277" s="5">
        <f>IF(Statistics!B277=0,0,E277/Statistics!B277)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3"/>
        <v>43561.208333333328</v>
      </c>
      <c r="O277" s="9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1">
        <f t="shared" si="12"/>
        <v>96.8</v>
      </c>
      <c r="G278" t="s">
        <v>14</v>
      </c>
      <c r="H278">
        <v>133</v>
      </c>
      <c r="I278" s="5">
        <f>IF(Statistics!B278=0,0,E278/Statistics!B278)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3"/>
        <v>41018.208333333336</v>
      </c>
      <c r="O278" s="9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1">
        <f t="shared" si="12"/>
        <v>1066.4285714285716</v>
      </c>
      <c r="G279" t="s">
        <v>20</v>
      </c>
      <c r="H279">
        <v>83</v>
      </c>
      <c r="I279" s="5">
        <f>IF(Statistics!B279=0,0,E279/Statistics!B279)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3"/>
        <v>40378.208333333336</v>
      </c>
      <c r="O279" s="9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1">
        <f t="shared" si="12"/>
        <v>325.88888888888891</v>
      </c>
      <c r="G280" t="s">
        <v>20</v>
      </c>
      <c r="H280">
        <v>91</v>
      </c>
      <c r="I280" s="5">
        <f>IF(Statistics!B280=0,0,E280/Statistics!B280)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3"/>
        <v>41239.25</v>
      </c>
      <c r="O280" s="9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1">
        <f t="shared" si="12"/>
        <v>170.70000000000002</v>
      </c>
      <c r="G281" t="s">
        <v>20</v>
      </c>
      <c r="H281">
        <v>546</v>
      </c>
      <c r="I281" s="5">
        <f>IF(Statistics!B281=0,0,E281/Statistics!B281)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3"/>
        <v>43346.208333333328</v>
      </c>
      <c r="O281" s="9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1">
        <f t="shared" si="12"/>
        <v>581.44000000000005</v>
      </c>
      <c r="G282" t="s">
        <v>20</v>
      </c>
      <c r="H282">
        <v>393</v>
      </c>
      <c r="I282" s="5">
        <f>IF(Statistics!B282=0,0,E282/Statistics!B282)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3"/>
        <v>43060.25</v>
      </c>
      <c r="O282" s="9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1">
        <f t="shared" si="12"/>
        <v>91.520972644376897</v>
      </c>
      <c r="G283" t="s">
        <v>14</v>
      </c>
      <c r="H283">
        <v>2062</v>
      </c>
      <c r="I283" s="5">
        <f>IF(Statistics!B283=0,0,E283/Statistics!B283)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3"/>
        <v>40979.25</v>
      </c>
      <c r="O283" s="9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1">
        <f t="shared" si="12"/>
        <v>108.04761904761904</v>
      </c>
      <c r="G284" t="s">
        <v>20</v>
      </c>
      <c r="H284">
        <v>133</v>
      </c>
      <c r="I284" s="5">
        <f>IF(Statistics!B284=0,0,E284/Statistics!B284)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3"/>
        <v>42701.25</v>
      </c>
      <c r="O284" s="9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1">
        <f t="shared" si="12"/>
        <v>18.728395061728396</v>
      </c>
      <c r="G285" t="s">
        <v>14</v>
      </c>
      <c r="H285">
        <v>29</v>
      </c>
      <c r="I285" s="5">
        <f>IF(Statistics!B285=0,0,E285/Statistics!B285)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3"/>
        <v>42520.208333333328</v>
      </c>
      <c r="O285" s="9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1">
        <f t="shared" si="12"/>
        <v>83.193877551020407</v>
      </c>
      <c r="G286" t="s">
        <v>14</v>
      </c>
      <c r="H286">
        <v>132</v>
      </c>
      <c r="I286" s="5">
        <f>IF(Statistics!B286=0,0,E286/Statistics!B286)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3"/>
        <v>41030.208333333336</v>
      </c>
      <c r="O286" s="9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1">
        <f t="shared" si="12"/>
        <v>706.33333333333337</v>
      </c>
      <c r="G287" t="s">
        <v>20</v>
      </c>
      <c r="H287">
        <v>254</v>
      </c>
      <c r="I287" s="5">
        <f>IF(Statistics!B287=0,0,E287/Statistics!B287)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3"/>
        <v>42623.208333333328</v>
      </c>
      <c r="O287" s="9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1">
        <f t="shared" si="12"/>
        <v>17.446030330062445</v>
      </c>
      <c r="G288" t="s">
        <v>74</v>
      </c>
      <c r="H288">
        <v>184</v>
      </c>
      <c r="I288" s="5">
        <f>IF(Statistics!B288=0,0,E288/Statistics!B288)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3"/>
        <v>42697.25</v>
      </c>
      <c r="O288" s="9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1">
        <f t="shared" si="12"/>
        <v>209.73015873015873</v>
      </c>
      <c r="G289" t="s">
        <v>20</v>
      </c>
      <c r="H289">
        <v>176</v>
      </c>
      <c r="I289" s="5">
        <f>IF(Statistics!B289=0,0,E289/Statistics!B289)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3"/>
        <v>42122.208333333328</v>
      </c>
      <c r="O289" s="9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1">
        <f t="shared" si="12"/>
        <v>97.785714285714292</v>
      </c>
      <c r="G290" t="s">
        <v>14</v>
      </c>
      <c r="H290">
        <v>137</v>
      </c>
      <c r="I290" s="5">
        <f>IF(Statistics!B290=0,0,E290/Statistics!B290)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3"/>
        <v>40982.208333333336</v>
      </c>
      <c r="O290" s="9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1">
        <f t="shared" si="12"/>
        <v>1684.25</v>
      </c>
      <c r="G291" t="s">
        <v>20</v>
      </c>
      <c r="H291">
        <v>337</v>
      </c>
      <c r="I291" s="5">
        <f>IF(Statistics!B291=0,0,E291/Statistics!B291)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3"/>
        <v>42219.208333333328</v>
      </c>
      <c r="O291" s="9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1">
        <f t="shared" si="12"/>
        <v>54.402135231316727</v>
      </c>
      <c r="G292" t="s">
        <v>14</v>
      </c>
      <c r="H292">
        <v>908</v>
      </c>
      <c r="I292" s="5">
        <f>IF(Statistics!B292=0,0,E292/Statistics!B292)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3"/>
        <v>41404.208333333336</v>
      </c>
      <c r="O292" s="9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1">
        <f t="shared" si="12"/>
        <v>456.61111111111109</v>
      </c>
      <c r="G293" t="s">
        <v>20</v>
      </c>
      <c r="H293">
        <v>107</v>
      </c>
      <c r="I293" s="5">
        <f>IF(Statistics!B293=0,0,E293/Statistics!B293)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3"/>
        <v>40831.208333333336</v>
      </c>
      <c r="O293" s="9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1">
        <f t="shared" si="12"/>
        <v>9.8219178082191778</v>
      </c>
      <c r="G294" t="s">
        <v>14</v>
      </c>
      <c r="H294">
        <v>10</v>
      </c>
      <c r="I294" s="5">
        <f>IF(Statistics!B294=0,0,E294/Statistics!B294)</f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3"/>
        <v>40984.208333333336</v>
      </c>
      <c r="O294" s="9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1">
        <f t="shared" si="12"/>
        <v>16.384615384615383</v>
      </c>
      <c r="G295" t="s">
        <v>74</v>
      </c>
      <c r="H295">
        <v>32</v>
      </c>
      <c r="I295" s="5">
        <f>IF(Statistics!B295=0,0,E295/Statistics!B295)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3"/>
        <v>40456.208333333336</v>
      </c>
      <c r="O295" s="9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1">
        <f t="shared" si="12"/>
        <v>1339.6666666666667</v>
      </c>
      <c r="G296" t="s">
        <v>20</v>
      </c>
      <c r="H296">
        <v>183</v>
      </c>
      <c r="I296" s="5">
        <f>IF(Statistics!B296=0,0,E296/Statistics!B296)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3"/>
        <v>43399.208333333328</v>
      </c>
      <c r="O296" s="9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1">
        <f t="shared" si="12"/>
        <v>35.650077760497666</v>
      </c>
      <c r="G297" t="s">
        <v>14</v>
      </c>
      <c r="H297">
        <v>1910</v>
      </c>
      <c r="I297" s="5">
        <f>IF(Statistics!B297=0,0,E297/Statistics!B297)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3"/>
        <v>41562.208333333336</v>
      </c>
      <c r="O297" s="9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1">
        <f t="shared" si="12"/>
        <v>54.950819672131146</v>
      </c>
      <c r="G298" t="s">
        <v>14</v>
      </c>
      <c r="H298">
        <v>38</v>
      </c>
      <c r="I298" s="5">
        <f>IF(Statistics!B298=0,0,E298/Statistics!B298)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3"/>
        <v>43493.25</v>
      </c>
      <c r="O298" s="9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1">
        <f t="shared" si="12"/>
        <v>94.236111111111114</v>
      </c>
      <c r="G299" t="s">
        <v>14</v>
      </c>
      <c r="H299">
        <v>104</v>
      </c>
      <c r="I299" s="5">
        <f>IF(Statistics!B299=0,0,E299/Statistics!B299)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3"/>
        <v>41653.25</v>
      </c>
      <c r="O299" s="9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1">
        <f t="shared" si="12"/>
        <v>143.91428571428571</v>
      </c>
      <c r="G300" t="s">
        <v>20</v>
      </c>
      <c r="H300">
        <v>72</v>
      </c>
      <c r="I300" s="5">
        <f>IF(Statistics!B300=0,0,E300/Statistics!B300)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3"/>
        <v>42426.25</v>
      </c>
      <c r="O300" s="9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1">
        <f t="shared" si="12"/>
        <v>51.421052631578945</v>
      </c>
      <c r="G301" t="s">
        <v>14</v>
      </c>
      <c r="H301">
        <v>49</v>
      </c>
      <c r="I301" s="5">
        <f>IF(Statistics!B301=0,0,E301/Statistics!B301)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3"/>
        <v>42432.25</v>
      </c>
      <c r="O301" s="9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1">
        <f t="shared" si="12"/>
        <v>5</v>
      </c>
      <c r="G302" t="s">
        <v>14</v>
      </c>
      <c r="H302">
        <v>1</v>
      </c>
      <c r="I302" s="5">
        <f>IF(Statistics!B302=0,0,E302/Statistics!B302)</f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3"/>
        <v>42977.208333333328</v>
      </c>
      <c r="O302" s="9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1">
        <f t="shared" si="12"/>
        <v>1344.6666666666667</v>
      </c>
      <c r="G303" t="s">
        <v>20</v>
      </c>
      <c r="H303">
        <v>295</v>
      </c>
      <c r="I303" s="5">
        <f>IF(Statistics!B303=0,0,E303/Statistics!B303)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3"/>
        <v>42061.25</v>
      </c>
      <c r="O303" s="9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1">
        <f t="shared" si="12"/>
        <v>31.844940867279899</v>
      </c>
      <c r="G304" t="s">
        <v>14</v>
      </c>
      <c r="H304">
        <v>245</v>
      </c>
      <c r="I304" s="5">
        <f>IF(Statistics!B304=0,0,E304/Statistics!B304)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3"/>
        <v>43345.208333333328</v>
      </c>
      <c r="O304" s="9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1">
        <f t="shared" si="12"/>
        <v>82.617647058823536</v>
      </c>
      <c r="G305" t="s">
        <v>14</v>
      </c>
      <c r="H305">
        <v>32</v>
      </c>
      <c r="I305" s="5">
        <f>IF(Statistics!B305=0,0,E305/Statistics!B305)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3"/>
        <v>42376.25</v>
      </c>
      <c r="O305" s="9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1">
        <f t="shared" si="12"/>
        <v>546.14285714285722</v>
      </c>
      <c r="G306" t="s">
        <v>20</v>
      </c>
      <c r="H306">
        <v>142</v>
      </c>
      <c r="I306" s="5">
        <f>IF(Statistics!B306=0,0,E306/Statistics!B306)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3"/>
        <v>42589.208333333328</v>
      </c>
      <c r="O306" s="9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1">
        <f t="shared" si="12"/>
        <v>286.21428571428572</v>
      </c>
      <c r="G307" t="s">
        <v>20</v>
      </c>
      <c r="H307">
        <v>85</v>
      </c>
      <c r="I307" s="5">
        <f>IF(Statistics!B307=0,0,E307/Statistics!B307)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3"/>
        <v>42448.208333333328</v>
      </c>
      <c r="O307" s="9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1">
        <f t="shared" si="12"/>
        <v>7.9076923076923071</v>
      </c>
      <c r="G308" t="s">
        <v>14</v>
      </c>
      <c r="H308">
        <v>7</v>
      </c>
      <c r="I308" s="5">
        <f>IF(Statistics!B308=0,0,E308/Statistics!B308)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3"/>
        <v>42930.208333333328</v>
      </c>
      <c r="O308" s="9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1">
        <f t="shared" si="12"/>
        <v>132.13677811550153</v>
      </c>
      <c r="G309" t="s">
        <v>20</v>
      </c>
      <c r="H309">
        <v>659</v>
      </c>
      <c r="I309" s="5">
        <f>IF(Statistics!B309=0,0,E309/Statistics!B309)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3"/>
        <v>41066.208333333336</v>
      </c>
      <c r="O309" s="9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1">
        <f t="shared" si="12"/>
        <v>74.077834179357026</v>
      </c>
      <c r="G310" t="s">
        <v>14</v>
      </c>
      <c r="H310">
        <v>803</v>
      </c>
      <c r="I310" s="5">
        <f>IF(Statistics!B310=0,0,E310/Statistics!B310)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3"/>
        <v>40651.208333333336</v>
      </c>
      <c r="O310" s="9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1">
        <f t="shared" si="12"/>
        <v>75.292682926829272</v>
      </c>
      <c r="G311" t="s">
        <v>74</v>
      </c>
      <c r="H311">
        <v>75</v>
      </c>
      <c r="I311" s="5">
        <f>IF(Statistics!B311=0,0,E311/Statistics!B311)</f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3"/>
        <v>40807.208333333336</v>
      </c>
      <c r="O311" s="9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1">
        <f t="shared" si="12"/>
        <v>20.333333333333332</v>
      </c>
      <c r="G312" t="s">
        <v>14</v>
      </c>
      <c r="H312">
        <v>16</v>
      </c>
      <c r="I312" s="5">
        <f>IF(Statistics!B312=0,0,E312/Statistics!B312)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3"/>
        <v>40277.208333333336</v>
      </c>
      <c r="O312" s="9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1">
        <f t="shared" si="12"/>
        <v>203.36507936507937</v>
      </c>
      <c r="G313" t="s">
        <v>20</v>
      </c>
      <c r="H313">
        <v>121</v>
      </c>
      <c r="I313" s="5">
        <f>IF(Statistics!B313=0,0,E313/Statistics!B313)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3"/>
        <v>40590.25</v>
      </c>
      <c r="O313" s="9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1">
        <f t="shared" si="12"/>
        <v>310.2284263959391</v>
      </c>
      <c r="G314" t="s">
        <v>20</v>
      </c>
      <c r="H314">
        <v>3742</v>
      </c>
      <c r="I314" s="5">
        <f>IF(Statistics!B314=0,0,E314/Statistics!B314)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3"/>
        <v>41572.208333333336</v>
      </c>
      <c r="O314" s="9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1">
        <f t="shared" si="12"/>
        <v>395.31818181818181</v>
      </c>
      <c r="G315" t="s">
        <v>20</v>
      </c>
      <c r="H315">
        <v>223</v>
      </c>
      <c r="I315" s="5">
        <f>IF(Statistics!B315=0,0,E315/Statistics!B315)</f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3"/>
        <v>40966.25</v>
      </c>
      <c r="O315" s="9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1">
        <f t="shared" si="12"/>
        <v>294.71428571428572</v>
      </c>
      <c r="G316" t="s">
        <v>20</v>
      </c>
      <c r="H316">
        <v>133</v>
      </c>
      <c r="I316" s="5">
        <f>IF(Statistics!B316=0,0,E316/Statistics!B316)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3"/>
        <v>43536.208333333328</v>
      </c>
      <c r="O316" s="9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1">
        <f t="shared" si="12"/>
        <v>33.89473684210526</v>
      </c>
      <c r="G317" t="s">
        <v>14</v>
      </c>
      <c r="H317">
        <v>31</v>
      </c>
      <c r="I317" s="5">
        <f>IF(Statistics!B317=0,0,E317/Statistics!B317)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3"/>
        <v>41783.208333333336</v>
      </c>
      <c r="O317" s="9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1">
        <f t="shared" si="12"/>
        <v>66.677083333333329</v>
      </c>
      <c r="G318" t="s">
        <v>14</v>
      </c>
      <c r="H318">
        <v>108</v>
      </c>
      <c r="I318" s="5">
        <f>IF(Statistics!B318=0,0,E318/Statistics!B318)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3"/>
        <v>43788.25</v>
      </c>
      <c r="O318" s="9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1">
        <f t="shared" si="12"/>
        <v>19.227272727272727</v>
      </c>
      <c r="G319" t="s">
        <v>14</v>
      </c>
      <c r="H319">
        <v>30</v>
      </c>
      <c r="I319" s="5">
        <f>IF(Statistics!B319=0,0,E319/Statistics!B319)</f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3"/>
        <v>42869.208333333328</v>
      </c>
      <c r="O319" s="9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1">
        <f t="shared" si="12"/>
        <v>15.842105263157894</v>
      </c>
      <c r="G320" t="s">
        <v>14</v>
      </c>
      <c r="H320">
        <v>17</v>
      </c>
      <c r="I320" s="5">
        <f>IF(Statistics!B320=0,0,E320/Statistics!B320)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3"/>
        <v>41684.25</v>
      </c>
      <c r="O320" s="9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1">
        <f t="shared" si="12"/>
        <v>38.702380952380956</v>
      </c>
      <c r="G321" t="s">
        <v>74</v>
      </c>
      <c r="H321">
        <v>64</v>
      </c>
      <c r="I321" s="5">
        <f>IF(Statistics!B321=0,0,E321/Statistics!B321)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3"/>
        <v>40402.208333333336</v>
      </c>
      <c r="O321" s="9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1">
        <f t="shared" ref="F322:F385" si="15">E322/D322 * 100</f>
        <v>9.5876777251184837</v>
      </c>
      <c r="G322" t="s">
        <v>14</v>
      </c>
      <c r="H322">
        <v>80</v>
      </c>
      <c r="I322" s="5">
        <f>IF(Statistics!B322=0,0,E322/Statistics!B322)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ref="N322:N385" si="16">(((L322/60)/60)/24)+DATE(1970,1,1)</f>
        <v>40673.208333333336</v>
      </c>
      <c r="O322" s="9">
        <f t="shared" ref="O322:O385" si="17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1">
        <f t="shared" si="15"/>
        <v>94.144366197183089</v>
      </c>
      <c r="G323" t="s">
        <v>14</v>
      </c>
      <c r="H323">
        <v>2468</v>
      </c>
      <c r="I323" s="5">
        <f>IF(Statistics!B323=0,0,E323/Statistics!B323)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si="16"/>
        <v>40634.208333333336</v>
      </c>
      <c r="O323" s="9">
        <f t="shared" si="17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1">
        <f t="shared" si="15"/>
        <v>166.56234096692114</v>
      </c>
      <c r="G324" t="s">
        <v>20</v>
      </c>
      <c r="H324">
        <v>5168</v>
      </c>
      <c r="I324" s="5">
        <f>IF(Statistics!B324=0,0,E324/Statistics!B324)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16"/>
        <v>40507.25</v>
      </c>
      <c r="O324" s="9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1">
        <f t="shared" si="15"/>
        <v>24.134831460674157</v>
      </c>
      <c r="G325" t="s">
        <v>14</v>
      </c>
      <c r="H325">
        <v>26</v>
      </c>
      <c r="I325" s="5">
        <f>IF(Statistics!B325=0,0,E325/Statistics!B325)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16"/>
        <v>41725.208333333336</v>
      </c>
      <c r="O325" s="9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1">
        <f t="shared" si="15"/>
        <v>164.05633802816902</v>
      </c>
      <c r="G326" t="s">
        <v>20</v>
      </c>
      <c r="H326">
        <v>307</v>
      </c>
      <c r="I326" s="5">
        <f>IF(Statistics!B326=0,0,E326/Statistics!B326)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16"/>
        <v>42176.208333333328</v>
      </c>
      <c r="O326" s="9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1">
        <f t="shared" si="15"/>
        <v>90.723076923076931</v>
      </c>
      <c r="G327" t="s">
        <v>14</v>
      </c>
      <c r="H327">
        <v>73</v>
      </c>
      <c r="I327" s="5">
        <f>IF(Statistics!B327=0,0,E327/Statistics!B327)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16"/>
        <v>43267.208333333328</v>
      </c>
      <c r="O327" s="9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1">
        <f t="shared" si="15"/>
        <v>46.194444444444443</v>
      </c>
      <c r="G328" t="s">
        <v>14</v>
      </c>
      <c r="H328">
        <v>128</v>
      </c>
      <c r="I328" s="5">
        <f>IF(Statistics!B328=0,0,E328/Statistics!B328)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16"/>
        <v>42364.25</v>
      </c>
      <c r="O328" s="9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1">
        <f t="shared" si="15"/>
        <v>38.53846153846154</v>
      </c>
      <c r="G329" t="s">
        <v>14</v>
      </c>
      <c r="H329">
        <v>33</v>
      </c>
      <c r="I329" s="5">
        <f>IF(Statistics!B329=0,0,E329/Statistics!B329)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16"/>
        <v>43705.208333333328</v>
      </c>
      <c r="O329" s="9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1">
        <f t="shared" si="15"/>
        <v>133.56231003039514</v>
      </c>
      <c r="G330" t="s">
        <v>20</v>
      </c>
      <c r="H330">
        <v>2441</v>
      </c>
      <c r="I330" s="5">
        <f>IF(Statistics!B330=0,0,E330/Statistics!B330)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16"/>
        <v>43434.25</v>
      </c>
      <c r="O330" s="9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1">
        <f t="shared" si="15"/>
        <v>22.896588486140725</v>
      </c>
      <c r="G331" t="s">
        <v>47</v>
      </c>
      <c r="H331">
        <v>211</v>
      </c>
      <c r="I331" s="5">
        <f>IF(Statistics!B331=0,0,E331/Statistics!B331)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16"/>
        <v>42716.25</v>
      </c>
      <c r="O331" s="9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1">
        <f t="shared" si="15"/>
        <v>184.95548961424333</v>
      </c>
      <c r="G332" t="s">
        <v>20</v>
      </c>
      <c r="H332">
        <v>1385</v>
      </c>
      <c r="I332" s="5">
        <f>IF(Statistics!B332=0,0,E332/Statistics!B332)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16"/>
        <v>43077.25</v>
      </c>
      <c r="O332" s="9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1">
        <f t="shared" si="15"/>
        <v>443.72727272727275</v>
      </c>
      <c r="G333" t="s">
        <v>20</v>
      </c>
      <c r="H333">
        <v>190</v>
      </c>
      <c r="I333" s="5">
        <f>IF(Statistics!B333=0,0,E333/Statistics!B333)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16"/>
        <v>40896.25</v>
      </c>
      <c r="O333" s="9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1">
        <f t="shared" si="15"/>
        <v>199.9806763285024</v>
      </c>
      <c r="G334" t="s">
        <v>20</v>
      </c>
      <c r="H334">
        <v>470</v>
      </c>
      <c r="I334" s="5">
        <f>IF(Statistics!B334=0,0,E334/Statistics!B334)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16"/>
        <v>41361.208333333336</v>
      </c>
      <c r="O334" s="9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1">
        <f t="shared" si="15"/>
        <v>123.95833333333333</v>
      </c>
      <c r="G335" t="s">
        <v>20</v>
      </c>
      <c r="H335">
        <v>253</v>
      </c>
      <c r="I335" s="5">
        <f>IF(Statistics!B335=0,0,E335/Statistics!B335)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16"/>
        <v>43424.25</v>
      </c>
      <c r="O335" s="9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1">
        <f t="shared" si="15"/>
        <v>186.61329305135951</v>
      </c>
      <c r="G336" t="s">
        <v>20</v>
      </c>
      <c r="H336">
        <v>1113</v>
      </c>
      <c r="I336" s="5">
        <f>IF(Statistics!B336=0,0,E336/Statistics!B336)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16"/>
        <v>43110.25</v>
      </c>
      <c r="O336" s="9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1">
        <f t="shared" si="15"/>
        <v>114.28538550057536</v>
      </c>
      <c r="G337" t="s">
        <v>20</v>
      </c>
      <c r="H337">
        <v>2283</v>
      </c>
      <c r="I337" s="5">
        <f>IF(Statistics!B337=0,0,E337/Statistics!B337)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16"/>
        <v>43784.25</v>
      </c>
      <c r="O337" s="9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1">
        <f t="shared" si="15"/>
        <v>97.032531824611041</v>
      </c>
      <c r="G338" t="s">
        <v>14</v>
      </c>
      <c r="H338">
        <v>1072</v>
      </c>
      <c r="I338" s="5">
        <f>IF(Statistics!B338=0,0,E338/Statistics!B338)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16"/>
        <v>40527.25</v>
      </c>
      <c r="O338" s="9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1">
        <f t="shared" si="15"/>
        <v>122.81904761904762</v>
      </c>
      <c r="G339" t="s">
        <v>20</v>
      </c>
      <c r="H339">
        <v>1095</v>
      </c>
      <c r="I339" s="5">
        <f>IF(Statistics!B339=0,0,E339/Statistics!B339)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16"/>
        <v>43780.25</v>
      </c>
      <c r="O339" s="9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1">
        <f t="shared" si="15"/>
        <v>179.14326647564468</v>
      </c>
      <c r="G340" t="s">
        <v>20</v>
      </c>
      <c r="H340">
        <v>1690</v>
      </c>
      <c r="I340" s="5">
        <f>IF(Statistics!B340=0,0,E340/Statistics!B340)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16"/>
        <v>40821.208333333336</v>
      </c>
      <c r="O340" s="9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1">
        <f t="shared" si="15"/>
        <v>79.951577402787962</v>
      </c>
      <c r="G341" t="s">
        <v>74</v>
      </c>
      <c r="H341">
        <v>1297</v>
      </c>
      <c r="I341" s="5">
        <f>IF(Statistics!B341=0,0,E341/Statistics!B341)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16"/>
        <v>42949.208333333328</v>
      </c>
      <c r="O341" s="9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1">
        <f t="shared" si="15"/>
        <v>94.242587601078171</v>
      </c>
      <c r="G342" t="s">
        <v>14</v>
      </c>
      <c r="H342">
        <v>393</v>
      </c>
      <c r="I342" s="5">
        <f>IF(Statistics!B342=0,0,E342/Statistics!B342)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16"/>
        <v>40889.25</v>
      </c>
      <c r="O342" s="9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1">
        <f t="shared" si="15"/>
        <v>84.669291338582681</v>
      </c>
      <c r="G343" t="s">
        <v>14</v>
      </c>
      <c r="H343">
        <v>1257</v>
      </c>
      <c r="I343" s="5">
        <f>IF(Statistics!B343=0,0,E343/Statistics!B343)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16"/>
        <v>42244.208333333328</v>
      </c>
      <c r="O343" s="9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1">
        <f t="shared" si="15"/>
        <v>66.521920668058456</v>
      </c>
      <c r="G344" t="s">
        <v>14</v>
      </c>
      <c r="H344">
        <v>328</v>
      </c>
      <c r="I344" s="5">
        <f>IF(Statistics!B344=0,0,E344/Statistics!B344)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16"/>
        <v>41475.208333333336</v>
      </c>
      <c r="O344" s="9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1">
        <f t="shared" si="15"/>
        <v>53.922222222222224</v>
      </c>
      <c r="G345" t="s">
        <v>14</v>
      </c>
      <c r="H345">
        <v>147</v>
      </c>
      <c r="I345" s="5">
        <f>IF(Statistics!B345=0,0,E345/Statistics!B345)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16"/>
        <v>41597.25</v>
      </c>
      <c r="O345" s="9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1">
        <f t="shared" si="15"/>
        <v>41.983299595141702</v>
      </c>
      <c r="G346" t="s">
        <v>14</v>
      </c>
      <c r="H346">
        <v>830</v>
      </c>
      <c r="I346" s="5">
        <f>IF(Statistics!B346=0,0,E346/Statistics!B346)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16"/>
        <v>43122.25</v>
      </c>
      <c r="O346" s="9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1">
        <f t="shared" si="15"/>
        <v>14.69479695431472</v>
      </c>
      <c r="G347" t="s">
        <v>14</v>
      </c>
      <c r="H347">
        <v>331</v>
      </c>
      <c r="I347" s="5">
        <f>IF(Statistics!B347=0,0,E347/Statistics!B347)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16"/>
        <v>42194.208333333328</v>
      </c>
      <c r="O347" s="9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1">
        <f t="shared" si="15"/>
        <v>34.475000000000001</v>
      </c>
      <c r="G348" t="s">
        <v>14</v>
      </c>
      <c r="H348">
        <v>25</v>
      </c>
      <c r="I348" s="5">
        <f>IF(Statistics!B348=0,0,E348/Statistics!B348)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16"/>
        <v>42971.208333333328</v>
      </c>
      <c r="O348" s="9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1">
        <f t="shared" si="15"/>
        <v>1400.7777777777778</v>
      </c>
      <c r="G349" t="s">
        <v>20</v>
      </c>
      <c r="H349">
        <v>191</v>
      </c>
      <c r="I349" s="5">
        <f>IF(Statistics!B349=0,0,E349/Statistics!B349)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16"/>
        <v>42046.25</v>
      </c>
      <c r="O349" s="9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1">
        <f t="shared" si="15"/>
        <v>71.770351758793964</v>
      </c>
      <c r="G350" t="s">
        <v>14</v>
      </c>
      <c r="H350">
        <v>3483</v>
      </c>
      <c r="I350" s="5">
        <f>IF(Statistics!B350=0,0,E350/Statistics!B350)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16"/>
        <v>42782.25</v>
      </c>
      <c r="O350" s="9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1">
        <f t="shared" si="15"/>
        <v>53.074115044247783</v>
      </c>
      <c r="G351" t="s">
        <v>14</v>
      </c>
      <c r="H351">
        <v>923</v>
      </c>
      <c r="I351" s="5">
        <f>IF(Statistics!B351=0,0,E351/Statistics!B351)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16"/>
        <v>42930.208333333328</v>
      </c>
      <c r="O351" s="9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1">
        <f t="shared" si="15"/>
        <v>5</v>
      </c>
      <c r="G352" t="s">
        <v>14</v>
      </c>
      <c r="H352">
        <v>1</v>
      </c>
      <c r="I352" s="5">
        <f>IF(Statistics!B352=0,0,E352/Statistics!B352)</f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16"/>
        <v>42144.208333333328</v>
      </c>
      <c r="O352" s="9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1">
        <f t="shared" si="15"/>
        <v>127.70715249662618</v>
      </c>
      <c r="G353" t="s">
        <v>20</v>
      </c>
      <c r="H353">
        <v>2013</v>
      </c>
      <c r="I353" s="5">
        <f>IF(Statistics!B353=0,0,E353/Statistics!B353)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16"/>
        <v>42240.208333333328</v>
      </c>
      <c r="O353" s="9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1">
        <f t="shared" si="15"/>
        <v>34.892857142857139</v>
      </c>
      <c r="G354" t="s">
        <v>14</v>
      </c>
      <c r="H354">
        <v>33</v>
      </c>
      <c r="I354" s="5">
        <f>IF(Statistics!B354=0,0,E354/Statistics!B354)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16"/>
        <v>42315.25</v>
      </c>
      <c r="O354" s="9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1">
        <f t="shared" si="15"/>
        <v>410.59821428571428</v>
      </c>
      <c r="G355" t="s">
        <v>20</v>
      </c>
      <c r="H355">
        <v>1703</v>
      </c>
      <c r="I355" s="5">
        <f>IF(Statistics!B355=0,0,E355/Statistics!B355)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16"/>
        <v>43651.208333333328</v>
      </c>
      <c r="O355" s="9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1">
        <f t="shared" si="15"/>
        <v>123.73770491803278</v>
      </c>
      <c r="G356" t="s">
        <v>20</v>
      </c>
      <c r="H356">
        <v>80</v>
      </c>
      <c r="I356" s="5">
        <f>IF(Statistics!B356=0,0,E356/Statistics!B356)</f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16"/>
        <v>41520.208333333336</v>
      </c>
      <c r="O356" s="9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1">
        <f t="shared" si="15"/>
        <v>58.973684210526315</v>
      </c>
      <c r="G357" t="s">
        <v>47</v>
      </c>
      <c r="H357">
        <v>86</v>
      </c>
      <c r="I357" s="5">
        <f>IF(Statistics!B357=0,0,E357/Statistics!B357)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16"/>
        <v>42757.25</v>
      </c>
      <c r="O357" s="9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1">
        <f t="shared" si="15"/>
        <v>36.892473118279568</v>
      </c>
      <c r="G358" t="s">
        <v>14</v>
      </c>
      <c r="H358">
        <v>40</v>
      </c>
      <c r="I358" s="5">
        <f>IF(Statistics!B358=0,0,E358/Statistics!B358)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16"/>
        <v>40922.25</v>
      </c>
      <c r="O358" s="9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1">
        <f t="shared" si="15"/>
        <v>184.91304347826087</v>
      </c>
      <c r="G359" t="s">
        <v>20</v>
      </c>
      <c r="H359">
        <v>41</v>
      </c>
      <c r="I359" s="5">
        <f>IF(Statistics!B359=0,0,E359/Statistics!B359)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16"/>
        <v>42250.208333333328</v>
      </c>
      <c r="O359" s="9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1">
        <f t="shared" si="15"/>
        <v>11.814432989690722</v>
      </c>
      <c r="G360" t="s">
        <v>14</v>
      </c>
      <c r="H360">
        <v>23</v>
      </c>
      <c r="I360" s="5">
        <f>IF(Statistics!B360=0,0,E360/Statistics!B360)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16"/>
        <v>43322.208333333328</v>
      </c>
      <c r="O360" s="9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1">
        <f t="shared" si="15"/>
        <v>298.7</v>
      </c>
      <c r="G361" t="s">
        <v>20</v>
      </c>
      <c r="H361">
        <v>187</v>
      </c>
      <c r="I361" s="5">
        <f>IF(Statistics!B361=0,0,E361/Statistics!B361)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16"/>
        <v>40782.208333333336</v>
      </c>
      <c r="O361" s="9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1">
        <f t="shared" si="15"/>
        <v>226.35175879396985</v>
      </c>
      <c r="G362" t="s">
        <v>20</v>
      </c>
      <c r="H362">
        <v>2875</v>
      </c>
      <c r="I362" s="5">
        <f>IF(Statistics!B362=0,0,E362/Statistics!B362)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16"/>
        <v>40544.25</v>
      </c>
      <c r="O362" s="9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1">
        <f t="shared" si="15"/>
        <v>173.56363636363636</v>
      </c>
      <c r="G363" t="s">
        <v>20</v>
      </c>
      <c r="H363">
        <v>88</v>
      </c>
      <c r="I363" s="5">
        <f>IF(Statistics!B363=0,0,E363/Statistics!B363)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16"/>
        <v>43015.208333333328</v>
      </c>
      <c r="O363" s="9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1">
        <f t="shared" si="15"/>
        <v>371.75675675675677</v>
      </c>
      <c r="G364" t="s">
        <v>20</v>
      </c>
      <c r="H364">
        <v>191</v>
      </c>
      <c r="I364" s="5">
        <f>IF(Statistics!B364=0,0,E364/Statistics!B364)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16"/>
        <v>40570.25</v>
      </c>
      <c r="O364" s="9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1">
        <f t="shared" si="15"/>
        <v>160.19230769230771</v>
      </c>
      <c r="G365" t="s">
        <v>20</v>
      </c>
      <c r="H365">
        <v>139</v>
      </c>
      <c r="I365" s="5">
        <f>IF(Statistics!B365=0,0,E365/Statistics!B365)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16"/>
        <v>40904.25</v>
      </c>
      <c r="O365" s="9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1">
        <f t="shared" si="15"/>
        <v>1616.3333333333335</v>
      </c>
      <c r="G366" t="s">
        <v>20</v>
      </c>
      <c r="H366">
        <v>186</v>
      </c>
      <c r="I366" s="5">
        <f>IF(Statistics!B366=0,0,E366/Statistics!B366)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16"/>
        <v>43164.25</v>
      </c>
      <c r="O366" s="9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1">
        <f t="shared" si="15"/>
        <v>733.4375</v>
      </c>
      <c r="G367" t="s">
        <v>20</v>
      </c>
      <c r="H367">
        <v>112</v>
      </c>
      <c r="I367" s="5">
        <f>IF(Statistics!B367=0,0,E367/Statistics!B367)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16"/>
        <v>42733.25</v>
      </c>
      <c r="O367" s="9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1">
        <f t="shared" si="15"/>
        <v>592.11111111111109</v>
      </c>
      <c r="G368" t="s">
        <v>20</v>
      </c>
      <c r="H368">
        <v>101</v>
      </c>
      <c r="I368" s="5">
        <f>IF(Statistics!B368=0,0,E368/Statistics!B368)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16"/>
        <v>40546.25</v>
      </c>
      <c r="O368" s="9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1">
        <f t="shared" si="15"/>
        <v>18.888888888888889</v>
      </c>
      <c r="G369" t="s">
        <v>14</v>
      </c>
      <c r="H369">
        <v>75</v>
      </c>
      <c r="I369" s="5">
        <f>IF(Statistics!B369=0,0,E369/Statistics!B369)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16"/>
        <v>41930.208333333336</v>
      </c>
      <c r="O369" s="9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1">
        <f t="shared" si="15"/>
        <v>276.80769230769232</v>
      </c>
      <c r="G370" t="s">
        <v>20</v>
      </c>
      <c r="H370">
        <v>206</v>
      </c>
      <c r="I370" s="5">
        <f>IF(Statistics!B370=0,0,E370/Statistics!B370)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16"/>
        <v>40464.208333333336</v>
      </c>
      <c r="O370" s="9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1">
        <f t="shared" si="15"/>
        <v>273.01851851851848</v>
      </c>
      <c r="G371" t="s">
        <v>20</v>
      </c>
      <c r="H371">
        <v>154</v>
      </c>
      <c r="I371" s="5">
        <f>IF(Statistics!B371=0,0,E371/Statistics!B371)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16"/>
        <v>41308.25</v>
      </c>
      <c r="O371" s="9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1">
        <f t="shared" si="15"/>
        <v>159.36331255565449</v>
      </c>
      <c r="G372" t="s">
        <v>20</v>
      </c>
      <c r="H372">
        <v>5966</v>
      </c>
      <c r="I372" s="5">
        <f>IF(Statistics!B372=0,0,E372/Statistics!B372)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16"/>
        <v>43570.208333333328</v>
      </c>
      <c r="O372" s="9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1">
        <f t="shared" si="15"/>
        <v>67.869978858350947</v>
      </c>
      <c r="G373" t="s">
        <v>14</v>
      </c>
      <c r="H373">
        <v>2176</v>
      </c>
      <c r="I373" s="5">
        <f>IF(Statistics!B373=0,0,E373/Statistics!B373)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16"/>
        <v>42043.25</v>
      </c>
      <c r="O373" s="9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1">
        <f t="shared" si="15"/>
        <v>1591.5555555555554</v>
      </c>
      <c r="G374" t="s">
        <v>20</v>
      </c>
      <c r="H374">
        <v>169</v>
      </c>
      <c r="I374" s="5">
        <f>IF(Statistics!B374=0,0,E374/Statistics!B374)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16"/>
        <v>42012.25</v>
      </c>
      <c r="O374" s="9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1">
        <f t="shared" si="15"/>
        <v>730.18222222222221</v>
      </c>
      <c r="G375" t="s">
        <v>20</v>
      </c>
      <c r="H375">
        <v>2106</v>
      </c>
      <c r="I375" s="5">
        <f>IF(Statistics!B375=0,0,E375/Statistics!B375)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16"/>
        <v>42964.208333333328</v>
      </c>
      <c r="O375" s="9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1">
        <f t="shared" si="15"/>
        <v>13.185782556750297</v>
      </c>
      <c r="G376" t="s">
        <v>14</v>
      </c>
      <c r="H376">
        <v>441</v>
      </c>
      <c r="I376" s="5">
        <f>IF(Statistics!B376=0,0,E376/Statistics!B376)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16"/>
        <v>43476.25</v>
      </c>
      <c r="O376" s="9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1">
        <f t="shared" si="15"/>
        <v>54.777777777777779</v>
      </c>
      <c r="G377" t="s">
        <v>14</v>
      </c>
      <c r="H377">
        <v>25</v>
      </c>
      <c r="I377" s="5">
        <f>IF(Statistics!B377=0,0,E377/Statistics!B377)</f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16"/>
        <v>42293.208333333328</v>
      </c>
      <c r="O377" s="9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1">
        <f t="shared" si="15"/>
        <v>361.02941176470591</v>
      </c>
      <c r="G378" t="s">
        <v>20</v>
      </c>
      <c r="H378">
        <v>131</v>
      </c>
      <c r="I378" s="5">
        <f>IF(Statistics!B378=0,0,E378/Statistics!B378)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16"/>
        <v>41826.208333333336</v>
      </c>
      <c r="O378" s="9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1">
        <f t="shared" si="15"/>
        <v>10.257545271629779</v>
      </c>
      <c r="G379" t="s">
        <v>14</v>
      </c>
      <c r="H379">
        <v>127</v>
      </c>
      <c r="I379" s="5">
        <f>IF(Statistics!B379=0,0,E379/Statistics!B379)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16"/>
        <v>43760.208333333328</v>
      </c>
      <c r="O379" s="9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1">
        <f t="shared" si="15"/>
        <v>13.962962962962964</v>
      </c>
      <c r="G380" t="s">
        <v>14</v>
      </c>
      <c r="H380">
        <v>355</v>
      </c>
      <c r="I380" s="5">
        <f>IF(Statistics!B380=0,0,E380/Statistics!B380)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16"/>
        <v>43241.208333333328</v>
      </c>
      <c r="O380" s="9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1">
        <f t="shared" si="15"/>
        <v>40.444444444444443</v>
      </c>
      <c r="G381" t="s">
        <v>14</v>
      </c>
      <c r="H381">
        <v>44</v>
      </c>
      <c r="I381" s="5">
        <f>IF(Statistics!B381=0,0,E381/Statistics!B381)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16"/>
        <v>40843.208333333336</v>
      </c>
      <c r="O381" s="9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1">
        <f t="shared" si="15"/>
        <v>160.32</v>
      </c>
      <c r="G382" t="s">
        <v>20</v>
      </c>
      <c r="H382">
        <v>84</v>
      </c>
      <c r="I382" s="5">
        <f>IF(Statistics!B382=0,0,E382/Statistics!B382)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16"/>
        <v>41448.208333333336</v>
      </c>
      <c r="O382" s="9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1">
        <f t="shared" si="15"/>
        <v>183.9433962264151</v>
      </c>
      <c r="G383" t="s">
        <v>20</v>
      </c>
      <c r="H383">
        <v>155</v>
      </c>
      <c r="I383" s="5">
        <f>IF(Statistics!B383=0,0,E383/Statistics!B383)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16"/>
        <v>42163.208333333328</v>
      </c>
      <c r="O383" s="9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1">
        <f t="shared" si="15"/>
        <v>63.769230769230766</v>
      </c>
      <c r="G384" t="s">
        <v>14</v>
      </c>
      <c r="H384">
        <v>67</v>
      </c>
      <c r="I384" s="5">
        <f>IF(Statistics!B384=0,0,E384/Statistics!B384)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16"/>
        <v>43024.208333333328</v>
      </c>
      <c r="O384" s="9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1">
        <f t="shared" si="15"/>
        <v>225.38095238095238</v>
      </c>
      <c r="G385" t="s">
        <v>20</v>
      </c>
      <c r="H385">
        <v>189</v>
      </c>
      <c r="I385" s="5">
        <f>IF(Statistics!B385=0,0,E385/Statistics!B385)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16"/>
        <v>43509.25</v>
      </c>
      <c r="O385" s="9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1">
        <f t="shared" ref="F386:F449" si="18">E386/D386 * 100</f>
        <v>172.00961538461539</v>
      </c>
      <c r="G386" t="s">
        <v>20</v>
      </c>
      <c r="H386">
        <v>4799</v>
      </c>
      <c r="I386" s="5">
        <f>IF(Statistics!B386=0,0,E386/Statistics!B386)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ref="N386:N449" si="19">(((L386/60)/60)/24)+DATE(1970,1,1)</f>
        <v>42776.25</v>
      </c>
      <c r="O386" s="9">
        <f t="shared" ref="O386:O449" si="20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1">
        <f t="shared" si="18"/>
        <v>146.16709511568124</v>
      </c>
      <c r="G387" t="s">
        <v>20</v>
      </c>
      <c r="H387">
        <v>1137</v>
      </c>
      <c r="I387" s="5">
        <f>IF(Statistics!B387=0,0,E387/Statistics!B387)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si="19"/>
        <v>43553.208333333328</v>
      </c>
      <c r="O387" s="9">
        <f t="shared" si="20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1">
        <f t="shared" si="18"/>
        <v>76.42361623616236</v>
      </c>
      <c r="G388" t="s">
        <v>14</v>
      </c>
      <c r="H388">
        <v>1068</v>
      </c>
      <c r="I388" s="5">
        <f>IF(Statistics!B388=0,0,E388/Statistics!B388)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19"/>
        <v>40355.208333333336</v>
      </c>
      <c r="O388" s="9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1">
        <f t="shared" si="18"/>
        <v>39.261467889908261</v>
      </c>
      <c r="G389" t="s">
        <v>14</v>
      </c>
      <c r="H389">
        <v>424</v>
      </c>
      <c r="I389" s="5">
        <f>IF(Statistics!B389=0,0,E389/Statistics!B389)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19"/>
        <v>41072.208333333336</v>
      </c>
      <c r="O389" s="9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1">
        <f t="shared" si="18"/>
        <v>11.270034843205574</v>
      </c>
      <c r="G390" t="s">
        <v>74</v>
      </c>
      <c r="H390">
        <v>145</v>
      </c>
      <c r="I390" s="5">
        <f>IF(Statistics!B390=0,0,E390/Statistics!B390)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19"/>
        <v>40912.25</v>
      </c>
      <c r="O390" s="9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1">
        <f t="shared" si="18"/>
        <v>122.11084337349398</v>
      </c>
      <c r="G391" t="s">
        <v>20</v>
      </c>
      <c r="H391">
        <v>1152</v>
      </c>
      <c r="I391" s="5">
        <f>IF(Statistics!B391=0,0,E391/Statistics!B391)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19"/>
        <v>40479.208333333336</v>
      </c>
      <c r="O391" s="9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1">
        <f t="shared" si="18"/>
        <v>186.54166666666669</v>
      </c>
      <c r="G392" t="s">
        <v>20</v>
      </c>
      <c r="H392">
        <v>50</v>
      </c>
      <c r="I392" s="5">
        <f>IF(Statistics!B392=0,0,E392/Statistics!B392)</f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19"/>
        <v>41530.208333333336</v>
      </c>
      <c r="O392" s="9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1">
        <f t="shared" si="18"/>
        <v>7.2731788079470201</v>
      </c>
      <c r="G393" t="s">
        <v>14</v>
      </c>
      <c r="H393">
        <v>151</v>
      </c>
      <c r="I393" s="5">
        <f>IF(Statistics!B393=0,0,E393/Statistics!B393)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19"/>
        <v>41653.25</v>
      </c>
      <c r="O393" s="9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1">
        <f t="shared" si="18"/>
        <v>65.642371234207957</v>
      </c>
      <c r="G394" t="s">
        <v>14</v>
      </c>
      <c r="H394">
        <v>1608</v>
      </c>
      <c r="I394" s="5">
        <f>IF(Statistics!B394=0,0,E394/Statistics!B394)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19"/>
        <v>40549.25</v>
      </c>
      <c r="O394" s="9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1">
        <f t="shared" si="18"/>
        <v>228.96178343949046</v>
      </c>
      <c r="G395" t="s">
        <v>20</v>
      </c>
      <c r="H395">
        <v>3059</v>
      </c>
      <c r="I395" s="5">
        <f>IF(Statistics!B395=0,0,E395/Statistics!B395)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19"/>
        <v>42933.208333333328</v>
      </c>
      <c r="O395" s="9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1">
        <f t="shared" si="18"/>
        <v>469.37499999999994</v>
      </c>
      <c r="G396" t="s">
        <v>20</v>
      </c>
      <c r="H396">
        <v>34</v>
      </c>
      <c r="I396" s="5">
        <f>IF(Statistics!B396=0,0,E396/Statistics!B396)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19"/>
        <v>41484.208333333336</v>
      </c>
      <c r="O396" s="9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1">
        <f t="shared" si="18"/>
        <v>130.11267605633802</v>
      </c>
      <c r="G397" t="s">
        <v>20</v>
      </c>
      <c r="H397">
        <v>220</v>
      </c>
      <c r="I397" s="5">
        <f>IF(Statistics!B397=0,0,E397/Statistics!B397)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19"/>
        <v>40885.25</v>
      </c>
      <c r="O397" s="9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1">
        <f t="shared" si="18"/>
        <v>167.05422993492408</v>
      </c>
      <c r="G398" t="s">
        <v>20</v>
      </c>
      <c r="H398">
        <v>1604</v>
      </c>
      <c r="I398" s="5">
        <f>IF(Statistics!B398=0,0,E398/Statistics!B398)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19"/>
        <v>43378.208333333328</v>
      </c>
      <c r="O398" s="9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1">
        <f t="shared" si="18"/>
        <v>173.8641975308642</v>
      </c>
      <c r="G399" t="s">
        <v>20</v>
      </c>
      <c r="H399">
        <v>454</v>
      </c>
      <c r="I399" s="5">
        <f>IF(Statistics!B399=0,0,E399/Statistics!B399)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19"/>
        <v>41417.208333333336</v>
      </c>
      <c r="O399" s="9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1">
        <f t="shared" si="18"/>
        <v>717.76470588235293</v>
      </c>
      <c r="G400" t="s">
        <v>20</v>
      </c>
      <c r="H400">
        <v>123</v>
      </c>
      <c r="I400" s="5">
        <f>IF(Statistics!B400=0,0,E400/Statistics!B400)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19"/>
        <v>43228.208333333328</v>
      </c>
      <c r="O400" s="9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1">
        <f t="shared" si="18"/>
        <v>63.850976361767728</v>
      </c>
      <c r="G401" t="s">
        <v>14</v>
      </c>
      <c r="H401">
        <v>941</v>
      </c>
      <c r="I401" s="5">
        <f>IF(Statistics!B401=0,0,E401/Statistics!B401)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19"/>
        <v>40576.25</v>
      </c>
      <c r="O401" s="9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1">
        <f t="shared" si="18"/>
        <v>2</v>
      </c>
      <c r="G402" t="s">
        <v>14</v>
      </c>
      <c r="H402">
        <v>1</v>
      </c>
      <c r="I402" s="5">
        <f>IF(Statistics!B402=0,0,E402/Statistics!B402)</f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19"/>
        <v>41502.208333333336</v>
      </c>
      <c r="O402" s="9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1">
        <f t="shared" si="18"/>
        <v>1530.2222222222222</v>
      </c>
      <c r="G403" t="s">
        <v>20</v>
      </c>
      <c r="H403">
        <v>299</v>
      </c>
      <c r="I403" s="5">
        <f>IF(Statistics!B403=0,0,E403/Statistics!B403)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19"/>
        <v>43765.208333333328</v>
      </c>
      <c r="O403" s="9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1">
        <f t="shared" si="18"/>
        <v>40.356164383561641</v>
      </c>
      <c r="G404" t="s">
        <v>14</v>
      </c>
      <c r="H404">
        <v>40</v>
      </c>
      <c r="I404" s="5">
        <f>IF(Statistics!B404=0,0,E404/Statistics!B404)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19"/>
        <v>40914.25</v>
      </c>
      <c r="O404" s="9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1">
        <f t="shared" si="18"/>
        <v>86.220633299284984</v>
      </c>
      <c r="G405" t="s">
        <v>14</v>
      </c>
      <c r="H405">
        <v>3015</v>
      </c>
      <c r="I405" s="5">
        <f>IF(Statistics!B405=0,0,E405/Statistics!B405)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19"/>
        <v>40310.208333333336</v>
      </c>
      <c r="O405" s="9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1">
        <f t="shared" si="18"/>
        <v>315.58486707566465</v>
      </c>
      <c r="G406" t="s">
        <v>20</v>
      </c>
      <c r="H406">
        <v>2237</v>
      </c>
      <c r="I406" s="5">
        <f>IF(Statistics!B406=0,0,E406/Statistics!B406)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19"/>
        <v>43053.25</v>
      </c>
      <c r="O406" s="9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1">
        <f t="shared" si="18"/>
        <v>89.618243243243242</v>
      </c>
      <c r="G407" t="s">
        <v>14</v>
      </c>
      <c r="H407">
        <v>435</v>
      </c>
      <c r="I407" s="5">
        <f>IF(Statistics!B407=0,0,E407/Statistics!B407)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19"/>
        <v>43255.208333333328</v>
      </c>
      <c r="O407" s="9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1">
        <f t="shared" si="18"/>
        <v>182.14503816793894</v>
      </c>
      <c r="G408" t="s">
        <v>20</v>
      </c>
      <c r="H408">
        <v>645</v>
      </c>
      <c r="I408" s="5">
        <f>IF(Statistics!B408=0,0,E408/Statistics!B408)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19"/>
        <v>41304.25</v>
      </c>
      <c r="O408" s="9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1">
        <f t="shared" si="18"/>
        <v>355.88235294117646</v>
      </c>
      <c r="G409" t="s">
        <v>20</v>
      </c>
      <c r="H409">
        <v>484</v>
      </c>
      <c r="I409" s="5">
        <f>IF(Statistics!B409=0,0,E409/Statistics!B409)</f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19"/>
        <v>43751.208333333328</v>
      </c>
      <c r="O409" s="9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1">
        <f t="shared" si="18"/>
        <v>131.83695652173913</v>
      </c>
      <c r="G410" t="s">
        <v>20</v>
      </c>
      <c r="H410">
        <v>154</v>
      </c>
      <c r="I410" s="5">
        <f>IF(Statistics!B410=0,0,E410/Statistics!B410)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19"/>
        <v>42541.208333333328</v>
      </c>
      <c r="O410" s="9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1">
        <f t="shared" si="18"/>
        <v>46.315634218289084</v>
      </c>
      <c r="G411" t="s">
        <v>14</v>
      </c>
      <c r="H411">
        <v>714</v>
      </c>
      <c r="I411" s="5">
        <f>IF(Statistics!B411=0,0,E411/Statistics!B411)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19"/>
        <v>42843.208333333328</v>
      </c>
      <c r="O411" s="9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1">
        <f t="shared" si="18"/>
        <v>36.132726089785294</v>
      </c>
      <c r="G412" t="s">
        <v>47</v>
      </c>
      <c r="H412">
        <v>1111</v>
      </c>
      <c r="I412" s="5">
        <f>IF(Statistics!B412=0,0,E412/Statistics!B412)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19"/>
        <v>42122.208333333328</v>
      </c>
      <c r="O412" s="9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1">
        <f t="shared" si="18"/>
        <v>104.62820512820512</v>
      </c>
      <c r="G413" t="s">
        <v>20</v>
      </c>
      <c r="H413">
        <v>82</v>
      </c>
      <c r="I413" s="5">
        <f>IF(Statistics!B413=0,0,E413/Statistics!B413)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19"/>
        <v>42884.208333333328</v>
      </c>
      <c r="O413" s="9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1">
        <f t="shared" si="18"/>
        <v>668.85714285714289</v>
      </c>
      <c r="G414" t="s">
        <v>20</v>
      </c>
      <c r="H414">
        <v>134</v>
      </c>
      <c r="I414" s="5">
        <f>IF(Statistics!B414=0,0,E414/Statistics!B414)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19"/>
        <v>41642.25</v>
      </c>
      <c r="O414" s="9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1">
        <f t="shared" si="18"/>
        <v>62.072823218997364</v>
      </c>
      <c r="G415" t="s">
        <v>47</v>
      </c>
      <c r="H415">
        <v>1089</v>
      </c>
      <c r="I415" s="5">
        <f>IF(Statistics!B415=0,0,E415/Statistics!B415)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19"/>
        <v>43431.25</v>
      </c>
      <c r="O415" s="9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1">
        <f t="shared" si="18"/>
        <v>84.699787460148784</v>
      </c>
      <c r="G416" t="s">
        <v>14</v>
      </c>
      <c r="H416">
        <v>5497</v>
      </c>
      <c r="I416" s="5">
        <f>IF(Statistics!B416=0,0,E416/Statistics!B416)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19"/>
        <v>40288.208333333336</v>
      </c>
      <c r="O416" s="9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1">
        <f t="shared" si="18"/>
        <v>11.059030837004405</v>
      </c>
      <c r="G417" t="s">
        <v>14</v>
      </c>
      <c r="H417">
        <v>418</v>
      </c>
      <c r="I417" s="5">
        <f>IF(Statistics!B417=0,0,E417/Statistics!B417)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19"/>
        <v>40921.25</v>
      </c>
      <c r="O417" s="9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1">
        <f t="shared" si="18"/>
        <v>43.838781575037146</v>
      </c>
      <c r="G418" t="s">
        <v>14</v>
      </c>
      <c r="H418">
        <v>1439</v>
      </c>
      <c r="I418" s="5">
        <f>IF(Statistics!B418=0,0,E418/Statistics!B418)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19"/>
        <v>40560.25</v>
      </c>
      <c r="O418" s="9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1">
        <f t="shared" si="18"/>
        <v>55.470588235294116</v>
      </c>
      <c r="G419" t="s">
        <v>14</v>
      </c>
      <c r="H419">
        <v>15</v>
      </c>
      <c r="I419" s="5">
        <f>IF(Statistics!B419=0,0,E419/Statistics!B419)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19"/>
        <v>43407.208333333328</v>
      </c>
      <c r="O419" s="9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1">
        <f t="shared" si="18"/>
        <v>57.399511301160658</v>
      </c>
      <c r="G420" t="s">
        <v>14</v>
      </c>
      <c r="H420">
        <v>1999</v>
      </c>
      <c r="I420" s="5">
        <f>IF(Statistics!B420=0,0,E420/Statistics!B420)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19"/>
        <v>41035.208333333336</v>
      </c>
      <c r="O420" s="9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1">
        <f t="shared" si="18"/>
        <v>123.43497363796135</v>
      </c>
      <c r="G421" t="s">
        <v>20</v>
      </c>
      <c r="H421">
        <v>5203</v>
      </c>
      <c r="I421" s="5">
        <f>IF(Statistics!B421=0,0,E421/Statistics!B421)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19"/>
        <v>40899.25</v>
      </c>
      <c r="O421" s="9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1">
        <f t="shared" si="18"/>
        <v>128.46</v>
      </c>
      <c r="G422" t="s">
        <v>20</v>
      </c>
      <c r="H422">
        <v>94</v>
      </c>
      <c r="I422" s="5">
        <f>IF(Statistics!B422=0,0,E422/Statistics!B422)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19"/>
        <v>42911.208333333328</v>
      </c>
      <c r="O422" s="9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1">
        <f t="shared" si="18"/>
        <v>63.989361702127653</v>
      </c>
      <c r="G423" t="s">
        <v>14</v>
      </c>
      <c r="H423">
        <v>118</v>
      </c>
      <c r="I423" s="5">
        <f>IF(Statistics!B423=0,0,E423/Statistics!B423)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19"/>
        <v>42915.208333333328</v>
      </c>
      <c r="O423" s="9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1">
        <f t="shared" si="18"/>
        <v>127.29885057471265</v>
      </c>
      <c r="G424" t="s">
        <v>20</v>
      </c>
      <c r="H424">
        <v>205</v>
      </c>
      <c r="I424" s="5">
        <f>IF(Statistics!B424=0,0,E424/Statistics!B424)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19"/>
        <v>40285.208333333336</v>
      </c>
      <c r="O424" s="9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1">
        <f t="shared" si="18"/>
        <v>10.638024357239512</v>
      </c>
      <c r="G425" t="s">
        <v>14</v>
      </c>
      <c r="H425">
        <v>162</v>
      </c>
      <c r="I425" s="5">
        <f>IF(Statistics!B425=0,0,E425/Statistics!B425)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19"/>
        <v>40808.208333333336</v>
      </c>
      <c r="O425" s="9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1">
        <f t="shared" si="18"/>
        <v>40.470588235294116</v>
      </c>
      <c r="G426" t="s">
        <v>14</v>
      </c>
      <c r="H426">
        <v>83</v>
      </c>
      <c r="I426" s="5">
        <f>IF(Statistics!B426=0,0,E426/Statistics!B426)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19"/>
        <v>43208.208333333328</v>
      </c>
      <c r="O426" s="9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1">
        <f t="shared" si="18"/>
        <v>287.66666666666663</v>
      </c>
      <c r="G427" t="s">
        <v>20</v>
      </c>
      <c r="H427">
        <v>92</v>
      </c>
      <c r="I427" s="5">
        <f>IF(Statistics!B427=0,0,E427/Statistics!B427)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19"/>
        <v>42213.208333333328</v>
      </c>
      <c r="O427" s="9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1">
        <f t="shared" si="18"/>
        <v>572.94444444444446</v>
      </c>
      <c r="G428" t="s">
        <v>20</v>
      </c>
      <c r="H428">
        <v>219</v>
      </c>
      <c r="I428" s="5">
        <f>IF(Statistics!B428=0,0,E428/Statistics!B428)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19"/>
        <v>41332.25</v>
      </c>
      <c r="O428" s="9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1">
        <f t="shared" si="18"/>
        <v>112.90429799426933</v>
      </c>
      <c r="G429" t="s">
        <v>20</v>
      </c>
      <c r="H429">
        <v>2526</v>
      </c>
      <c r="I429" s="5">
        <f>IF(Statistics!B429=0,0,E429/Statistics!B429)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19"/>
        <v>41895.208333333336</v>
      </c>
      <c r="O429" s="9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1">
        <f t="shared" si="18"/>
        <v>46.387573964497044</v>
      </c>
      <c r="G430" t="s">
        <v>14</v>
      </c>
      <c r="H430">
        <v>747</v>
      </c>
      <c r="I430" s="5">
        <f>IF(Statistics!B430=0,0,E430/Statistics!B430)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19"/>
        <v>40585.25</v>
      </c>
      <c r="O430" s="9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1">
        <f t="shared" si="18"/>
        <v>90.675916230366497</v>
      </c>
      <c r="G431" t="s">
        <v>74</v>
      </c>
      <c r="H431">
        <v>2138</v>
      </c>
      <c r="I431" s="5">
        <f>IF(Statistics!B431=0,0,E431/Statistics!B431)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19"/>
        <v>41680.25</v>
      </c>
      <c r="O431" s="9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1">
        <f t="shared" si="18"/>
        <v>67.740740740740748</v>
      </c>
      <c r="G432" t="s">
        <v>14</v>
      </c>
      <c r="H432">
        <v>84</v>
      </c>
      <c r="I432" s="5">
        <f>IF(Statistics!B432=0,0,E432/Statistics!B432)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19"/>
        <v>43737.208333333328</v>
      </c>
      <c r="O432" s="9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1">
        <f t="shared" si="18"/>
        <v>192.49019607843135</v>
      </c>
      <c r="G433" t="s">
        <v>20</v>
      </c>
      <c r="H433">
        <v>94</v>
      </c>
      <c r="I433" s="5">
        <f>IF(Statistics!B433=0,0,E433/Statistics!B433)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19"/>
        <v>43273.208333333328</v>
      </c>
      <c r="O433" s="9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1">
        <f t="shared" si="18"/>
        <v>82.714285714285722</v>
      </c>
      <c r="G434" t="s">
        <v>14</v>
      </c>
      <c r="H434">
        <v>91</v>
      </c>
      <c r="I434" s="5">
        <f>IF(Statistics!B434=0,0,E434/Statistics!B434)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19"/>
        <v>41761.208333333336</v>
      </c>
      <c r="O434" s="9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1">
        <f t="shared" si="18"/>
        <v>54.163920922570021</v>
      </c>
      <c r="G435" t="s">
        <v>14</v>
      </c>
      <c r="H435">
        <v>792</v>
      </c>
      <c r="I435" s="5">
        <f>IF(Statistics!B435=0,0,E435/Statistics!B435)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19"/>
        <v>41603.25</v>
      </c>
      <c r="O435" s="9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1">
        <f t="shared" si="18"/>
        <v>16.722222222222221</v>
      </c>
      <c r="G436" t="s">
        <v>74</v>
      </c>
      <c r="H436">
        <v>10</v>
      </c>
      <c r="I436" s="5">
        <f>IF(Statistics!B436=0,0,E436/Statistics!B436)</f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19"/>
        <v>42705.25</v>
      </c>
      <c r="O436" s="9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1">
        <f t="shared" si="18"/>
        <v>116.87664041994749</v>
      </c>
      <c r="G437" t="s">
        <v>20</v>
      </c>
      <c r="H437">
        <v>1713</v>
      </c>
      <c r="I437" s="5">
        <f>IF(Statistics!B437=0,0,E437/Statistics!B437)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19"/>
        <v>41988.25</v>
      </c>
      <c r="O437" s="9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1">
        <f t="shared" si="18"/>
        <v>1052.1538461538462</v>
      </c>
      <c r="G438" t="s">
        <v>20</v>
      </c>
      <c r="H438">
        <v>249</v>
      </c>
      <c r="I438" s="5">
        <f>IF(Statistics!B438=0,0,E438/Statistics!B438)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19"/>
        <v>43575.208333333328</v>
      </c>
      <c r="O438" s="9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1">
        <f t="shared" si="18"/>
        <v>123.07407407407408</v>
      </c>
      <c r="G439" t="s">
        <v>20</v>
      </c>
      <c r="H439">
        <v>192</v>
      </c>
      <c r="I439" s="5">
        <f>IF(Statistics!B439=0,0,E439/Statistics!B439)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19"/>
        <v>42260.208333333328</v>
      </c>
      <c r="O439" s="9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1">
        <f t="shared" si="18"/>
        <v>178.63855421686748</v>
      </c>
      <c r="G440" t="s">
        <v>20</v>
      </c>
      <c r="H440">
        <v>247</v>
      </c>
      <c r="I440" s="5">
        <f>IF(Statistics!B440=0,0,E440/Statistics!B440)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19"/>
        <v>41337.25</v>
      </c>
      <c r="O440" s="9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1">
        <f t="shared" si="18"/>
        <v>355.28169014084506</v>
      </c>
      <c r="G441" t="s">
        <v>20</v>
      </c>
      <c r="H441">
        <v>2293</v>
      </c>
      <c r="I441" s="5">
        <f>IF(Statistics!B441=0,0,E441/Statistics!B441)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19"/>
        <v>42680.208333333328</v>
      </c>
      <c r="O441" s="9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1">
        <f t="shared" si="18"/>
        <v>161.90634146341463</v>
      </c>
      <c r="G442" t="s">
        <v>20</v>
      </c>
      <c r="H442">
        <v>3131</v>
      </c>
      <c r="I442" s="5">
        <f>IF(Statistics!B442=0,0,E442/Statistics!B442)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19"/>
        <v>42916.208333333328</v>
      </c>
      <c r="O442" s="9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1">
        <f t="shared" si="18"/>
        <v>24.914285714285715</v>
      </c>
      <c r="G443" t="s">
        <v>14</v>
      </c>
      <c r="H443">
        <v>32</v>
      </c>
      <c r="I443" s="5">
        <f>IF(Statistics!B443=0,0,E443/Statistics!B443)</f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19"/>
        <v>41025.208333333336</v>
      </c>
      <c r="O443" s="9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1">
        <f t="shared" si="18"/>
        <v>198.72222222222223</v>
      </c>
      <c r="G444" t="s">
        <v>20</v>
      </c>
      <c r="H444">
        <v>143</v>
      </c>
      <c r="I444" s="5">
        <f>IF(Statistics!B444=0,0,E444/Statistics!B444)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19"/>
        <v>42980.208333333328</v>
      </c>
      <c r="O444" s="9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1">
        <f t="shared" si="18"/>
        <v>34.752688172043008</v>
      </c>
      <c r="G445" t="s">
        <v>74</v>
      </c>
      <c r="H445">
        <v>90</v>
      </c>
      <c r="I445" s="5">
        <f>IF(Statistics!B445=0,0,E445/Statistics!B445)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19"/>
        <v>40451.208333333336</v>
      </c>
      <c r="O445" s="9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1">
        <f t="shared" si="18"/>
        <v>176.41935483870967</v>
      </c>
      <c r="G446" t="s">
        <v>20</v>
      </c>
      <c r="H446">
        <v>296</v>
      </c>
      <c r="I446" s="5">
        <f>IF(Statistics!B446=0,0,E446/Statistics!B446)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19"/>
        <v>40748.208333333336</v>
      </c>
      <c r="O446" s="9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1">
        <f t="shared" si="18"/>
        <v>511.38095238095235</v>
      </c>
      <c r="G447" t="s">
        <v>20</v>
      </c>
      <c r="H447">
        <v>170</v>
      </c>
      <c r="I447" s="5">
        <f>IF(Statistics!B447=0,0,E447/Statistics!B447)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19"/>
        <v>40515.25</v>
      </c>
      <c r="O447" s="9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1">
        <f t="shared" si="18"/>
        <v>82.044117647058826</v>
      </c>
      <c r="G448" t="s">
        <v>14</v>
      </c>
      <c r="H448">
        <v>186</v>
      </c>
      <c r="I448" s="5">
        <f>IF(Statistics!B448=0,0,E448/Statistics!B448)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19"/>
        <v>41261.25</v>
      </c>
      <c r="O448" s="9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1">
        <f t="shared" si="18"/>
        <v>24.326030927835053</v>
      </c>
      <c r="G449" t="s">
        <v>74</v>
      </c>
      <c r="H449">
        <v>439</v>
      </c>
      <c r="I449" s="5">
        <f>IF(Statistics!B449=0,0,E449/Statistics!B449)</f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19"/>
        <v>43088.25</v>
      </c>
      <c r="O449" s="9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1">
        <f t="shared" ref="F450:F513" si="21">E450/D450 * 100</f>
        <v>50.482758620689658</v>
      </c>
      <c r="G450" t="s">
        <v>14</v>
      </c>
      <c r="H450">
        <v>605</v>
      </c>
      <c r="I450" s="5">
        <f>IF(Statistics!B450=0,0,E450/Statistics!B450)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ref="N450:N513" si="22">(((L450/60)/60)/24)+DATE(1970,1,1)</f>
        <v>41378.208333333336</v>
      </c>
      <c r="O450" s="9">
        <f t="shared" ref="O450:O513" si="23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1">
        <f t="shared" si="21"/>
        <v>967</v>
      </c>
      <c r="G451" t="s">
        <v>20</v>
      </c>
      <c r="H451">
        <v>86</v>
      </c>
      <c r="I451" s="5">
        <f>IF(Statistics!B451=0,0,E451/Statistics!B451)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si="22"/>
        <v>43530.25</v>
      </c>
      <c r="O451" s="9">
        <f t="shared" si="23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1">
        <f t="shared" si="21"/>
        <v>4</v>
      </c>
      <c r="G452" t="s">
        <v>14</v>
      </c>
      <c r="H452">
        <v>1</v>
      </c>
      <c r="I452" s="5">
        <f>IF(Statistics!B452=0,0,E452/Statistics!B452)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2"/>
        <v>43394.208333333328</v>
      </c>
      <c r="O452" s="9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1">
        <f t="shared" si="21"/>
        <v>122.84501347708894</v>
      </c>
      <c r="G453" t="s">
        <v>20</v>
      </c>
      <c r="H453">
        <v>6286</v>
      </c>
      <c r="I453" s="5">
        <f>IF(Statistics!B453=0,0,E453/Statistics!B453)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2"/>
        <v>42935.208333333328</v>
      </c>
      <c r="O453" s="9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1">
        <f t="shared" si="21"/>
        <v>63.4375</v>
      </c>
      <c r="G454" t="s">
        <v>14</v>
      </c>
      <c r="H454">
        <v>31</v>
      </c>
      <c r="I454" s="5">
        <f>IF(Statistics!B454=0,0,E454/Statistics!B454)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2"/>
        <v>40365.208333333336</v>
      </c>
      <c r="O454" s="9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1">
        <f t="shared" si="21"/>
        <v>56.331688596491226</v>
      </c>
      <c r="G455" t="s">
        <v>14</v>
      </c>
      <c r="H455">
        <v>1181</v>
      </c>
      <c r="I455" s="5">
        <f>IF(Statistics!B455=0,0,E455/Statistics!B455)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2"/>
        <v>42705.25</v>
      </c>
      <c r="O455" s="9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1">
        <f t="shared" si="21"/>
        <v>44.074999999999996</v>
      </c>
      <c r="G456" t="s">
        <v>14</v>
      </c>
      <c r="H456">
        <v>39</v>
      </c>
      <c r="I456" s="5">
        <f>IF(Statistics!B456=0,0,E456/Statistics!B456)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2"/>
        <v>41568.208333333336</v>
      </c>
      <c r="O456" s="9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1">
        <f t="shared" si="21"/>
        <v>118.37253218884121</v>
      </c>
      <c r="G457" t="s">
        <v>20</v>
      </c>
      <c r="H457">
        <v>3727</v>
      </c>
      <c r="I457" s="5">
        <f>IF(Statistics!B457=0,0,E457/Statistics!B457)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2"/>
        <v>40809.208333333336</v>
      </c>
      <c r="O457" s="9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1">
        <f t="shared" si="21"/>
        <v>104.1243169398907</v>
      </c>
      <c r="G458" t="s">
        <v>20</v>
      </c>
      <c r="H458">
        <v>1605</v>
      </c>
      <c r="I458" s="5">
        <f>IF(Statistics!B458=0,0,E458/Statistics!B458)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2"/>
        <v>43141.25</v>
      </c>
      <c r="O458" s="9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1">
        <f t="shared" si="21"/>
        <v>26.640000000000004</v>
      </c>
      <c r="G459" t="s">
        <v>14</v>
      </c>
      <c r="H459">
        <v>46</v>
      </c>
      <c r="I459" s="5">
        <f>IF(Statistics!B459=0,0,E459/Statistics!B459)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2"/>
        <v>42657.208333333328</v>
      </c>
      <c r="O459" s="9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1">
        <f t="shared" si="21"/>
        <v>351.20118343195264</v>
      </c>
      <c r="G460" t="s">
        <v>20</v>
      </c>
      <c r="H460">
        <v>2120</v>
      </c>
      <c r="I460" s="5">
        <f>IF(Statistics!B460=0,0,E460/Statistics!B460)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2"/>
        <v>40265.208333333336</v>
      </c>
      <c r="O460" s="9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1">
        <f t="shared" si="21"/>
        <v>90.063492063492063</v>
      </c>
      <c r="G461" t="s">
        <v>14</v>
      </c>
      <c r="H461">
        <v>105</v>
      </c>
      <c r="I461" s="5">
        <f>IF(Statistics!B461=0,0,E461/Statistics!B461)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2"/>
        <v>42001.25</v>
      </c>
      <c r="O461" s="9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1">
        <f t="shared" si="21"/>
        <v>171.625</v>
      </c>
      <c r="G462" t="s">
        <v>20</v>
      </c>
      <c r="H462">
        <v>50</v>
      </c>
      <c r="I462" s="5">
        <f>IF(Statistics!B462=0,0,E462/Statistics!B462)</f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2"/>
        <v>40399.208333333336</v>
      </c>
      <c r="O462" s="9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1">
        <f t="shared" si="21"/>
        <v>141.04655870445345</v>
      </c>
      <c r="G463" t="s">
        <v>20</v>
      </c>
      <c r="H463">
        <v>2080</v>
      </c>
      <c r="I463" s="5">
        <f>IF(Statistics!B463=0,0,E463/Statistics!B463)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2"/>
        <v>41757.208333333336</v>
      </c>
      <c r="O463" s="9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1">
        <f t="shared" si="21"/>
        <v>30.57944915254237</v>
      </c>
      <c r="G464" t="s">
        <v>14</v>
      </c>
      <c r="H464">
        <v>535</v>
      </c>
      <c r="I464" s="5">
        <f>IF(Statistics!B464=0,0,E464/Statistics!B464)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2"/>
        <v>41304.25</v>
      </c>
      <c r="O464" s="9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1">
        <f t="shared" si="21"/>
        <v>108.16455696202532</v>
      </c>
      <c r="G465" t="s">
        <v>20</v>
      </c>
      <c r="H465">
        <v>2105</v>
      </c>
      <c r="I465" s="5">
        <f>IF(Statistics!B465=0,0,E465/Statistics!B465)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2"/>
        <v>41639.25</v>
      </c>
      <c r="O465" s="9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1">
        <f t="shared" si="21"/>
        <v>133.45505617977528</v>
      </c>
      <c r="G466" t="s">
        <v>20</v>
      </c>
      <c r="H466">
        <v>2436</v>
      </c>
      <c r="I466" s="5">
        <f>IF(Statistics!B466=0,0,E466/Statistics!B466)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2"/>
        <v>43142.25</v>
      </c>
      <c r="O466" s="9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1">
        <f t="shared" si="21"/>
        <v>187.85106382978722</v>
      </c>
      <c r="G467" t="s">
        <v>20</v>
      </c>
      <c r="H467">
        <v>80</v>
      </c>
      <c r="I467" s="5">
        <f>IF(Statistics!B467=0,0,E467/Statistics!B467)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2"/>
        <v>43127.25</v>
      </c>
      <c r="O467" s="9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1">
        <f t="shared" si="21"/>
        <v>332</v>
      </c>
      <c r="G468" t="s">
        <v>20</v>
      </c>
      <c r="H468">
        <v>42</v>
      </c>
      <c r="I468" s="5">
        <f>IF(Statistics!B468=0,0,E468/Statistics!B468)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2"/>
        <v>41409.208333333336</v>
      </c>
      <c r="O468" s="9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1">
        <f t="shared" si="21"/>
        <v>575.21428571428578</v>
      </c>
      <c r="G469" t="s">
        <v>20</v>
      </c>
      <c r="H469">
        <v>139</v>
      </c>
      <c r="I469" s="5">
        <f>IF(Statistics!B469=0,0,E469/Statistics!B469)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2"/>
        <v>42331.25</v>
      </c>
      <c r="O469" s="9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1">
        <f t="shared" si="21"/>
        <v>40.5</v>
      </c>
      <c r="G470" t="s">
        <v>14</v>
      </c>
      <c r="H470">
        <v>16</v>
      </c>
      <c r="I470" s="5">
        <f>IF(Statistics!B470=0,0,E470/Statistics!B470)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2"/>
        <v>43569.208333333328</v>
      </c>
      <c r="O470" s="9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1">
        <f t="shared" si="21"/>
        <v>184.42857142857144</v>
      </c>
      <c r="G471" t="s">
        <v>20</v>
      </c>
      <c r="H471">
        <v>159</v>
      </c>
      <c r="I471" s="5">
        <f>IF(Statistics!B471=0,0,E471/Statistics!B471)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2"/>
        <v>42142.208333333328</v>
      </c>
      <c r="O471" s="9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1">
        <f t="shared" si="21"/>
        <v>285.80555555555554</v>
      </c>
      <c r="G472" t="s">
        <v>20</v>
      </c>
      <c r="H472">
        <v>381</v>
      </c>
      <c r="I472" s="5">
        <f>IF(Statistics!B472=0,0,E472/Statistics!B472)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2"/>
        <v>42716.25</v>
      </c>
      <c r="O472" s="9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1">
        <f t="shared" si="21"/>
        <v>319</v>
      </c>
      <c r="G473" t="s">
        <v>20</v>
      </c>
      <c r="H473">
        <v>194</v>
      </c>
      <c r="I473" s="5">
        <f>IF(Statistics!B473=0,0,E473/Statistics!B473)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2"/>
        <v>41031.208333333336</v>
      </c>
      <c r="O473" s="9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1">
        <f t="shared" si="21"/>
        <v>39.234070221066318</v>
      </c>
      <c r="G474" t="s">
        <v>14</v>
      </c>
      <c r="H474">
        <v>575</v>
      </c>
      <c r="I474" s="5">
        <f>IF(Statistics!B474=0,0,E474/Statistics!B474)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2"/>
        <v>43535.208333333328</v>
      </c>
      <c r="O474" s="9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1">
        <f t="shared" si="21"/>
        <v>178.14000000000001</v>
      </c>
      <c r="G475" t="s">
        <v>20</v>
      </c>
      <c r="H475">
        <v>106</v>
      </c>
      <c r="I475" s="5">
        <f>IF(Statistics!B475=0,0,E475/Statistics!B475)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2"/>
        <v>43277.208333333328</v>
      </c>
      <c r="O475" s="9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1">
        <f t="shared" si="21"/>
        <v>365.15</v>
      </c>
      <c r="G476" t="s">
        <v>20</v>
      </c>
      <c r="H476">
        <v>142</v>
      </c>
      <c r="I476" s="5">
        <f>IF(Statistics!B476=0,0,E476/Statistics!B476)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2"/>
        <v>41989.25</v>
      </c>
      <c r="O476" s="9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1">
        <f t="shared" si="21"/>
        <v>113.94594594594594</v>
      </c>
      <c r="G477" t="s">
        <v>20</v>
      </c>
      <c r="H477">
        <v>211</v>
      </c>
      <c r="I477" s="5">
        <f>IF(Statistics!B477=0,0,E477/Statistics!B477)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2"/>
        <v>41450.208333333336</v>
      </c>
      <c r="O477" s="9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1">
        <f t="shared" si="21"/>
        <v>29.828720626631856</v>
      </c>
      <c r="G478" t="s">
        <v>14</v>
      </c>
      <c r="H478">
        <v>1120</v>
      </c>
      <c r="I478" s="5">
        <f>IF(Statistics!B478=0,0,E478/Statistics!B478)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2"/>
        <v>43322.208333333328</v>
      </c>
      <c r="O478" s="9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1">
        <f t="shared" si="21"/>
        <v>54.270588235294113</v>
      </c>
      <c r="G479" t="s">
        <v>14</v>
      </c>
      <c r="H479">
        <v>113</v>
      </c>
      <c r="I479" s="5">
        <f>IF(Statistics!B479=0,0,E479/Statistics!B479)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2"/>
        <v>40720.208333333336</v>
      </c>
      <c r="O479" s="9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1">
        <f t="shared" si="21"/>
        <v>236.34156976744185</v>
      </c>
      <c r="G480" t="s">
        <v>20</v>
      </c>
      <c r="H480">
        <v>2756</v>
      </c>
      <c r="I480" s="5">
        <f>IF(Statistics!B480=0,0,E480/Statistics!B480)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2"/>
        <v>42072.208333333328</v>
      </c>
      <c r="O480" s="9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1">
        <f t="shared" si="21"/>
        <v>512.91666666666663</v>
      </c>
      <c r="G481" t="s">
        <v>20</v>
      </c>
      <c r="H481">
        <v>173</v>
      </c>
      <c r="I481" s="5">
        <f>IF(Statistics!B481=0,0,E481/Statistics!B481)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2"/>
        <v>42945.208333333328</v>
      </c>
      <c r="O481" s="9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1">
        <f t="shared" si="21"/>
        <v>100.65116279069768</v>
      </c>
      <c r="G482" t="s">
        <v>20</v>
      </c>
      <c r="H482">
        <v>87</v>
      </c>
      <c r="I482" s="5">
        <f>IF(Statistics!B482=0,0,E482/Statistics!B482)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2"/>
        <v>40248.25</v>
      </c>
      <c r="O482" s="9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1">
        <f t="shared" si="21"/>
        <v>81.348423194303152</v>
      </c>
      <c r="G483" t="s">
        <v>14</v>
      </c>
      <c r="H483">
        <v>1538</v>
      </c>
      <c r="I483" s="5">
        <f>IF(Statistics!B483=0,0,E483/Statistics!B483)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2"/>
        <v>41913.208333333336</v>
      </c>
      <c r="O483" s="9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1">
        <f t="shared" si="21"/>
        <v>16.404761904761905</v>
      </c>
      <c r="G484" t="s">
        <v>14</v>
      </c>
      <c r="H484">
        <v>9</v>
      </c>
      <c r="I484" s="5">
        <f>IF(Statistics!B484=0,0,E484/Statistics!B484)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2"/>
        <v>40963.25</v>
      </c>
      <c r="O484" s="9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1">
        <f t="shared" si="21"/>
        <v>52.774617067833695</v>
      </c>
      <c r="G485" t="s">
        <v>14</v>
      </c>
      <c r="H485">
        <v>554</v>
      </c>
      <c r="I485" s="5">
        <f>IF(Statistics!B485=0,0,E485/Statistics!B485)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2"/>
        <v>43811.25</v>
      </c>
      <c r="O485" s="9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1">
        <f t="shared" si="21"/>
        <v>260.20608108108109</v>
      </c>
      <c r="G486" t="s">
        <v>20</v>
      </c>
      <c r="H486">
        <v>1572</v>
      </c>
      <c r="I486" s="5">
        <f>IF(Statistics!B486=0,0,E486/Statistics!B486)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2"/>
        <v>41855.208333333336</v>
      </c>
      <c r="O486" s="9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1">
        <f t="shared" si="21"/>
        <v>30.73289183222958</v>
      </c>
      <c r="G487" t="s">
        <v>14</v>
      </c>
      <c r="H487">
        <v>648</v>
      </c>
      <c r="I487" s="5">
        <f>IF(Statistics!B487=0,0,E487/Statistics!B487)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2"/>
        <v>43626.208333333328</v>
      </c>
      <c r="O487" s="9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1">
        <f t="shared" si="21"/>
        <v>13.5</v>
      </c>
      <c r="G488" t="s">
        <v>14</v>
      </c>
      <c r="H488">
        <v>21</v>
      </c>
      <c r="I488" s="5">
        <f>IF(Statistics!B488=0,0,E488/Statistics!B488)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2"/>
        <v>43168.25</v>
      </c>
      <c r="O488" s="9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1">
        <f t="shared" si="21"/>
        <v>178.62556663644605</v>
      </c>
      <c r="G489" t="s">
        <v>20</v>
      </c>
      <c r="H489">
        <v>2346</v>
      </c>
      <c r="I489" s="5">
        <f>IF(Statistics!B489=0,0,E489/Statistics!B489)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2"/>
        <v>42845.208333333328</v>
      </c>
      <c r="O489" s="9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1">
        <f t="shared" si="21"/>
        <v>220.0566037735849</v>
      </c>
      <c r="G490" t="s">
        <v>20</v>
      </c>
      <c r="H490">
        <v>115</v>
      </c>
      <c r="I490" s="5">
        <f>IF(Statistics!B490=0,0,E490/Statistics!B490)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2"/>
        <v>42403.25</v>
      </c>
      <c r="O490" s="9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1">
        <f t="shared" si="21"/>
        <v>101.5108695652174</v>
      </c>
      <c r="G491" t="s">
        <v>20</v>
      </c>
      <c r="H491">
        <v>85</v>
      </c>
      <c r="I491" s="5">
        <f>IF(Statistics!B491=0,0,E491/Statistics!B491)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2"/>
        <v>40406.208333333336</v>
      </c>
      <c r="O491" s="9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1">
        <f t="shared" si="21"/>
        <v>191.5</v>
      </c>
      <c r="G492" t="s">
        <v>20</v>
      </c>
      <c r="H492">
        <v>144</v>
      </c>
      <c r="I492" s="5">
        <f>IF(Statistics!B492=0,0,E492/Statistics!B492)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2"/>
        <v>43786.25</v>
      </c>
      <c r="O492" s="9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1">
        <f t="shared" si="21"/>
        <v>305.34683098591546</v>
      </c>
      <c r="G493" t="s">
        <v>20</v>
      </c>
      <c r="H493">
        <v>2443</v>
      </c>
      <c r="I493" s="5">
        <f>IF(Statistics!B493=0,0,E493/Statistics!B493)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2"/>
        <v>41456.208333333336</v>
      </c>
      <c r="O493" s="9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1">
        <f t="shared" si="21"/>
        <v>23.995287958115181</v>
      </c>
      <c r="G494" t="s">
        <v>74</v>
      </c>
      <c r="H494">
        <v>595</v>
      </c>
      <c r="I494" s="5">
        <f>IF(Statistics!B494=0,0,E494/Statistics!B494)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2"/>
        <v>40336.208333333336</v>
      </c>
      <c r="O494" s="9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1">
        <f t="shared" si="21"/>
        <v>723.77777777777771</v>
      </c>
      <c r="G495" t="s">
        <v>20</v>
      </c>
      <c r="H495">
        <v>64</v>
      </c>
      <c r="I495" s="5">
        <f>IF(Statistics!B495=0,0,E495/Statistics!B495)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2"/>
        <v>43645.208333333328</v>
      </c>
      <c r="O495" s="9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1">
        <f t="shared" si="21"/>
        <v>547.36</v>
      </c>
      <c r="G496" t="s">
        <v>20</v>
      </c>
      <c r="H496">
        <v>268</v>
      </c>
      <c r="I496" s="5">
        <f>IF(Statistics!B496=0,0,E496/Statistics!B496)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2"/>
        <v>40990.208333333336</v>
      </c>
      <c r="O496" s="9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1">
        <f t="shared" si="21"/>
        <v>414.49999999999994</v>
      </c>
      <c r="G497" t="s">
        <v>20</v>
      </c>
      <c r="H497">
        <v>195</v>
      </c>
      <c r="I497" s="5">
        <f>IF(Statistics!B497=0,0,E497/Statistics!B497)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2"/>
        <v>41800.208333333336</v>
      </c>
      <c r="O497" s="9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1">
        <f t="shared" si="21"/>
        <v>0.90696409140369971</v>
      </c>
      <c r="G498" t="s">
        <v>14</v>
      </c>
      <c r="H498">
        <v>54</v>
      </c>
      <c r="I498" s="5">
        <f>IF(Statistics!B498=0,0,E498/Statistics!B498)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2"/>
        <v>42876.208333333328</v>
      </c>
      <c r="O498" s="9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1">
        <f t="shared" si="21"/>
        <v>34.173469387755098</v>
      </c>
      <c r="G499" t="s">
        <v>14</v>
      </c>
      <c r="H499">
        <v>120</v>
      </c>
      <c r="I499" s="5">
        <f>IF(Statistics!B499=0,0,E499/Statistics!B499)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2"/>
        <v>42724.25</v>
      </c>
      <c r="O499" s="9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1">
        <f t="shared" si="21"/>
        <v>23.948810754912099</v>
      </c>
      <c r="G500" t="s">
        <v>14</v>
      </c>
      <c r="H500">
        <v>579</v>
      </c>
      <c r="I500" s="5">
        <f>IF(Statistics!B500=0,0,E500/Statistics!B500)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2"/>
        <v>42005.25</v>
      </c>
      <c r="O500" s="9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1">
        <f t="shared" si="21"/>
        <v>48.072649572649574</v>
      </c>
      <c r="G501" t="s">
        <v>14</v>
      </c>
      <c r="H501">
        <v>2072</v>
      </c>
      <c r="I501" s="5">
        <f>IF(Statistics!B501=0,0,E501/Statistics!B501)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2"/>
        <v>42444.208333333328</v>
      </c>
      <c r="O501" s="9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1">
        <f t="shared" si="21"/>
        <v>0</v>
      </c>
      <c r="G502" t="s">
        <v>14</v>
      </c>
      <c r="H502">
        <v>0</v>
      </c>
      <c r="I502" s="5">
        <f>IF(Statistics!B502=0,0,E502/Statistics!B502)</f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2"/>
        <v>41395.208333333336</v>
      </c>
      <c r="O502" s="9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1">
        <f t="shared" si="21"/>
        <v>70.145182291666657</v>
      </c>
      <c r="G503" t="s">
        <v>14</v>
      </c>
      <c r="H503">
        <v>1796</v>
      </c>
      <c r="I503" s="5">
        <f>IF(Statistics!B503=0,0,E503/Statistics!B503)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2"/>
        <v>41345.208333333336</v>
      </c>
      <c r="O503" s="9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1">
        <f t="shared" si="21"/>
        <v>529.92307692307691</v>
      </c>
      <c r="G504" t="s">
        <v>20</v>
      </c>
      <c r="H504">
        <v>186</v>
      </c>
      <c r="I504" s="5">
        <f>IF(Statistics!B504=0,0,E504/Statistics!B504)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2"/>
        <v>41117.208333333336</v>
      </c>
      <c r="O504" s="9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1">
        <f t="shared" si="21"/>
        <v>180.32549019607845</v>
      </c>
      <c r="G505" t="s">
        <v>20</v>
      </c>
      <c r="H505">
        <v>460</v>
      </c>
      <c r="I505" s="5">
        <f>IF(Statistics!B505=0,0,E505/Statistics!B505)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2"/>
        <v>42186.208333333328</v>
      </c>
      <c r="O505" s="9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1">
        <f t="shared" si="21"/>
        <v>92.320000000000007</v>
      </c>
      <c r="G506" t="s">
        <v>14</v>
      </c>
      <c r="H506">
        <v>62</v>
      </c>
      <c r="I506" s="5">
        <f>IF(Statistics!B506=0,0,E506/Statistics!B506)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2"/>
        <v>42142.208333333328</v>
      </c>
      <c r="O506" s="9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1">
        <f t="shared" si="21"/>
        <v>13.901001112347053</v>
      </c>
      <c r="G507" t="s">
        <v>14</v>
      </c>
      <c r="H507">
        <v>347</v>
      </c>
      <c r="I507" s="5">
        <f>IF(Statistics!B507=0,0,E507/Statistics!B507)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2"/>
        <v>41341.25</v>
      </c>
      <c r="O507" s="9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1">
        <f t="shared" si="21"/>
        <v>927.07777777777767</v>
      </c>
      <c r="G508" t="s">
        <v>20</v>
      </c>
      <c r="H508">
        <v>2528</v>
      </c>
      <c r="I508" s="5">
        <f>IF(Statistics!B508=0,0,E508/Statistics!B508)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2"/>
        <v>43062.25</v>
      </c>
      <c r="O508" s="9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1">
        <f t="shared" si="21"/>
        <v>39.857142857142861</v>
      </c>
      <c r="G509" t="s">
        <v>14</v>
      </c>
      <c r="H509">
        <v>19</v>
      </c>
      <c r="I509" s="5">
        <f>IF(Statistics!B509=0,0,E509/Statistics!B509)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2"/>
        <v>41373.208333333336</v>
      </c>
      <c r="O509" s="9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1">
        <f t="shared" si="21"/>
        <v>112.22929936305732</v>
      </c>
      <c r="G510" t="s">
        <v>20</v>
      </c>
      <c r="H510">
        <v>3657</v>
      </c>
      <c r="I510" s="5">
        <f>IF(Statistics!B510=0,0,E510/Statistics!B510)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2"/>
        <v>43310.208333333328</v>
      </c>
      <c r="O510" s="9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1">
        <f t="shared" si="21"/>
        <v>70.925816023738875</v>
      </c>
      <c r="G511" t="s">
        <v>14</v>
      </c>
      <c r="H511">
        <v>1258</v>
      </c>
      <c r="I511" s="5">
        <f>IF(Statistics!B511=0,0,E511/Statistics!B511)</f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2"/>
        <v>41034.208333333336</v>
      </c>
      <c r="O511" s="9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1">
        <f t="shared" si="21"/>
        <v>119.08974358974358</v>
      </c>
      <c r="G512" t="s">
        <v>20</v>
      </c>
      <c r="H512">
        <v>131</v>
      </c>
      <c r="I512" s="5">
        <f>IF(Statistics!B512=0,0,E512/Statistics!B512)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2"/>
        <v>43251.208333333328</v>
      </c>
      <c r="O512" s="9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1">
        <f t="shared" si="21"/>
        <v>24.017591339648174</v>
      </c>
      <c r="G513" t="s">
        <v>14</v>
      </c>
      <c r="H513">
        <v>362</v>
      </c>
      <c r="I513" s="5">
        <f>IF(Statistics!B513=0,0,E513/Statistics!B513)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2"/>
        <v>43671.208333333328</v>
      </c>
      <c r="O513" s="9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1">
        <f t="shared" ref="F514:F577" si="24">E514/D514 * 100</f>
        <v>139.31868131868131</v>
      </c>
      <c r="G514" t="s">
        <v>20</v>
      </c>
      <c r="H514">
        <v>239</v>
      </c>
      <c r="I514" s="5">
        <f>IF(Statistics!B514=0,0,E514/Statistics!B514)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ref="N514:N577" si="25">(((L514/60)/60)/24)+DATE(1970,1,1)</f>
        <v>41825.208333333336</v>
      </c>
      <c r="O514" s="9">
        <f t="shared" ref="O514:O577" si="26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1">
        <f t="shared" si="24"/>
        <v>39.277108433734945</v>
      </c>
      <c r="G515" t="s">
        <v>74</v>
      </c>
      <c r="H515">
        <v>35</v>
      </c>
      <c r="I515" s="5">
        <f>IF(Statistics!B515=0,0,E515/Statistics!B515)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si="25"/>
        <v>40430.208333333336</v>
      </c>
      <c r="O515" s="9">
        <f t="shared" si="26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1">
        <f t="shared" si="24"/>
        <v>22.439077144917089</v>
      </c>
      <c r="G516" t="s">
        <v>74</v>
      </c>
      <c r="H516">
        <v>528</v>
      </c>
      <c r="I516" s="5">
        <f>IF(Statistics!B516=0,0,E516/Statistics!B516)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25"/>
        <v>41614.25</v>
      </c>
      <c r="O516" s="9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1">
        <f t="shared" si="24"/>
        <v>55.779069767441861</v>
      </c>
      <c r="G517" t="s">
        <v>14</v>
      </c>
      <c r="H517">
        <v>133</v>
      </c>
      <c r="I517" s="5">
        <f>IF(Statistics!B517=0,0,E517/Statistics!B517)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25"/>
        <v>40900.25</v>
      </c>
      <c r="O517" s="9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1">
        <f t="shared" si="24"/>
        <v>42.523125996810208</v>
      </c>
      <c r="G518" t="s">
        <v>14</v>
      </c>
      <c r="H518">
        <v>846</v>
      </c>
      <c r="I518" s="5">
        <f>IF(Statistics!B518=0,0,E518/Statistics!B518)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25"/>
        <v>40396.208333333336</v>
      </c>
      <c r="O518" s="9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1">
        <f t="shared" si="24"/>
        <v>112.00000000000001</v>
      </c>
      <c r="G519" t="s">
        <v>20</v>
      </c>
      <c r="H519">
        <v>78</v>
      </c>
      <c r="I519" s="5">
        <f>IF(Statistics!B519=0,0,E519/Statistics!B519)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25"/>
        <v>42860.208333333328</v>
      </c>
      <c r="O519" s="9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1">
        <f t="shared" si="24"/>
        <v>7.0681818181818183</v>
      </c>
      <c r="G520" t="s">
        <v>14</v>
      </c>
      <c r="H520">
        <v>10</v>
      </c>
      <c r="I520" s="5">
        <f>IF(Statistics!B520=0,0,E520/Statistics!B520)</f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25"/>
        <v>43154.25</v>
      </c>
      <c r="O520" s="9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1">
        <f t="shared" si="24"/>
        <v>101.74563871693867</v>
      </c>
      <c r="G521" t="s">
        <v>20</v>
      </c>
      <c r="H521">
        <v>1773</v>
      </c>
      <c r="I521" s="5">
        <f>IF(Statistics!B521=0,0,E521/Statistics!B521)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25"/>
        <v>42012.25</v>
      </c>
      <c r="O521" s="9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1">
        <f t="shared" si="24"/>
        <v>425.75</v>
      </c>
      <c r="G522" t="s">
        <v>20</v>
      </c>
      <c r="H522">
        <v>32</v>
      </c>
      <c r="I522" s="5">
        <f>IF(Statistics!B522=0,0,E522/Statistics!B522)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25"/>
        <v>43574.208333333328</v>
      </c>
      <c r="O522" s="9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1">
        <f t="shared" si="24"/>
        <v>145.53947368421052</v>
      </c>
      <c r="G523" t="s">
        <v>20</v>
      </c>
      <c r="H523">
        <v>369</v>
      </c>
      <c r="I523" s="5">
        <f>IF(Statistics!B523=0,0,E523/Statistics!B523)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25"/>
        <v>42605.208333333328</v>
      </c>
      <c r="O523" s="9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1">
        <f t="shared" si="24"/>
        <v>32.453465346534657</v>
      </c>
      <c r="G524" t="s">
        <v>14</v>
      </c>
      <c r="H524">
        <v>191</v>
      </c>
      <c r="I524" s="5">
        <f>IF(Statistics!B524=0,0,E524/Statistics!B524)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25"/>
        <v>41093.208333333336</v>
      </c>
      <c r="O524" s="9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1">
        <f t="shared" si="24"/>
        <v>700.33333333333326</v>
      </c>
      <c r="G525" t="s">
        <v>20</v>
      </c>
      <c r="H525">
        <v>89</v>
      </c>
      <c r="I525" s="5">
        <f>IF(Statistics!B525=0,0,E525/Statistics!B525)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25"/>
        <v>40241.25</v>
      </c>
      <c r="O525" s="9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1">
        <f t="shared" si="24"/>
        <v>83.904860392967933</v>
      </c>
      <c r="G526" t="s">
        <v>14</v>
      </c>
      <c r="H526">
        <v>1979</v>
      </c>
      <c r="I526" s="5">
        <f>IF(Statistics!B526=0,0,E526/Statistics!B526)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25"/>
        <v>40294.208333333336</v>
      </c>
      <c r="O526" s="9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1">
        <f t="shared" si="24"/>
        <v>84.19047619047619</v>
      </c>
      <c r="G527" t="s">
        <v>14</v>
      </c>
      <c r="H527">
        <v>63</v>
      </c>
      <c r="I527" s="5">
        <f>IF(Statistics!B527=0,0,E527/Statistics!B527)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25"/>
        <v>40505.25</v>
      </c>
      <c r="O527" s="9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1">
        <f t="shared" si="24"/>
        <v>155.95180722891567</v>
      </c>
      <c r="G528" t="s">
        <v>20</v>
      </c>
      <c r="H528">
        <v>147</v>
      </c>
      <c r="I528" s="5">
        <f>IF(Statistics!B528=0,0,E528/Statistics!B528)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25"/>
        <v>42364.25</v>
      </c>
      <c r="O528" s="9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1">
        <f t="shared" si="24"/>
        <v>99.619450317124731</v>
      </c>
      <c r="G529" t="s">
        <v>14</v>
      </c>
      <c r="H529">
        <v>6080</v>
      </c>
      <c r="I529" s="5">
        <f>IF(Statistics!B529=0,0,E529/Statistics!B529)</f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25"/>
        <v>42405.25</v>
      </c>
      <c r="O529" s="9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1">
        <f t="shared" si="24"/>
        <v>80.300000000000011</v>
      </c>
      <c r="G530" t="s">
        <v>14</v>
      </c>
      <c r="H530">
        <v>80</v>
      </c>
      <c r="I530" s="5">
        <f>IF(Statistics!B530=0,0,E530/Statistics!B530)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25"/>
        <v>41601.25</v>
      </c>
      <c r="O530" s="9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1">
        <f t="shared" si="24"/>
        <v>11.254901960784313</v>
      </c>
      <c r="G531" t="s">
        <v>14</v>
      </c>
      <c r="H531">
        <v>9</v>
      </c>
      <c r="I531" s="5">
        <f>IF(Statistics!B531=0,0,E531/Statistics!B531)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25"/>
        <v>41769.208333333336</v>
      </c>
      <c r="O531" s="9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1">
        <f t="shared" si="24"/>
        <v>91.740952380952379</v>
      </c>
      <c r="G532" t="s">
        <v>14</v>
      </c>
      <c r="H532">
        <v>1784</v>
      </c>
      <c r="I532" s="5">
        <f>IF(Statistics!B532=0,0,E532/Statistics!B532)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25"/>
        <v>40421.208333333336</v>
      </c>
      <c r="O532" s="9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1">
        <f t="shared" si="24"/>
        <v>95.521156936261391</v>
      </c>
      <c r="G533" t="s">
        <v>47</v>
      </c>
      <c r="H533">
        <v>3640</v>
      </c>
      <c r="I533" s="5">
        <f>IF(Statistics!B533=0,0,E533/Statistics!B533)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25"/>
        <v>41589.25</v>
      </c>
      <c r="O533" s="9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1">
        <f t="shared" si="24"/>
        <v>502.87499999999994</v>
      </c>
      <c r="G534" t="s">
        <v>20</v>
      </c>
      <c r="H534">
        <v>126</v>
      </c>
      <c r="I534" s="5">
        <f>IF(Statistics!B534=0,0,E534/Statistics!B534)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25"/>
        <v>43125.25</v>
      </c>
      <c r="O534" s="9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1">
        <f t="shared" si="24"/>
        <v>159.24394463667818</v>
      </c>
      <c r="G535" t="s">
        <v>20</v>
      </c>
      <c r="H535">
        <v>2218</v>
      </c>
      <c r="I535" s="5">
        <f>IF(Statistics!B535=0,0,E535/Statistics!B535)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25"/>
        <v>41479.208333333336</v>
      </c>
      <c r="O535" s="9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1">
        <f t="shared" si="24"/>
        <v>15.022446689113355</v>
      </c>
      <c r="G536" t="s">
        <v>14</v>
      </c>
      <c r="H536">
        <v>243</v>
      </c>
      <c r="I536" s="5">
        <f>IF(Statistics!B536=0,0,E536/Statistics!B536)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25"/>
        <v>43329.208333333328</v>
      </c>
      <c r="O536" s="9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1">
        <f t="shared" si="24"/>
        <v>482.03846153846149</v>
      </c>
      <c r="G537" t="s">
        <v>20</v>
      </c>
      <c r="H537">
        <v>202</v>
      </c>
      <c r="I537" s="5">
        <f>IF(Statistics!B537=0,0,E537/Statistics!B537)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25"/>
        <v>43259.208333333328</v>
      </c>
      <c r="O537" s="9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1">
        <f t="shared" si="24"/>
        <v>149.96938775510205</v>
      </c>
      <c r="G538" t="s">
        <v>20</v>
      </c>
      <c r="H538">
        <v>140</v>
      </c>
      <c r="I538" s="5">
        <f>IF(Statistics!B538=0,0,E538/Statistics!B538)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25"/>
        <v>40414.208333333336</v>
      </c>
      <c r="O538" s="9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1">
        <f t="shared" si="24"/>
        <v>117.22156398104266</v>
      </c>
      <c r="G539" t="s">
        <v>20</v>
      </c>
      <c r="H539">
        <v>1052</v>
      </c>
      <c r="I539" s="5">
        <f>IF(Statistics!B539=0,0,E539/Statistics!B539)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25"/>
        <v>43342.208333333328</v>
      </c>
      <c r="O539" s="9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1">
        <f t="shared" si="24"/>
        <v>37.695968274950431</v>
      </c>
      <c r="G540" t="s">
        <v>14</v>
      </c>
      <c r="H540">
        <v>1296</v>
      </c>
      <c r="I540" s="5">
        <f>IF(Statistics!B540=0,0,E540/Statistics!B540)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25"/>
        <v>41539.208333333336</v>
      </c>
      <c r="O540" s="9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1">
        <f t="shared" si="24"/>
        <v>72.653061224489804</v>
      </c>
      <c r="G541" t="s">
        <v>14</v>
      </c>
      <c r="H541">
        <v>77</v>
      </c>
      <c r="I541" s="5">
        <f>IF(Statistics!B541=0,0,E541/Statistics!B541)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25"/>
        <v>43647.208333333328</v>
      </c>
      <c r="O541" s="9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1">
        <f t="shared" si="24"/>
        <v>265.98113207547169</v>
      </c>
      <c r="G542" t="s">
        <v>20</v>
      </c>
      <c r="H542">
        <v>247</v>
      </c>
      <c r="I542" s="5">
        <f>IF(Statistics!B542=0,0,E542/Statistics!B542)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25"/>
        <v>43225.208333333328</v>
      </c>
      <c r="O542" s="9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1">
        <f t="shared" si="24"/>
        <v>24.205617977528089</v>
      </c>
      <c r="G543" t="s">
        <v>14</v>
      </c>
      <c r="H543">
        <v>395</v>
      </c>
      <c r="I543" s="5">
        <f>IF(Statistics!B543=0,0,E543/Statistics!B543)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25"/>
        <v>42165.208333333328</v>
      </c>
      <c r="O543" s="9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1">
        <f t="shared" si="24"/>
        <v>2.5064935064935066</v>
      </c>
      <c r="G544" t="s">
        <v>14</v>
      </c>
      <c r="H544">
        <v>49</v>
      </c>
      <c r="I544" s="5">
        <f>IF(Statistics!B544=0,0,E544/Statistics!B544)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25"/>
        <v>42391.25</v>
      </c>
      <c r="O544" s="9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1">
        <f t="shared" si="24"/>
        <v>16.329799764428738</v>
      </c>
      <c r="G545" t="s">
        <v>14</v>
      </c>
      <c r="H545">
        <v>180</v>
      </c>
      <c r="I545" s="5">
        <f>IF(Statistics!B545=0,0,E545/Statistics!B545)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25"/>
        <v>41528.208333333336</v>
      </c>
      <c r="O545" s="9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1">
        <f t="shared" si="24"/>
        <v>276.5</v>
      </c>
      <c r="G546" t="s">
        <v>20</v>
      </c>
      <c r="H546">
        <v>84</v>
      </c>
      <c r="I546" s="5">
        <f>IF(Statistics!B546=0,0,E546/Statistics!B546)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25"/>
        <v>42377.25</v>
      </c>
      <c r="O546" s="9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1">
        <f t="shared" si="24"/>
        <v>88.803571428571431</v>
      </c>
      <c r="G547" t="s">
        <v>14</v>
      </c>
      <c r="H547">
        <v>2690</v>
      </c>
      <c r="I547" s="5">
        <f>IF(Statistics!B547=0,0,E547/Statistics!B547)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25"/>
        <v>43824.25</v>
      </c>
      <c r="O547" s="9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1">
        <f t="shared" si="24"/>
        <v>163.57142857142856</v>
      </c>
      <c r="G548" t="s">
        <v>20</v>
      </c>
      <c r="H548">
        <v>88</v>
      </c>
      <c r="I548" s="5">
        <f>IF(Statistics!B548=0,0,E548/Statistics!B548)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25"/>
        <v>43360.208333333328</v>
      </c>
      <c r="O548" s="9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1">
        <f t="shared" si="24"/>
        <v>969</v>
      </c>
      <c r="G549" t="s">
        <v>20</v>
      </c>
      <c r="H549">
        <v>156</v>
      </c>
      <c r="I549" s="5">
        <f>IF(Statistics!B549=0,0,E549/Statistics!B549)</f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25"/>
        <v>42029.25</v>
      </c>
      <c r="O549" s="9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1">
        <f t="shared" si="24"/>
        <v>270.91376701966715</v>
      </c>
      <c r="G550" t="s">
        <v>20</v>
      </c>
      <c r="H550">
        <v>2985</v>
      </c>
      <c r="I550" s="5">
        <f>IF(Statistics!B550=0,0,E550/Statistics!B550)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25"/>
        <v>42461.208333333328</v>
      </c>
      <c r="O550" s="9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1">
        <f t="shared" si="24"/>
        <v>284.21355932203392</v>
      </c>
      <c r="G551" t="s">
        <v>20</v>
      </c>
      <c r="H551">
        <v>762</v>
      </c>
      <c r="I551" s="5">
        <f>IF(Statistics!B551=0,0,E551/Statistics!B551)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25"/>
        <v>41422.208333333336</v>
      </c>
      <c r="O551" s="9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1">
        <f t="shared" si="24"/>
        <v>4</v>
      </c>
      <c r="G552" t="s">
        <v>74</v>
      </c>
      <c r="H552">
        <v>1</v>
      </c>
      <c r="I552" s="5">
        <f>IF(Statistics!B552=0,0,E552/Statistics!B552)</f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25"/>
        <v>40968.25</v>
      </c>
      <c r="O552" s="9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1">
        <f t="shared" si="24"/>
        <v>58.6329816768462</v>
      </c>
      <c r="G553" t="s">
        <v>14</v>
      </c>
      <c r="H553">
        <v>2779</v>
      </c>
      <c r="I553" s="5">
        <f>IF(Statistics!B553=0,0,E553/Statistics!B553)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25"/>
        <v>41993.25</v>
      </c>
      <c r="O553" s="9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1">
        <f t="shared" si="24"/>
        <v>98.51111111111112</v>
      </c>
      <c r="G554" t="s">
        <v>14</v>
      </c>
      <c r="H554">
        <v>92</v>
      </c>
      <c r="I554" s="5">
        <f>IF(Statistics!B554=0,0,E554/Statistics!B554)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25"/>
        <v>42700.25</v>
      </c>
      <c r="O554" s="9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1">
        <f t="shared" si="24"/>
        <v>43.975381008206334</v>
      </c>
      <c r="G555" t="s">
        <v>14</v>
      </c>
      <c r="H555">
        <v>1028</v>
      </c>
      <c r="I555" s="5">
        <f>IF(Statistics!B555=0,0,E555/Statistics!B555)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25"/>
        <v>40545.25</v>
      </c>
      <c r="O555" s="9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1">
        <f t="shared" si="24"/>
        <v>151.66315789473683</v>
      </c>
      <c r="G556" t="s">
        <v>20</v>
      </c>
      <c r="H556">
        <v>554</v>
      </c>
      <c r="I556" s="5">
        <f>IF(Statistics!B556=0,0,E556/Statistics!B556)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25"/>
        <v>42723.25</v>
      </c>
      <c r="O556" s="9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1">
        <f t="shared" si="24"/>
        <v>223.63492063492063</v>
      </c>
      <c r="G557" t="s">
        <v>20</v>
      </c>
      <c r="H557">
        <v>135</v>
      </c>
      <c r="I557" s="5">
        <f>IF(Statistics!B557=0,0,E557/Statistics!B557)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25"/>
        <v>41731.208333333336</v>
      </c>
      <c r="O557" s="9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1">
        <f t="shared" si="24"/>
        <v>239.75</v>
      </c>
      <c r="G558" t="s">
        <v>20</v>
      </c>
      <c r="H558">
        <v>122</v>
      </c>
      <c r="I558" s="5">
        <f>IF(Statistics!B558=0,0,E558/Statistics!B558)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25"/>
        <v>40792.208333333336</v>
      </c>
      <c r="O558" s="9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1">
        <f t="shared" si="24"/>
        <v>199.33333333333334</v>
      </c>
      <c r="G559" t="s">
        <v>20</v>
      </c>
      <c r="H559">
        <v>221</v>
      </c>
      <c r="I559" s="5">
        <f>IF(Statistics!B559=0,0,E559/Statistics!B559)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25"/>
        <v>42279.208333333328</v>
      </c>
      <c r="O559" s="9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1">
        <f t="shared" si="24"/>
        <v>137.34482758620689</v>
      </c>
      <c r="G560" t="s">
        <v>20</v>
      </c>
      <c r="H560">
        <v>126</v>
      </c>
      <c r="I560" s="5">
        <f>IF(Statistics!B560=0,0,E560/Statistics!B560)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25"/>
        <v>42424.25</v>
      </c>
      <c r="O560" s="9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1">
        <f t="shared" si="24"/>
        <v>100.9696106362773</v>
      </c>
      <c r="G561" t="s">
        <v>20</v>
      </c>
      <c r="H561">
        <v>1022</v>
      </c>
      <c r="I561" s="5">
        <f>IF(Statistics!B561=0,0,E561/Statistics!B561)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25"/>
        <v>42584.208333333328</v>
      </c>
      <c r="O561" s="9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1">
        <f t="shared" si="24"/>
        <v>794.16</v>
      </c>
      <c r="G562" t="s">
        <v>20</v>
      </c>
      <c r="H562">
        <v>3177</v>
      </c>
      <c r="I562" s="5">
        <f>IF(Statistics!B562=0,0,E562/Statistics!B562)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25"/>
        <v>40865.25</v>
      </c>
      <c r="O562" s="9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1">
        <f t="shared" si="24"/>
        <v>369.7</v>
      </c>
      <c r="G563" t="s">
        <v>20</v>
      </c>
      <c r="H563">
        <v>198</v>
      </c>
      <c r="I563" s="5">
        <f>IF(Statistics!B563=0,0,E563/Statistics!B563)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25"/>
        <v>40833.208333333336</v>
      </c>
      <c r="O563" s="9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1">
        <f t="shared" si="24"/>
        <v>12.818181818181817</v>
      </c>
      <c r="G564" t="s">
        <v>14</v>
      </c>
      <c r="H564">
        <v>26</v>
      </c>
      <c r="I564" s="5">
        <f>IF(Statistics!B564=0,0,E564/Statistics!B564)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25"/>
        <v>43536.208333333328</v>
      </c>
      <c r="O564" s="9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1">
        <f t="shared" si="24"/>
        <v>138.02702702702703</v>
      </c>
      <c r="G565" t="s">
        <v>20</v>
      </c>
      <c r="H565">
        <v>85</v>
      </c>
      <c r="I565" s="5">
        <f>IF(Statistics!B565=0,0,E565/Statistics!B565)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25"/>
        <v>43417.25</v>
      </c>
      <c r="O565" s="9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1">
        <f t="shared" si="24"/>
        <v>83.813278008298752</v>
      </c>
      <c r="G566" t="s">
        <v>14</v>
      </c>
      <c r="H566">
        <v>1790</v>
      </c>
      <c r="I566" s="5">
        <f>IF(Statistics!B566=0,0,E566/Statistics!B566)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25"/>
        <v>42078.208333333328</v>
      </c>
      <c r="O566" s="9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1">
        <f t="shared" si="24"/>
        <v>204.60063224446787</v>
      </c>
      <c r="G567" t="s">
        <v>20</v>
      </c>
      <c r="H567">
        <v>3596</v>
      </c>
      <c r="I567" s="5">
        <f>IF(Statistics!B567=0,0,E567/Statistics!B567)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25"/>
        <v>40862.25</v>
      </c>
      <c r="O567" s="9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1">
        <f t="shared" si="24"/>
        <v>44.344086021505376</v>
      </c>
      <c r="G568" t="s">
        <v>14</v>
      </c>
      <c r="H568">
        <v>37</v>
      </c>
      <c r="I568" s="5">
        <f>IF(Statistics!B568=0,0,E568/Statistics!B568)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25"/>
        <v>42424.25</v>
      </c>
      <c r="O568" s="9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1">
        <f t="shared" si="24"/>
        <v>218.60294117647058</v>
      </c>
      <c r="G569" t="s">
        <v>20</v>
      </c>
      <c r="H569">
        <v>244</v>
      </c>
      <c r="I569" s="5">
        <f>IF(Statistics!B569=0,0,E569/Statistics!B569)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25"/>
        <v>41830.208333333336</v>
      </c>
      <c r="O569" s="9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1">
        <f t="shared" si="24"/>
        <v>186.03314917127071</v>
      </c>
      <c r="G570" t="s">
        <v>20</v>
      </c>
      <c r="H570">
        <v>5180</v>
      </c>
      <c r="I570" s="5">
        <f>IF(Statistics!B570=0,0,E570/Statistics!B570)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25"/>
        <v>40374.208333333336</v>
      </c>
      <c r="O570" s="9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1">
        <f t="shared" si="24"/>
        <v>237.33830845771143</v>
      </c>
      <c r="G571" t="s">
        <v>20</v>
      </c>
      <c r="H571">
        <v>589</v>
      </c>
      <c r="I571" s="5">
        <f>IF(Statistics!B571=0,0,E571/Statistics!B571)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25"/>
        <v>40554.25</v>
      </c>
      <c r="O571" s="9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1">
        <f t="shared" si="24"/>
        <v>305.65384615384613</v>
      </c>
      <c r="G572" t="s">
        <v>20</v>
      </c>
      <c r="H572">
        <v>2725</v>
      </c>
      <c r="I572" s="5">
        <f>IF(Statistics!B572=0,0,E572/Statistics!B572)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25"/>
        <v>41993.25</v>
      </c>
      <c r="O572" s="9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1">
        <f t="shared" si="24"/>
        <v>94.142857142857139</v>
      </c>
      <c r="G573" t="s">
        <v>14</v>
      </c>
      <c r="H573">
        <v>35</v>
      </c>
      <c r="I573" s="5">
        <f>IF(Statistics!B573=0,0,E573/Statistics!B573)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25"/>
        <v>42174.208333333328</v>
      </c>
      <c r="O573" s="9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1">
        <f t="shared" si="24"/>
        <v>54.400000000000006</v>
      </c>
      <c r="G574" t="s">
        <v>74</v>
      </c>
      <c r="H574">
        <v>94</v>
      </c>
      <c r="I574" s="5">
        <f>IF(Statistics!B574=0,0,E574/Statistics!B574)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25"/>
        <v>42275.208333333328</v>
      </c>
      <c r="O574" s="9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1">
        <f t="shared" si="24"/>
        <v>111.88059701492537</v>
      </c>
      <c r="G575" t="s">
        <v>20</v>
      </c>
      <c r="H575">
        <v>300</v>
      </c>
      <c r="I575" s="5">
        <f>IF(Statistics!B575=0,0,E575/Statistics!B575)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25"/>
        <v>41761.208333333336</v>
      </c>
      <c r="O575" s="9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1">
        <f t="shared" si="24"/>
        <v>369.14814814814815</v>
      </c>
      <c r="G576" t="s">
        <v>20</v>
      </c>
      <c r="H576">
        <v>144</v>
      </c>
      <c r="I576" s="5">
        <f>IF(Statistics!B576=0,0,E576/Statistics!B576)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25"/>
        <v>43806.25</v>
      </c>
      <c r="O576" s="9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1">
        <f t="shared" si="24"/>
        <v>62.930372148859547</v>
      </c>
      <c r="G577" t="s">
        <v>14</v>
      </c>
      <c r="H577">
        <v>558</v>
      </c>
      <c r="I577" s="5">
        <f>IF(Statistics!B577=0,0,E577/Statistics!B577)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25"/>
        <v>41779.208333333336</v>
      </c>
      <c r="O577" s="9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1">
        <f t="shared" ref="F578:F641" si="27">E578/D578 * 100</f>
        <v>64.927835051546396</v>
      </c>
      <c r="G578" t="s">
        <v>14</v>
      </c>
      <c r="H578">
        <v>64</v>
      </c>
      <c r="I578" s="5">
        <f>IF(Statistics!B578=0,0,E578/Statistics!B578)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ref="N578:N641" si="28">(((L578/60)/60)/24)+DATE(1970,1,1)</f>
        <v>43040.208333333328</v>
      </c>
      <c r="O578" s="9">
        <f t="shared" ref="O578:O641" si="29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1">
        <f t="shared" si="27"/>
        <v>18.853658536585368</v>
      </c>
      <c r="G579" t="s">
        <v>74</v>
      </c>
      <c r="H579">
        <v>37</v>
      </c>
      <c r="I579" s="5">
        <f>IF(Statistics!B579=0,0,E579/Statistics!B579)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si="28"/>
        <v>40613.25</v>
      </c>
      <c r="O579" s="9">
        <f t="shared" si="2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1">
        <f t="shared" si="27"/>
        <v>16.754404145077721</v>
      </c>
      <c r="G580" t="s">
        <v>14</v>
      </c>
      <c r="H580">
        <v>245</v>
      </c>
      <c r="I580" s="5">
        <f>IF(Statistics!B580=0,0,E580/Statistics!B580)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28"/>
        <v>40878.25</v>
      </c>
      <c r="O580" s="9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1">
        <f t="shared" si="27"/>
        <v>101.11290322580646</v>
      </c>
      <c r="G581" t="s">
        <v>20</v>
      </c>
      <c r="H581">
        <v>87</v>
      </c>
      <c r="I581" s="5">
        <f>IF(Statistics!B581=0,0,E581/Statistics!B581)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28"/>
        <v>40762.208333333336</v>
      </c>
      <c r="O581" s="9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1">
        <f t="shared" si="27"/>
        <v>341.5022831050228</v>
      </c>
      <c r="G582" t="s">
        <v>20</v>
      </c>
      <c r="H582">
        <v>3116</v>
      </c>
      <c r="I582" s="5">
        <f>IF(Statistics!B582=0,0,E582/Statistics!B582)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28"/>
        <v>41696.25</v>
      </c>
      <c r="O582" s="9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1">
        <f t="shared" si="27"/>
        <v>64.016666666666666</v>
      </c>
      <c r="G583" t="s">
        <v>14</v>
      </c>
      <c r="H583">
        <v>71</v>
      </c>
      <c r="I583" s="5">
        <f>IF(Statistics!B583=0,0,E583/Statistics!B583)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28"/>
        <v>40662.208333333336</v>
      </c>
      <c r="O583" s="9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1">
        <f t="shared" si="27"/>
        <v>52.080459770114942</v>
      </c>
      <c r="G584" t="s">
        <v>14</v>
      </c>
      <c r="H584">
        <v>42</v>
      </c>
      <c r="I584" s="5">
        <f>IF(Statistics!B584=0,0,E584/Statistics!B584)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28"/>
        <v>42165.208333333328</v>
      </c>
      <c r="O584" s="9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1">
        <f t="shared" si="27"/>
        <v>322.40211640211641</v>
      </c>
      <c r="G585" t="s">
        <v>20</v>
      </c>
      <c r="H585">
        <v>909</v>
      </c>
      <c r="I585" s="5">
        <f>IF(Statistics!B585=0,0,E585/Statistics!B585)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28"/>
        <v>40959.25</v>
      </c>
      <c r="O585" s="9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1">
        <f t="shared" si="27"/>
        <v>119.50810185185186</v>
      </c>
      <c r="G586" t="s">
        <v>20</v>
      </c>
      <c r="H586">
        <v>1613</v>
      </c>
      <c r="I586" s="5">
        <f>IF(Statistics!B586=0,0,E586/Statistics!B586)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28"/>
        <v>41024.208333333336</v>
      </c>
      <c r="O586" s="9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1">
        <f t="shared" si="27"/>
        <v>146.79775280898878</v>
      </c>
      <c r="G587" t="s">
        <v>20</v>
      </c>
      <c r="H587">
        <v>136</v>
      </c>
      <c r="I587" s="5">
        <f>IF(Statistics!B587=0,0,E587/Statistics!B587)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28"/>
        <v>40255.208333333336</v>
      </c>
      <c r="O587" s="9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1">
        <f t="shared" si="27"/>
        <v>950.57142857142856</v>
      </c>
      <c r="G588" t="s">
        <v>20</v>
      </c>
      <c r="H588">
        <v>130</v>
      </c>
      <c r="I588" s="5">
        <f>IF(Statistics!B588=0,0,E588/Statistics!B588)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28"/>
        <v>40499.25</v>
      </c>
      <c r="O588" s="9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1">
        <f t="shared" si="27"/>
        <v>72.893617021276597</v>
      </c>
      <c r="G589" t="s">
        <v>14</v>
      </c>
      <c r="H589">
        <v>156</v>
      </c>
      <c r="I589" s="5">
        <f>IF(Statistics!B589=0,0,E589/Statistics!B589)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28"/>
        <v>43484.25</v>
      </c>
      <c r="O589" s="9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1">
        <f t="shared" si="27"/>
        <v>79.008248730964468</v>
      </c>
      <c r="G590" t="s">
        <v>14</v>
      </c>
      <c r="H590">
        <v>1368</v>
      </c>
      <c r="I590" s="5">
        <f>IF(Statistics!B590=0,0,E590/Statistics!B590)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28"/>
        <v>40262.208333333336</v>
      </c>
      <c r="O590" s="9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1">
        <f t="shared" si="27"/>
        <v>64.721518987341781</v>
      </c>
      <c r="G591" t="s">
        <v>14</v>
      </c>
      <c r="H591">
        <v>102</v>
      </c>
      <c r="I591" s="5">
        <f>IF(Statistics!B591=0,0,E591/Statistics!B591)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28"/>
        <v>42190.208333333328</v>
      </c>
      <c r="O591" s="9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1">
        <f t="shared" si="27"/>
        <v>82.028169014084511</v>
      </c>
      <c r="G592" t="s">
        <v>14</v>
      </c>
      <c r="H592">
        <v>86</v>
      </c>
      <c r="I592" s="5">
        <f>IF(Statistics!B592=0,0,E592/Statistics!B592)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28"/>
        <v>41994.25</v>
      </c>
      <c r="O592" s="9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1">
        <f t="shared" si="27"/>
        <v>1037.6666666666667</v>
      </c>
      <c r="G593" t="s">
        <v>20</v>
      </c>
      <c r="H593">
        <v>102</v>
      </c>
      <c r="I593" s="5">
        <f>IF(Statistics!B593=0,0,E593/Statistics!B593)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28"/>
        <v>40373.208333333336</v>
      </c>
      <c r="O593" s="9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1">
        <f t="shared" si="27"/>
        <v>12.910076530612244</v>
      </c>
      <c r="G594" t="s">
        <v>14</v>
      </c>
      <c r="H594">
        <v>253</v>
      </c>
      <c r="I594" s="5">
        <f>IF(Statistics!B594=0,0,E594/Statistics!B594)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28"/>
        <v>41789.208333333336</v>
      </c>
      <c r="O594" s="9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1">
        <f t="shared" si="27"/>
        <v>154.84210526315789</v>
      </c>
      <c r="G595" t="s">
        <v>20</v>
      </c>
      <c r="H595">
        <v>4006</v>
      </c>
      <c r="I595" s="5">
        <f>IF(Statistics!B595=0,0,E595/Statistics!B595)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28"/>
        <v>41724.208333333336</v>
      </c>
      <c r="O595" s="9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1">
        <f t="shared" si="27"/>
        <v>7.0991735537190088</v>
      </c>
      <c r="G596" t="s">
        <v>14</v>
      </c>
      <c r="H596">
        <v>157</v>
      </c>
      <c r="I596" s="5">
        <f>IF(Statistics!B596=0,0,E596/Statistics!B596)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28"/>
        <v>42548.208333333328</v>
      </c>
      <c r="O596" s="9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1">
        <f t="shared" si="27"/>
        <v>208.52773826458036</v>
      </c>
      <c r="G597" t="s">
        <v>20</v>
      </c>
      <c r="H597">
        <v>1629</v>
      </c>
      <c r="I597" s="5">
        <f>IF(Statistics!B597=0,0,E597/Statistics!B597)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28"/>
        <v>40253.208333333336</v>
      </c>
      <c r="O597" s="9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1">
        <f t="shared" si="27"/>
        <v>99.683544303797461</v>
      </c>
      <c r="G598" t="s">
        <v>14</v>
      </c>
      <c r="H598">
        <v>183</v>
      </c>
      <c r="I598" s="5">
        <f>IF(Statistics!B598=0,0,E598/Statistics!B598)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28"/>
        <v>42434.25</v>
      </c>
      <c r="O598" s="9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1">
        <f t="shared" si="27"/>
        <v>201.59756097560978</v>
      </c>
      <c r="G599" t="s">
        <v>20</v>
      </c>
      <c r="H599">
        <v>2188</v>
      </c>
      <c r="I599" s="5">
        <f>IF(Statistics!B599=0,0,E599/Statistics!B599)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28"/>
        <v>43786.25</v>
      </c>
      <c r="O599" s="9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1">
        <f t="shared" si="27"/>
        <v>162.09032258064516</v>
      </c>
      <c r="G600" t="s">
        <v>20</v>
      </c>
      <c r="H600">
        <v>2409</v>
      </c>
      <c r="I600" s="5">
        <f>IF(Statistics!B600=0,0,E600/Statistics!B600)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28"/>
        <v>40344.208333333336</v>
      </c>
      <c r="O600" s="9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1">
        <f t="shared" si="27"/>
        <v>3.6436208125445471</v>
      </c>
      <c r="G601" t="s">
        <v>14</v>
      </c>
      <c r="H601">
        <v>82</v>
      </c>
      <c r="I601" s="5">
        <f>IF(Statistics!B601=0,0,E601/Statistics!B601)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28"/>
        <v>42047.25</v>
      </c>
      <c r="O601" s="9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1">
        <f t="shared" si="27"/>
        <v>5</v>
      </c>
      <c r="G602" t="s">
        <v>14</v>
      </c>
      <c r="H602">
        <v>1</v>
      </c>
      <c r="I602" s="5">
        <f>IF(Statistics!B602=0,0,E602/Statistics!B602)</f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28"/>
        <v>41485.208333333336</v>
      </c>
      <c r="O602" s="9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1">
        <f t="shared" si="27"/>
        <v>206.63492063492063</v>
      </c>
      <c r="G603" t="s">
        <v>20</v>
      </c>
      <c r="H603">
        <v>194</v>
      </c>
      <c r="I603" s="5">
        <f>IF(Statistics!B603=0,0,E603/Statistics!B603)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28"/>
        <v>41789.208333333336</v>
      </c>
      <c r="O603" s="9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1">
        <f t="shared" si="27"/>
        <v>128.23628691983123</v>
      </c>
      <c r="G604" t="s">
        <v>20</v>
      </c>
      <c r="H604">
        <v>1140</v>
      </c>
      <c r="I604" s="5">
        <f>IF(Statistics!B604=0,0,E604/Statistics!B604)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28"/>
        <v>42160.208333333328</v>
      </c>
      <c r="O604" s="9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1">
        <f t="shared" si="27"/>
        <v>119.66037735849055</v>
      </c>
      <c r="G605" t="s">
        <v>20</v>
      </c>
      <c r="H605">
        <v>102</v>
      </c>
      <c r="I605" s="5">
        <f>IF(Statistics!B605=0,0,E605/Statistics!B605)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28"/>
        <v>43573.208333333328</v>
      </c>
      <c r="O605" s="9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1">
        <f t="shared" si="27"/>
        <v>170.73055242390078</v>
      </c>
      <c r="G606" t="s">
        <v>20</v>
      </c>
      <c r="H606">
        <v>2857</v>
      </c>
      <c r="I606" s="5">
        <f>IF(Statistics!B606=0,0,E606/Statistics!B606)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28"/>
        <v>40565.25</v>
      </c>
      <c r="O606" s="9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1">
        <f t="shared" si="27"/>
        <v>187.21212121212122</v>
      </c>
      <c r="G607" t="s">
        <v>20</v>
      </c>
      <c r="H607">
        <v>107</v>
      </c>
      <c r="I607" s="5">
        <f>IF(Statistics!B607=0,0,E607/Statistics!B607)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28"/>
        <v>42280.208333333328</v>
      </c>
      <c r="O607" s="9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1">
        <f t="shared" si="27"/>
        <v>188.38235294117646</v>
      </c>
      <c r="G608" t="s">
        <v>20</v>
      </c>
      <c r="H608">
        <v>160</v>
      </c>
      <c r="I608" s="5">
        <f>IF(Statistics!B608=0,0,E608/Statistics!B608)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28"/>
        <v>42436.25</v>
      </c>
      <c r="O608" s="9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1">
        <f t="shared" si="27"/>
        <v>131.29869186046511</v>
      </c>
      <c r="G609" t="s">
        <v>20</v>
      </c>
      <c r="H609">
        <v>2230</v>
      </c>
      <c r="I609" s="5">
        <f>IF(Statistics!B609=0,0,E609/Statistics!B609)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28"/>
        <v>41721.208333333336</v>
      </c>
      <c r="O609" s="9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1">
        <f t="shared" si="27"/>
        <v>283.97435897435901</v>
      </c>
      <c r="G610" t="s">
        <v>20</v>
      </c>
      <c r="H610">
        <v>316</v>
      </c>
      <c r="I610" s="5">
        <f>IF(Statistics!B610=0,0,E610/Statistics!B610)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28"/>
        <v>43530.25</v>
      </c>
      <c r="O610" s="9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1">
        <f t="shared" si="27"/>
        <v>120.41999999999999</v>
      </c>
      <c r="G611" t="s">
        <v>20</v>
      </c>
      <c r="H611">
        <v>117</v>
      </c>
      <c r="I611" s="5">
        <f>IF(Statistics!B611=0,0,E611/Statistics!B611)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28"/>
        <v>43481.25</v>
      </c>
      <c r="O611" s="9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1">
        <f t="shared" si="27"/>
        <v>419.0560747663551</v>
      </c>
      <c r="G612" t="s">
        <v>20</v>
      </c>
      <c r="H612">
        <v>6406</v>
      </c>
      <c r="I612" s="5">
        <f>IF(Statistics!B612=0,0,E612/Statistics!B612)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28"/>
        <v>41259.25</v>
      </c>
      <c r="O612" s="9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1">
        <f t="shared" si="27"/>
        <v>13.853658536585368</v>
      </c>
      <c r="G613" t="s">
        <v>74</v>
      </c>
      <c r="H613">
        <v>15</v>
      </c>
      <c r="I613" s="5">
        <f>IF(Statistics!B613=0,0,E613/Statistics!B613)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28"/>
        <v>41480.208333333336</v>
      </c>
      <c r="O613" s="9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1">
        <f t="shared" si="27"/>
        <v>139.43548387096774</v>
      </c>
      <c r="G614" t="s">
        <v>20</v>
      </c>
      <c r="H614">
        <v>192</v>
      </c>
      <c r="I614" s="5">
        <f>IF(Statistics!B614=0,0,E614/Statistics!B614)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28"/>
        <v>40474.208333333336</v>
      </c>
      <c r="O614" s="9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1">
        <f t="shared" si="27"/>
        <v>174</v>
      </c>
      <c r="G615" t="s">
        <v>20</v>
      </c>
      <c r="H615">
        <v>26</v>
      </c>
      <c r="I615" s="5">
        <f>IF(Statistics!B615=0,0,E615/Statistics!B615)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28"/>
        <v>42973.208333333328</v>
      </c>
      <c r="O615" s="9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1">
        <f t="shared" si="27"/>
        <v>155.49056603773585</v>
      </c>
      <c r="G616" t="s">
        <v>20</v>
      </c>
      <c r="H616">
        <v>723</v>
      </c>
      <c r="I616" s="5">
        <f>IF(Statistics!B616=0,0,E616/Statistics!B616)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28"/>
        <v>42746.25</v>
      </c>
      <c r="O616" s="9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1">
        <f t="shared" si="27"/>
        <v>170.44705882352943</v>
      </c>
      <c r="G617" t="s">
        <v>20</v>
      </c>
      <c r="H617">
        <v>170</v>
      </c>
      <c r="I617" s="5">
        <f>IF(Statistics!B617=0,0,E617/Statistics!B617)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28"/>
        <v>42489.208333333328</v>
      </c>
      <c r="O617" s="9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1">
        <f t="shared" si="27"/>
        <v>189.515625</v>
      </c>
      <c r="G618" t="s">
        <v>20</v>
      </c>
      <c r="H618">
        <v>238</v>
      </c>
      <c r="I618" s="5">
        <f>IF(Statistics!B618=0,0,E618/Statistics!B618)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28"/>
        <v>41537.208333333336</v>
      </c>
      <c r="O618" s="9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1">
        <f t="shared" si="27"/>
        <v>249.71428571428572</v>
      </c>
      <c r="G619" t="s">
        <v>20</v>
      </c>
      <c r="H619">
        <v>55</v>
      </c>
      <c r="I619" s="5">
        <f>IF(Statistics!B619=0,0,E619/Statistics!B619)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28"/>
        <v>41794.208333333336</v>
      </c>
      <c r="O619" s="9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1">
        <f t="shared" si="27"/>
        <v>48.860523665659613</v>
      </c>
      <c r="G620" t="s">
        <v>14</v>
      </c>
      <c r="H620">
        <v>1198</v>
      </c>
      <c r="I620" s="5">
        <f>IF(Statistics!B620=0,0,E620/Statistics!B620)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28"/>
        <v>41396.208333333336</v>
      </c>
      <c r="O620" s="9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1">
        <f t="shared" si="27"/>
        <v>28.461970393057683</v>
      </c>
      <c r="G621" t="s">
        <v>14</v>
      </c>
      <c r="H621">
        <v>648</v>
      </c>
      <c r="I621" s="5">
        <f>IF(Statistics!B621=0,0,E621/Statistics!B621)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28"/>
        <v>40669.208333333336</v>
      </c>
      <c r="O621" s="9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1">
        <f t="shared" si="27"/>
        <v>268.02325581395348</v>
      </c>
      <c r="G622" t="s">
        <v>20</v>
      </c>
      <c r="H622">
        <v>128</v>
      </c>
      <c r="I622" s="5">
        <f>IF(Statistics!B622=0,0,E622/Statistics!B622)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28"/>
        <v>42559.208333333328</v>
      </c>
      <c r="O622" s="9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1">
        <f t="shared" si="27"/>
        <v>619.80078125</v>
      </c>
      <c r="G623" t="s">
        <v>20</v>
      </c>
      <c r="H623">
        <v>2144</v>
      </c>
      <c r="I623" s="5">
        <f>IF(Statistics!B623=0,0,E623/Statistics!B623)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28"/>
        <v>42626.208333333328</v>
      </c>
      <c r="O623" s="9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1">
        <f t="shared" si="27"/>
        <v>3.1301587301587301</v>
      </c>
      <c r="G624" t="s">
        <v>14</v>
      </c>
      <c r="H624">
        <v>64</v>
      </c>
      <c r="I624" s="5">
        <f>IF(Statistics!B624=0,0,E624/Statistics!B624)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28"/>
        <v>43205.208333333328</v>
      </c>
      <c r="O624" s="9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1">
        <f t="shared" si="27"/>
        <v>159.92152704135739</v>
      </c>
      <c r="G625" t="s">
        <v>20</v>
      </c>
      <c r="H625">
        <v>2693</v>
      </c>
      <c r="I625" s="5">
        <f>IF(Statistics!B625=0,0,E625/Statistics!B625)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28"/>
        <v>42201.208333333328</v>
      </c>
      <c r="O625" s="9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1">
        <f t="shared" si="27"/>
        <v>279.39215686274508</v>
      </c>
      <c r="G626" t="s">
        <v>20</v>
      </c>
      <c r="H626">
        <v>432</v>
      </c>
      <c r="I626" s="5">
        <f>IF(Statistics!B626=0,0,E626/Statistics!B626)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28"/>
        <v>42029.25</v>
      </c>
      <c r="O626" s="9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1">
        <f t="shared" si="27"/>
        <v>77.373333333333335</v>
      </c>
      <c r="G627" t="s">
        <v>14</v>
      </c>
      <c r="H627">
        <v>62</v>
      </c>
      <c r="I627" s="5">
        <f>IF(Statistics!B627=0,0,E627/Statistics!B627)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28"/>
        <v>43857.25</v>
      </c>
      <c r="O627" s="9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1">
        <f t="shared" si="27"/>
        <v>206.32812500000003</v>
      </c>
      <c r="G628" t="s">
        <v>20</v>
      </c>
      <c r="H628">
        <v>189</v>
      </c>
      <c r="I628" s="5">
        <f>IF(Statistics!B628=0,0,E628/Statistics!B628)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28"/>
        <v>40449.208333333336</v>
      </c>
      <c r="O628" s="9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1">
        <f t="shared" si="27"/>
        <v>694.25</v>
      </c>
      <c r="G629" t="s">
        <v>20</v>
      </c>
      <c r="H629">
        <v>154</v>
      </c>
      <c r="I629" s="5">
        <f>IF(Statistics!B629=0,0,E629/Statistics!B629)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28"/>
        <v>40345.208333333336</v>
      </c>
      <c r="O629" s="9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1">
        <f t="shared" si="27"/>
        <v>151.78947368421052</v>
      </c>
      <c r="G630" t="s">
        <v>20</v>
      </c>
      <c r="H630">
        <v>96</v>
      </c>
      <c r="I630" s="5">
        <f>IF(Statistics!B630=0,0,E630/Statistics!B630)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28"/>
        <v>40455.208333333336</v>
      </c>
      <c r="O630" s="9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1">
        <f t="shared" si="27"/>
        <v>64.58207217694995</v>
      </c>
      <c r="G631" t="s">
        <v>14</v>
      </c>
      <c r="H631">
        <v>750</v>
      </c>
      <c r="I631" s="5">
        <f>IF(Statistics!B631=0,0,E631/Statistics!B631)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28"/>
        <v>42557.208333333328</v>
      </c>
      <c r="O631" s="9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1">
        <f t="shared" si="27"/>
        <v>62.873684210526314</v>
      </c>
      <c r="G632" t="s">
        <v>74</v>
      </c>
      <c r="H632">
        <v>87</v>
      </c>
      <c r="I632" s="5">
        <f>IF(Statistics!B632=0,0,E632/Statistics!B632)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28"/>
        <v>43586.208333333328</v>
      </c>
      <c r="O632" s="9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1">
        <f t="shared" si="27"/>
        <v>310.39864864864865</v>
      </c>
      <c r="G633" t="s">
        <v>20</v>
      </c>
      <c r="H633">
        <v>3063</v>
      </c>
      <c r="I633" s="5">
        <f>IF(Statistics!B633=0,0,E633/Statistics!B633)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28"/>
        <v>43550.208333333328</v>
      </c>
      <c r="O633" s="9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1">
        <f t="shared" si="27"/>
        <v>42.859916782246884</v>
      </c>
      <c r="G634" t="s">
        <v>47</v>
      </c>
      <c r="H634">
        <v>278</v>
      </c>
      <c r="I634" s="5">
        <f>IF(Statistics!B634=0,0,E634/Statistics!B634)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28"/>
        <v>41945.208333333336</v>
      </c>
      <c r="O634" s="9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1">
        <f t="shared" si="27"/>
        <v>83.119402985074629</v>
      </c>
      <c r="G635" t="s">
        <v>14</v>
      </c>
      <c r="H635">
        <v>105</v>
      </c>
      <c r="I635" s="5">
        <f>IF(Statistics!B635=0,0,E635/Statistics!B635)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28"/>
        <v>42315.25</v>
      </c>
      <c r="O635" s="9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1">
        <f t="shared" si="27"/>
        <v>78.531302876480552</v>
      </c>
      <c r="G636" t="s">
        <v>74</v>
      </c>
      <c r="H636">
        <v>1658</v>
      </c>
      <c r="I636" s="5">
        <f>IF(Statistics!B636=0,0,E636/Statistics!B636)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28"/>
        <v>42819.208333333328</v>
      </c>
      <c r="O636" s="9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1">
        <f t="shared" si="27"/>
        <v>114.09352517985612</v>
      </c>
      <c r="G637" t="s">
        <v>20</v>
      </c>
      <c r="H637">
        <v>2266</v>
      </c>
      <c r="I637" s="5">
        <f>IF(Statistics!B637=0,0,E637/Statistics!B637)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28"/>
        <v>41314.25</v>
      </c>
      <c r="O637" s="9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1">
        <f t="shared" si="27"/>
        <v>64.537683358624179</v>
      </c>
      <c r="G638" t="s">
        <v>14</v>
      </c>
      <c r="H638">
        <v>2604</v>
      </c>
      <c r="I638" s="5">
        <f>IF(Statistics!B638=0,0,E638/Statistics!B638)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28"/>
        <v>40926.25</v>
      </c>
      <c r="O638" s="9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1">
        <f t="shared" si="27"/>
        <v>79.411764705882348</v>
      </c>
      <c r="G639" t="s">
        <v>14</v>
      </c>
      <c r="H639">
        <v>65</v>
      </c>
      <c r="I639" s="5">
        <f>IF(Statistics!B639=0,0,E639/Statistics!B639)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28"/>
        <v>42688.25</v>
      </c>
      <c r="O639" s="9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1">
        <f t="shared" si="27"/>
        <v>11.419117647058824</v>
      </c>
      <c r="G640" t="s">
        <v>14</v>
      </c>
      <c r="H640">
        <v>94</v>
      </c>
      <c r="I640" s="5">
        <f>IF(Statistics!B640=0,0,E640/Statistics!B640)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28"/>
        <v>40386.208333333336</v>
      </c>
      <c r="O640" s="9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1">
        <f t="shared" si="27"/>
        <v>56.186046511627907</v>
      </c>
      <c r="G641" t="s">
        <v>47</v>
      </c>
      <c r="H641">
        <v>45</v>
      </c>
      <c r="I641" s="5">
        <f>IF(Statistics!B641=0,0,E641/Statistics!B641)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28"/>
        <v>43309.208333333328</v>
      </c>
      <c r="O641" s="9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1">
        <f t="shared" ref="F642:F705" si="30">E642/D642 * 100</f>
        <v>16.501669449081803</v>
      </c>
      <c r="G642" t="s">
        <v>14</v>
      </c>
      <c r="H642">
        <v>257</v>
      </c>
      <c r="I642" s="5">
        <f>IF(Statistics!B642=0,0,E642/Statistics!B642)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ref="N642:N705" si="31">(((L642/60)/60)/24)+DATE(1970,1,1)</f>
        <v>42387.25</v>
      </c>
      <c r="O642" s="9">
        <f t="shared" ref="O642:O705" si="32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1">
        <f t="shared" si="30"/>
        <v>119.96808510638297</v>
      </c>
      <c r="G643" t="s">
        <v>20</v>
      </c>
      <c r="H643">
        <v>194</v>
      </c>
      <c r="I643" s="5">
        <f>IF(Statistics!B643=0,0,E643/Statistics!B643)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si="31"/>
        <v>42786.25</v>
      </c>
      <c r="O643" s="9">
        <f t="shared" si="3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1">
        <f t="shared" si="30"/>
        <v>145.45652173913044</v>
      </c>
      <c r="G644" t="s">
        <v>20</v>
      </c>
      <c r="H644">
        <v>129</v>
      </c>
      <c r="I644" s="5">
        <f>IF(Statistics!B644=0,0,E644/Statistics!B644)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31"/>
        <v>43451.25</v>
      </c>
      <c r="O644" s="9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1">
        <f t="shared" si="30"/>
        <v>221.38255033557047</v>
      </c>
      <c r="G645" t="s">
        <v>20</v>
      </c>
      <c r="H645">
        <v>375</v>
      </c>
      <c r="I645" s="5">
        <f>IF(Statistics!B645=0,0,E645/Statistics!B645)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31"/>
        <v>42795.25</v>
      </c>
      <c r="O645" s="9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1">
        <f t="shared" si="30"/>
        <v>48.396694214876035</v>
      </c>
      <c r="G646" t="s">
        <v>14</v>
      </c>
      <c r="H646">
        <v>2928</v>
      </c>
      <c r="I646" s="5">
        <f>IF(Statistics!B646=0,0,E646/Statistics!B646)</f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31"/>
        <v>43452.25</v>
      </c>
      <c r="O646" s="9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1">
        <f t="shared" si="30"/>
        <v>92.911504424778755</v>
      </c>
      <c r="G647" t="s">
        <v>14</v>
      </c>
      <c r="H647">
        <v>4697</v>
      </c>
      <c r="I647" s="5">
        <f>IF(Statistics!B647=0,0,E647/Statistics!B647)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31"/>
        <v>43369.208333333328</v>
      </c>
      <c r="O647" s="9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1">
        <f t="shared" si="30"/>
        <v>88.599797365754824</v>
      </c>
      <c r="G648" t="s">
        <v>14</v>
      </c>
      <c r="H648">
        <v>2915</v>
      </c>
      <c r="I648" s="5">
        <f>IF(Statistics!B648=0,0,E648/Statistics!B648)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31"/>
        <v>41346.208333333336</v>
      </c>
      <c r="O648" s="9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1">
        <f t="shared" si="30"/>
        <v>41.4</v>
      </c>
      <c r="G649" t="s">
        <v>14</v>
      </c>
      <c r="H649">
        <v>18</v>
      </c>
      <c r="I649" s="5">
        <f>IF(Statistics!B649=0,0,E649/Statistics!B649)</f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31"/>
        <v>43199.208333333328</v>
      </c>
      <c r="O649" s="9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1">
        <f t="shared" si="30"/>
        <v>63.056795131845846</v>
      </c>
      <c r="G650" t="s">
        <v>74</v>
      </c>
      <c r="H650">
        <v>723</v>
      </c>
      <c r="I650" s="5">
        <f>IF(Statistics!B650=0,0,E650/Statistics!B650)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31"/>
        <v>42922.208333333328</v>
      </c>
      <c r="O650" s="9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1">
        <f t="shared" si="30"/>
        <v>48.482333607230892</v>
      </c>
      <c r="G651" t="s">
        <v>14</v>
      </c>
      <c r="H651">
        <v>602</v>
      </c>
      <c r="I651" s="5">
        <f>IF(Statistics!B651=0,0,E651/Statistics!B651)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31"/>
        <v>40471.208333333336</v>
      </c>
      <c r="O651" s="9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1">
        <f t="shared" si="30"/>
        <v>2</v>
      </c>
      <c r="G652" t="s">
        <v>14</v>
      </c>
      <c r="H652">
        <v>1</v>
      </c>
      <c r="I652" s="5">
        <f>IF(Statistics!B652=0,0,E652/Statistics!B652)</f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31"/>
        <v>41828.208333333336</v>
      </c>
      <c r="O652" s="9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1">
        <f t="shared" si="30"/>
        <v>88.47941026944585</v>
      </c>
      <c r="G653" t="s">
        <v>14</v>
      </c>
      <c r="H653">
        <v>3868</v>
      </c>
      <c r="I653" s="5">
        <f>IF(Statistics!B653=0,0,E653/Statistics!B653)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31"/>
        <v>41692.25</v>
      </c>
      <c r="O653" s="9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1">
        <f t="shared" si="30"/>
        <v>126.84</v>
      </c>
      <c r="G654" t="s">
        <v>20</v>
      </c>
      <c r="H654">
        <v>409</v>
      </c>
      <c r="I654" s="5">
        <f>IF(Statistics!B654=0,0,E654/Statistics!B654)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31"/>
        <v>42587.208333333328</v>
      </c>
      <c r="O654" s="9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1">
        <f t="shared" si="30"/>
        <v>2338.833333333333</v>
      </c>
      <c r="G655" t="s">
        <v>20</v>
      </c>
      <c r="H655">
        <v>234</v>
      </c>
      <c r="I655" s="5">
        <f>IF(Statistics!B655=0,0,E655/Statistics!B655)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31"/>
        <v>42468.208333333328</v>
      </c>
      <c r="O655" s="9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1">
        <f t="shared" si="30"/>
        <v>508.38857142857148</v>
      </c>
      <c r="G656" t="s">
        <v>20</v>
      </c>
      <c r="H656">
        <v>3016</v>
      </c>
      <c r="I656" s="5">
        <f>IF(Statistics!B656=0,0,E656/Statistics!B656)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31"/>
        <v>42240.208333333328</v>
      </c>
      <c r="O656" s="9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1">
        <f t="shared" si="30"/>
        <v>191.47826086956522</v>
      </c>
      <c r="G657" t="s">
        <v>20</v>
      </c>
      <c r="H657">
        <v>264</v>
      </c>
      <c r="I657" s="5">
        <f>IF(Statistics!B657=0,0,E657/Statistics!B657)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31"/>
        <v>42796.25</v>
      </c>
      <c r="O657" s="9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1">
        <f t="shared" si="30"/>
        <v>42.127533783783782</v>
      </c>
      <c r="G658" t="s">
        <v>14</v>
      </c>
      <c r="H658">
        <v>504</v>
      </c>
      <c r="I658" s="5">
        <f>IF(Statistics!B658=0,0,E658/Statistics!B658)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31"/>
        <v>43097.25</v>
      </c>
      <c r="O658" s="9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1">
        <f t="shared" si="30"/>
        <v>8.24</v>
      </c>
      <c r="G659" t="s">
        <v>14</v>
      </c>
      <c r="H659">
        <v>14</v>
      </c>
      <c r="I659" s="5">
        <f>IF(Statistics!B659=0,0,E659/Statistics!B659)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31"/>
        <v>43096.25</v>
      </c>
      <c r="O659" s="9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1">
        <f t="shared" si="30"/>
        <v>60.064638783269963</v>
      </c>
      <c r="G660" t="s">
        <v>74</v>
      </c>
      <c r="H660">
        <v>390</v>
      </c>
      <c r="I660" s="5">
        <f>IF(Statistics!B660=0,0,E660/Statistics!B660)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31"/>
        <v>42246.208333333328</v>
      </c>
      <c r="O660" s="9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1">
        <f t="shared" si="30"/>
        <v>47.232808616404313</v>
      </c>
      <c r="G661" t="s">
        <v>14</v>
      </c>
      <c r="H661">
        <v>750</v>
      </c>
      <c r="I661" s="5">
        <f>IF(Statistics!B661=0,0,E661/Statistics!B661)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31"/>
        <v>40570.25</v>
      </c>
      <c r="O661" s="9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1">
        <f t="shared" si="30"/>
        <v>81.736263736263737</v>
      </c>
      <c r="G662" t="s">
        <v>14</v>
      </c>
      <c r="H662">
        <v>77</v>
      </c>
      <c r="I662" s="5">
        <f>IF(Statistics!B662=0,0,E662/Statistics!B662)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31"/>
        <v>42237.208333333328</v>
      </c>
      <c r="O662" s="9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1">
        <f t="shared" si="30"/>
        <v>54.187265917603</v>
      </c>
      <c r="G663" t="s">
        <v>14</v>
      </c>
      <c r="H663">
        <v>752</v>
      </c>
      <c r="I663" s="5">
        <f>IF(Statistics!B663=0,0,E663/Statistics!B663)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31"/>
        <v>40996.208333333336</v>
      </c>
      <c r="O663" s="9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1">
        <f t="shared" si="30"/>
        <v>97.868131868131869</v>
      </c>
      <c r="G664" t="s">
        <v>14</v>
      </c>
      <c r="H664">
        <v>131</v>
      </c>
      <c r="I664" s="5">
        <f>IF(Statistics!B664=0,0,E664/Statistics!B664)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31"/>
        <v>43443.25</v>
      </c>
      <c r="O664" s="9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1">
        <f t="shared" si="30"/>
        <v>77.239999999999995</v>
      </c>
      <c r="G665" t="s">
        <v>14</v>
      </c>
      <c r="H665">
        <v>87</v>
      </c>
      <c r="I665" s="5">
        <f>IF(Statistics!B665=0,0,E665/Statistics!B665)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31"/>
        <v>40458.208333333336</v>
      </c>
      <c r="O665" s="9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1">
        <f t="shared" si="30"/>
        <v>33.464735516372798</v>
      </c>
      <c r="G666" t="s">
        <v>14</v>
      </c>
      <c r="H666">
        <v>1063</v>
      </c>
      <c r="I666" s="5">
        <f>IF(Statistics!B666=0,0,E666/Statistics!B666)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31"/>
        <v>40959.25</v>
      </c>
      <c r="O666" s="9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1">
        <f t="shared" si="30"/>
        <v>239.58823529411765</v>
      </c>
      <c r="G667" t="s">
        <v>20</v>
      </c>
      <c r="H667">
        <v>272</v>
      </c>
      <c r="I667" s="5">
        <f>IF(Statistics!B667=0,0,E667/Statistics!B667)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31"/>
        <v>40733.208333333336</v>
      </c>
      <c r="O667" s="9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1">
        <f t="shared" si="30"/>
        <v>64.032258064516128</v>
      </c>
      <c r="G668" t="s">
        <v>74</v>
      </c>
      <c r="H668">
        <v>25</v>
      </c>
      <c r="I668" s="5">
        <f>IF(Statistics!B668=0,0,E668/Statistics!B668)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31"/>
        <v>41516.208333333336</v>
      </c>
      <c r="O668" s="9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1">
        <f t="shared" si="30"/>
        <v>176.15942028985506</v>
      </c>
      <c r="G669" t="s">
        <v>20</v>
      </c>
      <c r="H669">
        <v>419</v>
      </c>
      <c r="I669" s="5">
        <f>IF(Statistics!B669=0,0,E669/Statistics!B669)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31"/>
        <v>41892.208333333336</v>
      </c>
      <c r="O669" s="9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1">
        <f t="shared" si="30"/>
        <v>20.33818181818182</v>
      </c>
      <c r="G670" t="s">
        <v>14</v>
      </c>
      <c r="H670">
        <v>76</v>
      </c>
      <c r="I670" s="5">
        <f>IF(Statistics!B670=0,0,E670/Statistics!B670)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31"/>
        <v>41122.208333333336</v>
      </c>
      <c r="O670" s="9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1">
        <f t="shared" si="30"/>
        <v>358.64754098360658</v>
      </c>
      <c r="G671" t="s">
        <v>20</v>
      </c>
      <c r="H671">
        <v>1621</v>
      </c>
      <c r="I671" s="5">
        <f>IF(Statistics!B671=0,0,E671/Statistics!B671)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31"/>
        <v>42912.208333333328</v>
      </c>
      <c r="O671" s="9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1">
        <f t="shared" si="30"/>
        <v>468.85802469135803</v>
      </c>
      <c r="G672" t="s">
        <v>20</v>
      </c>
      <c r="H672">
        <v>1101</v>
      </c>
      <c r="I672" s="5">
        <f>IF(Statistics!B672=0,0,E672/Statistics!B672)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31"/>
        <v>42425.25</v>
      </c>
      <c r="O672" s="9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1">
        <f t="shared" si="30"/>
        <v>122.05635245901641</v>
      </c>
      <c r="G673" t="s">
        <v>20</v>
      </c>
      <c r="H673">
        <v>1073</v>
      </c>
      <c r="I673" s="5">
        <f>IF(Statistics!B673=0,0,E673/Statistics!B673)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31"/>
        <v>40390.208333333336</v>
      </c>
      <c r="O673" s="9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1">
        <f t="shared" si="30"/>
        <v>55.931783729156137</v>
      </c>
      <c r="G674" t="s">
        <v>14</v>
      </c>
      <c r="H674">
        <v>4428</v>
      </c>
      <c r="I674" s="5">
        <f>IF(Statistics!B674=0,0,E674/Statistics!B674)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31"/>
        <v>43180.208333333328</v>
      </c>
      <c r="O674" s="9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1">
        <f t="shared" si="30"/>
        <v>43.660714285714285</v>
      </c>
      <c r="G675" t="s">
        <v>14</v>
      </c>
      <c r="H675">
        <v>58</v>
      </c>
      <c r="I675" s="5">
        <f>IF(Statistics!B675=0,0,E675/Statistics!B675)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31"/>
        <v>42475.208333333328</v>
      </c>
      <c r="O675" s="9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1">
        <f t="shared" si="30"/>
        <v>33.53837141183363</v>
      </c>
      <c r="G676" t="s">
        <v>74</v>
      </c>
      <c r="H676">
        <v>1218</v>
      </c>
      <c r="I676" s="5">
        <f>IF(Statistics!B676=0,0,E676/Statistics!B676)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31"/>
        <v>40774.208333333336</v>
      </c>
      <c r="O676" s="9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1">
        <f t="shared" si="30"/>
        <v>122.97938144329896</v>
      </c>
      <c r="G677" t="s">
        <v>20</v>
      </c>
      <c r="H677">
        <v>331</v>
      </c>
      <c r="I677" s="5">
        <f>IF(Statistics!B677=0,0,E677/Statistics!B677)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31"/>
        <v>43719.208333333328</v>
      </c>
      <c r="O677" s="9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1">
        <f t="shared" si="30"/>
        <v>189.74959871589084</v>
      </c>
      <c r="G678" t="s">
        <v>20</v>
      </c>
      <c r="H678">
        <v>1170</v>
      </c>
      <c r="I678" s="5">
        <f>IF(Statistics!B678=0,0,E678/Statistics!B678)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31"/>
        <v>41178.208333333336</v>
      </c>
      <c r="O678" s="9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1">
        <f t="shared" si="30"/>
        <v>83.622641509433961</v>
      </c>
      <c r="G679" t="s">
        <v>14</v>
      </c>
      <c r="H679">
        <v>111</v>
      </c>
      <c r="I679" s="5">
        <f>IF(Statistics!B679=0,0,E679/Statistics!B679)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31"/>
        <v>42561.208333333328</v>
      </c>
      <c r="O679" s="9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1">
        <f t="shared" si="30"/>
        <v>17.968844221105527</v>
      </c>
      <c r="G680" t="s">
        <v>74</v>
      </c>
      <c r="H680">
        <v>215</v>
      </c>
      <c r="I680" s="5">
        <f>IF(Statistics!B680=0,0,E680/Statistics!B680)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31"/>
        <v>43484.25</v>
      </c>
      <c r="O680" s="9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1">
        <f t="shared" si="30"/>
        <v>1036.5</v>
      </c>
      <c r="G681" t="s">
        <v>20</v>
      </c>
      <c r="H681">
        <v>363</v>
      </c>
      <c r="I681" s="5">
        <f>IF(Statistics!B681=0,0,E681/Statistics!B681)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31"/>
        <v>43756.208333333328</v>
      </c>
      <c r="O681" s="9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1">
        <f t="shared" si="30"/>
        <v>97.405219780219781</v>
      </c>
      <c r="G682" t="s">
        <v>14</v>
      </c>
      <c r="H682">
        <v>2955</v>
      </c>
      <c r="I682" s="5">
        <f>IF(Statistics!B682=0,0,E682/Statistics!B682)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31"/>
        <v>43813.25</v>
      </c>
      <c r="O682" s="9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1">
        <f t="shared" si="30"/>
        <v>86.386203150461711</v>
      </c>
      <c r="G683" t="s">
        <v>14</v>
      </c>
      <c r="H683">
        <v>1657</v>
      </c>
      <c r="I683" s="5">
        <f>IF(Statistics!B683=0,0,E683/Statistics!B683)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31"/>
        <v>40898.25</v>
      </c>
      <c r="O683" s="9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1">
        <f t="shared" si="30"/>
        <v>150.16666666666666</v>
      </c>
      <c r="G684" t="s">
        <v>20</v>
      </c>
      <c r="H684">
        <v>103</v>
      </c>
      <c r="I684" s="5">
        <f>IF(Statistics!B684=0,0,E684/Statistics!B684)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31"/>
        <v>41619.25</v>
      </c>
      <c r="O684" s="9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1">
        <f t="shared" si="30"/>
        <v>358.43478260869563</v>
      </c>
      <c r="G685" t="s">
        <v>20</v>
      </c>
      <c r="H685">
        <v>147</v>
      </c>
      <c r="I685" s="5">
        <f>IF(Statistics!B685=0,0,E685/Statistics!B685)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31"/>
        <v>43359.208333333328</v>
      </c>
      <c r="O685" s="9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1">
        <f t="shared" si="30"/>
        <v>542.85714285714289</v>
      </c>
      <c r="G686" t="s">
        <v>20</v>
      </c>
      <c r="H686">
        <v>110</v>
      </c>
      <c r="I686" s="5">
        <f>IF(Statistics!B686=0,0,E686/Statistics!B686)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31"/>
        <v>40358.208333333336</v>
      </c>
      <c r="O686" s="9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1">
        <f t="shared" si="30"/>
        <v>67.500714285714281</v>
      </c>
      <c r="G687" t="s">
        <v>14</v>
      </c>
      <c r="H687">
        <v>926</v>
      </c>
      <c r="I687" s="5">
        <f>IF(Statistics!B687=0,0,E687/Statistics!B687)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31"/>
        <v>42239.208333333328</v>
      </c>
      <c r="O687" s="9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1">
        <f t="shared" si="30"/>
        <v>191.74666666666667</v>
      </c>
      <c r="G688" t="s">
        <v>20</v>
      </c>
      <c r="H688">
        <v>134</v>
      </c>
      <c r="I688" s="5">
        <f>IF(Statistics!B688=0,0,E688/Statistics!B688)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31"/>
        <v>43186.208333333328</v>
      </c>
      <c r="O688" s="9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1">
        <f t="shared" si="30"/>
        <v>932</v>
      </c>
      <c r="G689" t="s">
        <v>20</v>
      </c>
      <c r="H689">
        <v>269</v>
      </c>
      <c r="I689" s="5">
        <f>IF(Statistics!B689=0,0,E689/Statistics!B689)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31"/>
        <v>42806.25</v>
      </c>
      <c r="O689" s="9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1">
        <f t="shared" si="30"/>
        <v>429.27586206896552</v>
      </c>
      <c r="G690" t="s">
        <v>20</v>
      </c>
      <c r="H690">
        <v>175</v>
      </c>
      <c r="I690" s="5">
        <f>IF(Statistics!B690=0,0,E690/Statistics!B690)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31"/>
        <v>43475.25</v>
      </c>
      <c r="O690" s="9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1">
        <f t="shared" si="30"/>
        <v>100.65753424657535</v>
      </c>
      <c r="G691" t="s">
        <v>20</v>
      </c>
      <c r="H691">
        <v>69</v>
      </c>
      <c r="I691" s="5">
        <f>IF(Statistics!B691=0,0,E691/Statistics!B691)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31"/>
        <v>41576.208333333336</v>
      </c>
      <c r="O691" s="9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1">
        <f t="shared" si="30"/>
        <v>226.61111111111109</v>
      </c>
      <c r="G692" t="s">
        <v>20</v>
      </c>
      <c r="H692">
        <v>190</v>
      </c>
      <c r="I692" s="5">
        <f>IF(Statistics!B692=0,0,E692/Statistics!B692)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31"/>
        <v>40874.25</v>
      </c>
      <c r="O692" s="9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1">
        <f t="shared" si="30"/>
        <v>142.38</v>
      </c>
      <c r="G693" t="s">
        <v>20</v>
      </c>
      <c r="H693">
        <v>237</v>
      </c>
      <c r="I693" s="5">
        <f>IF(Statistics!B693=0,0,E693/Statistics!B693)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31"/>
        <v>41185.208333333336</v>
      </c>
      <c r="O693" s="9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1">
        <f t="shared" si="30"/>
        <v>90.633333333333326</v>
      </c>
      <c r="G694" t="s">
        <v>14</v>
      </c>
      <c r="H694">
        <v>77</v>
      </c>
      <c r="I694" s="5">
        <f>IF(Statistics!B694=0,0,E694/Statistics!B694)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31"/>
        <v>43655.208333333328</v>
      </c>
      <c r="O694" s="9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1">
        <f t="shared" si="30"/>
        <v>63.966740576496676</v>
      </c>
      <c r="G695" t="s">
        <v>14</v>
      </c>
      <c r="H695">
        <v>1748</v>
      </c>
      <c r="I695" s="5">
        <f>IF(Statistics!B695=0,0,E695/Statistics!B695)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31"/>
        <v>43025.208333333328</v>
      </c>
      <c r="O695" s="9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1">
        <f t="shared" si="30"/>
        <v>84.131868131868131</v>
      </c>
      <c r="G696" t="s">
        <v>14</v>
      </c>
      <c r="H696">
        <v>79</v>
      </c>
      <c r="I696" s="5">
        <f>IF(Statistics!B696=0,0,E696/Statistics!B696)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31"/>
        <v>43066.25</v>
      </c>
      <c r="O696" s="9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1">
        <f t="shared" si="30"/>
        <v>133.93478260869566</v>
      </c>
      <c r="G697" t="s">
        <v>20</v>
      </c>
      <c r="H697">
        <v>196</v>
      </c>
      <c r="I697" s="5">
        <f>IF(Statistics!B697=0,0,E697/Statistics!B697)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31"/>
        <v>42322.25</v>
      </c>
      <c r="O697" s="9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1">
        <f t="shared" si="30"/>
        <v>59.042047531992694</v>
      </c>
      <c r="G698" t="s">
        <v>14</v>
      </c>
      <c r="H698">
        <v>889</v>
      </c>
      <c r="I698" s="5">
        <f>IF(Statistics!B698=0,0,E698/Statistics!B698)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31"/>
        <v>42114.208333333328</v>
      </c>
      <c r="O698" s="9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1">
        <f t="shared" si="30"/>
        <v>152.80062063615205</v>
      </c>
      <c r="G699" t="s">
        <v>20</v>
      </c>
      <c r="H699">
        <v>7295</v>
      </c>
      <c r="I699" s="5">
        <f>IF(Statistics!B699=0,0,E699/Statistics!B699)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31"/>
        <v>43190.208333333328</v>
      </c>
      <c r="O699" s="9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1">
        <f t="shared" si="30"/>
        <v>446.69121140142522</v>
      </c>
      <c r="G700" t="s">
        <v>20</v>
      </c>
      <c r="H700">
        <v>2893</v>
      </c>
      <c r="I700" s="5">
        <f>IF(Statistics!B700=0,0,E700/Statistics!B700)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31"/>
        <v>40871.25</v>
      </c>
      <c r="O700" s="9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1">
        <f t="shared" si="30"/>
        <v>84.391891891891888</v>
      </c>
      <c r="G701" t="s">
        <v>14</v>
      </c>
      <c r="H701">
        <v>56</v>
      </c>
      <c r="I701" s="5">
        <f>IF(Statistics!B701=0,0,E701/Statistics!B701)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31"/>
        <v>43641.208333333328</v>
      </c>
      <c r="O701" s="9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1">
        <f t="shared" si="30"/>
        <v>3</v>
      </c>
      <c r="G702" t="s">
        <v>14</v>
      </c>
      <c r="H702">
        <v>1</v>
      </c>
      <c r="I702" s="5">
        <f>IF(Statistics!B702=0,0,E702/Statistics!B702)</f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31"/>
        <v>40203.25</v>
      </c>
      <c r="O702" s="9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1">
        <f t="shared" si="30"/>
        <v>175.02692307692308</v>
      </c>
      <c r="G703" t="s">
        <v>20</v>
      </c>
      <c r="H703">
        <v>820</v>
      </c>
      <c r="I703" s="5">
        <f>IF(Statistics!B703=0,0,E703/Statistics!B703)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31"/>
        <v>40629.208333333336</v>
      </c>
      <c r="O703" s="9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1">
        <f t="shared" si="30"/>
        <v>54.137931034482754</v>
      </c>
      <c r="G704" t="s">
        <v>14</v>
      </c>
      <c r="H704">
        <v>83</v>
      </c>
      <c r="I704" s="5">
        <f>IF(Statistics!B704=0,0,E704/Statistics!B704)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31"/>
        <v>41477.208333333336</v>
      </c>
      <c r="O704" s="9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1">
        <f t="shared" si="30"/>
        <v>311.87381703470032</v>
      </c>
      <c r="G705" t="s">
        <v>20</v>
      </c>
      <c r="H705">
        <v>2038</v>
      </c>
      <c r="I705" s="5">
        <f>IF(Statistics!B705=0,0,E705/Statistics!B705)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31"/>
        <v>41020.208333333336</v>
      </c>
      <c r="O705" s="9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1">
        <f t="shared" ref="F706:F769" si="33">E706/D706 * 100</f>
        <v>122.78160919540231</v>
      </c>
      <c r="G706" t="s">
        <v>20</v>
      </c>
      <c r="H706">
        <v>116</v>
      </c>
      <c r="I706" s="5">
        <f>IF(Statistics!B706=0,0,E706/Statistics!B706)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ref="N706:N769" si="34">(((L706/60)/60)/24)+DATE(1970,1,1)</f>
        <v>42555.208333333328</v>
      </c>
      <c r="O706" s="9">
        <f t="shared" ref="O706:O769" si="35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1">
        <f t="shared" si="33"/>
        <v>99.026517383618156</v>
      </c>
      <c r="G707" t="s">
        <v>14</v>
      </c>
      <c r="H707">
        <v>2025</v>
      </c>
      <c r="I707" s="5">
        <f>IF(Statistics!B707=0,0,E707/Statistics!B707)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si="34"/>
        <v>41619.25</v>
      </c>
      <c r="O707" s="9">
        <f t="shared" si="3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1">
        <f t="shared" si="33"/>
        <v>127.84686346863469</v>
      </c>
      <c r="G708" t="s">
        <v>20</v>
      </c>
      <c r="H708">
        <v>1345</v>
      </c>
      <c r="I708" s="5">
        <f>IF(Statistics!B708=0,0,E708/Statistics!B708)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34"/>
        <v>43471.25</v>
      </c>
      <c r="O708" s="9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1">
        <f t="shared" si="33"/>
        <v>158.61643835616439</v>
      </c>
      <c r="G709" t="s">
        <v>20</v>
      </c>
      <c r="H709">
        <v>168</v>
      </c>
      <c r="I709" s="5">
        <f>IF(Statistics!B709=0,0,E709/Statistics!B709)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34"/>
        <v>43442.25</v>
      </c>
      <c r="O709" s="9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1">
        <f t="shared" si="33"/>
        <v>707.05882352941171</v>
      </c>
      <c r="G710" t="s">
        <v>20</v>
      </c>
      <c r="H710">
        <v>137</v>
      </c>
      <c r="I710" s="5">
        <f>IF(Statistics!B710=0,0,E710/Statistics!B710)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34"/>
        <v>42877.208333333328</v>
      </c>
      <c r="O710" s="9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1">
        <f t="shared" si="33"/>
        <v>142.38775510204081</v>
      </c>
      <c r="G711" t="s">
        <v>20</v>
      </c>
      <c r="H711">
        <v>186</v>
      </c>
      <c r="I711" s="5">
        <f>IF(Statistics!B711=0,0,E711/Statistics!B711)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34"/>
        <v>41018.208333333336</v>
      </c>
      <c r="O711" s="9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1">
        <f t="shared" si="33"/>
        <v>147.86046511627907</v>
      </c>
      <c r="G712" t="s">
        <v>20</v>
      </c>
      <c r="H712">
        <v>125</v>
      </c>
      <c r="I712" s="5">
        <f>IF(Statistics!B712=0,0,E712/Statistics!B712)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34"/>
        <v>43295.208333333328</v>
      </c>
      <c r="O712" s="9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1">
        <f t="shared" si="33"/>
        <v>20.322580645161288</v>
      </c>
      <c r="G713" t="s">
        <v>14</v>
      </c>
      <c r="H713">
        <v>14</v>
      </c>
      <c r="I713" s="5">
        <f>IF(Statistics!B713=0,0,E713/Statistics!B713)</f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34"/>
        <v>42393.25</v>
      </c>
      <c r="O713" s="9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1">
        <f t="shared" si="33"/>
        <v>1840.625</v>
      </c>
      <c r="G714" t="s">
        <v>20</v>
      </c>
      <c r="H714">
        <v>202</v>
      </c>
      <c r="I714" s="5">
        <f>IF(Statistics!B714=0,0,E714/Statistics!B714)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34"/>
        <v>42559.208333333328</v>
      </c>
      <c r="O714" s="9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1">
        <f t="shared" si="33"/>
        <v>161.94202898550725</v>
      </c>
      <c r="G715" t="s">
        <v>20</v>
      </c>
      <c r="H715">
        <v>103</v>
      </c>
      <c r="I715" s="5">
        <f>IF(Statistics!B715=0,0,E715/Statistics!B715)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34"/>
        <v>42604.208333333328</v>
      </c>
      <c r="O715" s="9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1">
        <f t="shared" si="33"/>
        <v>472.82077922077923</v>
      </c>
      <c r="G716" t="s">
        <v>20</v>
      </c>
      <c r="H716">
        <v>1785</v>
      </c>
      <c r="I716" s="5">
        <f>IF(Statistics!B716=0,0,E716/Statistics!B716)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34"/>
        <v>41870.208333333336</v>
      </c>
      <c r="O716" s="9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1">
        <f t="shared" si="33"/>
        <v>24.466101694915253</v>
      </c>
      <c r="G717" t="s">
        <v>14</v>
      </c>
      <c r="H717">
        <v>656</v>
      </c>
      <c r="I717" s="5">
        <f>IF(Statistics!B717=0,0,E717/Statistics!B717)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34"/>
        <v>40397.208333333336</v>
      </c>
      <c r="O717" s="9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1">
        <f t="shared" si="33"/>
        <v>517.65</v>
      </c>
      <c r="G718" t="s">
        <v>20</v>
      </c>
      <c r="H718">
        <v>157</v>
      </c>
      <c r="I718" s="5">
        <f>IF(Statistics!B718=0,0,E718/Statistics!B718)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34"/>
        <v>41465.208333333336</v>
      </c>
      <c r="O718" s="9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1">
        <f t="shared" si="33"/>
        <v>247.64285714285714</v>
      </c>
      <c r="G719" t="s">
        <v>20</v>
      </c>
      <c r="H719">
        <v>555</v>
      </c>
      <c r="I719" s="5">
        <f>IF(Statistics!B719=0,0,E719/Statistics!B719)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34"/>
        <v>40777.208333333336</v>
      </c>
      <c r="O719" s="9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1">
        <f t="shared" si="33"/>
        <v>100.20481927710843</v>
      </c>
      <c r="G720" t="s">
        <v>20</v>
      </c>
      <c r="H720">
        <v>297</v>
      </c>
      <c r="I720" s="5">
        <f>IF(Statistics!B720=0,0,E720/Statistics!B720)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34"/>
        <v>41442.208333333336</v>
      </c>
      <c r="O720" s="9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1">
        <f t="shared" si="33"/>
        <v>153</v>
      </c>
      <c r="G721" t="s">
        <v>20</v>
      </c>
      <c r="H721">
        <v>123</v>
      </c>
      <c r="I721" s="5">
        <f>IF(Statistics!B721=0,0,E721/Statistics!B721)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34"/>
        <v>41058.208333333336</v>
      </c>
      <c r="O721" s="9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1">
        <f t="shared" si="33"/>
        <v>37.091954022988503</v>
      </c>
      <c r="G722" t="s">
        <v>74</v>
      </c>
      <c r="H722">
        <v>38</v>
      </c>
      <c r="I722" s="5">
        <f>IF(Statistics!B722=0,0,E722/Statistics!B722)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34"/>
        <v>43152.25</v>
      </c>
      <c r="O722" s="9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1">
        <f t="shared" si="33"/>
        <v>4.392394822006473</v>
      </c>
      <c r="G723" t="s">
        <v>74</v>
      </c>
      <c r="H723">
        <v>60</v>
      </c>
      <c r="I723" s="5">
        <f>IF(Statistics!B723=0,0,E723/Statistics!B723)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34"/>
        <v>43194.208333333328</v>
      </c>
      <c r="O723" s="9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1">
        <f t="shared" si="33"/>
        <v>156.50721649484535</v>
      </c>
      <c r="G724" t="s">
        <v>20</v>
      </c>
      <c r="H724">
        <v>3036</v>
      </c>
      <c r="I724" s="5">
        <f>IF(Statistics!B724=0,0,E724/Statistics!B724)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34"/>
        <v>43045.25</v>
      </c>
      <c r="O724" s="9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1">
        <f t="shared" si="33"/>
        <v>270.40816326530609</v>
      </c>
      <c r="G725" t="s">
        <v>20</v>
      </c>
      <c r="H725">
        <v>144</v>
      </c>
      <c r="I725" s="5">
        <f>IF(Statistics!B725=0,0,E725/Statistics!B725)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34"/>
        <v>42431.25</v>
      </c>
      <c r="O725" s="9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1">
        <f t="shared" si="33"/>
        <v>134.05952380952382</v>
      </c>
      <c r="G726" t="s">
        <v>20</v>
      </c>
      <c r="H726">
        <v>121</v>
      </c>
      <c r="I726" s="5">
        <f>IF(Statistics!B726=0,0,E726/Statistics!B726)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34"/>
        <v>41934.208333333336</v>
      </c>
      <c r="O726" s="9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1">
        <f t="shared" si="33"/>
        <v>50.398033126293996</v>
      </c>
      <c r="G727" t="s">
        <v>14</v>
      </c>
      <c r="H727">
        <v>1596</v>
      </c>
      <c r="I727" s="5">
        <f>IF(Statistics!B727=0,0,E727/Statistics!B727)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34"/>
        <v>41958.25</v>
      </c>
      <c r="O727" s="9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1">
        <f t="shared" si="33"/>
        <v>88.815837937384899</v>
      </c>
      <c r="G728" t="s">
        <v>74</v>
      </c>
      <c r="H728">
        <v>524</v>
      </c>
      <c r="I728" s="5">
        <f>IF(Statistics!B728=0,0,E728/Statistics!B728)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34"/>
        <v>40476.208333333336</v>
      </c>
      <c r="O728" s="9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1">
        <f t="shared" si="33"/>
        <v>165</v>
      </c>
      <c r="G729" t="s">
        <v>20</v>
      </c>
      <c r="H729">
        <v>181</v>
      </c>
      <c r="I729" s="5">
        <f>IF(Statistics!B729=0,0,E729/Statistics!B729)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34"/>
        <v>43485.25</v>
      </c>
      <c r="O729" s="9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1">
        <f t="shared" si="33"/>
        <v>17.5</v>
      </c>
      <c r="G730" t="s">
        <v>14</v>
      </c>
      <c r="H730">
        <v>10</v>
      </c>
      <c r="I730" s="5">
        <f>IF(Statistics!B730=0,0,E730/Statistics!B730)</f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34"/>
        <v>42515.208333333328</v>
      </c>
      <c r="O730" s="9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1">
        <f t="shared" si="33"/>
        <v>185.66071428571428</v>
      </c>
      <c r="G731" t="s">
        <v>20</v>
      </c>
      <c r="H731">
        <v>122</v>
      </c>
      <c r="I731" s="5">
        <f>IF(Statistics!B731=0,0,E731/Statistics!B731)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34"/>
        <v>41309.25</v>
      </c>
      <c r="O731" s="9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1">
        <f t="shared" si="33"/>
        <v>412.6631944444444</v>
      </c>
      <c r="G732" t="s">
        <v>20</v>
      </c>
      <c r="H732">
        <v>1071</v>
      </c>
      <c r="I732" s="5">
        <f>IF(Statistics!B732=0,0,E732/Statistics!B732)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34"/>
        <v>42147.208333333328</v>
      </c>
      <c r="O732" s="9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1">
        <f t="shared" si="33"/>
        <v>90.25</v>
      </c>
      <c r="G733" t="s">
        <v>74</v>
      </c>
      <c r="H733">
        <v>219</v>
      </c>
      <c r="I733" s="5">
        <f>IF(Statistics!B733=0,0,E733/Statistics!B733)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34"/>
        <v>42939.208333333328</v>
      </c>
      <c r="O733" s="9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1">
        <f t="shared" si="33"/>
        <v>91.984615384615381</v>
      </c>
      <c r="G734" t="s">
        <v>14</v>
      </c>
      <c r="H734">
        <v>1121</v>
      </c>
      <c r="I734" s="5">
        <f>IF(Statistics!B734=0,0,E734/Statistics!B734)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34"/>
        <v>42816.208333333328</v>
      </c>
      <c r="O734" s="9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1">
        <f t="shared" si="33"/>
        <v>527.00632911392404</v>
      </c>
      <c r="G735" t="s">
        <v>20</v>
      </c>
      <c r="H735">
        <v>980</v>
      </c>
      <c r="I735" s="5">
        <f>IF(Statistics!B735=0,0,E735/Statistics!B735)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34"/>
        <v>41844.208333333336</v>
      </c>
      <c r="O735" s="9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1">
        <f t="shared" si="33"/>
        <v>319.14285714285711</v>
      </c>
      <c r="G736" t="s">
        <v>20</v>
      </c>
      <c r="H736">
        <v>536</v>
      </c>
      <c r="I736" s="5">
        <f>IF(Statistics!B736=0,0,E736/Statistics!B736)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34"/>
        <v>42763.25</v>
      </c>
      <c r="O736" s="9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1">
        <f t="shared" si="33"/>
        <v>354.18867924528303</v>
      </c>
      <c r="G737" t="s">
        <v>20</v>
      </c>
      <c r="H737">
        <v>1991</v>
      </c>
      <c r="I737" s="5">
        <f>IF(Statistics!B737=0,0,E737/Statistics!B737)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34"/>
        <v>42459.208333333328</v>
      </c>
      <c r="O737" s="9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1">
        <f t="shared" si="33"/>
        <v>32.896103896103895</v>
      </c>
      <c r="G738" t="s">
        <v>74</v>
      </c>
      <c r="H738">
        <v>29</v>
      </c>
      <c r="I738" s="5">
        <f>IF(Statistics!B738=0,0,E738/Statistics!B738)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34"/>
        <v>42055.25</v>
      </c>
      <c r="O738" s="9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1">
        <f t="shared" si="33"/>
        <v>135.8918918918919</v>
      </c>
      <c r="G739" t="s">
        <v>20</v>
      </c>
      <c r="H739">
        <v>180</v>
      </c>
      <c r="I739" s="5">
        <f>IF(Statistics!B739=0,0,E739/Statistics!B739)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34"/>
        <v>42685.25</v>
      </c>
      <c r="O739" s="9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1">
        <f t="shared" si="33"/>
        <v>2.0843373493975905</v>
      </c>
      <c r="G740" t="s">
        <v>14</v>
      </c>
      <c r="H740">
        <v>15</v>
      </c>
      <c r="I740" s="5">
        <f>IF(Statistics!B740=0,0,E740/Statistics!B740)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34"/>
        <v>41959.25</v>
      </c>
      <c r="O740" s="9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1">
        <f t="shared" si="33"/>
        <v>61</v>
      </c>
      <c r="G741" t="s">
        <v>14</v>
      </c>
      <c r="H741">
        <v>191</v>
      </c>
      <c r="I741" s="5">
        <f>IF(Statistics!B741=0,0,E741/Statistics!B741)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34"/>
        <v>41089.208333333336</v>
      </c>
      <c r="O741" s="9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1">
        <f t="shared" si="33"/>
        <v>30.037735849056602</v>
      </c>
      <c r="G742" t="s">
        <v>14</v>
      </c>
      <c r="H742">
        <v>16</v>
      </c>
      <c r="I742" s="5">
        <f>IF(Statistics!B742=0,0,E742/Statistics!B742)</f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34"/>
        <v>42769.25</v>
      </c>
      <c r="O742" s="9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1">
        <f t="shared" si="33"/>
        <v>1179.1666666666665</v>
      </c>
      <c r="G743" t="s">
        <v>20</v>
      </c>
      <c r="H743">
        <v>130</v>
      </c>
      <c r="I743" s="5">
        <f>IF(Statistics!B743=0,0,E743/Statistics!B743)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34"/>
        <v>40321.208333333336</v>
      </c>
      <c r="O743" s="9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1">
        <f t="shared" si="33"/>
        <v>1126.0833333333335</v>
      </c>
      <c r="G744" t="s">
        <v>20</v>
      </c>
      <c r="H744">
        <v>122</v>
      </c>
      <c r="I744" s="5">
        <f>IF(Statistics!B744=0,0,E744/Statistics!B744)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34"/>
        <v>40197.25</v>
      </c>
      <c r="O744" s="9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1">
        <f t="shared" si="33"/>
        <v>12.923076923076923</v>
      </c>
      <c r="G745" t="s">
        <v>14</v>
      </c>
      <c r="H745">
        <v>17</v>
      </c>
      <c r="I745" s="5">
        <f>IF(Statistics!B745=0,0,E745/Statistics!B745)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34"/>
        <v>42298.208333333328</v>
      </c>
      <c r="O745" s="9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1">
        <f t="shared" si="33"/>
        <v>712</v>
      </c>
      <c r="G746" t="s">
        <v>20</v>
      </c>
      <c r="H746">
        <v>140</v>
      </c>
      <c r="I746" s="5">
        <f>IF(Statistics!B746=0,0,E746/Statistics!B746)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34"/>
        <v>43322.208333333328</v>
      </c>
      <c r="O746" s="9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1">
        <f t="shared" si="33"/>
        <v>30.304347826086957</v>
      </c>
      <c r="G747" t="s">
        <v>14</v>
      </c>
      <c r="H747">
        <v>34</v>
      </c>
      <c r="I747" s="5">
        <f>IF(Statistics!B747=0,0,E747/Statistics!B747)</f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34"/>
        <v>40328.208333333336</v>
      </c>
      <c r="O747" s="9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1">
        <f t="shared" si="33"/>
        <v>212.50896057347671</v>
      </c>
      <c r="G748" t="s">
        <v>20</v>
      </c>
      <c r="H748">
        <v>3388</v>
      </c>
      <c r="I748" s="5">
        <f>IF(Statistics!B748=0,0,E748/Statistics!B748)</f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34"/>
        <v>40825.208333333336</v>
      </c>
      <c r="O748" s="9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1">
        <f t="shared" si="33"/>
        <v>228.85714285714286</v>
      </c>
      <c r="G749" t="s">
        <v>20</v>
      </c>
      <c r="H749">
        <v>280</v>
      </c>
      <c r="I749" s="5">
        <f>IF(Statistics!B749=0,0,E749/Statistics!B749)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34"/>
        <v>40423.208333333336</v>
      </c>
      <c r="O749" s="9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1">
        <f t="shared" si="33"/>
        <v>34.959979476654695</v>
      </c>
      <c r="G750" t="s">
        <v>74</v>
      </c>
      <c r="H750">
        <v>614</v>
      </c>
      <c r="I750" s="5">
        <f>IF(Statistics!B750=0,0,E750/Statistics!B750)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34"/>
        <v>40238.25</v>
      </c>
      <c r="O750" s="9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1">
        <f t="shared" si="33"/>
        <v>157.29069767441862</v>
      </c>
      <c r="G751" t="s">
        <v>20</v>
      </c>
      <c r="H751">
        <v>366</v>
      </c>
      <c r="I751" s="5">
        <f>IF(Statistics!B751=0,0,E751/Statistics!B751)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34"/>
        <v>41920.208333333336</v>
      </c>
      <c r="O751" s="9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1">
        <f t="shared" si="33"/>
        <v>1</v>
      </c>
      <c r="G752" t="s">
        <v>14</v>
      </c>
      <c r="H752">
        <v>1</v>
      </c>
      <c r="I752" s="5">
        <f>IF(Statistics!B752=0,0,E752/Statistics!B752)</f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34"/>
        <v>40360.208333333336</v>
      </c>
      <c r="O752" s="9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1">
        <f t="shared" si="33"/>
        <v>232.30555555555554</v>
      </c>
      <c r="G753" t="s">
        <v>20</v>
      </c>
      <c r="H753">
        <v>270</v>
      </c>
      <c r="I753" s="5">
        <f>IF(Statistics!B753=0,0,E753/Statistics!B753)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34"/>
        <v>42446.208333333328</v>
      </c>
      <c r="O753" s="9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1">
        <f t="shared" si="33"/>
        <v>92.448275862068968</v>
      </c>
      <c r="G754" t="s">
        <v>74</v>
      </c>
      <c r="H754">
        <v>114</v>
      </c>
      <c r="I754" s="5">
        <f>IF(Statistics!B754=0,0,E754/Statistics!B754)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34"/>
        <v>40395.208333333336</v>
      </c>
      <c r="O754" s="9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1">
        <f t="shared" si="33"/>
        <v>256.70212765957444</v>
      </c>
      <c r="G755" t="s">
        <v>20</v>
      </c>
      <c r="H755">
        <v>137</v>
      </c>
      <c r="I755" s="5">
        <f>IF(Statistics!B755=0,0,E755/Statistics!B755)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34"/>
        <v>40321.208333333336</v>
      </c>
      <c r="O755" s="9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1">
        <f t="shared" si="33"/>
        <v>168.47017045454547</v>
      </c>
      <c r="G756" t="s">
        <v>20</v>
      </c>
      <c r="H756">
        <v>3205</v>
      </c>
      <c r="I756" s="5">
        <f>IF(Statistics!B756=0,0,E756/Statistics!B756)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34"/>
        <v>41210.208333333336</v>
      </c>
      <c r="O756" s="9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1">
        <f t="shared" si="33"/>
        <v>166.57777777777778</v>
      </c>
      <c r="G757" t="s">
        <v>20</v>
      </c>
      <c r="H757">
        <v>288</v>
      </c>
      <c r="I757" s="5">
        <f>IF(Statistics!B757=0,0,E757/Statistics!B757)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34"/>
        <v>43096.25</v>
      </c>
      <c r="O757" s="9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1">
        <f t="shared" si="33"/>
        <v>772.07692307692309</v>
      </c>
      <c r="G758" t="s">
        <v>20</v>
      </c>
      <c r="H758">
        <v>148</v>
      </c>
      <c r="I758" s="5">
        <f>IF(Statistics!B758=0,0,E758/Statistics!B758)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34"/>
        <v>42024.25</v>
      </c>
      <c r="O758" s="9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1">
        <f t="shared" si="33"/>
        <v>406.85714285714283</v>
      </c>
      <c r="G759" t="s">
        <v>20</v>
      </c>
      <c r="H759">
        <v>114</v>
      </c>
      <c r="I759" s="5">
        <f>IF(Statistics!B759=0,0,E759/Statistics!B759)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34"/>
        <v>40675.208333333336</v>
      </c>
      <c r="O759" s="9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1">
        <f t="shared" si="33"/>
        <v>564.20608108108115</v>
      </c>
      <c r="G760" t="s">
        <v>20</v>
      </c>
      <c r="H760">
        <v>1518</v>
      </c>
      <c r="I760" s="5">
        <f>IF(Statistics!B760=0,0,E760/Statistics!B760)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34"/>
        <v>41936.208333333336</v>
      </c>
      <c r="O760" s="9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1">
        <f t="shared" si="33"/>
        <v>68.426865671641792</v>
      </c>
      <c r="G761" t="s">
        <v>14</v>
      </c>
      <c r="H761">
        <v>1274</v>
      </c>
      <c r="I761" s="5">
        <f>IF(Statistics!B761=0,0,E761/Statistics!B761)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34"/>
        <v>43136.25</v>
      </c>
      <c r="O761" s="9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1">
        <f t="shared" si="33"/>
        <v>34.351966873706004</v>
      </c>
      <c r="G762" t="s">
        <v>14</v>
      </c>
      <c r="H762">
        <v>210</v>
      </c>
      <c r="I762" s="5">
        <f>IF(Statistics!B762=0,0,E762/Statistics!B762)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34"/>
        <v>43678.208333333328</v>
      </c>
      <c r="O762" s="9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1">
        <f t="shared" si="33"/>
        <v>655.4545454545455</v>
      </c>
      <c r="G763" t="s">
        <v>20</v>
      </c>
      <c r="H763">
        <v>166</v>
      </c>
      <c r="I763" s="5">
        <f>IF(Statistics!B763=0,0,E763/Statistics!B763)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34"/>
        <v>42938.208333333328</v>
      </c>
      <c r="O763" s="9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1">
        <f t="shared" si="33"/>
        <v>177.25714285714284</v>
      </c>
      <c r="G764" t="s">
        <v>20</v>
      </c>
      <c r="H764">
        <v>100</v>
      </c>
      <c r="I764" s="5">
        <f>IF(Statistics!B764=0,0,E764/Statistics!B764)</f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34"/>
        <v>41241.25</v>
      </c>
      <c r="O764" s="9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1">
        <f t="shared" si="33"/>
        <v>113.17857142857144</v>
      </c>
      <c r="G765" t="s">
        <v>20</v>
      </c>
      <c r="H765">
        <v>235</v>
      </c>
      <c r="I765" s="5">
        <f>IF(Statistics!B765=0,0,E765/Statistics!B765)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34"/>
        <v>41037.208333333336</v>
      </c>
      <c r="O765" s="9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1">
        <f t="shared" si="33"/>
        <v>728.18181818181824</v>
      </c>
      <c r="G766" t="s">
        <v>20</v>
      </c>
      <c r="H766">
        <v>148</v>
      </c>
      <c r="I766" s="5">
        <f>IF(Statistics!B766=0,0,E766/Statistics!B766)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34"/>
        <v>40676.208333333336</v>
      </c>
      <c r="O766" s="9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1">
        <f t="shared" si="33"/>
        <v>208.33333333333334</v>
      </c>
      <c r="G767" t="s">
        <v>20</v>
      </c>
      <c r="H767">
        <v>198</v>
      </c>
      <c r="I767" s="5">
        <f>IF(Statistics!B767=0,0,E767/Statistics!B767)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34"/>
        <v>42840.208333333328</v>
      </c>
      <c r="O767" s="9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1">
        <f t="shared" si="33"/>
        <v>31.171232876712331</v>
      </c>
      <c r="G768" t="s">
        <v>14</v>
      </c>
      <c r="H768">
        <v>248</v>
      </c>
      <c r="I768" s="5">
        <f>IF(Statistics!B768=0,0,E768/Statistics!B768)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34"/>
        <v>43362.208333333328</v>
      </c>
      <c r="O768" s="9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1">
        <f t="shared" si="33"/>
        <v>56.967078189300416</v>
      </c>
      <c r="G769" t="s">
        <v>14</v>
      </c>
      <c r="H769">
        <v>513</v>
      </c>
      <c r="I769" s="5">
        <f>IF(Statistics!B769=0,0,E769/Statistics!B769)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34"/>
        <v>42283.208333333328</v>
      </c>
      <c r="O769" s="9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1">
        <f t="shared" ref="F770:F833" si="36">E770/D770 * 100</f>
        <v>231</v>
      </c>
      <c r="G770" t="s">
        <v>20</v>
      </c>
      <c r="H770">
        <v>150</v>
      </c>
      <c r="I770" s="5">
        <f>IF(Statistics!B770=0,0,E770/Statistics!B770)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ref="N770:N833" si="37">(((L770/60)/60)/24)+DATE(1970,1,1)</f>
        <v>41619.25</v>
      </c>
      <c r="O770" s="9">
        <f t="shared" ref="O770:O833" si="38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1">
        <f t="shared" si="36"/>
        <v>86.867834394904463</v>
      </c>
      <c r="G771" t="s">
        <v>14</v>
      </c>
      <c r="H771">
        <v>3410</v>
      </c>
      <c r="I771" s="5">
        <f>IF(Statistics!B771=0,0,E771/Statistics!B771)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si="37"/>
        <v>41501.208333333336</v>
      </c>
      <c r="O771" s="9">
        <f t="shared" si="38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1">
        <f t="shared" si="36"/>
        <v>270.74418604651163</v>
      </c>
      <c r="G772" t="s">
        <v>20</v>
      </c>
      <c r="H772">
        <v>216</v>
      </c>
      <c r="I772" s="5">
        <f>IF(Statistics!B772=0,0,E772/Statistics!B772)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37"/>
        <v>41743.208333333336</v>
      </c>
      <c r="O772" s="9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1">
        <f t="shared" si="36"/>
        <v>49.446428571428569</v>
      </c>
      <c r="G773" t="s">
        <v>74</v>
      </c>
      <c r="H773">
        <v>26</v>
      </c>
      <c r="I773" s="5">
        <f>IF(Statistics!B773=0,0,E773/Statistics!B773)</f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37"/>
        <v>43491.25</v>
      </c>
      <c r="O773" s="9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1">
        <f t="shared" si="36"/>
        <v>113.3596256684492</v>
      </c>
      <c r="G774" t="s">
        <v>20</v>
      </c>
      <c r="H774">
        <v>5139</v>
      </c>
      <c r="I774" s="5">
        <f>IF(Statistics!B774=0,0,E774/Statistics!B774)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37"/>
        <v>43505.25</v>
      </c>
      <c r="O774" s="9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1">
        <f t="shared" si="36"/>
        <v>190.55555555555554</v>
      </c>
      <c r="G775" t="s">
        <v>20</v>
      </c>
      <c r="H775">
        <v>2353</v>
      </c>
      <c r="I775" s="5">
        <f>IF(Statistics!B775=0,0,E775/Statistics!B775)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37"/>
        <v>42838.208333333328</v>
      </c>
      <c r="O775" s="9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1">
        <f t="shared" si="36"/>
        <v>135.5</v>
      </c>
      <c r="G776" t="s">
        <v>20</v>
      </c>
      <c r="H776">
        <v>78</v>
      </c>
      <c r="I776" s="5">
        <f>IF(Statistics!B776=0,0,E776/Statistics!B776)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37"/>
        <v>42513.208333333328</v>
      </c>
      <c r="O776" s="9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1">
        <f t="shared" si="36"/>
        <v>10.297872340425531</v>
      </c>
      <c r="G777" t="s">
        <v>14</v>
      </c>
      <c r="H777">
        <v>10</v>
      </c>
      <c r="I777" s="5">
        <f>IF(Statistics!B777=0,0,E777/Statistics!B777)</f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37"/>
        <v>41949.25</v>
      </c>
      <c r="O777" s="9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1">
        <f t="shared" si="36"/>
        <v>65.544223826714799</v>
      </c>
      <c r="G778" t="s">
        <v>14</v>
      </c>
      <c r="H778">
        <v>2201</v>
      </c>
      <c r="I778" s="5">
        <f>IF(Statistics!B778=0,0,E778/Statistics!B778)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37"/>
        <v>43650.208333333328</v>
      </c>
      <c r="O778" s="9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1">
        <f t="shared" si="36"/>
        <v>49.026652452025587</v>
      </c>
      <c r="G779" t="s">
        <v>14</v>
      </c>
      <c r="H779">
        <v>676</v>
      </c>
      <c r="I779" s="5">
        <f>IF(Statistics!B779=0,0,E779/Statistics!B779)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37"/>
        <v>40809.208333333336</v>
      </c>
      <c r="O779" s="9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1">
        <f t="shared" si="36"/>
        <v>787.92307692307691</v>
      </c>
      <c r="G780" t="s">
        <v>20</v>
      </c>
      <c r="H780">
        <v>174</v>
      </c>
      <c r="I780" s="5">
        <f>IF(Statistics!B780=0,0,E780/Statistics!B780)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37"/>
        <v>40768.208333333336</v>
      </c>
      <c r="O780" s="9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1">
        <f t="shared" si="36"/>
        <v>80.306347746090154</v>
      </c>
      <c r="G781" t="s">
        <v>14</v>
      </c>
      <c r="H781">
        <v>831</v>
      </c>
      <c r="I781" s="5">
        <f>IF(Statistics!B781=0,0,E781/Statistics!B781)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37"/>
        <v>42230.208333333328</v>
      </c>
      <c r="O781" s="9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1">
        <f t="shared" si="36"/>
        <v>106.29411764705883</v>
      </c>
      <c r="G782" t="s">
        <v>20</v>
      </c>
      <c r="H782">
        <v>164</v>
      </c>
      <c r="I782" s="5">
        <f>IF(Statistics!B782=0,0,E782/Statistics!B782)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37"/>
        <v>42573.208333333328</v>
      </c>
      <c r="O782" s="9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1">
        <f t="shared" si="36"/>
        <v>50.735632183908038</v>
      </c>
      <c r="G783" t="s">
        <v>74</v>
      </c>
      <c r="H783">
        <v>56</v>
      </c>
      <c r="I783" s="5">
        <f>IF(Statistics!B783=0,0,E783/Statistics!B783)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37"/>
        <v>40482.208333333336</v>
      </c>
      <c r="O783" s="9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1">
        <f t="shared" si="36"/>
        <v>215.31372549019611</v>
      </c>
      <c r="G784" t="s">
        <v>20</v>
      </c>
      <c r="H784">
        <v>161</v>
      </c>
      <c r="I784" s="5">
        <f>IF(Statistics!B784=0,0,E784/Statistics!B784)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37"/>
        <v>40603.25</v>
      </c>
      <c r="O784" s="9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1">
        <f t="shared" si="36"/>
        <v>141.22972972972974</v>
      </c>
      <c r="G785" t="s">
        <v>20</v>
      </c>
      <c r="H785">
        <v>138</v>
      </c>
      <c r="I785" s="5">
        <f>IF(Statistics!B785=0,0,E785/Statistics!B785)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37"/>
        <v>41625.25</v>
      </c>
      <c r="O785" s="9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1">
        <f t="shared" si="36"/>
        <v>115.33745781777279</v>
      </c>
      <c r="G786" t="s">
        <v>20</v>
      </c>
      <c r="H786">
        <v>3308</v>
      </c>
      <c r="I786" s="5">
        <f>IF(Statistics!B786=0,0,E786/Statistics!B786)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37"/>
        <v>42435.25</v>
      </c>
      <c r="O786" s="9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1">
        <f t="shared" si="36"/>
        <v>193.11940298507463</v>
      </c>
      <c r="G787" t="s">
        <v>20</v>
      </c>
      <c r="H787">
        <v>127</v>
      </c>
      <c r="I787" s="5">
        <f>IF(Statistics!B787=0,0,E787/Statistics!B787)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37"/>
        <v>43582.208333333328</v>
      </c>
      <c r="O787" s="9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1">
        <f t="shared" si="36"/>
        <v>729.73333333333335</v>
      </c>
      <c r="G788" t="s">
        <v>20</v>
      </c>
      <c r="H788">
        <v>207</v>
      </c>
      <c r="I788" s="5">
        <f>IF(Statistics!B788=0,0,E788/Statistics!B788)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37"/>
        <v>43186.208333333328</v>
      </c>
      <c r="O788" s="9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1">
        <f t="shared" si="36"/>
        <v>99.66339869281046</v>
      </c>
      <c r="G789" t="s">
        <v>14</v>
      </c>
      <c r="H789">
        <v>859</v>
      </c>
      <c r="I789" s="5">
        <f>IF(Statistics!B789=0,0,E789/Statistics!B789)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37"/>
        <v>40684.208333333336</v>
      </c>
      <c r="O789" s="9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1">
        <f t="shared" si="36"/>
        <v>88.166666666666671</v>
      </c>
      <c r="G790" t="s">
        <v>47</v>
      </c>
      <c r="H790">
        <v>31</v>
      </c>
      <c r="I790" s="5">
        <f>IF(Statistics!B790=0,0,E790/Statistics!B790)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37"/>
        <v>41202.208333333336</v>
      </c>
      <c r="O790" s="9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1">
        <f t="shared" si="36"/>
        <v>37.233333333333334</v>
      </c>
      <c r="G791" t="s">
        <v>14</v>
      </c>
      <c r="H791">
        <v>45</v>
      </c>
      <c r="I791" s="5">
        <f>IF(Statistics!B791=0,0,E791/Statistics!B791)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37"/>
        <v>41786.208333333336</v>
      </c>
      <c r="O791" s="9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1">
        <f t="shared" si="36"/>
        <v>30.540075309306079</v>
      </c>
      <c r="G792" t="s">
        <v>74</v>
      </c>
      <c r="H792">
        <v>1113</v>
      </c>
      <c r="I792" s="5">
        <f>IF(Statistics!B792=0,0,E792/Statistics!B792)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37"/>
        <v>40223.25</v>
      </c>
      <c r="O792" s="9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1">
        <f t="shared" si="36"/>
        <v>25.714285714285712</v>
      </c>
      <c r="G793" t="s">
        <v>14</v>
      </c>
      <c r="H793">
        <v>6</v>
      </c>
      <c r="I793" s="5">
        <f>IF(Statistics!B793=0,0,E793/Statistics!B793)</f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37"/>
        <v>42715.25</v>
      </c>
      <c r="O793" s="9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1">
        <f t="shared" si="36"/>
        <v>34</v>
      </c>
      <c r="G794" t="s">
        <v>14</v>
      </c>
      <c r="H794">
        <v>7</v>
      </c>
      <c r="I794" s="5">
        <f>IF(Statistics!B794=0,0,E794/Statistics!B794)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37"/>
        <v>41451.208333333336</v>
      </c>
      <c r="O794" s="9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1">
        <f t="shared" si="36"/>
        <v>1185.909090909091</v>
      </c>
      <c r="G795" t="s">
        <v>20</v>
      </c>
      <c r="H795">
        <v>181</v>
      </c>
      <c r="I795" s="5">
        <f>IF(Statistics!B795=0,0,E795/Statistics!B795)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37"/>
        <v>41450.208333333336</v>
      </c>
      <c r="O795" s="9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1">
        <f t="shared" si="36"/>
        <v>125.39393939393939</v>
      </c>
      <c r="G796" t="s">
        <v>20</v>
      </c>
      <c r="H796">
        <v>110</v>
      </c>
      <c r="I796" s="5">
        <f>IF(Statistics!B796=0,0,E796/Statistics!B796)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37"/>
        <v>43091.25</v>
      </c>
      <c r="O796" s="9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1">
        <f t="shared" si="36"/>
        <v>14.394366197183098</v>
      </c>
      <c r="G797" t="s">
        <v>14</v>
      </c>
      <c r="H797">
        <v>31</v>
      </c>
      <c r="I797" s="5">
        <f>IF(Statistics!B797=0,0,E797/Statistics!B797)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37"/>
        <v>42675.208333333328</v>
      </c>
      <c r="O797" s="9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1">
        <f t="shared" si="36"/>
        <v>54.807692307692314</v>
      </c>
      <c r="G798" t="s">
        <v>14</v>
      </c>
      <c r="H798">
        <v>78</v>
      </c>
      <c r="I798" s="5">
        <f>IF(Statistics!B798=0,0,E798/Statistics!B798)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37"/>
        <v>41859.208333333336</v>
      </c>
      <c r="O798" s="9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1">
        <f t="shared" si="36"/>
        <v>109.63157894736841</v>
      </c>
      <c r="G799" t="s">
        <v>20</v>
      </c>
      <c r="H799">
        <v>185</v>
      </c>
      <c r="I799" s="5">
        <f>IF(Statistics!B799=0,0,E799/Statistics!B799)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37"/>
        <v>43464.25</v>
      </c>
      <c r="O799" s="9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1">
        <f t="shared" si="36"/>
        <v>188.47058823529412</v>
      </c>
      <c r="G800" t="s">
        <v>20</v>
      </c>
      <c r="H800">
        <v>121</v>
      </c>
      <c r="I800" s="5">
        <f>IF(Statistics!B800=0,0,E800/Statistics!B800)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37"/>
        <v>41060.208333333336</v>
      </c>
      <c r="O800" s="9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1">
        <f t="shared" si="36"/>
        <v>87.008284023668637</v>
      </c>
      <c r="G801" t="s">
        <v>14</v>
      </c>
      <c r="H801">
        <v>1225</v>
      </c>
      <c r="I801" s="5">
        <f>IF(Statistics!B801=0,0,E801/Statistics!B801)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37"/>
        <v>42399.25</v>
      </c>
      <c r="O801" s="9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1">
        <f t="shared" si="36"/>
        <v>1</v>
      </c>
      <c r="G802" t="s">
        <v>14</v>
      </c>
      <c r="H802">
        <v>1</v>
      </c>
      <c r="I802" s="5">
        <f>IF(Statistics!B802=0,0,E802/Statistics!B802)</f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37"/>
        <v>42167.208333333328</v>
      </c>
      <c r="O802" s="9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1">
        <f t="shared" si="36"/>
        <v>202.9130434782609</v>
      </c>
      <c r="G803" t="s">
        <v>20</v>
      </c>
      <c r="H803">
        <v>106</v>
      </c>
      <c r="I803" s="5">
        <f>IF(Statistics!B803=0,0,E803/Statistics!B803)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37"/>
        <v>43830.25</v>
      </c>
      <c r="O803" s="9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1">
        <f t="shared" si="36"/>
        <v>197.03225806451613</v>
      </c>
      <c r="G804" t="s">
        <v>20</v>
      </c>
      <c r="H804">
        <v>142</v>
      </c>
      <c r="I804" s="5">
        <f>IF(Statistics!B804=0,0,E804/Statistics!B804)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37"/>
        <v>43650.208333333328</v>
      </c>
      <c r="O804" s="9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1">
        <f t="shared" si="36"/>
        <v>107</v>
      </c>
      <c r="G805" t="s">
        <v>20</v>
      </c>
      <c r="H805">
        <v>233</v>
      </c>
      <c r="I805" s="5">
        <f>IF(Statistics!B805=0,0,E805/Statistics!B805)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37"/>
        <v>43492.25</v>
      </c>
      <c r="O805" s="9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1">
        <f t="shared" si="36"/>
        <v>268.73076923076923</v>
      </c>
      <c r="G806" t="s">
        <v>20</v>
      </c>
      <c r="H806">
        <v>218</v>
      </c>
      <c r="I806" s="5">
        <f>IF(Statistics!B806=0,0,E806/Statistics!B806)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37"/>
        <v>43102.25</v>
      </c>
      <c r="O806" s="9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1">
        <f t="shared" si="36"/>
        <v>50.845360824742272</v>
      </c>
      <c r="G807" t="s">
        <v>14</v>
      </c>
      <c r="H807">
        <v>67</v>
      </c>
      <c r="I807" s="5">
        <f>IF(Statistics!B807=0,0,E807/Statistics!B807)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37"/>
        <v>41958.25</v>
      </c>
      <c r="O807" s="9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1">
        <f t="shared" si="36"/>
        <v>1180.2857142857142</v>
      </c>
      <c r="G808" t="s">
        <v>20</v>
      </c>
      <c r="H808">
        <v>76</v>
      </c>
      <c r="I808" s="5">
        <f>IF(Statistics!B808=0,0,E808/Statistics!B808)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37"/>
        <v>40973.25</v>
      </c>
      <c r="O808" s="9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1">
        <f t="shared" si="36"/>
        <v>264</v>
      </c>
      <c r="G809" t="s">
        <v>20</v>
      </c>
      <c r="H809">
        <v>43</v>
      </c>
      <c r="I809" s="5">
        <f>IF(Statistics!B809=0,0,E809/Statistics!B809)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37"/>
        <v>43753.208333333328</v>
      </c>
      <c r="O809" s="9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1">
        <f t="shared" si="36"/>
        <v>30.44230769230769</v>
      </c>
      <c r="G810" t="s">
        <v>14</v>
      </c>
      <c r="H810">
        <v>19</v>
      </c>
      <c r="I810" s="5">
        <f>IF(Statistics!B810=0,0,E810/Statistics!B810)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37"/>
        <v>42507.208333333328</v>
      </c>
      <c r="O810" s="9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1">
        <f t="shared" si="36"/>
        <v>62.880681818181813</v>
      </c>
      <c r="G811" t="s">
        <v>14</v>
      </c>
      <c r="H811">
        <v>2108</v>
      </c>
      <c r="I811" s="5">
        <f>IF(Statistics!B811=0,0,E811/Statistics!B811)</f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37"/>
        <v>41135.208333333336</v>
      </c>
      <c r="O811" s="9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1">
        <f t="shared" si="36"/>
        <v>193.125</v>
      </c>
      <c r="G812" t="s">
        <v>20</v>
      </c>
      <c r="H812">
        <v>221</v>
      </c>
      <c r="I812" s="5">
        <f>IF(Statistics!B812=0,0,E812/Statistics!B812)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37"/>
        <v>43067.25</v>
      </c>
      <c r="O812" s="9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1">
        <f t="shared" si="36"/>
        <v>77.102702702702715</v>
      </c>
      <c r="G813" t="s">
        <v>14</v>
      </c>
      <c r="H813">
        <v>679</v>
      </c>
      <c r="I813" s="5">
        <f>IF(Statistics!B813=0,0,E813/Statistics!B813)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37"/>
        <v>42378.25</v>
      </c>
      <c r="O813" s="9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1">
        <f t="shared" si="36"/>
        <v>225.52763819095478</v>
      </c>
      <c r="G814" t="s">
        <v>20</v>
      </c>
      <c r="H814">
        <v>2805</v>
      </c>
      <c r="I814" s="5">
        <f>IF(Statistics!B814=0,0,E814/Statistics!B814)</f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37"/>
        <v>43206.208333333328</v>
      </c>
      <c r="O814" s="9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1">
        <f t="shared" si="36"/>
        <v>239.40625</v>
      </c>
      <c r="G815" t="s">
        <v>20</v>
      </c>
      <c r="H815">
        <v>68</v>
      </c>
      <c r="I815" s="5">
        <f>IF(Statistics!B815=0,0,E815/Statistics!B815)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37"/>
        <v>41148.208333333336</v>
      </c>
      <c r="O815" s="9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1">
        <f t="shared" si="36"/>
        <v>92.1875</v>
      </c>
      <c r="G816" t="s">
        <v>14</v>
      </c>
      <c r="H816">
        <v>36</v>
      </c>
      <c r="I816" s="5">
        <f>IF(Statistics!B816=0,0,E816/Statistics!B816)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37"/>
        <v>42517.208333333328</v>
      </c>
      <c r="O816" s="9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1">
        <f t="shared" si="36"/>
        <v>130.23333333333335</v>
      </c>
      <c r="G817" t="s">
        <v>20</v>
      </c>
      <c r="H817">
        <v>183</v>
      </c>
      <c r="I817" s="5">
        <f>IF(Statistics!B817=0,0,E817/Statistics!B817)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37"/>
        <v>43068.25</v>
      </c>
      <c r="O817" s="9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1">
        <f t="shared" si="36"/>
        <v>615.21739130434787</v>
      </c>
      <c r="G818" t="s">
        <v>20</v>
      </c>
      <c r="H818">
        <v>133</v>
      </c>
      <c r="I818" s="5">
        <f>IF(Statistics!B818=0,0,E818/Statistics!B818)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37"/>
        <v>41680.25</v>
      </c>
      <c r="O818" s="9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1">
        <f t="shared" si="36"/>
        <v>368.79532163742692</v>
      </c>
      <c r="G819" t="s">
        <v>20</v>
      </c>
      <c r="H819">
        <v>2489</v>
      </c>
      <c r="I819" s="5">
        <f>IF(Statistics!B819=0,0,E819/Statistics!B819)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37"/>
        <v>43589.208333333328</v>
      </c>
      <c r="O819" s="9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1">
        <f t="shared" si="36"/>
        <v>1094.8571428571429</v>
      </c>
      <c r="G820" t="s">
        <v>20</v>
      </c>
      <c r="H820">
        <v>69</v>
      </c>
      <c r="I820" s="5">
        <f>IF(Statistics!B820=0,0,E820/Statistics!B820)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37"/>
        <v>43486.25</v>
      </c>
      <c r="O820" s="9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1">
        <f t="shared" si="36"/>
        <v>50.662921348314605</v>
      </c>
      <c r="G821" t="s">
        <v>14</v>
      </c>
      <c r="H821">
        <v>47</v>
      </c>
      <c r="I821" s="5">
        <f>IF(Statistics!B821=0,0,E821/Statistics!B821)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37"/>
        <v>41237.25</v>
      </c>
      <c r="O821" s="9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1">
        <f t="shared" si="36"/>
        <v>800.6</v>
      </c>
      <c r="G822" t="s">
        <v>20</v>
      </c>
      <c r="H822">
        <v>279</v>
      </c>
      <c r="I822" s="5">
        <f>IF(Statistics!B822=0,0,E822/Statistics!B822)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37"/>
        <v>43310.208333333328</v>
      </c>
      <c r="O822" s="9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1">
        <f t="shared" si="36"/>
        <v>291.28571428571428</v>
      </c>
      <c r="G823" t="s">
        <v>20</v>
      </c>
      <c r="H823">
        <v>210</v>
      </c>
      <c r="I823" s="5">
        <f>IF(Statistics!B823=0,0,E823/Statistics!B823)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37"/>
        <v>42794.25</v>
      </c>
      <c r="O823" s="9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1">
        <f t="shared" si="36"/>
        <v>349.9666666666667</v>
      </c>
      <c r="G824" t="s">
        <v>20</v>
      </c>
      <c r="H824">
        <v>2100</v>
      </c>
      <c r="I824" s="5">
        <f>IF(Statistics!B824=0,0,E824/Statistics!B824)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37"/>
        <v>41698.25</v>
      </c>
      <c r="O824" s="9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1">
        <f t="shared" si="36"/>
        <v>357.07317073170731</v>
      </c>
      <c r="G825" t="s">
        <v>20</v>
      </c>
      <c r="H825">
        <v>252</v>
      </c>
      <c r="I825" s="5">
        <f>IF(Statistics!B825=0,0,E825/Statistics!B825)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37"/>
        <v>41892.208333333336</v>
      </c>
      <c r="O825" s="9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1">
        <f t="shared" si="36"/>
        <v>126.48941176470588</v>
      </c>
      <c r="G826" t="s">
        <v>20</v>
      </c>
      <c r="H826">
        <v>1280</v>
      </c>
      <c r="I826" s="5">
        <f>IF(Statistics!B826=0,0,E826/Statistics!B826)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37"/>
        <v>40348.208333333336</v>
      </c>
      <c r="O826" s="9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1">
        <f t="shared" si="36"/>
        <v>387.5</v>
      </c>
      <c r="G827" t="s">
        <v>20</v>
      </c>
      <c r="H827">
        <v>157</v>
      </c>
      <c r="I827" s="5">
        <f>IF(Statistics!B827=0,0,E827/Statistics!B827)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37"/>
        <v>42941.208333333328</v>
      </c>
      <c r="O827" s="9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1">
        <f t="shared" si="36"/>
        <v>457.03571428571428</v>
      </c>
      <c r="G828" t="s">
        <v>20</v>
      </c>
      <c r="H828">
        <v>194</v>
      </c>
      <c r="I828" s="5">
        <f>IF(Statistics!B828=0,0,E828/Statistics!B828)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37"/>
        <v>40525.25</v>
      </c>
      <c r="O828" s="9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1">
        <f t="shared" si="36"/>
        <v>266.69565217391306</v>
      </c>
      <c r="G829" t="s">
        <v>20</v>
      </c>
      <c r="H829">
        <v>82</v>
      </c>
      <c r="I829" s="5">
        <f>IF(Statistics!B829=0,0,E829/Statistics!B829)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37"/>
        <v>40666.208333333336</v>
      </c>
      <c r="O829" s="9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1">
        <f t="shared" si="36"/>
        <v>69</v>
      </c>
      <c r="G830" t="s">
        <v>14</v>
      </c>
      <c r="H830">
        <v>70</v>
      </c>
      <c r="I830" s="5">
        <f>IF(Statistics!B830=0,0,E830/Statistics!B830)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37"/>
        <v>43340.208333333328</v>
      </c>
      <c r="O830" s="9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1">
        <f t="shared" si="36"/>
        <v>51.34375</v>
      </c>
      <c r="G831" t="s">
        <v>14</v>
      </c>
      <c r="H831">
        <v>154</v>
      </c>
      <c r="I831" s="5">
        <f>IF(Statistics!B831=0,0,E831/Statistics!B831)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37"/>
        <v>42164.208333333328</v>
      </c>
      <c r="O831" s="9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1">
        <f t="shared" si="36"/>
        <v>1.1710526315789473</v>
      </c>
      <c r="G832" t="s">
        <v>14</v>
      </c>
      <c r="H832">
        <v>22</v>
      </c>
      <c r="I832" s="5">
        <f>IF(Statistics!B832=0,0,E832/Statistics!B832)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37"/>
        <v>43103.25</v>
      </c>
      <c r="O832" s="9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1">
        <f t="shared" si="36"/>
        <v>108.97734294541709</v>
      </c>
      <c r="G833" t="s">
        <v>20</v>
      </c>
      <c r="H833">
        <v>4233</v>
      </c>
      <c r="I833" s="5">
        <f>IF(Statistics!B833=0,0,E833/Statistics!B833)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37"/>
        <v>40994.208333333336</v>
      </c>
      <c r="O833" s="9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1">
        <f t="shared" ref="F834:F897" si="39">E834/D834 * 100</f>
        <v>315.17592592592592</v>
      </c>
      <c r="G834" t="s">
        <v>20</v>
      </c>
      <c r="H834">
        <v>1297</v>
      </c>
      <c r="I834" s="5">
        <f>IF(Statistics!B834=0,0,E834/Statistics!B834)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ref="N834:N897" si="40">(((L834/60)/60)/24)+DATE(1970,1,1)</f>
        <v>42299.208333333328</v>
      </c>
      <c r="O834" s="9">
        <f t="shared" ref="O834:O897" si="41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1">
        <f t="shared" si="39"/>
        <v>157.69117647058823</v>
      </c>
      <c r="G835" t="s">
        <v>20</v>
      </c>
      <c r="H835">
        <v>165</v>
      </c>
      <c r="I835" s="5">
        <f>IF(Statistics!B835=0,0,E835/Statistics!B835)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si="40"/>
        <v>40588.25</v>
      </c>
      <c r="O835" s="9">
        <f t="shared" si="41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1">
        <f t="shared" si="39"/>
        <v>153.8082191780822</v>
      </c>
      <c r="G836" t="s">
        <v>20</v>
      </c>
      <c r="H836">
        <v>119</v>
      </c>
      <c r="I836" s="5">
        <f>IF(Statistics!B836=0,0,E836/Statistics!B836)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40"/>
        <v>41448.208333333336</v>
      </c>
      <c r="O836" s="9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1">
        <f t="shared" si="39"/>
        <v>89.738979118329468</v>
      </c>
      <c r="G837" t="s">
        <v>14</v>
      </c>
      <c r="H837">
        <v>1758</v>
      </c>
      <c r="I837" s="5">
        <f>IF(Statistics!B837=0,0,E837/Statistics!B837)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40"/>
        <v>42063.25</v>
      </c>
      <c r="O837" s="9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1">
        <f t="shared" si="39"/>
        <v>75.135802469135797</v>
      </c>
      <c r="G838" t="s">
        <v>14</v>
      </c>
      <c r="H838">
        <v>94</v>
      </c>
      <c r="I838" s="5">
        <f>IF(Statistics!B838=0,0,E838/Statistics!B838)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40"/>
        <v>40214.25</v>
      </c>
      <c r="O838" s="9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1">
        <f t="shared" si="39"/>
        <v>852.88135593220341</v>
      </c>
      <c r="G839" t="s">
        <v>20</v>
      </c>
      <c r="H839">
        <v>1797</v>
      </c>
      <c r="I839" s="5">
        <f>IF(Statistics!B839=0,0,E839/Statistics!B839)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40"/>
        <v>40629.208333333336</v>
      </c>
      <c r="O839" s="9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1">
        <f t="shared" si="39"/>
        <v>138.90625</v>
      </c>
      <c r="G840" t="s">
        <v>20</v>
      </c>
      <c r="H840">
        <v>261</v>
      </c>
      <c r="I840" s="5">
        <f>IF(Statistics!B840=0,0,E840/Statistics!B840)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40"/>
        <v>43370.208333333328</v>
      </c>
      <c r="O840" s="9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1">
        <f t="shared" si="39"/>
        <v>190.18181818181819</v>
      </c>
      <c r="G841" t="s">
        <v>20</v>
      </c>
      <c r="H841">
        <v>157</v>
      </c>
      <c r="I841" s="5">
        <f>IF(Statistics!B841=0,0,E841/Statistics!B841)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40"/>
        <v>41715.208333333336</v>
      </c>
      <c r="O841" s="9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1">
        <f t="shared" si="39"/>
        <v>100.24333619948409</v>
      </c>
      <c r="G842" t="s">
        <v>20</v>
      </c>
      <c r="H842">
        <v>3533</v>
      </c>
      <c r="I842" s="5">
        <f>IF(Statistics!B842=0,0,E842/Statistics!B842)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40"/>
        <v>41836.208333333336</v>
      </c>
      <c r="O842" s="9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1">
        <f t="shared" si="39"/>
        <v>142.75824175824175</v>
      </c>
      <c r="G843" t="s">
        <v>20</v>
      </c>
      <c r="H843">
        <v>155</v>
      </c>
      <c r="I843" s="5">
        <f>IF(Statistics!B843=0,0,E843/Statistics!B843)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40"/>
        <v>42419.25</v>
      </c>
      <c r="O843" s="9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1">
        <f t="shared" si="39"/>
        <v>563.13333333333333</v>
      </c>
      <c r="G844" t="s">
        <v>20</v>
      </c>
      <c r="H844">
        <v>132</v>
      </c>
      <c r="I844" s="5">
        <f>IF(Statistics!B844=0,0,E844/Statistics!B844)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40"/>
        <v>43266.208333333328</v>
      </c>
      <c r="O844" s="9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1">
        <f t="shared" si="39"/>
        <v>30.715909090909086</v>
      </c>
      <c r="G845" t="s">
        <v>14</v>
      </c>
      <c r="H845">
        <v>33</v>
      </c>
      <c r="I845" s="5">
        <f>IF(Statistics!B845=0,0,E845/Statistics!B845)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40"/>
        <v>43338.208333333328</v>
      </c>
      <c r="O845" s="9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1">
        <f t="shared" si="39"/>
        <v>99.39772727272728</v>
      </c>
      <c r="G846" t="s">
        <v>74</v>
      </c>
      <c r="H846">
        <v>94</v>
      </c>
      <c r="I846" s="5">
        <f>IF(Statistics!B846=0,0,E846/Statistics!B846)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40"/>
        <v>40930.25</v>
      </c>
      <c r="O846" s="9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1">
        <f t="shared" si="39"/>
        <v>197.54935622317598</v>
      </c>
      <c r="G847" t="s">
        <v>20</v>
      </c>
      <c r="H847">
        <v>1354</v>
      </c>
      <c r="I847" s="5">
        <f>IF(Statistics!B847=0,0,E847/Statistics!B847)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40"/>
        <v>43235.208333333328</v>
      </c>
      <c r="O847" s="9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1">
        <f t="shared" si="39"/>
        <v>508.5</v>
      </c>
      <c r="G848" t="s">
        <v>20</v>
      </c>
      <c r="H848">
        <v>48</v>
      </c>
      <c r="I848" s="5">
        <f>IF(Statistics!B848=0,0,E848/Statistics!B848)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40"/>
        <v>43302.208333333328</v>
      </c>
      <c r="O848" s="9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1">
        <f t="shared" si="39"/>
        <v>237.74468085106383</v>
      </c>
      <c r="G849" t="s">
        <v>20</v>
      </c>
      <c r="H849">
        <v>110</v>
      </c>
      <c r="I849" s="5">
        <f>IF(Statistics!B849=0,0,E849/Statistics!B849)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40"/>
        <v>43107.25</v>
      </c>
      <c r="O849" s="9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1">
        <f t="shared" si="39"/>
        <v>338.46875</v>
      </c>
      <c r="G850" t="s">
        <v>20</v>
      </c>
      <c r="H850">
        <v>172</v>
      </c>
      <c r="I850" s="5">
        <f>IF(Statistics!B850=0,0,E850/Statistics!B850)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40"/>
        <v>40341.208333333336</v>
      </c>
      <c r="O850" s="9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1">
        <f t="shared" si="39"/>
        <v>133.08955223880596</v>
      </c>
      <c r="G851" t="s">
        <v>20</v>
      </c>
      <c r="H851">
        <v>307</v>
      </c>
      <c r="I851" s="5">
        <f>IF(Statistics!B851=0,0,E851/Statistics!B851)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40"/>
        <v>40948.25</v>
      </c>
      <c r="O851" s="9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1">
        <f t="shared" si="39"/>
        <v>1</v>
      </c>
      <c r="G852" t="s">
        <v>14</v>
      </c>
      <c r="H852">
        <v>1</v>
      </c>
      <c r="I852" s="5">
        <f>IF(Statistics!B852=0,0,E852/Statistics!B852)</f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40"/>
        <v>40866.25</v>
      </c>
      <c r="O852" s="9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1">
        <f t="shared" si="39"/>
        <v>207.79999999999998</v>
      </c>
      <c r="G853" t="s">
        <v>20</v>
      </c>
      <c r="H853">
        <v>160</v>
      </c>
      <c r="I853" s="5">
        <f>IF(Statistics!B853=0,0,E853/Statistics!B853)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40"/>
        <v>41031.208333333336</v>
      </c>
      <c r="O853" s="9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1">
        <f t="shared" si="39"/>
        <v>51.122448979591837</v>
      </c>
      <c r="G854" t="s">
        <v>14</v>
      </c>
      <c r="H854">
        <v>31</v>
      </c>
      <c r="I854" s="5">
        <f>IF(Statistics!B854=0,0,E854/Statistics!B854)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40"/>
        <v>40740.208333333336</v>
      </c>
      <c r="O854" s="9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1">
        <f t="shared" si="39"/>
        <v>652.05847953216369</v>
      </c>
      <c r="G855" t="s">
        <v>20</v>
      </c>
      <c r="H855">
        <v>1467</v>
      </c>
      <c r="I855" s="5">
        <f>IF(Statistics!B855=0,0,E855/Statistics!B855)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40"/>
        <v>40714.208333333336</v>
      </c>
      <c r="O855" s="9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1">
        <f t="shared" si="39"/>
        <v>113.63099415204678</v>
      </c>
      <c r="G856" t="s">
        <v>20</v>
      </c>
      <c r="H856">
        <v>2662</v>
      </c>
      <c r="I856" s="5">
        <f>IF(Statistics!B856=0,0,E856/Statistics!B856)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40"/>
        <v>43787.25</v>
      </c>
      <c r="O856" s="9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1">
        <f t="shared" si="39"/>
        <v>102.37606837606839</v>
      </c>
      <c r="G857" t="s">
        <v>20</v>
      </c>
      <c r="H857">
        <v>452</v>
      </c>
      <c r="I857" s="5">
        <f>IF(Statistics!B857=0,0,E857/Statistics!B857)</f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40"/>
        <v>40712.208333333336</v>
      </c>
      <c r="O857" s="9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1">
        <f t="shared" si="39"/>
        <v>356.58333333333331</v>
      </c>
      <c r="G858" t="s">
        <v>20</v>
      </c>
      <c r="H858">
        <v>158</v>
      </c>
      <c r="I858" s="5">
        <f>IF(Statistics!B858=0,0,E858/Statistics!B858)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40"/>
        <v>41023.208333333336</v>
      </c>
      <c r="O858" s="9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1">
        <f t="shared" si="39"/>
        <v>139.86792452830187</v>
      </c>
      <c r="G859" t="s">
        <v>20</v>
      </c>
      <c r="H859">
        <v>225</v>
      </c>
      <c r="I859" s="5">
        <f>IF(Statistics!B859=0,0,E859/Statistics!B859)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40"/>
        <v>40944.25</v>
      </c>
      <c r="O859" s="9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1">
        <f t="shared" si="39"/>
        <v>69.45</v>
      </c>
      <c r="G860" t="s">
        <v>14</v>
      </c>
      <c r="H860">
        <v>35</v>
      </c>
      <c r="I860" s="5">
        <f>IF(Statistics!B860=0,0,E860/Statistics!B860)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40"/>
        <v>43211.208333333328</v>
      </c>
      <c r="O860" s="9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1">
        <f t="shared" si="39"/>
        <v>35.534246575342465</v>
      </c>
      <c r="G861" t="s">
        <v>14</v>
      </c>
      <c r="H861">
        <v>63</v>
      </c>
      <c r="I861" s="5">
        <f>IF(Statistics!B861=0,0,E861/Statistics!B861)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40"/>
        <v>41334.25</v>
      </c>
      <c r="O861" s="9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1">
        <f t="shared" si="39"/>
        <v>251.65</v>
      </c>
      <c r="G862" t="s">
        <v>20</v>
      </c>
      <c r="H862">
        <v>65</v>
      </c>
      <c r="I862" s="5">
        <f>IF(Statistics!B862=0,0,E862/Statistics!B862)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40"/>
        <v>43515.25</v>
      </c>
      <c r="O862" s="9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1">
        <f t="shared" si="39"/>
        <v>105.87500000000001</v>
      </c>
      <c r="G863" t="s">
        <v>20</v>
      </c>
      <c r="H863">
        <v>163</v>
      </c>
      <c r="I863" s="5">
        <f>IF(Statistics!B863=0,0,E863/Statistics!B863)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40"/>
        <v>40258.208333333336</v>
      </c>
      <c r="O863" s="9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1">
        <f t="shared" si="39"/>
        <v>187.42857142857144</v>
      </c>
      <c r="G864" t="s">
        <v>20</v>
      </c>
      <c r="H864">
        <v>85</v>
      </c>
      <c r="I864" s="5">
        <f>IF(Statistics!B864=0,0,E864/Statistics!B864)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40"/>
        <v>40756.208333333336</v>
      </c>
      <c r="O864" s="9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1">
        <f t="shared" si="39"/>
        <v>386.78571428571428</v>
      </c>
      <c r="G865" t="s">
        <v>20</v>
      </c>
      <c r="H865">
        <v>217</v>
      </c>
      <c r="I865" s="5">
        <f>IF(Statistics!B865=0,0,E865/Statistics!B865)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40"/>
        <v>42172.208333333328</v>
      </c>
      <c r="O865" s="9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1">
        <f t="shared" si="39"/>
        <v>347.07142857142856</v>
      </c>
      <c r="G866" t="s">
        <v>20</v>
      </c>
      <c r="H866">
        <v>150</v>
      </c>
      <c r="I866" s="5">
        <f>IF(Statistics!B866=0,0,E866/Statistics!B866)</f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40"/>
        <v>42601.208333333328</v>
      </c>
      <c r="O866" s="9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1">
        <f t="shared" si="39"/>
        <v>185.82098765432099</v>
      </c>
      <c r="G867" t="s">
        <v>20</v>
      </c>
      <c r="H867">
        <v>3272</v>
      </c>
      <c r="I867" s="5">
        <f>IF(Statistics!B867=0,0,E867/Statistics!B867)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40"/>
        <v>41897.208333333336</v>
      </c>
      <c r="O867" s="9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1">
        <f t="shared" si="39"/>
        <v>43.241247264770237</v>
      </c>
      <c r="G868" t="s">
        <v>74</v>
      </c>
      <c r="H868">
        <v>898</v>
      </c>
      <c r="I868" s="5">
        <f>IF(Statistics!B868=0,0,E868/Statistics!B868)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40"/>
        <v>40671.208333333336</v>
      </c>
      <c r="O868" s="9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1">
        <f t="shared" si="39"/>
        <v>162.4375</v>
      </c>
      <c r="G869" t="s">
        <v>20</v>
      </c>
      <c r="H869">
        <v>300</v>
      </c>
      <c r="I869" s="5">
        <f>IF(Statistics!B869=0,0,E869/Statistics!B869)</f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40"/>
        <v>43382.208333333328</v>
      </c>
      <c r="O869" s="9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1">
        <f t="shared" si="39"/>
        <v>184.84285714285716</v>
      </c>
      <c r="G870" t="s">
        <v>20</v>
      </c>
      <c r="H870">
        <v>126</v>
      </c>
      <c r="I870" s="5">
        <f>IF(Statistics!B870=0,0,E870/Statistics!B870)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40"/>
        <v>41559.208333333336</v>
      </c>
      <c r="O870" s="9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1">
        <f t="shared" si="39"/>
        <v>23.703520691785052</v>
      </c>
      <c r="G871" t="s">
        <v>14</v>
      </c>
      <c r="H871">
        <v>526</v>
      </c>
      <c r="I871" s="5">
        <f>IF(Statistics!B871=0,0,E871/Statistics!B871)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40"/>
        <v>40350.208333333336</v>
      </c>
      <c r="O871" s="9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1">
        <f t="shared" si="39"/>
        <v>89.870129870129873</v>
      </c>
      <c r="G872" t="s">
        <v>14</v>
      </c>
      <c r="H872">
        <v>121</v>
      </c>
      <c r="I872" s="5">
        <f>IF(Statistics!B872=0,0,E872/Statistics!B872)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40"/>
        <v>42240.208333333328</v>
      </c>
      <c r="O872" s="9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1">
        <f t="shared" si="39"/>
        <v>272.6041958041958</v>
      </c>
      <c r="G873" t="s">
        <v>20</v>
      </c>
      <c r="H873">
        <v>2320</v>
      </c>
      <c r="I873" s="5">
        <f>IF(Statistics!B873=0,0,E873/Statistics!B873)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40"/>
        <v>43040.208333333328</v>
      </c>
      <c r="O873" s="9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1">
        <f t="shared" si="39"/>
        <v>170.04255319148936</v>
      </c>
      <c r="G874" t="s">
        <v>20</v>
      </c>
      <c r="H874">
        <v>81</v>
      </c>
      <c r="I874" s="5">
        <f>IF(Statistics!B874=0,0,E874/Statistics!B874)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40"/>
        <v>43346.208333333328</v>
      </c>
      <c r="O874" s="9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1">
        <f t="shared" si="39"/>
        <v>188.28503562945369</v>
      </c>
      <c r="G875" t="s">
        <v>20</v>
      </c>
      <c r="H875">
        <v>1887</v>
      </c>
      <c r="I875" s="5">
        <f>IF(Statistics!B875=0,0,E875/Statistics!B875)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40"/>
        <v>41647.25</v>
      </c>
      <c r="O875" s="9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1">
        <f t="shared" si="39"/>
        <v>346.93532338308455</v>
      </c>
      <c r="G876" t="s">
        <v>20</v>
      </c>
      <c r="H876">
        <v>4358</v>
      </c>
      <c r="I876" s="5">
        <f>IF(Statistics!B876=0,0,E876/Statistics!B876)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40"/>
        <v>40291.208333333336</v>
      </c>
      <c r="O876" s="9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1">
        <f t="shared" si="39"/>
        <v>69.177215189873422</v>
      </c>
      <c r="G877" t="s">
        <v>14</v>
      </c>
      <c r="H877">
        <v>67</v>
      </c>
      <c r="I877" s="5">
        <f>IF(Statistics!B877=0,0,E877/Statistics!B877)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40"/>
        <v>40556.25</v>
      </c>
      <c r="O877" s="9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1">
        <f t="shared" si="39"/>
        <v>25.433734939759034</v>
      </c>
      <c r="G878" t="s">
        <v>14</v>
      </c>
      <c r="H878">
        <v>57</v>
      </c>
      <c r="I878" s="5">
        <f>IF(Statistics!B878=0,0,E878/Statistics!B878)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40"/>
        <v>43624.208333333328</v>
      </c>
      <c r="O878" s="9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1">
        <f t="shared" si="39"/>
        <v>77.400977995110026</v>
      </c>
      <c r="G879" t="s">
        <v>14</v>
      </c>
      <c r="H879">
        <v>1229</v>
      </c>
      <c r="I879" s="5">
        <f>IF(Statistics!B879=0,0,E879/Statistics!B879)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40"/>
        <v>42577.208333333328</v>
      </c>
      <c r="O879" s="9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1">
        <f t="shared" si="39"/>
        <v>37.481481481481481</v>
      </c>
      <c r="G880" t="s">
        <v>14</v>
      </c>
      <c r="H880">
        <v>12</v>
      </c>
      <c r="I880" s="5">
        <f>IF(Statistics!B880=0,0,E880/Statistics!B880)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40"/>
        <v>43845.25</v>
      </c>
      <c r="O880" s="9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1">
        <f t="shared" si="39"/>
        <v>543.79999999999995</v>
      </c>
      <c r="G881" t="s">
        <v>20</v>
      </c>
      <c r="H881">
        <v>53</v>
      </c>
      <c r="I881" s="5">
        <f>IF(Statistics!B881=0,0,E881/Statistics!B881)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40"/>
        <v>42788.25</v>
      </c>
      <c r="O881" s="9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1">
        <f t="shared" si="39"/>
        <v>228.52189349112427</v>
      </c>
      <c r="G882" t="s">
        <v>20</v>
      </c>
      <c r="H882">
        <v>2414</v>
      </c>
      <c r="I882" s="5">
        <f>IF(Statistics!B882=0,0,E882/Statistics!B882)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40"/>
        <v>43667.208333333328</v>
      </c>
      <c r="O882" s="9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1">
        <f t="shared" si="39"/>
        <v>38.948339483394832</v>
      </c>
      <c r="G883" t="s">
        <v>14</v>
      </c>
      <c r="H883">
        <v>452</v>
      </c>
      <c r="I883" s="5">
        <f>IF(Statistics!B883=0,0,E883/Statistics!B883)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40"/>
        <v>42194.208333333328</v>
      </c>
      <c r="O883" s="9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1">
        <f t="shared" si="39"/>
        <v>370</v>
      </c>
      <c r="G884" t="s">
        <v>20</v>
      </c>
      <c r="H884">
        <v>80</v>
      </c>
      <c r="I884" s="5">
        <f>IF(Statistics!B884=0,0,E884/Statistics!B884)</f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40"/>
        <v>42025.25</v>
      </c>
      <c r="O884" s="9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1">
        <f t="shared" si="39"/>
        <v>237.91176470588232</v>
      </c>
      <c r="G885" t="s">
        <v>20</v>
      </c>
      <c r="H885">
        <v>193</v>
      </c>
      <c r="I885" s="5">
        <f>IF(Statistics!B885=0,0,E885/Statistics!B885)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40"/>
        <v>40323.208333333336</v>
      </c>
      <c r="O885" s="9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1">
        <f t="shared" si="39"/>
        <v>64.036299765807954</v>
      </c>
      <c r="G886" t="s">
        <v>14</v>
      </c>
      <c r="H886">
        <v>1886</v>
      </c>
      <c r="I886" s="5">
        <f>IF(Statistics!B886=0,0,E886/Statistics!B886)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40"/>
        <v>41763.208333333336</v>
      </c>
      <c r="O886" s="9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1">
        <f t="shared" si="39"/>
        <v>118.27777777777777</v>
      </c>
      <c r="G887" t="s">
        <v>20</v>
      </c>
      <c r="H887">
        <v>52</v>
      </c>
      <c r="I887" s="5">
        <f>IF(Statistics!B887=0,0,E887/Statistics!B887)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40"/>
        <v>40335.208333333336</v>
      </c>
      <c r="O887" s="9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1">
        <f t="shared" si="39"/>
        <v>84.824037184594957</v>
      </c>
      <c r="G888" t="s">
        <v>14</v>
      </c>
      <c r="H888">
        <v>1825</v>
      </c>
      <c r="I888" s="5">
        <f>IF(Statistics!B888=0,0,E888/Statistics!B888)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40"/>
        <v>40416.208333333336</v>
      </c>
      <c r="O888" s="9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1">
        <f t="shared" si="39"/>
        <v>29.346153846153843</v>
      </c>
      <c r="G889" t="s">
        <v>14</v>
      </c>
      <c r="H889">
        <v>31</v>
      </c>
      <c r="I889" s="5">
        <f>IF(Statistics!B889=0,0,E889/Statistics!B889)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40"/>
        <v>42202.208333333328</v>
      </c>
      <c r="O889" s="9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1">
        <f t="shared" si="39"/>
        <v>209.89655172413794</v>
      </c>
      <c r="G890" t="s">
        <v>20</v>
      </c>
      <c r="H890">
        <v>290</v>
      </c>
      <c r="I890" s="5">
        <f>IF(Statistics!B890=0,0,E890/Statistics!B890)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40"/>
        <v>42836.208333333328</v>
      </c>
      <c r="O890" s="9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1">
        <f t="shared" si="39"/>
        <v>169.78571428571431</v>
      </c>
      <c r="G891" t="s">
        <v>20</v>
      </c>
      <c r="H891">
        <v>122</v>
      </c>
      <c r="I891" s="5">
        <f>IF(Statistics!B891=0,0,E891/Statistics!B891)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40"/>
        <v>41710.208333333336</v>
      </c>
      <c r="O891" s="9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1">
        <f t="shared" si="39"/>
        <v>115.95907738095239</v>
      </c>
      <c r="G892" t="s">
        <v>20</v>
      </c>
      <c r="H892">
        <v>1470</v>
      </c>
      <c r="I892" s="5">
        <f>IF(Statistics!B892=0,0,E892/Statistics!B892)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40"/>
        <v>43640.208333333328</v>
      </c>
      <c r="O892" s="9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1">
        <f t="shared" si="39"/>
        <v>258.59999999999997</v>
      </c>
      <c r="G893" t="s">
        <v>20</v>
      </c>
      <c r="H893">
        <v>165</v>
      </c>
      <c r="I893" s="5">
        <f>IF(Statistics!B893=0,0,E893/Statistics!B893)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40"/>
        <v>40880.25</v>
      </c>
      <c r="O893" s="9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1">
        <f t="shared" si="39"/>
        <v>230.58333333333331</v>
      </c>
      <c r="G894" t="s">
        <v>20</v>
      </c>
      <c r="H894">
        <v>182</v>
      </c>
      <c r="I894" s="5">
        <f>IF(Statistics!B894=0,0,E894/Statistics!B894)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40"/>
        <v>40319.208333333336</v>
      </c>
      <c r="O894" s="9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1">
        <f t="shared" si="39"/>
        <v>128.21428571428572</v>
      </c>
      <c r="G895" t="s">
        <v>20</v>
      </c>
      <c r="H895">
        <v>199</v>
      </c>
      <c r="I895" s="5">
        <f>IF(Statistics!B895=0,0,E895/Statistics!B895)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40"/>
        <v>42170.208333333328</v>
      </c>
      <c r="O895" s="9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1">
        <f t="shared" si="39"/>
        <v>188.70588235294116</v>
      </c>
      <c r="G896" t="s">
        <v>20</v>
      </c>
      <c r="H896">
        <v>56</v>
      </c>
      <c r="I896" s="5">
        <f>IF(Statistics!B896=0,0,E896/Statistics!B896)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40"/>
        <v>41466.208333333336</v>
      </c>
      <c r="O896" s="9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1">
        <f t="shared" si="39"/>
        <v>6.9511889862327907</v>
      </c>
      <c r="G897" t="s">
        <v>14</v>
      </c>
      <c r="H897">
        <v>107</v>
      </c>
      <c r="I897" s="5">
        <f>IF(Statistics!B897=0,0,E897/Statistics!B897)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40"/>
        <v>43134.25</v>
      </c>
      <c r="O897" s="9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1">
        <f t="shared" ref="F898:F961" si="42">E898/D898 * 100</f>
        <v>774.43434343434342</v>
      </c>
      <c r="G898" t="s">
        <v>20</v>
      </c>
      <c r="H898">
        <v>1460</v>
      </c>
      <c r="I898" s="5">
        <f>IF(Statistics!B898=0,0,E898/Statistics!B898)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ref="N898:N961" si="43">(((L898/60)/60)/24)+DATE(1970,1,1)</f>
        <v>40738.208333333336</v>
      </c>
      <c r="O898" s="9">
        <f t="shared" ref="O898:O961" si="44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1">
        <f t="shared" si="42"/>
        <v>27.693181818181817</v>
      </c>
      <c r="G899" t="s">
        <v>14</v>
      </c>
      <c r="H899">
        <v>27</v>
      </c>
      <c r="I899" s="5">
        <f>IF(Statistics!B899=0,0,E899/Statistics!B899)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si="43"/>
        <v>43583.208333333328</v>
      </c>
      <c r="O899" s="9">
        <f t="shared" si="44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1">
        <f t="shared" si="42"/>
        <v>52.479620323841424</v>
      </c>
      <c r="G900" t="s">
        <v>14</v>
      </c>
      <c r="H900">
        <v>1221</v>
      </c>
      <c r="I900" s="5">
        <f>IF(Statistics!B900=0,0,E900/Statistics!B900)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43"/>
        <v>43815.25</v>
      </c>
      <c r="O900" s="9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1">
        <f t="shared" si="42"/>
        <v>407.09677419354841</v>
      </c>
      <c r="G901" t="s">
        <v>20</v>
      </c>
      <c r="H901">
        <v>123</v>
      </c>
      <c r="I901" s="5">
        <f>IF(Statistics!B901=0,0,E901/Statistics!B901)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43"/>
        <v>41554.208333333336</v>
      </c>
      <c r="O901" s="9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1">
        <f t="shared" si="42"/>
        <v>2</v>
      </c>
      <c r="G902" t="s">
        <v>14</v>
      </c>
      <c r="H902">
        <v>1</v>
      </c>
      <c r="I902" s="5">
        <f>IF(Statistics!B902=0,0,E902/Statistics!B902)</f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43"/>
        <v>41901.208333333336</v>
      </c>
      <c r="O902" s="9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1">
        <f t="shared" si="42"/>
        <v>156.17857142857144</v>
      </c>
      <c r="G903" t="s">
        <v>20</v>
      </c>
      <c r="H903">
        <v>159</v>
      </c>
      <c r="I903" s="5">
        <f>IF(Statistics!B903=0,0,E903/Statistics!B903)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43"/>
        <v>43298.208333333328</v>
      </c>
      <c r="O903" s="9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1">
        <f t="shared" si="42"/>
        <v>252.42857142857144</v>
      </c>
      <c r="G904" t="s">
        <v>20</v>
      </c>
      <c r="H904">
        <v>110</v>
      </c>
      <c r="I904" s="5">
        <f>IF(Statistics!B904=0,0,E904/Statistics!B904)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43"/>
        <v>42399.25</v>
      </c>
      <c r="O904" s="9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1">
        <f t="shared" si="42"/>
        <v>1.729268292682927</v>
      </c>
      <c r="G905" t="s">
        <v>47</v>
      </c>
      <c r="H905">
        <v>14</v>
      </c>
      <c r="I905" s="5">
        <f>IF(Statistics!B905=0,0,E905/Statistics!B905)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43"/>
        <v>41034.208333333336</v>
      </c>
      <c r="O905" s="9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1">
        <f t="shared" si="42"/>
        <v>12.230769230769232</v>
      </c>
      <c r="G906" t="s">
        <v>14</v>
      </c>
      <c r="H906">
        <v>16</v>
      </c>
      <c r="I906" s="5">
        <f>IF(Statistics!B906=0,0,E906/Statistics!B906)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43"/>
        <v>41186.208333333336</v>
      </c>
      <c r="O906" s="9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1">
        <f t="shared" si="42"/>
        <v>163.98734177215189</v>
      </c>
      <c r="G907" t="s">
        <v>20</v>
      </c>
      <c r="H907">
        <v>236</v>
      </c>
      <c r="I907" s="5">
        <f>IF(Statistics!B907=0,0,E907/Statistics!B907)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43"/>
        <v>41536.208333333336</v>
      </c>
      <c r="O907" s="9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1">
        <f t="shared" si="42"/>
        <v>162.98181818181817</v>
      </c>
      <c r="G908" t="s">
        <v>20</v>
      </c>
      <c r="H908">
        <v>191</v>
      </c>
      <c r="I908" s="5">
        <f>IF(Statistics!B908=0,0,E908/Statistics!B908)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43"/>
        <v>42868.208333333328</v>
      </c>
      <c r="O908" s="9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1">
        <f t="shared" si="42"/>
        <v>20.252747252747252</v>
      </c>
      <c r="G909" t="s">
        <v>14</v>
      </c>
      <c r="H909">
        <v>41</v>
      </c>
      <c r="I909" s="5">
        <f>IF(Statistics!B909=0,0,E909/Statistics!B909)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43"/>
        <v>40660.208333333336</v>
      </c>
      <c r="O909" s="9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1">
        <f t="shared" si="42"/>
        <v>319.24083769633506</v>
      </c>
      <c r="G910" t="s">
        <v>20</v>
      </c>
      <c r="H910">
        <v>3934</v>
      </c>
      <c r="I910" s="5">
        <f>IF(Statistics!B910=0,0,E910/Statistics!B910)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43"/>
        <v>41031.208333333336</v>
      </c>
      <c r="O910" s="9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1">
        <f t="shared" si="42"/>
        <v>478.94444444444446</v>
      </c>
      <c r="G911" t="s">
        <v>20</v>
      </c>
      <c r="H911">
        <v>80</v>
      </c>
      <c r="I911" s="5">
        <f>IF(Statistics!B911=0,0,E911/Statistics!B911)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43"/>
        <v>43255.208333333328</v>
      </c>
      <c r="O911" s="9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1">
        <f t="shared" si="42"/>
        <v>19.556634304207122</v>
      </c>
      <c r="G912" t="s">
        <v>74</v>
      </c>
      <c r="H912">
        <v>296</v>
      </c>
      <c r="I912" s="5">
        <f>IF(Statistics!B912=0,0,E912/Statistics!B912)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43"/>
        <v>42026.25</v>
      </c>
      <c r="O912" s="9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1">
        <f t="shared" si="42"/>
        <v>198.94827586206895</v>
      </c>
      <c r="G913" t="s">
        <v>20</v>
      </c>
      <c r="H913">
        <v>462</v>
      </c>
      <c r="I913" s="5">
        <f>IF(Statistics!B913=0,0,E913/Statistics!B913)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43"/>
        <v>43717.208333333328</v>
      </c>
      <c r="O913" s="9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1">
        <f t="shared" si="42"/>
        <v>795</v>
      </c>
      <c r="G914" t="s">
        <v>20</v>
      </c>
      <c r="H914">
        <v>179</v>
      </c>
      <c r="I914" s="5">
        <f>IF(Statistics!B914=0,0,E914/Statistics!B914)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43"/>
        <v>41157.208333333336</v>
      </c>
      <c r="O914" s="9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1">
        <f t="shared" si="42"/>
        <v>50.621082621082621</v>
      </c>
      <c r="G915" t="s">
        <v>14</v>
      </c>
      <c r="H915">
        <v>523</v>
      </c>
      <c r="I915" s="5">
        <f>IF(Statistics!B915=0,0,E915/Statistics!B915)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43"/>
        <v>43597.208333333328</v>
      </c>
      <c r="O915" s="9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1">
        <f t="shared" si="42"/>
        <v>57.4375</v>
      </c>
      <c r="G916" t="s">
        <v>14</v>
      </c>
      <c r="H916">
        <v>141</v>
      </c>
      <c r="I916" s="5">
        <f>IF(Statistics!B916=0,0,E916/Statistics!B916)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43"/>
        <v>41490.208333333336</v>
      </c>
      <c r="O916" s="9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1">
        <f t="shared" si="42"/>
        <v>155.62827640984909</v>
      </c>
      <c r="G917" t="s">
        <v>20</v>
      </c>
      <c r="H917">
        <v>1866</v>
      </c>
      <c r="I917" s="5">
        <f>IF(Statistics!B917=0,0,E917/Statistics!B917)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43"/>
        <v>42976.208333333328</v>
      </c>
      <c r="O917" s="9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1">
        <f t="shared" si="42"/>
        <v>36.297297297297298</v>
      </c>
      <c r="G918" t="s">
        <v>14</v>
      </c>
      <c r="H918">
        <v>52</v>
      </c>
      <c r="I918" s="5">
        <f>IF(Statistics!B918=0,0,E918/Statistics!B918)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43"/>
        <v>41991.25</v>
      </c>
      <c r="O918" s="9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1">
        <f t="shared" si="42"/>
        <v>58.25</v>
      </c>
      <c r="G919" t="s">
        <v>47</v>
      </c>
      <c r="H919">
        <v>27</v>
      </c>
      <c r="I919" s="5">
        <f>IF(Statistics!B919=0,0,E919/Statistics!B919)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43"/>
        <v>40722.208333333336</v>
      </c>
      <c r="O919" s="9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1">
        <f t="shared" si="42"/>
        <v>237.39473684210526</v>
      </c>
      <c r="G920" t="s">
        <v>20</v>
      </c>
      <c r="H920">
        <v>156</v>
      </c>
      <c r="I920" s="5">
        <f>IF(Statistics!B920=0,0,E920/Statistics!B920)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43"/>
        <v>41117.208333333336</v>
      </c>
      <c r="O920" s="9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1">
        <f t="shared" si="42"/>
        <v>58.75</v>
      </c>
      <c r="G921" t="s">
        <v>14</v>
      </c>
      <c r="H921">
        <v>225</v>
      </c>
      <c r="I921" s="5">
        <f>IF(Statistics!B921=0,0,E921/Statistics!B921)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43"/>
        <v>43022.208333333328</v>
      </c>
      <c r="O921" s="9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1">
        <f t="shared" si="42"/>
        <v>182.56603773584905</v>
      </c>
      <c r="G922" t="s">
        <v>20</v>
      </c>
      <c r="H922">
        <v>255</v>
      </c>
      <c r="I922" s="5">
        <f>IF(Statistics!B922=0,0,E922/Statistics!B922)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43"/>
        <v>43503.25</v>
      </c>
      <c r="O922" s="9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1">
        <f t="shared" si="42"/>
        <v>0.75436408977556113</v>
      </c>
      <c r="G923" t="s">
        <v>14</v>
      </c>
      <c r="H923">
        <v>38</v>
      </c>
      <c r="I923" s="5">
        <f>IF(Statistics!B923=0,0,E923/Statistics!B923)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43"/>
        <v>40951.25</v>
      </c>
      <c r="O923" s="9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1">
        <f t="shared" si="42"/>
        <v>175.95330739299609</v>
      </c>
      <c r="G924" t="s">
        <v>20</v>
      </c>
      <c r="H924">
        <v>2261</v>
      </c>
      <c r="I924" s="5">
        <f>IF(Statistics!B924=0,0,E924/Statistics!B924)</f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43"/>
        <v>43443.25</v>
      </c>
      <c r="O924" s="9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1">
        <f t="shared" si="42"/>
        <v>237.88235294117646</v>
      </c>
      <c r="G925" t="s">
        <v>20</v>
      </c>
      <c r="H925">
        <v>40</v>
      </c>
      <c r="I925" s="5">
        <f>IF(Statistics!B925=0,0,E925/Statistics!B925)</f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43"/>
        <v>40373.208333333336</v>
      </c>
      <c r="O925" s="9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1">
        <f t="shared" si="42"/>
        <v>488.05076142131981</v>
      </c>
      <c r="G926" t="s">
        <v>20</v>
      </c>
      <c r="H926">
        <v>2289</v>
      </c>
      <c r="I926" s="5">
        <f>IF(Statistics!B926=0,0,E926/Statistics!B926)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43"/>
        <v>43769.208333333328</v>
      </c>
      <c r="O926" s="9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1">
        <f t="shared" si="42"/>
        <v>224.06666666666669</v>
      </c>
      <c r="G927" t="s">
        <v>20</v>
      </c>
      <c r="H927">
        <v>65</v>
      </c>
      <c r="I927" s="5">
        <f>IF(Statistics!B927=0,0,E927/Statistics!B927)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43"/>
        <v>43000.208333333328</v>
      </c>
      <c r="O927" s="9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1">
        <f t="shared" si="42"/>
        <v>18.126436781609197</v>
      </c>
      <c r="G928" t="s">
        <v>14</v>
      </c>
      <c r="H928">
        <v>15</v>
      </c>
      <c r="I928" s="5">
        <f>IF(Statistics!B928=0,0,E928/Statistics!B928)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43"/>
        <v>42502.208333333328</v>
      </c>
      <c r="O928" s="9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1">
        <f t="shared" si="42"/>
        <v>45.847222222222221</v>
      </c>
      <c r="G929" t="s">
        <v>14</v>
      </c>
      <c r="H929">
        <v>37</v>
      </c>
      <c r="I929" s="5">
        <f>IF(Statistics!B929=0,0,E929/Statistics!B929)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43"/>
        <v>41102.208333333336</v>
      </c>
      <c r="O929" s="9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1">
        <f t="shared" si="42"/>
        <v>117.31541218637993</v>
      </c>
      <c r="G930" t="s">
        <v>20</v>
      </c>
      <c r="H930">
        <v>3777</v>
      </c>
      <c r="I930" s="5">
        <f>IF(Statistics!B930=0,0,E930/Statistics!B930)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43"/>
        <v>41637.25</v>
      </c>
      <c r="O930" s="9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1">
        <f t="shared" si="42"/>
        <v>217.30909090909088</v>
      </c>
      <c r="G931" t="s">
        <v>20</v>
      </c>
      <c r="H931">
        <v>184</v>
      </c>
      <c r="I931" s="5">
        <f>IF(Statistics!B931=0,0,E931/Statistics!B931)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43"/>
        <v>42858.208333333328</v>
      </c>
      <c r="O931" s="9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1">
        <f t="shared" si="42"/>
        <v>112.28571428571428</v>
      </c>
      <c r="G932" t="s">
        <v>20</v>
      </c>
      <c r="H932">
        <v>85</v>
      </c>
      <c r="I932" s="5">
        <f>IF(Statistics!B932=0,0,E932/Statistics!B932)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43"/>
        <v>42060.25</v>
      </c>
      <c r="O932" s="9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1">
        <f t="shared" si="42"/>
        <v>72.51898734177216</v>
      </c>
      <c r="G933" t="s">
        <v>14</v>
      </c>
      <c r="H933">
        <v>112</v>
      </c>
      <c r="I933" s="5">
        <f>IF(Statistics!B933=0,0,E933/Statistics!B933)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43"/>
        <v>41818.208333333336</v>
      </c>
      <c r="O933" s="9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1">
        <f t="shared" si="42"/>
        <v>212.30434782608697</v>
      </c>
      <c r="G934" t="s">
        <v>20</v>
      </c>
      <c r="H934">
        <v>144</v>
      </c>
      <c r="I934" s="5">
        <f>IF(Statistics!B934=0,0,E934/Statistics!B934)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43"/>
        <v>41709.208333333336</v>
      </c>
      <c r="O934" s="9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1">
        <f t="shared" si="42"/>
        <v>239.74657534246577</v>
      </c>
      <c r="G935" t="s">
        <v>20</v>
      </c>
      <c r="H935">
        <v>1902</v>
      </c>
      <c r="I935" s="5">
        <f>IF(Statistics!B935=0,0,E935/Statistics!B935)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43"/>
        <v>41372.208333333336</v>
      </c>
      <c r="O935" s="9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1">
        <f t="shared" si="42"/>
        <v>181.93548387096774</v>
      </c>
      <c r="G936" t="s">
        <v>20</v>
      </c>
      <c r="H936">
        <v>105</v>
      </c>
      <c r="I936" s="5">
        <f>IF(Statistics!B936=0,0,E936/Statistics!B936)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43"/>
        <v>42422.25</v>
      </c>
      <c r="O936" s="9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1">
        <f t="shared" si="42"/>
        <v>164.13114754098362</v>
      </c>
      <c r="G937" t="s">
        <v>20</v>
      </c>
      <c r="H937">
        <v>132</v>
      </c>
      <c r="I937" s="5">
        <f>IF(Statistics!B937=0,0,E937/Statistics!B937)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43"/>
        <v>42209.208333333328</v>
      </c>
      <c r="O937" s="9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1">
        <f t="shared" si="42"/>
        <v>1.6375968992248062</v>
      </c>
      <c r="G938" t="s">
        <v>14</v>
      </c>
      <c r="H938">
        <v>21</v>
      </c>
      <c r="I938" s="5">
        <f>IF(Statistics!B938=0,0,E938/Statistics!B938)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43"/>
        <v>43668.208333333328</v>
      </c>
      <c r="O938" s="9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1">
        <f t="shared" si="42"/>
        <v>49.64385964912281</v>
      </c>
      <c r="G939" t="s">
        <v>74</v>
      </c>
      <c r="H939">
        <v>976</v>
      </c>
      <c r="I939" s="5">
        <f>IF(Statistics!B939=0,0,E939/Statistics!B939)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43"/>
        <v>42334.25</v>
      </c>
      <c r="O939" s="9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1">
        <f t="shared" si="42"/>
        <v>109.70652173913042</v>
      </c>
      <c r="G940" t="s">
        <v>20</v>
      </c>
      <c r="H940">
        <v>96</v>
      </c>
      <c r="I940" s="5">
        <f>IF(Statistics!B940=0,0,E940/Statistics!B940)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43"/>
        <v>43263.208333333328</v>
      </c>
      <c r="O940" s="9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1">
        <f t="shared" si="42"/>
        <v>49.217948717948715</v>
      </c>
      <c r="G941" t="s">
        <v>14</v>
      </c>
      <c r="H941">
        <v>67</v>
      </c>
      <c r="I941" s="5">
        <f>IF(Statistics!B941=0,0,E941/Statistics!B941)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43"/>
        <v>40670.208333333336</v>
      </c>
      <c r="O941" s="9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1">
        <f t="shared" si="42"/>
        <v>62.232323232323225</v>
      </c>
      <c r="G942" t="s">
        <v>47</v>
      </c>
      <c r="H942">
        <v>66</v>
      </c>
      <c r="I942" s="5">
        <f>IF(Statistics!B942=0,0,E942/Statistics!B942)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43"/>
        <v>41244.25</v>
      </c>
      <c r="O942" s="9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1">
        <f t="shared" si="42"/>
        <v>13.05813953488372</v>
      </c>
      <c r="G943" t="s">
        <v>14</v>
      </c>
      <c r="H943">
        <v>78</v>
      </c>
      <c r="I943" s="5">
        <f>IF(Statistics!B943=0,0,E943/Statistics!B943)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43"/>
        <v>40552.25</v>
      </c>
      <c r="O943" s="9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1">
        <f t="shared" si="42"/>
        <v>64.635416666666671</v>
      </c>
      <c r="G944" t="s">
        <v>14</v>
      </c>
      <c r="H944">
        <v>67</v>
      </c>
      <c r="I944" s="5">
        <f>IF(Statistics!B944=0,0,E944/Statistics!B944)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43"/>
        <v>40568.25</v>
      </c>
      <c r="O944" s="9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1">
        <f t="shared" si="42"/>
        <v>159.58666666666667</v>
      </c>
      <c r="G945" t="s">
        <v>20</v>
      </c>
      <c r="H945">
        <v>114</v>
      </c>
      <c r="I945" s="5">
        <f>IF(Statistics!B945=0,0,E945/Statistics!B945)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43"/>
        <v>41906.208333333336</v>
      </c>
      <c r="O945" s="9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1">
        <f t="shared" si="42"/>
        <v>81.42</v>
      </c>
      <c r="G946" t="s">
        <v>14</v>
      </c>
      <c r="H946">
        <v>263</v>
      </c>
      <c r="I946" s="5">
        <f>IF(Statistics!B946=0,0,E946/Statistics!B946)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43"/>
        <v>42776.25</v>
      </c>
      <c r="O946" s="9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1">
        <f t="shared" si="42"/>
        <v>32.444767441860463</v>
      </c>
      <c r="G947" t="s">
        <v>14</v>
      </c>
      <c r="H947">
        <v>1691</v>
      </c>
      <c r="I947" s="5">
        <f>IF(Statistics!B947=0,0,E947/Statistics!B947)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43"/>
        <v>41004.208333333336</v>
      </c>
      <c r="O947" s="9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1">
        <f t="shared" si="42"/>
        <v>9.9141184124918666</v>
      </c>
      <c r="G948" t="s">
        <v>14</v>
      </c>
      <c r="H948">
        <v>181</v>
      </c>
      <c r="I948" s="5">
        <f>IF(Statistics!B948=0,0,E948/Statistics!B948)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43"/>
        <v>40710.208333333336</v>
      </c>
      <c r="O948" s="9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1">
        <f t="shared" si="42"/>
        <v>26.694444444444443</v>
      </c>
      <c r="G949" t="s">
        <v>14</v>
      </c>
      <c r="H949">
        <v>13</v>
      </c>
      <c r="I949" s="5">
        <f>IF(Statistics!B949=0,0,E949/Statistics!B949)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43"/>
        <v>41908.208333333336</v>
      </c>
      <c r="O949" s="9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1">
        <f t="shared" si="42"/>
        <v>62.957446808510639</v>
      </c>
      <c r="G950" t="s">
        <v>74</v>
      </c>
      <c r="H950">
        <v>160</v>
      </c>
      <c r="I950" s="5">
        <f>IF(Statistics!B950=0,0,E950/Statistics!B950)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43"/>
        <v>41985.25</v>
      </c>
      <c r="O950" s="9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1">
        <f t="shared" si="42"/>
        <v>161.35593220338984</v>
      </c>
      <c r="G951" t="s">
        <v>20</v>
      </c>
      <c r="H951">
        <v>203</v>
      </c>
      <c r="I951" s="5">
        <f>IF(Statistics!B951=0,0,E951/Statistics!B951)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43"/>
        <v>42112.208333333328</v>
      </c>
      <c r="O951" s="9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1">
        <f t="shared" si="42"/>
        <v>5</v>
      </c>
      <c r="G952" t="s">
        <v>14</v>
      </c>
      <c r="H952">
        <v>1</v>
      </c>
      <c r="I952" s="5">
        <f>IF(Statistics!B952=0,0,E952/Statistics!B952)</f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43"/>
        <v>43571.208333333328</v>
      </c>
      <c r="O952" s="9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1">
        <f t="shared" si="42"/>
        <v>1096.9379310344827</v>
      </c>
      <c r="G953" t="s">
        <v>20</v>
      </c>
      <c r="H953">
        <v>1559</v>
      </c>
      <c r="I953" s="5">
        <f>IF(Statistics!B953=0,0,E953/Statistics!B953)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43"/>
        <v>42730.25</v>
      </c>
      <c r="O953" s="9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1">
        <f t="shared" si="42"/>
        <v>70.094158075601371</v>
      </c>
      <c r="G954" t="s">
        <v>74</v>
      </c>
      <c r="H954">
        <v>2266</v>
      </c>
      <c r="I954" s="5">
        <f>IF(Statistics!B954=0,0,E954/Statistics!B954)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43"/>
        <v>42591.208333333328</v>
      </c>
      <c r="O954" s="9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1">
        <f t="shared" si="42"/>
        <v>60</v>
      </c>
      <c r="G955" t="s">
        <v>14</v>
      </c>
      <c r="H955">
        <v>21</v>
      </c>
      <c r="I955" s="5">
        <f>IF(Statistics!B955=0,0,E955/Statistics!B955)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43"/>
        <v>42358.25</v>
      </c>
      <c r="O955" s="9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1">
        <f t="shared" si="42"/>
        <v>367.0985915492958</v>
      </c>
      <c r="G956" t="s">
        <v>20</v>
      </c>
      <c r="H956">
        <v>1548</v>
      </c>
      <c r="I956" s="5">
        <f>IF(Statistics!B956=0,0,E956/Statistics!B956)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43"/>
        <v>41174.208333333336</v>
      </c>
      <c r="O956" s="9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1">
        <f t="shared" si="42"/>
        <v>1109</v>
      </c>
      <c r="G957" t="s">
        <v>20</v>
      </c>
      <c r="H957">
        <v>80</v>
      </c>
      <c r="I957" s="5">
        <f>IF(Statistics!B957=0,0,E957/Statistics!B957)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43"/>
        <v>41238.25</v>
      </c>
      <c r="O957" s="9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1">
        <f t="shared" si="42"/>
        <v>19.028784648187631</v>
      </c>
      <c r="G958" t="s">
        <v>14</v>
      </c>
      <c r="H958">
        <v>830</v>
      </c>
      <c r="I958" s="5">
        <f>IF(Statistics!B958=0,0,E958/Statistics!B958)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43"/>
        <v>42360.25</v>
      </c>
      <c r="O958" s="9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1">
        <f t="shared" si="42"/>
        <v>126.87755102040816</v>
      </c>
      <c r="G959" t="s">
        <v>20</v>
      </c>
      <c r="H959">
        <v>131</v>
      </c>
      <c r="I959" s="5">
        <f>IF(Statistics!B959=0,0,E959/Statistics!B959)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43"/>
        <v>40955.25</v>
      </c>
      <c r="O959" s="9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1">
        <f t="shared" si="42"/>
        <v>734.63636363636363</v>
      </c>
      <c r="G960" t="s">
        <v>20</v>
      </c>
      <c r="H960">
        <v>112</v>
      </c>
      <c r="I960" s="5">
        <f>IF(Statistics!B960=0,0,E960/Statistics!B960)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43"/>
        <v>40350.208333333336</v>
      </c>
      <c r="O960" s="9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1">
        <f t="shared" si="42"/>
        <v>4.5731034482758623</v>
      </c>
      <c r="G961" t="s">
        <v>14</v>
      </c>
      <c r="H961">
        <v>130</v>
      </c>
      <c r="I961" s="5">
        <f>IF(Statistics!B961=0,0,E961/Statistics!B961)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43"/>
        <v>40357.208333333336</v>
      </c>
      <c r="O961" s="9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1">
        <f t="shared" ref="F962:F1025" si="45">E962/D962 * 100</f>
        <v>85.054545454545448</v>
      </c>
      <c r="G962" t="s">
        <v>14</v>
      </c>
      <c r="H962">
        <v>55</v>
      </c>
      <c r="I962" s="5">
        <f>IF(Statistics!B962=0,0,E962/Statistics!B962)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ref="N962:N1001" si="46">(((L962/60)/60)/24)+DATE(1970,1,1)</f>
        <v>42408.25</v>
      </c>
      <c r="O962" s="9">
        <f t="shared" ref="O962:O1001" si="47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1">
        <f t="shared" si="45"/>
        <v>119.29824561403508</v>
      </c>
      <c r="G963" t="s">
        <v>20</v>
      </c>
      <c r="H963">
        <v>155</v>
      </c>
      <c r="I963" s="5">
        <f>IF(Statistics!B963=0,0,E963/Statistics!B963)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si="46"/>
        <v>40591.25</v>
      </c>
      <c r="O963" s="9">
        <f t="shared" si="47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1">
        <f t="shared" si="45"/>
        <v>296.02777777777777</v>
      </c>
      <c r="G964" t="s">
        <v>20</v>
      </c>
      <c r="H964">
        <v>266</v>
      </c>
      <c r="I964" s="5">
        <f>IF(Statistics!B964=0,0,E964/Statistics!B964)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46"/>
        <v>41592.25</v>
      </c>
      <c r="O964" s="9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1">
        <f t="shared" si="45"/>
        <v>84.694915254237287</v>
      </c>
      <c r="G965" t="s">
        <v>14</v>
      </c>
      <c r="H965">
        <v>114</v>
      </c>
      <c r="I965" s="5">
        <f>IF(Statistics!B965=0,0,E965/Statistics!B965)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46"/>
        <v>40607.25</v>
      </c>
      <c r="O965" s="9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1">
        <f t="shared" si="45"/>
        <v>355.7837837837838</v>
      </c>
      <c r="G966" t="s">
        <v>20</v>
      </c>
      <c r="H966">
        <v>155</v>
      </c>
      <c r="I966" s="5">
        <f>IF(Statistics!B966=0,0,E966/Statistics!B966)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46"/>
        <v>42135.208333333328</v>
      </c>
      <c r="O966" s="9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1">
        <f t="shared" si="45"/>
        <v>386.40909090909093</v>
      </c>
      <c r="G967" t="s">
        <v>20</v>
      </c>
      <c r="H967">
        <v>207</v>
      </c>
      <c r="I967" s="5">
        <f>IF(Statistics!B967=0,0,E967/Statistics!B967)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46"/>
        <v>40203.25</v>
      </c>
      <c r="O967" s="9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1">
        <f t="shared" si="45"/>
        <v>792.23529411764707</v>
      </c>
      <c r="G968" t="s">
        <v>20</v>
      </c>
      <c r="H968">
        <v>245</v>
      </c>
      <c r="I968" s="5">
        <f>IF(Statistics!B968=0,0,E968/Statistics!B968)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46"/>
        <v>42901.208333333328</v>
      </c>
      <c r="O968" s="9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1">
        <f t="shared" si="45"/>
        <v>137.03393665158373</v>
      </c>
      <c r="G969" t="s">
        <v>20</v>
      </c>
      <c r="H969">
        <v>1573</v>
      </c>
      <c r="I969" s="5">
        <f>IF(Statistics!B969=0,0,E969/Statistics!B969)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46"/>
        <v>41005.208333333336</v>
      </c>
      <c r="O969" s="9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1">
        <f t="shared" si="45"/>
        <v>338.20833333333337</v>
      </c>
      <c r="G970" t="s">
        <v>20</v>
      </c>
      <c r="H970">
        <v>114</v>
      </c>
      <c r="I970" s="5">
        <f>IF(Statistics!B970=0,0,E970/Statistics!B970)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46"/>
        <v>40544.25</v>
      </c>
      <c r="O970" s="9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1">
        <f t="shared" si="45"/>
        <v>108.22784810126582</v>
      </c>
      <c r="G971" t="s">
        <v>20</v>
      </c>
      <c r="H971">
        <v>93</v>
      </c>
      <c r="I971" s="5">
        <f>IF(Statistics!B971=0,0,E971/Statistics!B971)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46"/>
        <v>43821.25</v>
      </c>
      <c r="O971" s="9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1">
        <f t="shared" si="45"/>
        <v>60.757639620653315</v>
      </c>
      <c r="G972" t="s">
        <v>14</v>
      </c>
      <c r="H972">
        <v>594</v>
      </c>
      <c r="I972" s="5">
        <f>IF(Statistics!B972=0,0,E972/Statistics!B972)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46"/>
        <v>40672.208333333336</v>
      </c>
      <c r="O972" s="9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1">
        <f t="shared" si="45"/>
        <v>27.725490196078432</v>
      </c>
      <c r="G973" t="s">
        <v>14</v>
      </c>
      <c r="H973">
        <v>24</v>
      </c>
      <c r="I973" s="5">
        <f>IF(Statistics!B973=0,0,E973/Statistics!B973)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46"/>
        <v>41555.208333333336</v>
      </c>
      <c r="O973" s="9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1">
        <f t="shared" si="45"/>
        <v>228.3934426229508</v>
      </c>
      <c r="G974" t="s">
        <v>20</v>
      </c>
      <c r="H974">
        <v>1681</v>
      </c>
      <c r="I974" s="5">
        <f>IF(Statistics!B974=0,0,E974/Statistics!B974)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46"/>
        <v>41792.208333333336</v>
      </c>
      <c r="O974" s="9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1">
        <f t="shared" si="45"/>
        <v>21.615194054500414</v>
      </c>
      <c r="G975" t="s">
        <v>14</v>
      </c>
      <c r="H975">
        <v>252</v>
      </c>
      <c r="I975" s="5">
        <f>IF(Statistics!B975=0,0,E975/Statistics!B975)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46"/>
        <v>40522.25</v>
      </c>
      <c r="O975" s="9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1">
        <f t="shared" si="45"/>
        <v>373.875</v>
      </c>
      <c r="G976" t="s">
        <v>20</v>
      </c>
      <c r="H976">
        <v>32</v>
      </c>
      <c r="I976" s="5">
        <f>IF(Statistics!B976=0,0,E976/Statistics!B976)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46"/>
        <v>41412.208333333336</v>
      </c>
      <c r="O976" s="9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1">
        <f t="shared" si="45"/>
        <v>154.92592592592592</v>
      </c>
      <c r="G977" t="s">
        <v>20</v>
      </c>
      <c r="H977">
        <v>135</v>
      </c>
      <c r="I977" s="5">
        <f>IF(Statistics!B977=0,0,E977/Statistics!B977)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46"/>
        <v>42337.25</v>
      </c>
      <c r="O977" s="9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1">
        <f t="shared" si="45"/>
        <v>322.14999999999998</v>
      </c>
      <c r="G978" t="s">
        <v>20</v>
      </c>
      <c r="H978">
        <v>140</v>
      </c>
      <c r="I978" s="5">
        <f>IF(Statistics!B978=0,0,E978/Statistics!B978)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46"/>
        <v>40571.25</v>
      </c>
      <c r="O978" s="9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1">
        <f t="shared" si="45"/>
        <v>73.957142857142856</v>
      </c>
      <c r="G979" t="s">
        <v>14</v>
      </c>
      <c r="H979">
        <v>67</v>
      </c>
      <c r="I979" s="5">
        <f>IF(Statistics!B979=0,0,E979/Statistics!B979)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46"/>
        <v>43138.25</v>
      </c>
      <c r="O979" s="9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1">
        <f t="shared" si="45"/>
        <v>864.1</v>
      </c>
      <c r="G980" t="s">
        <v>20</v>
      </c>
      <c r="H980">
        <v>92</v>
      </c>
      <c r="I980" s="5">
        <f>IF(Statistics!B980=0,0,E980/Statistics!B980)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46"/>
        <v>42686.25</v>
      </c>
      <c r="O980" s="9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1">
        <f t="shared" si="45"/>
        <v>143.26245847176079</v>
      </c>
      <c r="G981" t="s">
        <v>20</v>
      </c>
      <c r="H981">
        <v>1015</v>
      </c>
      <c r="I981" s="5">
        <f>IF(Statistics!B981=0,0,E981/Statistics!B981)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46"/>
        <v>42078.208333333328</v>
      </c>
      <c r="O981" s="9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1">
        <f t="shared" si="45"/>
        <v>40.281762295081968</v>
      </c>
      <c r="G982" t="s">
        <v>14</v>
      </c>
      <c r="H982">
        <v>742</v>
      </c>
      <c r="I982" s="5">
        <f>IF(Statistics!B982=0,0,E982/Statistics!B982)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46"/>
        <v>42307.208333333328</v>
      </c>
      <c r="O982" s="9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1">
        <f t="shared" si="45"/>
        <v>178.22388059701493</v>
      </c>
      <c r="G983" t="s">
        <v>20</v>
      </c>
      <c r="H983">
        <v>323</v>
      </c>
      <c r="I983" s="5">
        <f>IF(Statistics!B983=0,0,E983/Statistics!B983)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46"/>
        <v>43094.25</v>
      </c>
      <c r="O983" s="9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1">
        <f t="shared" si="45"/>
        <v>84.930555555555557</v>
      </c>
      <c r="G984" t="s">
        <v>14</v>
      </c>
      <c r="H984">
        <v>75</v>
      </c>
      <c r="I984" s="5">
        <f>IF(Statistics!B984=0,0,E984/Statistics!B984)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46"/>
        <v>40743.208333333336</v>
      </c>
      <c r="O984" s="9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1">
        <f t="shared" si="45"/>
        <v>145.93648334624322</v>
      </c>
      <c r="G985" t="s">
        <v>20</v>
      </c>
      <c r="H985">
        <v>2326</v>
      </c>
      <c r="I985" s="5">
        <f>IF(Statistics!B985=0,0,E985/Statistics!B985)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46"/>
        <v>43681.208333333328</v>
      </c>
      <c r="O985" s="9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1">
        <f t="shared" si="45"/>
        <v>152.46153846153848</v>
      </c>
      <c r="G986" t="s">
        <v>20</v>
      </c>
      <c r="H986">
        <v>381</v>
      </c>
      <c r="I986" s="5">
        <f>IF(Statistics!B986=0,0,E986/Statistics!B986)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46"/>
        <v>43716.208333333328</v>
      </c>
      <c r="O986" s="9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1">
        <f t="shared" si="45"/>
        <v>67.129542790152414</v>
      </c>
      <c r="G987" t="s">
        <v>14</v>
      </c>
      <c r="H987">
        <v>4405</v>
      </c>
      <c r="I987" s="5">
        <f>IF(Statistics!B987=0,0,E987/Statistics!B987)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46"/>
        <v>41614.25</v>
      </c>
      <c r="O987" s="9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1">
        <f t="shared" si="45"/>
        <v>40.307692307692307</v>
      </c>
      <c r="G988" t="s">
        <v>14</v>
      </c>
      <c r="H988">
        <v>92</v>
      </c>
      <c r="I988" s="5">
        <f>IF(Statistics!B988=0,0,E988/Statistics!B988)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46"/>
        <v>40638.208333333336</v>
      </c>
      <c r="O988" s="9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1">
        <f t="shared" si="45"/>
        <v>216.79032258064518</v>
      </c>
      <c r="G989" t="s">
        <v>20</v>
      </c>
      <c r="H989">
        <v>480</v>
      </c>
      <c r="I989" s="5">
        <f>IF(Statistics!B989=0,0,E989/Statistics!B989)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46"/>
        <v>42852.208333333328</v>
      </c>
      <c r="O989" s="9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1">
        <f t="shared" si="45"/>
        <v>52.117021276595743</v>
      </c>
      <c r="G990" t="s">
        <v>14</v>
      </c>
      <c r="H990">
        <v>64</v>
      </c>
      <c r="I990" s="5">
        <f>IF(Statistics!B990=0,0,E990/Statistics!B990)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46"/>
        <v>42686.25</v>
      </c>
      <c r="O990" s="9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1">
        <f t="shared" si="45"/>
        <v>499.58333333333337</v>
      </c>
      <c r="G991" t="s">
        <v>20</v>
      </c>
      <c r="H991">
        <v>226</v>
      </c>
      <c r="I991" s="5">
        <f>IF(Statistics!B991=0,0,E991/Statistics!B991)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46"/>
        <v>43571.208333333328</v>
      </c>
      <c r="O991" s="9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1">
        <f t="shared" si="45"/>
        <v>87.679487179487182</v>
      </c>
      <c r="G992" t="s">
        <v>14</v>
      </c>
      <c r="H992">
        <v>64</v>
      </c>
      <c r="I992" s="5">
        <f>IF(Statistics!B992=0,0,E992/Statistics!B992)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46"/>
        <v>42432.25</v>
      </c>
      <c r="O992" s="9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1">
        <f t="shared" si="45"/>
        <v>113.17346938775511</v>
      </c>
      <c r="G993" t="s">
        <v>20</v>
      </c>
      <c r="H993">
        <v>241</v>
      </c>
      <c r="I993" s="5">
        <f>IF(Statistics!B993=0,0,E993/Statistics!B993)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46"/>
        <v>41907.208333333336</v>
      </c>
      <c r="O993" s="9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1">
        <f t="shared" si="45"/>
        <v>426.54838709677421</v>
      </c>
      <c r="G994" t="s">
        <v>20</v>
      </c>
      <c r="H994">
        <v>132</v>
      </c>
      <c r="I994" s="5">
        <f>IF(Statistics!B994=0,0,E994/Statistics!B994)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46"/>
        <v>43227.208333333328</v>
      </c>
      <c r="O994" s="9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1">
        <f t="shared" si="45"/>
        <v>77.632653061224488</v>
      </c>
      <c r="G995" t="s">
        <v>74</v>
      </c>
      <c r="H995">
        <v>75</v>
      </c>
      <c r="I995" s="5">
        <f>IF(Statistics!B995=0,0,E995/Statistics!B995)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46"/>
        <v>42362.25</v>
      </c>
      <c r="O995" s="9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1">
        <f t="shared" si="45"/>
        <v>52.496810772501767</v>
      </c>
      <c r="G996" t="s">
        <v>14</v>
      </c>
      <c r="H996">
        <v>842</v>
      </c>
      <c r="I996" s="5">
        <f>IF(Statistics!B996=0,0,E996/Statistics!B996)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46"/>
        <v>41929.208333333336</v>
      </c>
      <c r="O996" s="9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1">
        <f t="shared" si="45"/>
        <v>157.46762589928059</v>
      </c>
      <c r="G997" t="s">
        <v>20</v>
      </c>
      <c r="H997">
        <v>2043</v>
      </c>
      <c r="I997" s="5">
        <f>IF(Statistics!B997=0,0,E997/Statistics!B997)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46"/>
        <v>43408.208333333328</v>
      </c>
      <c r="O997" s="9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1">
        <f t="shared" si="45"/>
        <v>72.939393939393938</v>
      </c>
      <c r="G998" t="s">
        <v>14</v>
      </c>
      <c r="H998">
        <v>112</v>
      </c>
      <c r="I998" s="5">
        <f>IF(Statistics!B998=0,0,E998/Statistics!B998)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46"/>
        <v>41276.25</v>
      </c>
      <c r="O998" s="9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1">
        <f t="shared" si="45"/>
        <v>60.565789473684205</v>
      </c>
      <c r="G999" t="s">
        <v>74</v>
      </c>
      <c r="H999">
        <v>139</v>
      </c>
      <c r="I999" s="5">
        <f>IF(Statistics!B999=0,0,E999/Statistics!B999)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46"/>
        <v>41659.25</v>
      </c>
      <c r="O999" s="9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1">
        <f t="shared" si="45"/>
        <v>56.791291291291287</v>
      </c>
      <c r="G1000" t="s">
        <v>14</v>
      </c>
      <c r="H1000">
        <v>374</v>
      </c>
      <c r="I1000" s="5">
        <f>IF(Statistics!B1000=0,0,E1000/Statistics!B1000)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46"/>
        <v>40220.25</v>
      </c>
      <c r="O1000" s="9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1">
        <f t="shared" si="45"/>
        <v>56.542754275427541</v>
      </c>
      <c r="G1001" t="s">
        <v>74</v>
      </c>
      <c r="H1001">
        <v>1122</v>
      </c>
      <c r="I1001" s="5">
        <f>IF(Statistics!B1001=0,0,E1001/Statistics!B1001)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46"/>
        <v>42550.208333333328</v>
      </c>
      <c r="O1001" s="9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O1003:O1048576">
    <cfRule type="colorScale" priority="6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conditionalFormatting sqref="F1:F1001">
    <cfRule type="colorScale" priority="5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conditionalFormatting sqref="G1:G1001">
    <cfRule type="containsText" dxfId="3" priority="1" operator="containsText" text="canceled">
      <formula>NOT(ISERROR(SEARCH("canceled",G1)))</formula>
    </cfRule>
    <cfRule type="containsText" dxfId="2" priority="2" operator="containsText" text="live">
      <formula>NOT(ISERROR(SEARCH("live",G1)))</formula>
    </cfRule>
    <cfRule type="containsText" dxfId="1" priority="3" operator="containsText" text="successful">
      <formula>NOT(ISERROR(SEARCH("successful",G1)))</formula>
    </cfRule>
    <cfRule type="containsText" dxfId="0" priority="4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79BB-FB9A-8E40-975D-C86AC6512B7D}">
  <sheetPr codeName="Sheet1"/>
  <dimension ref="A1:F14"/>
  <sheetViews>
    <sheetView workbookViewId="0">
      <selection activeCell="B31" sqref="B31"/>
    </sheetView>
  </sheetViews>
  <sheetFormatPr baseColWidth="10" defaultRowHeight="16" x14ac:dyDescent="0.2"/>
  <cols>
    <col min="1" max="1" width="22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2034</v>
      </c>
    </row>
    <row r="3" spans="1:6" x14ac:dyDescent="0.2">
      <c r="A3" s="6" t="s">
        <v>2039</v>
      </c>
      <c r="B3" s="6" t="s">
        <v>2036</v>
      </c>
    </row>
    <row r="4" spans="1:6" x14ac:dyDescent="0.2">
      <c r="A4" s="6" t="s">
        <v>2038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2041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2120</v>
      </c>
      <c r="E8">
        <v>4</v>
      </c>
      <c r="F8">
        <v>4</v>
      </c>
    </row>
    <row r="9" spans="1:6" x14ac:dyDescent="0.2">
      <c r="A9" s="7" t="s">
        <v>2043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7A24-2500-DC41-B79D-3D195598D38C}">
  <sheetPr codeName="Sheet2"/>
  <dimension ref="A1:H29"/>
  <sheetViews>
    <sheetView workbookViewId="0">
      <selection activeCell="E35" sqref="E35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2034</v>
      </c>
    </row>
    <row r="3" spans="1:6" x14ac:dyDescent="0.2">
      <c r="A3" s="6" t="s">
        <v>2048</v>
      </c>
      <c r="B3" s="6" t="s">
        <v>2036</v>
      </c>
    </row>
    <row r="4" spans="1:6" x14ac:dyDescent="0.2">
      <c r="A4" s="6" t="s">
        <v>2038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7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7" t="s">
        <v>2050</v>
      </c>
      <c r="E6">
        <v>4</v>
      </c>
      <c r="F6">
        <v>4</v>
      </c>
    </row>
    <row r="7" spans="1:6" x14ac:dyDescent="0.2">
      <c r="A7" s="7" t="s">
        <v>2051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7" t="s">
        <v>2052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7" t="s">
        <v>2053</v>
      </c>
      <c r="C9">
        <v>8</v>
      </c>
      <c r="E9">
        <v>10</v>
      </c>
      <c r="F9">
        <v>18</v>
      </c>
    </row>
    <row r="10" spans="1:6" x14ac:dyDescent="0.2">
      <c r="A10" s="7" t="s">
        <v>2054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7" t="s">
        <v>2055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7" t="s">
        <v>2056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7" t="s">
        <v>2057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7" t="s">
        <v>2058</v>
      </c>
      <c r="C14">
        <v>3</v>
      </c>
      <c r="E14">
        <v>4</v>
      </c>
      <c r="F14">
        <v>7</v>
      </c>
    </row>
    <row r="15" spans="1:6" x14ac:dyDescent="0.2">
      <c r="A15" s="7" t="s">
        <v>2059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7" t="s">
        <v>2060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8" x14ac:dyDescent="0.2">
      <c r="A17" s="7" t="s">
        <v>2061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8" x14ac:dyDescent="0.2">
      <c r="A18" s="7" t="s">
        <v>2062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8" x14ac:dyDescent="0.2">
      <c r="A19" s="7" t="s">
        <v>2063</v>
      </c>
      <c r="C19">
        <v>4</v>
      </c>
      <c r="E19">
        <v>4</v>
      </c>
      <c r="F19">
        <v>8</v>
      </c>
    </row>
    <row r="20" spans="1:8" ht="24" x14ac:dyDescent="0.3">
      <c r="A20" s="7" t="s">
        <v>2064</v>
      </c>
      <c r="B20">
        <v>6</v>
      </c>
      <c r="C20">
        <v>30</v>
      </c>
      <c r="E20">
        <v>49</v>
      </c>
      <c r="F20">
        <v>85</v>
      </c>
      <c r="H20" s="8"/>
    </row>
    <row r="21" spans="1:8" x14ac:dyDescent="0.2">
      <c r="A21" s="7" t="s">
        <v>2065</v>
      </c>
      <c r="C21">
        <v>9</v>
      </c>
      <c r="E21">
        <v>5</v>
      </c>
      <c r="F21">
        <v>14</v>
      </c>
    </row>
    <row r="22" spans="1:8" x14ac:dyDescent="0.2">
      <c r="A22" s="7" t="s">
        <v>2066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8" x14ac:dyDescent="0.2">
      <c r="A23" s="7" t="s">
        <v>2067</v>
      </c>
      <c r="B23">
        <v>3</v>
      </c>
      <c r="C23">
        <v>3</v>
      </c>
      <c r="E23">
        <v>11</v>
      </c>
      <c r="F23">
        <v>17</v>
      </c>
    </row>
    <row r="24" spans="1:8" x14ac:dyDescent="0.2">
      <c r="A24" s="7" t="s">
        <v>2068</v>
      </c>
      <c r="C24">
        <v>7</v>
      </c>
      <c r="E24">
        <v>14</v>
      </c>
      <c r="F24">
        <v>21</v>
      </c>
    </row>
    <row r="25" spans="1:8" x14ac:dyDescent="0.2">
      <c r="A25" s="7" t="s">
        <v>2069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8" x14ac:dyDescent="0.2">
      <c r="A26" s="7" t="s">
        <v>2070</v>
      </c>
      <c r="C26">
        <v>16</v>
      </c>
      <c r="D26">
        <v>1</v>
      </c>
      <c r="E26">
        <v>28</v>
      </c>
      <c r="F26">
        <v>45</v>
      </c>
    </row>
    <row r="27" spans="1:8" x14ac:dyDescent="0.2">
      <c r="A27" s="7" t="s">
        <v>2071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8" x14ac:dyDescent="0.2">
      <c r="A28" s="7" t="s">
        <v>2072</v>
      </c>
      <c r="E28">
        <v>3</v>
      </c>
      <c r="F28">
        <v>3</v>
      </c>
    </row>
    <row r="29" spans="1:8" x14ac:dyDescent="0.2">
      <c r="A29" s="7" t="s">
        <v>2037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45DF-B967-FF45-9442-E26F4852DB01}">
  <sheetPr codeName="Sheet3"/>
  <dimension ref="A1:E18"/>
  <sheetViews>
    <sheetView workbookViewId="0">
      <selection activeCell="F34" sqref="F34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6" t="s">
        <v>2031</v>
      </c>
      <c r="B1" t="s">
        <v>2034</v>
      </c>
    </row>
    <row r="2" spans="1:5" x14ac:dyDescent="0.2">
      <c r="A2" s="6" t="s">
        <v>2087</v>
      </c>
      <c r="B2" t="s">
        <v>2035</v>
      </c>
    </row>
    <row r="4" spans="1:5" x14ac:dyDescent="0.2">
      <c r="A4" s="6" t="s">
        <v>2033</v>
      </c>
      <c r="B4" s="6" t="s">
        <v>2036</v>
      </c>
    </row>
    <row r="5" spans="1:5" x14ac:dyDescent="0.2">
      <c r="A5" s="6" t="s">
        <v>2038</v>
      </c>
      <c r="B5" t="s">
        <v>74</v>
      </c>
      <c r="C5" t="s">
        <v>14</v>
      </c>
      <c r="D5" t="s">
        <v>20</v>
      </c>
      <c r="E5" t="s">
        <v>2037</v>
      </c>
    </row>
    <row r="6" spans="1:5" x14ac:dyDescent="0.2">
      <c r="A6" s="7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2037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2478-31F6-2A48-BC5A-BD9A92B962DE}">
  <sheetPr codeName="Sheet4"/>
  <dimension ref="A1:H13"/>
  <sheetViews>
    <sheetView topLeftCell="A14" workbookViewId="0">
      <selection activeCell="I39" sqref="I39"/>
    </sheetView>
  </sheetViews>
  <sheetFormatPr baseColWidth="10" defaultRowHeight="16" x14ac:dyDescent="0.2"/>
  <cols>
    <col min="1" max="1" width="29.33203125" customWidth="1"/>
    <col min="2" max="2" width="18" customWidth="1"/>
    <col min="3" max="3" width="17.5" customWidth="1"/>
    <col min="4" max="4" width="16.83203125" customWidth="1"/>
    <col min="5" max="5" width="13.83203125" customWidth="1"/>
    <col min="6" max="6" width="21.1640625" customWidth="1"/>
    <col min="7" max="7" width="17.1640625" customWidth="1"/>
    <col min="8" max="8" width="19" customWidth="1"/>
  </cols>
  <sheetData>
    <row r="1" spans="1:8" x14ac:dyDescent="0.2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">
      <c r="A2" t="s">
        <v>2096</v>
      </c>
      <c r="B2">
        <f>COUNTIFS(Statistics!$A:$A,"successful",Crowdfunding!$D:$D,"&lt;1000")</f>
        <v>30</v>
      </c>
      <c r="C2">
        <f>COUNTIFS(Statistics!$A:$A,"failed",Crowdfunding!$D:$D,"&lt;1000")</f>
        <v>20</v>
      </c>
      <c r="D2">
        <f>COUNTIFS(Statistics!$A:$A,"canceled",Crowdfunding!$D:$D,"&lt;1000")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2097</v>
      </c>
      <c r="B3">
        <f>COUNTIFS(Statistics!$A:$A,"successful",Crowdfunding!$D:$D,"&gt;=1000",Crowdfunding!$D:$D,"&lt;5000")</f>
        <v>191</v>
      </c>
      <c r="C3">
        <f>COUNTIFS(Statistics!$A:$A,"failed",Crowdfunding!$D:$D,"&gt;=1000",Crowdfunding!$D:$D,"&lt;5000")</f>
        <v>38</v>
      </c>
      <c r="D3">
        <f>COUNTIFS(Statistics!$A:$A,"canceled",Crowdfunding!$D:$D,"&gt;=1000",Crowdfunding!$D:$D,"&lt;5000")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2098</v>
      </c>
      <c r="B4">
        <f>COUNTIFS(Statistics!$A:A,"successful",Crowdfunding!$D:$D,"&gt;=5000",Crowdfunding!$D:$D,"&lt;10000")</f>
        <v>164</v>
      </c>
      <c r="C4">
        <f>COUNTIFS(Statistics!$A:$A,"failed",Crowdfunding!$D:$D,"&gt;=5000",Crowdfunding!$D:$D,"&lt;10000")</f>
        <v>126</v>
      </c>
      <c r="D4">
        <f>COUNTIFS(Statistics!$A:$A,"canceled",Crowdfunding!$D:$D,"&gt;=5000",Crowdfunding!$D:$D,"&lt;10000")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2099</v>
      </c>
      <c r="B5">
        <f>COUNTIFS(Statistics!$A:$A,"successful",Crowdfunding!$D:$D,"&gt;=10000",Crowdfunding!$D:$D,"&lt;15000")</f>
        <v>4</v>
      </c>
      <c r="C5">
        <f>COUNTIFS(Statistics!$A:$A,"failed",Crowdfunding!$D:$D,"&gt;=10000",Crowdfunding!$D:$D,"&lt;15000")</f>
        <v>5</v>
      </c>
      <c r="D5">
        <f>COUNTIFS(Statistics!$A:$A,"canceled",Crowdfunding!$D:$D,"&gt;=10000",Crowdfunding!$D:$D,"&lt;15000")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2100</v>
      </c>
      <c r="B6">
        <f>COUNTIFS(Statistics!$A:$A,"successful",Crowdfunding!$D:$D,"&gt;=15000",Crowdfunding!$D:$D,"&lt;20000")</f>
        <v>10</v>
      </c>
      <c r="C6">
        <f>COUNTIFS(Statistics!$A:$A,"failed",Crowdfunding!$D:$D,"&gt;=15000",Crowdfunding!$D:$D,"&lt;20000")</f>
        <v>0</v>
      </c>
      <c r="D6">
        <f>COUNTIFS(Statistics!$A:$A,"canceled",Crowdfunding!$D:$D,"&gt;=15000",Crowdfunding!$D:$D,"&lt;20000")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2101</v>
      </c>
      <c r="B7">
        <f>COUNTIFS(Statistics!$A:$A,"successful",Crowdfunding!$D:$D,"&gt;=20000",Crowdfunding!$D:$D,"&lt;25000")</f>
        <v>7</v>
      </c>
      <c r="C7">
        <f>COUNTIFS(Statistics!$A:$A,"failed",Crowdfunding!$D:$D,"&gt;=20000",Crowdfunding!$D:$D,"&lt;25000")</f>
        <v>0</v>
      </c>
      <c r="D7">
        <f>COUNTIFS(Statistics!$A:$A,"canceled",Crowdfunding!$D:$D,"&gt;=20000",Crowdfunding!$D:$D,"&lt;25000")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2102</v>
      </c>
      <c r="B8">
        <f>COUNTIFS(Statistics!$A:$A,"successful",Crowdfunding!$D:$D,"&gt;=25000",Crowdfunding!$D:$D,"&lt;30000")</f>
        <v>11</v>
      </c>
      <c r="C8">
        <f>COUNTIFS(Statistics!$A:$A,"failed",Crowdfunding!$D:$D,"&gt;=25000",Crowdfunding!$D:$D,"&lt;30000")</f>
        <v>3</v>
      </c>
      <c r="D8">
        <f>COUNTIFS(Statistics!$A:$A,"canceled",Crowdfunding!$D:$D,"&gt;=25000",Crowdfunding!$D:$D,"&lt;30000")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2103</v>
      </c>
      <c r="B9">
        <f>COUNTIFS(Statistics!$A:$A,"successful",Crowdfunding!$D:$D,"&gt;=30000",Crowdfunding!$D:$D,"&lt;35000")</f>
        <v>7</v>
      </c>
      <c r="C9">
        <f>COUNTIFS(Statistics!$A:$A,"failed",Crowdfunding!$D:$D,"&gt;=30000",Crowdfunding!$D:$D,"&lt;35000")</f>
        <v>0</v>
      </c>
      <c r="D9">
        <f>COUNTIFS(Statistics!$A:$A,"canceled",Crowdfunding!$D:$D,"&gt;=30000",Crowdfunding!$D:$D,"&lt;35000")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2104</v>
      </c>
      <c r="B10">
        <f>COUNTIFS(Statistics!$A:$A,"successful",Crowdfunding!$D:$D,"&gt;=35000",Crowdfunding!$D:$D,"&lt;40000")</f>
        <v>8</v>
      </c>
      <c r="C10">
        <f>COUNTIFS(Statistics!$A:$A,"failed",Crowdfunding!$D:$D,"&gt;=35000",Crowdfunding!$D:$D,"&lt;40000")</f>
        <v>3</v>
      </c>
      <c r="D10">
        <f>COUNTIFS(Statistics!$A:$A,"canceled",Crowdfunding!$D:$D,"&gt;=35000",Crowdfunding!$D:$D,"&lt;40000")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2105</v>
      </c>
      <c r="B11">
        <f>COUNTIFS(Statistics!$A:$A,"successful",Crowdfunding!$D:$D,"&gt;=40000",Crowdfunding!$D:$D,"&lt;45000")</f>
        <v>11</v>
      </c>
      <c r="C11">
        <f>COUNTIFS(Statistics!$A:$A,"failed",Crowdfunding!$D:$D,"&gt;=40000",Crowdfunding!$D:$D,"&lt;45000")</f>
        <v>3</v>
      </c>
      <c r="D11">
        <f>COUNTIFS(Statistics!$A:$A,"canceled",Crowdfunding!$D:$D,"&gt;=40000",Crowdfunding!$D:$D,"&lt;45000")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2106</v>
      </c>
      <c r="B12">
        <f>COUNTIFS(Statistics!$A:$A,"successful",Crowdfunding!$D:$D,"&gt;=45000",Crowdfunding!$D:$D,"&lt;50000")</f>
        <v>8</v>
      </c>
      <c r="C12">
        <f>COUNTIFS(Statistics!$A:$A,"failed",Crowdfunding!$D:$D,"&gt;=45000",Crowdfunding!$D:$D,"&lt;50000")</f>
        <v>3</v>
      </c>
      <c r="D12">
        <f>COUNTIFS(Statistics!$A:$A,"canceled",Crowdfunding!$D:$D,"&gt;=45000",Crowdfunding!$D:$D,"&lt;50000")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2107</v>
      </c>
      <c r="B13">
        <f>COUNTIFS(Statistics!$A:$A,"successful",Crowdfunding!$D:$D,"&gt;50000")</f>
        <v>114</v>
      </c>
      <c r="C13">
        <f>COUNTIFS(Statistics!$A:$A,"failed",Crowdfunding!$D:$D,"&gt;50000")</f>
        <v>163</v>
      </c>
      <c r="D13">
        <f>COUNTIFS(Statistics!$A:$A,"canceled",Crowdfunding!$D:$D,"&gt;50000")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17DE-5381-F04F-92E7-A70FEE144409}">
  <sheetPr codeName="Sheet6"/>
  <dimension ref="A1:N1001"/>
  <sheetViews>
    <sheetView workbookViewId="0">
      <selection activeCell="G17" sqref="G17"/>
    </sheetView>
  </sheetViews>
  <sheetFormatPr baseColWidth="10" defaultRowHeight="16" x14ac:dyDescent="0.2"/>
  <cols>
    <col min="1" max="1" width="15.33203125" customWidth="1"/>
    <col min="2" max="2" width="17.6640625" customWidth="1"/>
    <col min="6" max="6" width="19.83203125" customWidth="1"/>
    <col min="7" max="7" width="23.1640625" customWidth="1"/>
    <col min="8" max="8" width="21.83203125" customWidth="1"/>
    <col min="9" max="9" width="18.1640625" customWidth="1"/>
    <col min="10" max="10" width="16.83203125" customWidth="1"/>
    <col min="13" max="13" width="15.33203125" customWidth="1"/>
    <col min="14" max="14" width="17.6640625" customWidth="1"/>
  </cols>
  <sheetData>
    <row r="1" spans="1:14" ht="25" x14ac:dyDescent="0.2">
      <c r="A1" s="1" t="s">
        <v>4</v>
      </c>
      <c r="B1" s="1" t="s">
        <v>5</v>
      </c>
      <c r="C1" t="str" cm="1">
        <f t="array" ref="C1:D565">_xlfn._xlws.FILTER(A:B,A:A="successful")</f>
        <v>successful</v>
      </c>
      <c r="D1">
        <v>158</v>
      </c>
      <c r="E1" t="str" cm="1">
        <f t="array" ref="E1:F364">_xlfn._xlws.FILTER(A:B,A:A="failed")</f>
        <v>failed</v>
      </c>
      <c r="F1">
        <v>0</v>
      </c>
      <c r="H1" s="13" t="s">
        <v>2121</v>
      </c>
      <c r="M1" s="1"/>
      <c r="N1" s="1"/>
    </row>
    <row r="2" spans="1:14" x14ac:dyDescent="0.2">
      <c r="A2" t="s">
        <v>14</v>
      </c>
      <c r="B2">
        <v>0</v>
      </c>
      <c r="C2" t="str">
        <v>successful</v>
      </c>
      <c r="D2">
        <v>1425</v>
      </c>
      <c r="E2" t="str">
        <v>failed</v>
      </c>
      <c r="F2">
        <v>24</v>
      </c>
      <c r="H2" s="12"/>
      <c r="J2" s="12"/>
    </row>
    <row r="3" spans="1:14" x14ac:dyDescent="0.2">
      <c r="A3" t="s">
        <v>20</v>
      </c>
      <c r="B3">
        <v>158</v>
      </c>
      <c r="C3" t="str">
        <v>successful</v>
      </c>
      <c r="D3">
        <v>174</v>
      </c>
      <c r="E3" t="str">
        <v>failed</v>
      </c>
      <c r="F3">
        <v>53</v>
      </c>
      <c r="H3" s="12" t="s">
        <v>2108</v>
      </c>
      <c r="I3" s="10">
        <f>AVERAGE(D:D)</f>
        <v>851.14690265486729</v>
      </c>
      <c r="J3" s="12" t="s">
        <v>2109</v>
      </c>
      <c r="K3" s="10">
        <f>AVERAGE(F:F)</f>
        <v>585.61538461538464</v>
      </c>
    </row>
    <row r="4" spans="1:14" x14ac:dyDescent="0.2">
      <c r="A4" t="s">
        <v>20</v>
      </c>
      <c r="B4">
        <v>1425</v>
      </c>
      <c r="C4" t="str">
        <v>successful</v>
      </c>
      <c r="D4">
        <v>227</v>
      </c>
      <c r="E4" t="str">
        <v>failed</v>
      </c>
      <c r="F4">
        <v>18</v>
      </c>
      <c r="H4" s="12" t="s">
        <v>2114</v>
      </c>
      <c r="I4">
        <f>MEDIAN(D:D)</f>
        <v>201</v>
      </c>
      <c r="J4" s="12" t="s">
        <v>2115</v>
      </c>
      <c r="K4" s="10">
        <f>MEDIAN(F:F)</f>
        <v>114.5</v>
      </c>
    </row>
    <row r="5" spans="1:14" x14ac:dyDescent="0.2">
      <c r="A5" t="s">
        <v>14</v>
      </c>
      <c r="B5">
        <v>24</v>
      </c>
      <c r="C5" t="str">
        <v>successful</v>
      </c>
      <c r="D5">
        <v>220</v>
      </c>
      <c r="E5" t="str">
        <v>failed</v>
      </c>
      <c r="F5">
        <v>44</v>
      </c>
      <c r="H5" s="12" t="s">
        <v>2110</v>
      </c>
      <c r="I5">
        <f>MIN(D:D)</f>
        <v>16</v>
      </c>
      <c r="J5" s="12" t="s">
        <v>2112</v>
      </c>
      <c r="K5">
        <f>MIN(F:F)</f>
        <v>0</v>
      </c>
    </row>
    <row r="6" spans="1:14" x14ac:dyDescent="0.2">
      <c r="A6" t="s">
        <v>14</v>
      </c>
      <c r="B6">
        <v>53</v>
      </c>
      <c r="C6" t="str">
        <v>successful</v>
      </c>
      <c r="D6">
        <v>98</v>
      </c>
      <c r="E6" t="str">
        <v>failed</v>
      </c>
      <c r="F6">
        <v>27</v>
      </c>
      <c r="H6" s="12" t="s">
        <v>2111</v>
      </c>
      <c r="I6">
        <f>MAX(D:D)</f>
        <v>7295</v>
      </c>
      <c r="J6" s="12" t="s">
        <v>2113</v>
      </c>
      <c r="K6">
        <f>MAX(F:F)</f>
        <v>6080</v>
      </c>
    </row>
    <row r="7" spans="1:14" x14ac:dyDescent="0.2">
      <c r="A7" t="s">
        <v>20</v>
      </c>
      <c r="B7">
        <v>174</v>
      </c>
      <c r="C7" t="str">
        <v>successful</v>
      </c>
      <c r="D7">
        <v>100</v>
      </c>
      <c r="E7" t="str">
        <v>failed</v>
      </c>
      <c r="F7">
        <v>55</v>
      </c>
      <c r="H7" s="12" t="s">
        <v>2116</v>
      </c>
      <c r="I7" s="10">
        <f>_xlfn.VAR.P(D:D)</f>
        <v>1603373.7324019109</v>
      </c>
      <c r="J7" s="12" t="s">
        <v>2117</v>
      </c>
      <c r="K7" s="10">
        <f>_xlfn.VAR.P(F:F)</f>
        <v>921574.68174133555</v>
      </c>
    </row>
    <row r="8" spans="1:14" x14ac:dyDescent="0.2">
      <c r="A8" t="s">
        <v>14</v>
      </c>
      <c r="B8">
        <v>18</v>
      </c>
      <c r="C8" t="str">
        <v>successful</v>
      </c>
      <c r="D8">
        <v>1249</v>
      </c>
      <c r="E8" t="str">
        <v>failed</v>
      </c>
      <c r="F8">
        <v>200</v>
      </c>
      <c r="H8" s="12" t="s">
        <v>2118</v>
      </c>
      <c r="I8" s="10">
        <f>_xlfn.STDEV.P(D:D)</f>
        <v>1266.2439466397898</v>
      </c>
      <c r="J8" s="12" t="s">
        <v>2119</v>
      </c>
      <c r="K8" s="10">
        <f>_xlfn.STDEV.P(F:F)</f>
        <v>959.98681331637863</v>
      </c>
    </row>
    <row r="9" spans="1:14" x14ac:dyDescent="0.2">
      <c r="A9" t="s">
        <v>20</v>
      </c>
      <c r="B9">
        <v>227</v>
      </c>
      <c r="C9" t="str">
        <v>successful</v>
      </c>
      <c r="D9">
        <v>1396</v>
      </c>
      <c r="E9" t="str">
        <v>failed</v>
      </c>
      <c r="F9">
        <v>452</v>
      </c>
    </row>
    <row r="10" spans="1:14" x14ac:dyDescent="0.2">
      <c r="A10" t="s">
        <v>47</v>
      </c>
      <c r="B10">
        <v>708</v>
      </c>
      <c r="C10" t="str">
        <v>successful</v>
      </c>
      <c r="D10">
        <v>890</v>
      </c>
      <c r="E10" t="str">
        <v>failed</v>
      </c>
      <c r="F10">
        <v>674</v>
      </c>
    </row>
    <row r="11" spans="1:14" x14ac:dyDescent="0.2">
      <c r="A11" t="s">
        <v>14</v>
      </c>
      <c r="B11">
        <v>44</v>
      </c>
      <c r="C11" t="str">
        <v>successful</v>
      </c>
      <c r="D11">
        <v>142</v>
      </c>
      <c r="E11" t="str">
        <v>failed</v>
      </c>
      <c r="F11">
        <v>558</v>
      </c>
    </row>
    <row r="12" spans="1:14" x14ac:dyDescent="0.2">
      <c r="A12" t="s">
        <v>20</v>
      </c>
      <c r="B12">
        <v>220</v>
      </c>
      <c r="C12" t="str">
        <v>successful</v>
      </c>
      <c r="D12">
        <v>2673</v>
      </c>
      <c r="E12" t="str">
        <v>failed</v>
      </c>
      <c r="F12">
        <v>15</v>
      </c>
    </row>
    <row r="13" spans="1:14" x14ac:dyDescent="0.2">
      <c r="A13" t="s">
        <v>14</v>
      </c>
      <c r="B13">
        <v>27</v>
      </c>
      <c r="C13" t="str">
        <v>successful</v>
      </c>
      <c r="D13">
        <v>163</v>
      </c>
      <c r="E13" t="str">
        <v>failed</v>
      </c>
      <c r="F13">
        <v>2307</v>
      </c>
    </row>
    <row r="14" spans="1:14" x14ac:dyDescent="0.2">
      <c r="A14" t="s">
        <v>14</v>
      </c>
      <c r="B14">
        <v>55</v>
      </c>
      <c r="C14" t="str">
        <v>successful</v>
      </c>
      <c r="D14">
        <v>2220</v>
      </c>
      <c r="E14" t="str">
        <v>failed</v>
      </c>
      <c r="F14">
        <v>88</v>
      </c>
    </row>
    <row r="15" spans="1:14" x14ac:dyDescent="0.2">
      <c r="A15" t="s">
        <v>20</v>
      </c>
      <c r="B15">
        <v>98</v>
      </c>
      <c r="C15" t="str">
        <v>successful</v>
      </c>
      <c r="D15">
        <v>1606</v>
      </c>
      <c r="E15" t="str">
        <v>failed</v>
      </c>
      <c r="F15">
        <v>48</v>
      </c>
    </row>
    <row r="16" spans="1:14" x14ac:dyDescent="0.2">
      <c r="A16" t="s">
        <v>14</v>
      </c>
      <c r="B16">
        <v>200</v>
      </c>
      <c r="C16" t="str">
        <v>successful</v>
      </c>
      <c r="D16">
        <v>129</v>
      </c>
      <c r="E16" t="str">
        <v>failed</v>
      </c>
      <c r="F16">
        <v>1</v>
      </c>
    </row>
    <row r="17" spans="1:6" x14ac:dyDescent="0.2">
      <c r="A17" t="s">
        <v>14</v>
      </c>
      <c r="B17">
        <v>452</v>
      </c>
      <c r="C17" t="str">
        <v>successful</v>
      </c>
      <c r="D17">
        <v>226</v>
      </c>
      <c r="E17" t="str">
        <v>failed</v>
      </c>
      <c r="F17">
        <v>1467</v>
      </c>
    </row>
    <row r="18" spans="1:6" x14ac:dyDescent="0.2">
      <c r="A18" t="s">
        <v>20</v>
      </c>
      <c r="B18">
        <v>100</v>
      </c>
      <c r="C18" t="str">
        <v>successful</v>
      </c>
      <c r="D18">
        <v>5419</v>
      </c>
      <c r="E18" t="str">
        <v>failed</v>
      </c>
      <c r="F18">
        <v>75</v>
      </c>
    </row>
    <row r="19" spans="1:6" x14ac:dyDescent="0.2">
      <c r="A19" t="s">
        <v>20</v>
      </c>
      <c r="B19">
        <v>1249</v>
      </c>
      <c r="C19" t="str">
        <v>successful</v>
      </c>
      <c r="D19">
        <v>165</v>
      </c>
      <c r="E19" t="str">
        <v>failed</v>
      </c>
      <c r="F19">
        <v>120</v>
      </c>
    </row>
    <row r="20" spans="1:6" x14ac:dyDescent="0.2">
      <c r="A20" t="s">
        <v>74</v>
      </c>
      <c r="B20">
        <v>135</v>
      </c>
      <c r="C20" t="str">
        <v>successful</v>
      </c>
      <c r="D20">
        <v>1965</v>
      </c>
      <c r="E20" t="str">
        <v>failed</v>
      </c>
      <c r="F20">
        <v>2253</v>
      </c>
    </row>
    <row r="21" spans="1:6" x14ac:dyDescent="0.2">
      <c r="A21" t="s">
        <v>14</v>
      </c>
      <c r="B21">
        <v>674</v>
      </c>
      <c r="C21" t="str">
        <v>successful</v>
      </c>
      <c r="D21">
        <v>16</v>
      </c>
      <c r="E21" t="str">
        <v>failed</v>
      </c>
      <c r="F21">
        <v>5</v>
      </c>
    </row>
    <row r="22" spans="1:6" x14ac:dyDescent="0.2">
      <c r="A22" t="s">
        <v>20</v>
      </c>
      <c r="B22">
        <v>1396</v>
      </c>
      <c r="C22" t="str">
        <v>successful</v>
      </c>
      <c r="D22">
        <v>107</v>
      </c>
      <c r="E22" t="str">
        <v>failed</v>
      </c>
      <c r="F22">
        <v>38</v>
      </c>
    </row>
    <row r="23" spans="1:6" x14ac:dyDescent="0.2">
      <c r="A23" t="s">
        <v>14</v>
      </c>
      <c r="B23">
        <v>558</v>
      </c>
      <c r="C23" t="str">
        <v>successful</v>
      </c>
      <c r="D23">
        <v>134</v>
      </c>
      <c r="E23" t="str">
        <v>failed</v>
      </c>
      <c r="F23">
        <v>12</v>
      </c>
    </row>
    <row r="24" spans="1:6" x14ac:dyDescent="0.2">
      <c r="A24" t="s">
        <v>20</v>
      </c>
      <c r="B24">
        <v>890</v>
      </c>
      <c r="C24" t="str">
        <v>successful</v>
      </c>
      <c r="D24">
        <v>198</v>
      </c>
      <c r="E24" t="str">
        <v>failed</v>
      </c>
      <c r="F24">
        <v>1684</v>
      </c>
    </row>
    <row r="25" spans="1:6" x14ac:dyDescent="0.2">
      <c r="A25" t="s">
        <v>20</v>
      </c>
      <c r="B25">
        <v>142</v>
      </c>
      <c r="C25" t="str">
        <v>successful</v>
      </c>
      <c r="D25">
        <v>111</v>
      </c>
      <c r="E25" t="str">
        <v>failed</v>
      </c>
      <c r="F25">
        <v>56</v>
      </c>
    </row>
    <row r="26" spans="1:6" x14ac:dyDescent="0.2">
      <c r="A26" t="s">
        <v>20</v>
      </c>
      <c r="B26">
        <v>2673</v>
      </c>
      <c r="C26" t="str">
        <v>successful</v>
      </c>
      <c r="D26">
        <v>222</v>
      </c>
      <c r="E26" t="str">
        <v>failed</v>
      </c>
      <c r="F26">
        <v>838</v>
      </c>
    </row>
    <row r="27" spans="1:6" x14ac:dyDescent="0.2">
      <c r="A27" t="s">
        <v>20</v>
      </c>
      <c r="B27">
        <v>163</v>
      </c>
      <c r="C27" t="str">
        <v>successful</v>
      </c>
      <c r="D27">
        <v>6212</v>
      </c>
      <c r="E27" t="str">
        <v>failed</v>
      </c>
      <c r="F27">
        <v>1000</v>
      </c>
    </row>
    <row r="28" spans="1:6" x14ac:dyDescent="0.2">
      <c r="A28" t="s">
        <v>74</v>
      </c>
      <c r="B28">
        <v>1480</v>
      </c>
      <c r="C28" t="str">
        <v>successful</v>
      </c>
      <c r="D28">
        <v>98</v>
      </c>
      <c r="E28" t="str">
        <v>failed</v>
      </c>
      <c r="F28">
        <v>1482</v>
      </c>
    </row>
    <row r="29" spans="1:6" x14ac:dyDescent="0.2">
      <c r="A29" t="s">
        <v>14</v>
      </c>
      <c r="B29">
        <v>15</v>
      </c>
      <c r="C29" t="str">
        <v>successful</v>
      </c>
      <c r="D29">
        <v>92</v>
      </c>
      <c r="E29" t="str">
        <v>failed</v>
      </c>
      <c r="F29">
        <v>106</v>
      </c>
    </row>
    <row r="30" spans="1:6" x14ac:dyDescent="0.2">
      <c r="A30" t="s">
        <v>20</v>
      </c>
      <c r="B30">
        <v>2220</v>
      </c>
      <c r="C30" t="str">
        <v>successful</v>
      </c>
      <c r="D30">
        <v>149</v>
      </c>
      <c r="E30" t="str">
        <v>failed</v>
      </c>
      <c r="F30">
        <v>679</v>
      </c>
    </row>
    <row r="31" spans="1:6" x14ac:dyDescent="0.2">
      <c r="A31" t="s">
        <v>20</v>
      </c>
      <c r="B31">
        <v>1606</v>
      </c>
      <c r="C31" t="str">
        <v>successful</v>
      </c>
      <c r="D31">
        <v>2431</v>
      </c>
      <c r="E31" t="str">
        <v>failed</v>
      </c>
      <c r="F31">
        <v>1220</v>
      </c>
    </row>
    <row r="32" spans="1:6" x14ac:dyDescent="0.2">
      <c r="A32" t="s">
        <v>20</v>
      </c>
      <c r="B32">
        <v>129</v>
      </c>
      <c r="C32" t="str">
        <v>successful</v>
      </c>
      <c r="D32">
        <v>303</v>
      </c>
      <c r="E32" t="str">
        <v>failed</v>
      </c>
      <c r="F32">
        <v>1</v>
      </c>
    </row>
    <row r="33" spans="1:6" x14ac:dyDescent="0.2">
      <c r="A33" t="s">
        <v>20</v>
      </c>
      <c r="B33">
        <v>226</v>
      </c>
      <c r="C33" t="str">
        <v>successful</v>
      </c>
      <c r="D33">
        <v>209</v>
      </c>
      <c r="E33" t="str">
        <v>failed</v>
      </c>
      <c r="F33">
        <v>37</v>
      </c>
    </row>
    <row r="34" spans="1:6" x14ac:dyDescent="0.2">
      <c r="A34" t="s">
        <v>14</v>
      </c>
      <c r="B34">
        <v>2307</v>
      </c>
      <c r="C34" t="str">
        <v>successful</v>
      </c>
      <c r="D34">
        <v>131</v>
      </c>
      <c r="E34" t="str">
        <v>failed</v>
      </c>
      <c r="F34">
        <v>60</v>
      </c>
    </row>
    <row r="35" spans="1:6" x14ac:dyDescent="0.2">
      <c r="A35" t="s">
        <v>20</v>
      </c>
      <c r="B35">
        <v>5419</v>
      </c>
      <c r="C35" t="str">
        <v>successful</v>
      </c>
      <c r="D35">
        <v>164</v>
      </c>
      <c r="E35" t="str">
        <v>failed</v>
      </c>
      <c r="F35">
        <v>296</v>
      </c>
    </row>
    <row r="36" spans="1:6" x14ac:dyDescent="0.2">
      <c r="A36" t="s">
        <v>20</v>
      </c>
      <c r="B36">
        <v>165</v>
      </c>
      <c r="C36" t="str">
        <v>successful</v>
      </c>
      <c r="D36">
        <v>201</v>
      </c>
      <c r="E36" t="str">
        <v>failed</v>
      </c>
      <c r="F36">
        <v>3304</v>
      </c>
    </row>
    <row r="37" spans="1:6" x14ac:dyDescent="0.2">
      <c r="A37" t="s">
        <v>20</v>
      </c>
      <c r="B37">
        <v>1965</v>
      </c>
      <c r="C37" t="str">
        <v>successful</v>
      </c>
      <c r="D37">
        <v>211</v>
      </c>
      <c r="E37" t="str">
        <v>failed</v>
      </c>
      <c r="F37">
        <v>73</v>
      </c>
    </row>
    <row r="38" spans="1:6" x14ac:dyDescent="0.2">
      <c r="A38" t="s">
        <v>20</v>
      </c>
      <c r="B38">
        <v>16</v>
      </c>
      <c r="C38" t="str">
        <v>successful</v>
      </c>
      <c r="D38">
        <v>128</v>
      </c>
      <c r="E38" t="str">
        <v>failed</v>
      </c>
      <c r="F38">
        <v>3387</v>
      </c>
    </row>
    <row r="39" spans="1:6" x14ac:dyDescent="0.2">
      <c r="A39" t="s">
        <v>20</v>
      </c>
      <c r="B39">
        <v>107</v>
      </c>
      <c r="C39" t="str">
        <v>successful</v>
      </c>
      <c r="D39">
        <v>1600</v>
      </c>
      <c r="E39" t="str">
        <v>failed</v>
      </c>
      <c r="F39">
        <v>662</v>
      </c>
    </row>
    <row r="40" spans="1:6" x14ac:dyDescent="0.2">
      <c r="A40" t="s">
        <v>20</v>
      </c>
      <c r="B40">
        <v>134</v>
      </c>
      <c r="C40" t="str">
        <v>successful</v>
      </c>
      <c r="D40">
        <v>249</v>
      </c>
      <c r="E40" t="str">
        <v>failed</v>
      </c>
      <c r="F40">
        <v>774</v>
      </c>
    </row>
    <row r="41" spans="1:6" x14ac:dyDescent="0.2">
      <c r="A41" t="s">
        <v>14</v>
      </c>
      <c r="B41">
        <v>88</v>
      </c>
      <c r="C41" t="str">
        <v>successful</v>
      </c>
      <c r="D41">
        <v>236</v>
      </c>
      <c r="E41" t="str">
        <v>failed</v>
      </c>
      <c r="F41">
        <v>672</v>
      </c>
    </row>
    <row r="42" spans="1:6" x14ac:dyDescent="0.2">
      <c r="A42" t="s">
        <v>20</v>
      </c>
      <c r="B42">
        <v>198</v>
      </c>
      <c r="C42" t="str">
        <v>successful</v>
      </c>
      <c r="D42">
        <v>4065</v>
      </c>
      <c r="E42" t="str">
        <v>failed</v>
      </c>
      <c r="F42">
        <v>940</v>
      </c>
    </row>
    <row r="43" spans="1:6" x14ac:dyDescent="0.2">
      <c r="A43" t="s">
        <v>20</v>
      </c>
      <c r="B43">
        <v>111</v>
      </c>
      <c r="C43" t="str">
        <v>successful</v>
      </c>
      <c r="D43">
        <v>246</v>
      </c>
      <c r="E43" t="str">
        <v>failed</v>
      </c>
      <c r="F43">
        <v>117</v>
      </c>
    </row>
    <row r="44" spans="1:6" x14ac:dyDescent="0.2">
      <c r="A44" t="s">
        <v>20</v>
      </c>
      <c r="B44">
        <v>222</v>
      </c>
      <c r="C44" t="str">
        <v>successful</v>
      </c>
      <c r="D44">
        <v>2475</v>
      </c>
      <c r="E44" t="str">
        <v>failed</v>
      </c>
      <c r="F44">
        <v>115</v>
      </c>
    </row>
    <row r="45" spans="1:6" x14ac:dyDescent="0.2">
      <c r="A45" t="s">
        <v>20</v>
      </c>
      <c r="B45">
        <v>6212</v>
      </c>
      <c r="C45" t="str">
        <v>successful</v>
      </c>
      <c r="D45">
        <v>76</v>
      </c>
      <c r="E45" t="str">
        <v>failed</v>
      </c>
      <c r="F45">
        <v>326</v>
      </c>
    </row>
    <row r="46" spans="1:6" x14ac:dyDescent="0.2">
      <c r="A46" t="s">
        <v>20</v>
      </c>
      <c r="B46">
        <v>98</v>
      </c>
      <c r="C46" t="str">
        <v>successful</v>
      </c>
      <c r="D46">
        <v>54</v>
      </c>
      <c r="E46" t="str">
        <v>failed</v>
      </c>
      <c r="F46">
        <v>1</v>
      </c>
    </row>
    <row r="47" spans="1:6" x14ac:dyDescent="0.2">
      <c r="A47" t="s">
        <v>14</v>
      </c>
      <c r="B47">
        <v>48</v>
      </c>
      <c r="C47" t="str">
        <v>successful</v>
      </c>
      <c r="D47">
        <v>88</v>
      </c>
      <c r="E47" t="str">
        <v>failed</v>
      </c>
      <c r="F47">
        <v>1467</v>
      </c>
    </row>
    <row r="48" spans="1:6" x14ac:dyDescent="0.2">
      <c r="A48" t="s">
        <v>20</v>
      </c>
      <c r="B48">
        <v>92</v>
      </c>
      <c r="C48" t="str">
        <v>successful</v>
      </c>
      <c r="D48">
        <v>85</v>
      </c>
      <c r="E48" t="str">
        <v>failed</v>
      </c>
      <c r="F48">
        <v>5681</v>
      </c>
    </row>
    <row r="49" spans="1:6" x14ac:dyDescent="0.2">
      <c r="A49" t="s">
        <v>20</v>
      </c>
      <c r="B49">
        <v>149</v>
      </c>
      <c r="C49" t="str">
        <v>successful</v>
      </c>
      <c r="D49">
        <v>170</v>
      </c>
      <c r="E49" t="str">
        <v>failed</v>
      </c>
      <c r="F49">
        <v>1059</v>
      </c>
    </row>
    <row r="50" spans="1:6" x14ac:dyDescent="0.2">
      <c r="A50" t="s">
        <v>20</v>
      </c>
      <c r="B50">
        <v>2431</v>
      </c>
      <c r="C50" t="str">
        <v>successful</v>
      </c>
      <c r="D50">
        <v>330</v>
      </c>
      <c r="E50" t="str">
        <v>failed</v>
      </c>
      <c r="F50">
        <v>1194</v>
      </c>
    </row>
    <row r="51" spans="1:6" x14ac:dyDescent="0.2">
      <c r="A51" t="s">
        <v>20</v>
      </c>
      <c r="B51">
        <v>303</v>
      </c>
      <c r="C51" t="str">
        <v>successful</v>
      </c>
      <c r="D51">
        <v>127</v>
      </c>
      <c r="E51" t="str">
        <v>failed</v>
      </c>
      <c r="F51">
        <v>30</v>
      </c>
    </row>
    <row r="52" spans="1:6" x14ac:dyDescent="0.2">
      <c r="A52" t="s">
        <v>14</v>
      </c>
      <c r="B52">
        <v>1</v>
      </c>
      <c r="C52" t="str">
        <v>successful</v>
      </c>
      <c r="D52">
        <v>411</v>
      </c>
      <c r="E52" t="str">
        <v>failed</v>
      </c>
      <c r="F52">
        <v>75</v>
      </c>
    </row>
    <row r="53" spans="1:6" x14ac:dyDescent="0.2">
      <c r="A53" t="s">
        <v>14</v>
      </c>
      <c r="B53">
        <v>1467</v>
      </c>
      <c r="C53" t="str">
        <v>successful</v>
      </c>
      <c r="D53">
        <v>180</v>
      </c>
      <c r="E53" t="str">
        <v>failed</v>
      </c>
      <c r="F53">
        <v>955</v>
      </c>
    </row>
    <row r="54" spans="1:6" x14ac:dyDescent="0.2">
      <c r="A54" t="s">
        <v>14</v>
      </c>
      <c r="B54">
        <v>75</v>
      </c>
      <c r="C54" t="str">
        <v>successful</v>
      </c>
      <c r="D54">
        <v>374</v>
      </c>
      <c r="E54" t="str">
        <v>failed</v>
      </c>
      <c r="F54">
        <v>67</v>
      </c>
    </row>
    <row r="55" spans="1:6" x14ac:dyDescent="0.2">
      <c r="A55" t="s">
        <v>20</v>
      </c>
      <c r="B55">
        <v>209</v>
      </c>
      <c r="C55" t="str">
        <v>successful</v>
      </c>
      <c r="D55">
        <v>71</v>
      </c>
      <c r="E55" t="str">
        <v>failed</v>
      </c>
      <c r="F55">
        <v>5</v>
      </c>
    </row>
    <row r="56" spans="1:6" x14ac:dyDescent="0.2">
      <c r="A56" t="s">
        <v>14</v>
      </c>
      <c r="B56">
        <v>120</v>
      </c>
      <c r="C56" t="str">
        <v>successful</v>
      </c>
      <c r="D56">
        <v>203</v>
      </c>
      <c r="E56" t="str">
        <v>failed</v>
      </c>
      <c r="F56">
        <v>26</v>
      </c>
    </row>
    <row r="57" spans="1:6" x14ac:dyDescent="0.2">
      <c r="A57" t="s">
        <v>20</v>
      </c>
      <c r="B57">
        <v>131</v>
      </c>
      <c r="C57" t="str">
        <v>successful</v>
      </c>
      <c r="D57">
        <v>113</v>
      </c>
      <c r="E57" t="str">
        <v>failed</v>
      </c>
      <c r="F57">
        <v>1130</v>
      </c>
    </row>
    <row r="58" spans="1:6" x14ac:dyDescent="0.2">
      <c r="A58" t="s">
        <v>20</v>
      </c>
      <c r="B58">
        <v>164</v>
      </c>
      <c r="C58" t="str">
        <v>successful</v>
      </c>
      <c r="D58">
        <v>96</v>
      </c>
      <c r="E58" t="str">
        <v>failed</v>
      </c>
      <c r="F58">
        <v>782</v>
      </c>
    </row>
    <row r="59" spans="1:6" x14ac:dyDescent="0.2">
      <c r="A59" t="s">
        <v>20</v>
      </c>
      <c r="B59">
        <v>201</v>
      </c>
      <c r="C59" t="str">
        <v>successful</v>
      </c>
      <c r="D59">
        <v>498</v>
      </c>
      <c r="E59" t="str">
        <v>failed</v>
      </c>
      <c r="F59">
        <v>210</v>
      </c>
    </row>
    <row r="60" spans="1:6" x14ac:dyDescent="0.2">
      <c r="A60" t="s">
        <v>20</v>
      </c>
      <c r="B60">
        <v>211</v>
      </c>
      <c r="C60" t="str">
        <v>successful</v>
      </c>
      <c r="D60">
        <v>180</v>
      </c>
      <c r="E60" t="str">
        <v>failed</v>
      </c>
      <c r="F60">
        <v>136</v>
      </c>
    </row>
    <row r="61" spans="1:6" x14ac:dyDescent="0.2">
      <c r="A61" t="s">
        <v>20</v>
      </c>
      <c r="B61">
        <v>128</v>
      </c>
      <c r="C61" t="str">
        <v>successful</v>
      </c>
      <c r="D61">
        <v>27</v>
      </c>
      <c r="E61" t="str">
        <v>failed</v>
      </c>
      <c r="F61">
        <v>86</v>
      </c>
    </row>
    <row r="62" spans="1:6" x14ac:dyDescent="0.2">
      <c r="A62" t="s">
        <v>20</v>
      </c>
      <c r="B62">
        <v>1600</v>
      </c>
      <c r="C62" t="str">
        <v>successful</v>
      </c>
      <c r="D62">
        <v>2331</v>
      </c>
      <c r="E62" t="str">
        <v>failed</v>
      </c>
      <c r="F62">
        <v>19</v>
      </c>
    </row>
    <row r="63" spans="1:6" x14ac:dyDescent="0.2">
      <c r="A63" t="s">
        <v>14</v>
      </c>
      <c r="B63">
        <v>2253</v>
      </c>
      <c r="C63" t="str">
        <v>successful</v>
      </c>
      <c r="D63">
        <v>113</v>
      </c>
      <c r="E63" t="str">
        <v>failed</v>
      </c>
      <c r="F63">
        <v>886</v>
      </c>
    </row>
    <row r="64" spans="1:6" x14ac:dyDescent="0.2">
      <c r="A64" t="s">
        <v>20</v>
      </c>
      <c r="B64">
        <v>249</v>
      </c>
      <c r="C64" t="str">
        <v>successful</v>
      </c>
      <c r="D64">
        <v>164</v>
      </c>
      <c r="E64" t="str">
        <v>failed</v>
      </c>
      <c r="F64">
        <v>35</v>
      </c>
    </row>
    <row r="65" spans="1:6" x14ac:dyDescent="0.2">
      <c r="A65" t="s">
        <v>14</v>
      </c>
      <c r="B65">
        <v>5</v>
      </c>
      <c r="C65" t="str">
        <v>successful</v>
      </c>
      <c r="D65">
        <v>164</v>
      </c>
      <c r="E65" t="str">
        <v>failed</v>
      </c>
      <c r="F65">
        <v>24</v>
      </c>
    </row>
    <row r="66" spans="1:6" x14ac:dyDescent="0.2">
      <c r="A66" t="s">
        <v>14</v>
      </c>
      <c r="B66">
        <v>38</v>
      </c>
      <c r="C66" t="str">
        <v>successful</v>
      </c>
      <c r="D66">
        <v>336</v>
      </c>
      <c r="E66" t="str">
        <v>failed</v>
      </c>
      <c r="F66">
        <v>86</v>
      </c>
    </row>
    <row r="67" spans="1:6" x14ac:dyDescent="0.2">
      <c r="A67" t="s">
        <v>20</v>
      </c>
      <c r="B67">
        <v>236</v>
      </c>
      <c r="C67" t="str">
        <v>successful</v>
      </c>
      <c r="D67">
        <v>1917</v>
      </c>
      <c r="E67" t="str">
        <v>failed</v>
      </c>
      <c r="F67">
        <v>243</v>
      </c>
    </row>
    <row r="68" spans="1:6" x14ac:dyDescent="0.2">
      <c r="A68" t="s">
        <v>14</v>
      </c>
      <c r="B68">
        <v>12</v>
      </c>
      <c r="C68" t="str">
        <v>successful</v>
      </c>
      <c r="D68">
        <v>95</v>
      </c>
      <c r="E68" t="str">
        <v>failed</v>
      </c>
      <c r="F68">
        <v>65</v>
      </c>
    </row>
    <row r="69" spans="1:6" x14ac:dyDescent="0.2">
      <c r="A69" t="s">
        <v>20</v>
      </c>
      <c r="B69">
        <v>4065</v>
      </c>
      <c r="C69" t="str">
        <v>successful</v>
      </c>
      <c r="D69">
        <v>147</v>
      </c>
      <c r="E69" t="str">
        <v>failed</v>
      </c>
      <c r="F69">
        <v>100</v>
      </c>
    </row>
    <row r="70" spans="1:6" x14ac:dyDescent="0.2">
      <c r="A70" t="s">
        <v>20</v>
      </c>
      <c r="B70">
        <v>246</v>
      </c>
      <c r="C70" t="str">
        <v>successful</v>
      </c>
      <c r="D70">
        <v>86</v>
      </c>
      <c r="E70" t="str">
        <v>failed</v>
      </c>
      <c r="F70">
        <v>168</v>
      </c>
    </row>
    <row r="71" spans="1:6" x14ac:dyDescent="0.2">
      <c r="A71" t="s">
        <v>74</v>
      </c>
      <c r="B71">
        <v>17</v>
      </c>
      <c r="C71" t="str">
        <v>successful</v>
      </c>
      <c r="D71">
        <v>83</v>
      </c>
      <c r="E71" t="str">
        <v>failed</v>
      </c>
      <c r="F71">
        <v>13</v>
      </c>
    </row>
    <row r="72" spans="1:6" x14ac:dyDescent="0.2">
      <c r="A72" t="s">
        <v>20</v>
      </c>
      <c r="B72">
        <v>2475</v>
      </c>
      <c r="C72" t="str">
        <v>successful</v>
      </c>
      <c r="D72">
        <v>676</v>
      </c>
      <c r="E72" t="str">
        <v>failed</v>
      </c>
      <c r="F72">
        <v>1</v>
      </c>
    </row>
    <row r="73" spans="1:6" x14ac:dyDescent="0.2">
      <c r="A73" t="s">
        <v>20</v>
      </c>
      <c r="B73">
        <v>76</v>
      </c>
      <c r="C73" t="str">
        <v>successful</v>
      </c>
      <c r="D73">
        <v>361</v>
      </c>
      <c r="E73" t="str">
        <v>failed</v>
      </c>
      <c r="F73">
        <v>40</v>
      </c>
    </row>
    <row r="74" spans="1:6" x14ac:dyDescent="0.2">
      <c r="A74" t="s">
        <v>20</v>
      </c>
      <c r="B74">
        <v>54</v>
      </c>
      <c r="C74" t="str">
        <v>successful</v>
      </c>
      <c r="D74">
        <v>131</v>
      </c>
      <c r="E74" t="str">
        <v>failed</v>
      </c>
      <c r="F74">
        <v>226</v>
      </c>
    </row>
    <row r="75" spans="1:6" x14ac:dyDescent="0.2">
      <c r="A75" t="s">
        <v>20</v>
      </c>
      <c r="B75">
        <v>88</v>
      </c>
      <c r="C75" t="str">
        <v>successful</v>
      </c>
      <c r="D75">
        <v>126</v>
      </c>
      <c r="E75" t="str">
        <v>failed</v>
      </c>
      <c r="F75">
        <v>1625</v>
      </c>
    </row>
    <row r="76" spans="1:6" x14ac:dyDescent="0.2">
      <c r="A76" t="s">
        <v>20</v>
      </c>
      <c r="B76">
        <v>85</v>
      </c>
      <c r="C76" t="str">
        <v>successful</v>
      </c>
      <c r="D76">
        <v>275</v>
      </c>
      <c r="E76" t="str">
        <v>failed</v>
      </c>
      <c r="F76">
        <v>143</v>
      </c>
    </row>
    <row r="77" spans="1:6" x14ac:dyDescent="0.2">
      <c r="A77" t="s">
        <v>20</v>
      </c>
      <c r="B77">
        <v>170</v>
      </c>
      <c r="C77" t="str">
        <v>successful</v>
      </c>
      <c r="D77">
        <v>67</v>
      </c>
      <c r="E77" t="str">
        <v>failed</v>
      </c>
      <c r="F77">
        <v>934</v>
      </c>
    </row>
    <row r="78" spans="1:6" x14ac:dyDescent="0.2">
      <c r="A78" t="s">
        <v>14</v>
      </c>
      <c r="B78">
        <v>1684</v>
      </c>
      <c r="C78" t="str">
        <v>successful</v>
      </c>
      <c r="D78">
        <v>154</v>
      </c>
      <c r="E78" t="str">
        <v>failed</v>
      </c>
      <c r="F78">
        <v>17</v>
      </c>
    </row>
    <row r="79" spans="1:6" x14ac:dyDescent="0.2">
      <c r="A79" t="s">
        <v>14</v>
      </c>
      <c r="B79">
        <v>56</v>
      </c>
      <c r="C79" t="str">
        <v>successful</v>
      </c>
      <c r="D79">
        <v>1782</v>
      </c>
      <c r="E79" t="str">
        <v>failed</v>
      </c>
      <c r="F79">
        <v>2179</v>
      </c>
    </row>
    <row r="80" spans="1:6" x14ac:dyDescent="0.2">
      <c r="A80" t="s">
        <v>20</v>
      </c>
      <c r="B80">
        <v>330</v>
      </c>
      <c r="C80" t="str">
        <v>successful</v>
      </c>
      <c r="D80">
        <v>903</v>
      </c>
      <c r="E80" t="str">
        <v>failed</v>
      </c>
      <c r="F80">
        <v>931</v>
      </c>
    </row>
    <row r="81" spans="1:6" x14ac:dyDescent="0.2">
      <c r="A81" t="s">
        <v>14</v>
      </c>
      <c r="B81">
        <v>838</v>
      </c>
      <c r="C81" t="str">
        <v>successful</v>
      </c>
      <c r="D81">
        <v>94</v>
      </c>
      <c r="E81" t="str">
        <v>failed</v>
      </c>
      <c r="F81">
        <v>92</v>
      </c>
    </row>
    <row r="82" spans="1:6" x14ac:dyDescent="0.2">
      <c r="A82" t="s">
        <v>20</v>
      </c>
      <c r="B82">
        <v>127</v>
      </c>
      <c r="C82" t="str">
        <v>successful</v>
      </c>
      <c r="D82">
        <v>180</v>
      </c>
      <c r="E82" t="str">
        <v>failed</v>
      </c>
      <c r="F82">
        <v>57</v>
      </c>
    </row>
    <row r="83" spans="1:6" x14ac:dyDescent="0.2">
      <c r="A83" t="s">
        <v>20</v>
      </c>
      <c r="B83">
        <v>411</v>
      </c>
      <c r="C83" t="str">
        <v>successful</v>
      </c>
      <c r="D83">
        <v>533</v>
      </c>
      <c r="E83" t="str">
        <v>failed</v>
      </c>
      <c r="F83">
        <v>41</v>
      </c>
    </row>
    <row r="84" spans="1:6" x14ac:dyDescent="0.2">
      <c r="A84" t="s">
        <v>20</v>
      </c>
      <c r="B84">
        <v>180</v>
      </c>
      <c r="C84" t="str">
        <v>successful</v>
      </c>
      <c r="D84">
        <v>2443</v>
      </c>
      <c r="E84" t="str">
        <v>failed</v>
      </c>
      <c r="F84">
        <v>1</v>
      </c>
    </row>
    <row r="85" spans="1:6" x14ac:dyDescent="0.2">
      <c r="A85" t="s">
        <v>14</v>
      </c>
      <c r="B85">
        <v>1000</v>
      </c>
      <c r="C85" t="str">
        <v>successful</v>
      </c>
      <c r="D85">
        <v>89</v>
      </c>
      <c r="E85" t="str">
        <v>failed</v>
      </c>
      <c r="F85">
        <v>101</v>
      </c>
    </row>
    <row r="86" spans="1:6" x14ac:dyDescent="0.2">
      <c r="A86" t="s">
        <v>20</v>
      </c>
      <c r="B86">
        <v>374</v>
      </c>
      <c r="C86" t="str">
        <v>successful</v>
      </c>
      <c r="D86">
        <v>159</v>
      </c>
      <c r="E86" t="str">
        <v>failed</v>
      </c>
      <c r="F86">
        <v>1335</v>
      </c>
    </row>
    <row r="87" spans="1:6" x14ac:dyDescent="0.2">
      <c r="A87" t="s">
        <v>20</v>
      </c>
      <c r="B87">
        <v>71</v>
      </c>
      <c r="C87" t="str">
        <v>successful</v>
      </c>
      <c r="D87">
        <v>50</v>
      </c>
      <c r="E87" t="str">
        <v>failed</v>
      </c>
      <c r="F87">
        <v>15</v>
      </c>
    </row>
    <row r="88" spans="1:6" x14ac:dyDescent="0.2">
      <c r="A88" t="s">
        <v>20</v>
      </c>
      <c r="B88">
        <v>203</v>
      </c>
      <c r="C88" t="str">
        <v>successful</v>
      </c>
      <c r="D88">
        <v>186</v>
      </c>
      <c r="E88" t="str">
        <v>failed</v>
      </c>
      <c r="F88">
        <v>454</v>
      </c>
    </row>
    <row r="89" spans="1:6" x14ac:dyDescent="0.2">
      <c r="A89" t="s">
        <v>14</v>
      </c>
      <c r="B89">
        <v>1482</v>
      </c>
      <c r="C89" t="str">
        <v>successful</v>
      </c>
      <c r="D89">
        <v>1071</v>
      </c>
      <c r="E89" t="str">
        <v>failed</v>
      </c>
      <c r="F89">
        <v>3182</v>
      </c>
    </row>
    <row r="90" spans="1:6" x14ac:dyDescent="0.2">
      <c r="A90" t="s">
        <v>20</v>
      </c>
      <c r="B90">
        <v>113</v>
      </c>
      <c r="C90" t="str">
        <v>successful</v>
      </c>
      <c r="D90">
        <v>117</v>
      </c>
      <c r="E90" t="str">
        <v>failed</v>
      </c>
      <c r="F90">
        <v>15</v>
      </c>
    </row>
    <row r="91" spans="1:6" x14ac:dyDescent="0.2">
      <c r="A91" t="s">
        <v>20</v>
      </c>
      <c r="B91">
        <v>96</v>
      </c>
      <c r="C91" t="str">
        <v>successful</v>
      </c>
      <c r="D91">
        <v>70</v>
      </c>
      <c r="E91" t="str">
        <v>failed</v>
      </c>
      <c r="F91">
        <v>133</v>
      </c>
    </row>
    <row r="92" spans="1:6" x14ac:dyDescent="0.2">
      <c r="A92" t="s">
        <v>14</v>
      </c>
      <c r="B92">
        <v>106</v>
      </c>
      <c r="C92" t="str">
        <v>successful</v>
      </c>
      <c r="D92">
        <v>135</v>
      </c>
      <c r="E92" t="str">
        <v>failed</v>
      </c>
      <c r="F92">
        <v>2062</v>
      </c>
    </row>
    <row r="93" spans="1:6" x14ac:dyDescent="0.2">
      <c r="A93" t="s">
        <v>14</v>
      </c>
      <c r="B93">
        <v>679</v>
      </c>
      <c r="C93" t="str">
        <v>successful</v>
      </c>
      <c r="D93">
        <v>768</v>
      </c>
      <c r="E93" t="str">
        <v>failed</v>
      </c>
      <c r="F93">
        <v>29</v>
      </c>
    </row>
    <row r="94" spans="1:6" x14ac:dyDescent="0.2">
      <c r="A94" t="s">
        <v>20</v>
      </c>
      <c r="B94">
        <v>498</v>
      </c>
      <c r="C94" t="str">
        <v>successful</v>
      </c>
      <c r="D94">
        <v>199</v>
      </c>
      <c r="E94" t="str">
        <v>failed</v>
      </c>
      <c r="F94">
        <v>132</v>
      </c>
    </row>
    <row r="95" spans="1:6" x14ac:dyDescent="0.2">
      <c r="A95" t="s">
        <v>74</v>
      </c>
      <c r="B95">
        <v>610</v>
      </c>
      <c r="C95" t="str">
        <v>successful</v>
      </c>
      <c r="D95">
        <v>107</v>
      </c>
      <c r="E95" t="str">
        <v>failed</v>
      </c>
      <c r="F95">
        <v>137</v>
      </c>
    </row>
    <row r="96" spans="1:6" x14ac:dyDescent="0.2">
      <c r="A96" t="s">
        <v>20</v>
      </c>
      <c r="B96">
        <v>180</v>
      </c>
      <c r="C96" t="str">
        <v>successful</v>
      </c>
      <c r="D96">
        <v>195</v>
      </c>
      <c r="E96" t="str">
        <v>failed</v>
      </c>
      <c r="F96">
        <v>908</v>
      </c>
    </row>
    <row r="97" spans="1:6" x14ac:dyDescent="0.2">
      <c r="A97" t="s">
        <v>20</v>
      </c>
      <c r="B97">
        <v>27</v>
      </c>
      <c r="C97" t="str">
        <v>successful</v>
      </c>
      <c r="D97">
        <v>3376</v>
      </c>
      <c r="E97" t="str">
        <v>failed</v>
      </c>
      <c r="F97">
        <v>10</v>
      </c>
    </row>
    <row r="98" spans="1:6" x14ac:dyDescent="0.2">
      <c r="A98" t="s">
        <v>20</v>
      </c>
      <c r="B98">
        <v>2331</v>
      </c>
      <c r="C98" t="str">
        <v>successful</v>
      </c>
      <c r="D98">
        <v>41</v>
      </c>
      <c r="E98" t="str">
        <v>failed</v>
      </c>
      <c r="F98">
        <v>1910</v>
      </c>
    </row>
    <row r="99" spans="1:6" x14ac:dyDescent="0.2">
      <c r="A99" t="s">
        <v>20</v>
      </c>
      <c r="B99">
        <v>113</v>
      </c>
      <c r="C99" t="str">
        <v>successful</v>
      </c>
      <c r="D99">
        <v>1821</v>
      </c>
      <c r="E99" t="str">
        <v>failed</v>
      </c>
      <c r="F99">
        <v>38</v>
      </c>
    </row>
    <row r="100" spans="1:6" x14ac:dyDescent="0.2">
      <c r="A100" t="s">
        <v>14</v>
      </c>
      <c r="B100">
        <v>1220</v>
      </c>
      <c r="C100" t="str">
        <v>successful</v>
      </c>
      <c r="D100">
        <v>164</v>
      </c>
      <c r="E100" t="str">
        <v>failed</v>
      </c>
      <c r="F100">
        <v>104</v>
      </c>
    </row>
    <row r="101" spans="1:6" x14ac:dyDescent="0.2">
      <c r="A101" t="s">
        <v>20</v>
      </c>
      <c r="B101">
        <v>164</v>
      </c>
      <c r="C101" t="str">
        <v>successful</v>
      </c>
      <c r="D101">
        <v>157</v>
      </c>
      <c r="E101" t="str">
        <v>failed</v>
      </c>
      <c r="F101">
        <v>49</v>
      </c>
    </row>
    <row r="102" spans="1:6" x14ac:dyDescent="0.2">
      <c r="A102" t="s">
        <v>14</v>
      </c>
      <c r="B102">
        <v>1</v>
      </c>
      <c r="C102" t="str">
        <v>successful</v>
      </c>
      <c r="D102">
        <v>246</v>
      </c>
      <c r="E102" t="str">
        <v>failed</v>
      </c>
      <c r="F102">
        <v>1</v>
      </c>
    </row>
    <row r="103" spans="1:6" x14ac:dyDescent="0.2">
      <c r="A103" t="s">
        <v>20</v>
      </c>
      <c r="B103">
        <v>164</v>
      </c>
      <c r="C103" t="str">
        <v>successful</v>
      </c>
      <c r="D103">
        <v>1396</v>
      </c>
      <c r="E103" t="str">
        <v>failed</v>
      </c>
      <c r="F103">
        <v>245</v>
      </c>
    </row>
    <row r="104" spans="1:6" x14ac:dyDescent="0.2">
      <c r="A104" t="s">
        <v>20</v>
      </c>
      <c r="B104">
        <v>336</v>
      </c>
      <c r="C104" t="str">
        <v>successful</v>
      </c>
      <c r="D104">
        <v>2506</v>
      </c>
      <c r="E104" t="str">
        <v>failed</v>
      </c>
      <c r="F104">
        <v>32</v>
      </c>
    </row>
    <row r="105" spans="1:6" x14ac:dyDescent="0.2">
      <c r="A105" t="s">
        <v>14</v>
      </c>
      <c r="B105">
        <v>37</v>
      </c>
      <c r="C105" t="str">
        <v>successful</v>
      </c>
      <c r="D105">
        <v>244</v>
      </c>
      <c r="E105" t="str">
        <v>failed</v>
      </c>
      <c r="F105">
        <v>7</v>
      </c>
    </row>
    <row r="106" spans="1:6" x14ac:dyDescent="0.2">
      <c r="A106" t="s">
        <v>20</v>
      </c>
      <c r="B106">
        <v>1917</v>
      </c>
      <c r="C106" t="str">
        <v>successful</v>
      </c>
      <c r="D106">
        <v>146</v>
      </c>
      <c r="E106" t="str">
        <v>failed</v>
      </c>
      <c r="F106">
        <v>803</v>
      </c>
    </row>
    <row r="107" spans="1:6" x14ac:dyDescent="0.2">
      <c r="A107" t="s">
        <v>20</v>
      </c>
      <c r="B107">
        <v>95</v>
      </c>
      <c r="C107" t="str">
        <v>successful</v>
      </c>
      <c r="D107">
        <v>1267</v>
      </c>
      <c r="E107" t="str">
        <v>failed</v>
      </c>
      <c r="F107">
        <v>16</v>
      </c>
    </row>
    <row r="108" spans="1:6" x14ac:dyDescent="0.2">
      <c r="A108" t="s">
        <v>20</v>
      </c>
      <c r="B108">
        <v>147</v>
      </c>
      <c r="C108" t="str">
        <v>successful</v>
      </c>
      <c r="D108">
        <v>1561</v>
      </c>
      <c r="E108" t="str">
        <v>failed</v>
      </c>
      <c r="F108">
        <v>31</v>
      </c>
    </row>
    <row r="109" spans="1:6" x14ac:dyDescent="0.2">
      <c r="A109" t="s">
        <v>20</v>
      </c>
      <c r="B109">
        <v>86</v>
      </c>
      <c r="C109" t="str">
        <v>successful</v>
      </c>
      <c r="D109">
        <v>48</v>
      </c>
      <c r="E109" t="str">
        <v>failed</v>
      </c>
      <c r="F109">
        <v>108</v>
      </c>
    </row>
    <row r="110" spans="1:6" x14ac:dyDescent="0.2">
      <c r="A110" t="s">
        <v>20</v>
      </c>
      <c r="B110">
        <v>83</v>
      </c>
      <c r="C110" t="str">
        <v>successful</v>
      </c>
      <c r="D110">
        <v>2739</v>
      </c>
      <c r="E110" t="str">
        <v>failed</v>
      </c>
      <c r="F110">
        <v>30</v>
      </c>
    </row>
    <row r="111" spans="1:6" x14ac:dyDescent="0.2">
      <c r="A111" t="s">
        <v>14</v>
      </c>
      <c r="B111">
        <v>60</v>
      </c>
      <c r="C111" t="str">
        <v>successful</v>
      </c>
      <c r="D111">
        <v>3537</v>
      </c>
      <c r="E111" t="str">
        <v>failed</v>
      </c>
      <c r="F111">
        <v>17</v>
      </c>
    </row>
    <row r="112" spans="1:6" x14ac:dyDescent="0.2">
      <c r="A112" t="s">
        <v>14</v>
      </c>
      <c r="B112">
        <v>296</v>
      </c>
      <c r="C112" t="str">
        <v>successful</v>
      </c>
      <c r="D112">
        <v>2107</v>
      </c>
      <c r="E112" t="str">
        <v>failed</v>
      </c>
      <c r="F112">
        <v>80</v>
      </c>
    </row>
    <row r="113" spans="1:6" x14ac:dyDescent="0.2">
      <c r="A113" t="s">
        <v>20</v>
      </c>
      <c r="B113">
        <v>676</v>
      </c>
      <c r="C113" t="str">
        <v>successful</v>
      </c>
      <c r="D113">
        <v>3318</v>
      </c>
      <c r="E113" t="str">
        <v>failed</v>
      </c>
      <c r="F113">
        <v>2468</v>
      </c>
    </row>
    <row r="114" spans="1:6" x14ac:dyDescent="0.2">
      <c r="A114" t="s">
        <v>20</v>
      </c>
      <c r="B114">
        <v>361</v>
      </c>
      <c r="C114" t="str">
        <v>successful</v>
      </c>
      <c r="D114">
        <v>340</v>
      </c>
      <c r="E114" t="str">
        <v>failed</v>
      </c>
      <c r="F114">
        <v>26</v>
      </c>
    </row>
    <row r="115" spans="1:6" x14ac:dyDescent="0.2">
      <c r="A115" t="s">
        <v>20</v>
      </c>
      <c r="B115">
        <v>131</v>
      </c>
      <c r="C115" t="str">
        <v>successful</v>
      </c>
      <c r="D115">
        <v>1442</v>
      </c>
      <c r="E115" t="str">
        <v>failed</v>
      </c>
      <c r="F115">
        <v>73</v>
      </c>
    </row>
    <row r="116" spans="1:6" x14ac:dyDescent="0.2">
      <c r="A116" t="s">
        <v>20</v>
      </c>
      <c r="B116">
        <v>126</v>
      </c>
      <c r="C116" t="str">
        <v>successful</v>
      </c>
      <c r="D116">
        <v>126</v>
      </c>
      <c r="E116" t="str">
        <v>failed</v>
      </c>
      <c r="F116">
        <v>128</v>
      </c>
    </row>
    <row r="117" spans="1:6" x14ac:dyDescent="0.2">
      <c r="A117" t="s">
        <v>14</v>
      </c>
      <c r="B117">
        <v>3304</v>
      </c>
      <c r="C117" t="str">
        <v>successful</v>
      </c>
      <c r="D117">
        <v>524</v>
      </c>
      <c r="E117" t="str">
        <v>failed</v>
      </c>
      <c r="F117">
        <v>33</v>
      </c>
    </row>
    <row r="118" spans="1:6" x14ac:dyDescent="0.2">
      <c r="A118" t="s">
        <v>14</v>
      </c>
      <c r="B118">
        <v>73</v>
      </c>
      <c r="C118" t="str">
        <v>successful</v>
      </c>
      <c r="D118">
        <v>1989</v>
      </c>
      <c r="E118" t="str">
        <v>failed</v>
      </c>
      <c r="F118">
        <v>1072</v>
      </c>
    </row>
    <row r="119" spans="1:6" x14ac:dyDescent="0.2">
      <c r="A119" t="s">
        <v>20</v>
      </c>
      <c r="B119">
        <v>275</v>
      </c>
      <c r="C119" t="str">
        <v>successful</v>
      </c>
      <c r="D119">
        <v>157</v>
      </c>
      <c r="E119" t="str">
        <v>failed</v>
      </c>
      <c r="F119">
        <v>393</v>
      </c>
    </row>
    <row r="120" spans="1:6" x14ac:dyDescent="0.2">
      <c r="A120" t="s">
        <v>20</v>
      </c>
      <c r="B120">
        <v>67</v>
      </c>
      <c r="C120" t="str">
        <v>successful</v>
      </c>
      <c r="D120">
        <v>4498</v>
      </c>
      <c r="E120" t="str">
        <v>failed</v>
      </c>
      <c r="F120">
        <v>1257</v>
      </c>
    </row>
    <row r="121" spans="1:6" x14ac:dyDescent="0.2">
      <c r="A121" t="s">
        <v>20</v>
      </c>
      <c r="B121">
        <v>154</v>
      </c>
      <c r="C121" t="str">
        <v>successful</v>
      </c>
      <c r="D121">
        <v>80</v>
      </c>
      <c r="E121" t="str">
        <v>failed</v>
      </c>
      <c r="F121">
        <v>328</v>
      </c>
    </row>
    <row r="122" spans="1:6" x14ac:dyDescent="0.2">
      <c r="A122" t="s">
        <v>20</v>
      </c>
      <c r="B122">
        <v>1782</v>
      </c>
      <c r="C122" t="str">
        <v>successful</v>
      </c>
      <c r="D122">
        <v>43</v>
      </c>
      <c r="E122" t="str">
        <v>failed</v>
      </c>
      <c r="F122">
        <v>147</v>
      </c>
    </row>
    <row r="123" spans="1:6" x14ac:dyDescent="0.2">
      <c r="A123" t="s">
        <v>20</v>
      </c>
      <c r="B123">
        <v>903</v>
      </c>
      <c r="C123" t="str">
        <v>successful</v>
      </c>
      <c r="D123">
        <v>2053</v>
      </c>
      <c r="E123" t="str">
        <v>failed</v>
      </c>
      <c r="F123">
        <v>830</v>
      </c>
    </row>
    <row r="124" spans="1:6" x14ac:dyDescent="0.2">
      <c r="A124" t="s">
        <v>14</v>
      </c>
      <c r="B124">
        <v>3387</v>
      </c>
      <c r="C124" t="str">
        <v>successful</v>
      </c>
      <c r="D124">
        <v>168</v>
      </c>
      <c r="E124" t="str">
        <v>failed</v>
      </c>
      <c r="F124">
        <v>331</v>
      </c>
    </row>
    <row r="125" spans="1:6" x14ac:dyDescent="0.2">
      <c r="A125" t="s">
        <v>14</v>
      </c>
      <c r="B125">
        <v>662</v>
      </c>
      <c r="C125" t="str">
        <v>successful</v>
      </c>
      <c r="D125">
        <v>4289</v>
      </c>
      <c r="E125" t="str">
        <v>failed</v>
      </c>
      <c r="F125">
        <v>25</v>
      </c>
    </row>
    <row r="126" spans="1:6" x14ac:dyDescent="0.2">
      <c r="A126" t="s">
        <v>20</v>
      </c>
      <c r="B126">
        <v>94</v>
      </c>
      <c r="C126" t="str">
        <v>successful</v>
      </c>
      <c r="D126">
        <v>165</v>
      </c>
      <c r="E126" t="str">
        <v>failed</v>
      </c>
      <c r="F126">
        <v>3483</v>
      </c>
    </row>
    <row r="127" spans="1:6" x14ac:dyDescent="0.2">
      <c r="A127" t="s">
        <v>20</v>
      </c>
      <c r="B127">
        <v>180</v>
      </c>
      <c r="C127" t="str">
        <v>successful</v>
      </c>
      <c r="D127">
        <v>1815</v>
      </c>
      <c r="E127" t="str">
        <v>failed</v>
      </c>
      <c r="F127">
        <v>923</v>
      </c>
    </row>
    <row r="128" spans="1:6" x14ac:dyDescent="0.2">
      <c r="A128" t="s">
        <v>14</v>
      </c>
      <c r="B128">
        <v>774</v>
      </c>
      <c r="C128" t="str">
        <v>successful</v>
      </c>
      <c r="D128">
        <v>397</v>
      </c>
      <c r="E128" t="str">
        <v>failed</v>
      </c>
      <c r="F128">
        <v>1</v>
      </c>
    </row>
    <row r="129" spans="1:6" x14ac:dyDescent="0.2">
      <c r="A129" t="s">
        <v>14</v>
      </c>
      <c r="B129">
        <v>672</v>
      </c>
      <c r="C129" t="str">
        <v>successful</v>
      </c>
      <c r="D129">
        <v>1539</v>
      </c>
      <c r="E129" t="str">
        <v>failed</v>
      </c>
      <c r="F129">
        <v>33</v>
      </c>
    </row>
    <row r="130" spans="1:6" x14ac:dyDescent="0.2">
      <c r="A130" t="s">
        <v>74</v>
      </c>
      <c r="B130">
        <v>532</v>
      </c>
      <c r="C130" t="str">
        <v>successful</v>
      </c>
      <c r="D130">
        <v>138</v>
      </c>
      <c r="E130" t="str">
        <v>failed</v>
      </c>
      <c r="F130">
        <v>40</v>
      </c>
    </row>
    <row r="131" spans="1:6" x14ac:dyDescent="0.2">
      <c r="A131" t="s">
        <v>74</v>
      </c>
      <c r="B131">
        <v>55</v>
      </c>
      <c r="C131" t="str">
        <v>successful</v>
      </c>
      <c r="D131">
        <v>3594</v>
      </c>
      <c r="E131" t="str">
        <v>failed</v>
      </c>
      <c r="F131">
        <v>23</v>
      </c>
    </row>
    <row r="132" spans="1:6" x14ac:dyDescent="0.2">
      <c r="A132" t="s">
        <v>20</v>
      </c>
      <c r="B132">
        <v>533</v>
      </c>
      <c r="C132" t="str">
        <v>successful</v>
      </c>
      <c r="D132">
        <v>5880</v>
      </c>
      <c r="E132" t="str">
        <v>failed</v>
      </c>
      <c r="F132">
        <v>75</v>
      </c>
    </row>
    <row r="133" spans="1:6" x14ac:dyDescent="0.2">
      <c r="A133" t="s">
        <v>20</v>
      </c>
      <c r="B133">
        <v>2443</v>
      </c>
      <c r="C133" t="str">
        <v>successful</v>
      </c>
      <c r="D133">
        <v>112</v>
      </c>
      <c r="E133" t="str">
        <v>failed</v>
      </c>
      <c r="F133">
        <v>2176</v>
      </c>
    </row>
    <row r="134" spans="1:6" x14ac:dyDescent="0.2">
      <c r="A134" t="s">
        <v>20</v>
      </c>
      <c r="B134">
        <v>89</v>
      </c>
      <c r="C134" t="str">
        <v>successful</v>
      </c>
      <c r="D134">
        <v>943</v>
      </c>
      <c r="E134" t="str">
        <v>failed</v>
      </c>
      <c r="F134">
        <v>441</v>
      </c>
    </row>
    <row r="135" spans="1:6" x14ac:dyDescent="0.2">
      <c r="A135" t="s">
        <v>20</v>
      </c>
      <c r="B135">
        <v>159</v>
      </c>
      <c r="C135" t="str">
        <v>successful</v>
      </c>
      <c r="D135">
        <v>2468</v>
      </c>
      <c r="E135" t="str">
        <v>failed</v>
      </c>
      <c r="F135">
        <v>25</v>
      </c>
    </row>
    <row r="136" spans="1:6" x14ac:dyDescent="0.2">
      <c r="A136" t="s">
        <v>14</v>
      </c>
      <c r="B136">
        <v>940</v>
      </c>
      <c r="C136" t="str">
        <v>successful</v>
      </c>
      <c r="D136">
        <v>2551</v>
      </c>
      <c r="E136" t="str">
        <v>failed</v>
      </c>
      <c r="F136">
        <v>127</v>
      </c>
    </row>
    <row r="137" spans="1:6" x14ac:dyDescent="0.2">
      <c r="A137" t="s">
        <v>14</v>
      </c>
      <c r="B137">
        <v>117</v>
      </c>
      <c r="C137" t="str">
        <v>successful</v>
      </c>
      <c r="D137">
        <v>101</v>
      </c>
      <c r="E137" t="str">
        <v>failed</v>
      </c>
      <c r="F137">
        <v>355</v>
      </c>
    </row>
    <row r="138" spans="1:6" x14ac:dyDescent="0.2">
      <c r="A138" t="s">
        <v>74</v>
      </c>
      <c r="B138">
        <v>58</v>
      </c>
      <c r="C138" t="str">
        <v>successful</v>
      </c>
      <c r="D138">
        <v>92</v>
      </c>
      <c r="E138" t="str">
        <v>failed</v>
      </c>
      <c r="F138">
        <v>44</v>
      </c>
    </row>
    <row r="139" spans="1:6" x14ac:dyDescent="0.2">
      <c r="A139" t="s">
        <v>20</v>
      </c>
      <c r="B139">
        <v>50</v>
      </c>
      <c r="C139" t="str">
        <v>successful</v>
      </c>
      <c r="D139">
        <v>62</v>
      </c>
      <c r="E139" t="str">
        <v>failed</v>
      </c>
      <c r="F139">
        <v>67</v>
      </c>
    </row>
    <row r="140" spans="1:6" x14ac:dyDescent="0.2">
      <c r="A140" t="s">
        <v>14</v>
      </c>
      <c r="B140">
        <v>115</v>
      </c>
      <c r="C140" t="str">
        <v>successful</v>
      </c>
      <c r="D140">
        <v>149</v>
      </c>
      <c r="E140" t="str">
        <v>failed</v>
      </c>
      <c r="F140">
        <v>1068</v>
      </c>
    </row>
    <row r="141" spans="1:6" x14ac:dyDescent="0.2">
      <c r="A141" t="s">
        <v>14</v>
      </c>
      <c r="B141">
        <v>326</v>
      </c>
      <c r="C141" t="str">
        <v>successful</v>
      </c>
      <c r="D141">
        <v>329</v>
      </c>
      <c r="E141" t="str">
        <v>failed</v>
      </c>
      <c r="F141">
        <v>424</v>
      </c>
    </row>
    <row r="142" spans="1:6" x14ac:dyDescent="0.2">
      <c r="A142" t="s">
        <v>20</v>
      </c>
      <c r="B142">
        <v>186</v>
      </c>
      <c r="C142" t="str">
        <v>successful</v>
      </c>
      <c r="D142">
        <v>97</v>
      </c>
      <c r="E142" t="str">
        <v>failed</v>
      </c>
      <c r="F142">
        <v>151</v>
      </c>
    </row>
    <row r="143" spans="1:6" x14ac:dyDescent="0.2">
      <c r="A143" t="s">
        <v>20</v>
      </c>
      <c r="B143">
        <v>1071</v>
      </c>
      <c r="C143" t="str">
        <v>successful</v>
      </c>
      <c r="D143">
        <v>1784</v>
      </c>
      <c r="E143" t="str">
        <v>failed</v>
      </c>
      <c r="F143">
        <v>1608</v>
      </c>
    </row>
    <row r="144" spans="1:6" x14ac:dyDescent="0.2">
      <c r="A144" t="s">
        <v>20</v>
      </c>
      <c r="B144">
        <v>117</v>
      </c>
      <c r="C144" t="str">
        <v>successful</v>
      </c>
      <c r="D144">
        <v>1684</v>
      </c>
      <c r="E144" t="str">
        <v>failed</v>
      </c>
      <c r="F144">
        <v>941</v>
      </c>
    </row>
    <row r="145" spans="1:6" x14ac:dyDescent="0.2">
      <c r="A145" t="s">
        <v>20</v>
      </c>
      <c r="B145">
        <v>70</v>
      </c>
      <c r="C145" t="str">
        <v>successful</v>
      </c>
      <c r="D145">
        <v>250</v>
      </c>
      <c r="E145" t="str">
        <v>failed</v>
      </c>
      <c r="F145">
        <v>1</v>
      </c>
    </row>
    <row r="146" spans="1:6" x14ac:dyDescent="0.2">
      <c r="A146" t="s">
        <v>20</v>
      </c>
      <c r="B146">
        <v>135</v>
      </c>
      <c r="C146" t="str">
        <v>successful</v>
      </c>
      <c r="D146">
        <v>238</v>
      </c>
      <c r="E146" t="str">
        <v>failed</v>
      </c>
      <c r="F146">
        <v>40</v>
      </c>
    </row>
    <row r="147" spans="1:6" x14ac:dyDescent="0.2">
      <c r="A147" t="s">
        <v>20</v>
      </c>
      <c r="B147">
        <v>768</v>
      </c>
      <c r="C147" t="str">
        <v>successful</v>
      </c>
      <c r="D147">
        <v>53</v>
      </c>
      <c r="E147" t="str">
        <v>failed</v>
      </c>
      <c r="F147">
        <v>3015</v>
      </c>
    </row>
    <row r="148" spans="1:6" x14ac:dyDescent="0.2">
      <c r="A148" t="s">
        <v>74</v>
      </c>
      <c r="B148">
        <v>51</v>
      </c>
      <c r="C148" t="str">
        <v>successful</v>
      </c>
      <c r="D148">
        <v>214</v>
      </c>
      <c r="E148" t="str">
        <v>failed</v>
      </c>
      <c r="F148">
        <v>435</v>
      </c>
    </row>
    <row r="149" spans="1:6" x14ac:dyDescent="0.2">
      <c r="A149" t="s">
        <v>20</v>
      </c>
      <c r="B149">
        <v>199</v>
      </c>
      <c r="C149" t="str">
        <v>successful</v>
      </c>
      <c r="D149">
        <v>222</v>
      </c>
      <c r="E149" t="str">
        <v>failed</v>
      </c>
      <c r="F149">
        <v>714</v>
      </c>
    </row>
    <row r="150" spans="1:6" x14ac:dyDescent="0.2">
      <c r="A150" t="s">
        <v>20</v>
      </c>
      <c r="B150">
        <v>107</v>
      </c>
      <c r="C150" t="str">
        <v>successful</v>
      </c>
      <c r="D150">
        <v>1884</v>
      </c>
      <c r="E150" t="str">
        <v>failed</v>
      </c>
      <c r="F150">
        <v>5497</v>
      </c>
    </row>
    <row r="151" spans="1:6" x14ac:dyDescent="0.2">
      <c r="A151" t="s">
        <v>20</v>
      </c>
      <c r="B151">
        <v>195</v>
      </c>
      <c r="C151" t="str">
        <v>successful</v>
      </c>
      <c r="D151">
        <v>218</v>
      </c>
      <c r="E151" t="str">
        <v>failed</v>
      </c>
      <c r="F151">
        <v>418</v>
      </c>
    </row>
    <row r="152" spans="1:6" x14ac:dyDescent="0.2">
      <c r="A152" t="s">
        <v>14</v>
      </c>
      <c r="B152">
        <v>1</v>
      </c>
      <c r="C152" t="str">
        <v>successful</v>
      </c>
      <c r="D152">
        <v>6465</v>
      </c>
      <c r="E152" t="str">
        <v>failed</v>
      </c>
      <c r="F152">
        <v>1439</v>
      </c>
    </row>
    <row r="153" spans="1:6" x14ac:dyDescent="0.2">
      <c r="A153" t="s">
        <v>14</v>
      </c>
      <c r="B153">
        <v>1467</v>
      </c>
      <c r="C153" t="str">
        <v>successful</v>
      </c>
      <c r="D153">
        <v>59</v>
      </c>
      <c r="E153" t="str">
        <v>failed</v>
      </c>
      <c r="F153">
        <v>15</v>
      </c>
    </row>
    <row r="154" spans="1:6" x14ac:dyDescent="0.2">
      <c r="A154" t="s">
        <v>20</v>
      </c>
      <c r="B154">
        <v>3376</v>
      </c>
      <c r="C154" t="str">
        <v>successful</v>
      </c>
      <c r="D154">
        <v>88</v>
      </c>
      <c r="E154" t="str">
        <v>failed</v>
      </c>
      <c r="F154">
        <v>1999</v>
      </c>
    </row>
    <row r="155" spans="1:6" x14ac:dyDescent="0.2">
      <c r="A155" t="s">
        <v>14</v>
      </c>
      <c r="B155">
        <v>5681</v>
      </c>
      <c r="C155" t="str">
        <v>successful</v>
      </c>
      <c r="D155">
        <v>1697</v>
      </c>
      <c r="E155" t="str">
        <v>failed</v>
      </c>
      <c r="F155">
        <v>118</v>
      </c>
    </row>
    <row r="156" spans="1:6" x14ac:dyDescent="0.2">
      <c r="A156" t="s">
        <v>14</v>
      </c>
      <c r="B156">
        <v>1059</v>
      </c>
      <c r="C156" t="str">
        <v>successful</v>
      </c>
      <c r="D156">
        <v>92</v>
      </c>
      <c r="E156" t="str">
        <v>failed</v>
      </c>
      <c r="F156">
        <v>162</v>
      </c>
    </row>
    <row r="157" spans="1:6" x14ac:dyDescent="0.2">
      <c r="A157" t="s">
        <v>14</v>
      </c>
      <c r="B157">
        <v>1194</v>
      </c>
      <c r="C157" t="str">
        <v>successful</v>
      </c>
      <c r="D157">
        <v>186</v>
      </c>
      <c r="E157" t="str">
        <v>failed</v>
      </c>
      <c r="F157">
        <v>83</v>
      </c>
    </row>
    <row r="158" spans="1:6" x14ac:dyDescent="0.2">
      <c r="A158" t="s">
        <v>74</v>
      </c>
      <c r="B158">
        <v>379</v>
      </c>
      <c r="C158" t="str">
        <v>successful</v>
      </c>
      <c r="D158">
        <v>138</v>
      </c>
      <c r="E158" t="str">
        <v>failed</v>
      </c>
      <c r="F158">
        <v>747</v>
      </c>
    </row>
    <row r="159" spans="1:6" x14ac:dyDescent="0.2">
      <c r="A159" t="s">
        <v>14</v>
      </c>
      <c r="B159">
        <v>30</v>
      </c>
      <c r="C159" t="str">
        <v>successful</v>
      </c>
      <c r="D159">
        <v>261</v>
      </c>
      <c r="E159" t="str">
        <v>failed</v>
      </c>
      <c r="F159">
        <v>84</v>
      </c>
    </row>
    <row r="160" spans="1:6" x14ac:dyDescent="0.2">
      <c r="A160" t="s">
        <v>20</v>
      </c>
      <c r="B160">
        <v>41</v>
      </c>
      <c r="C160" t="str">
        <v>successful</v>
      </c>
      <c r="D160">
        <v>107</v>
      </c>
      <c r="E160" t="str">
        <v>failed</v>
      </c>
      <c r="F160">
        <v>91</v>
      </c>
    </row>
    <row r="161" spans="1:6" x14ac:dyDescent="0.2">
      <c r="A161" t="s">
        <v>20</v>
      </c>
      <c r="B161">
        <v>1821</v>
      </c>
      <c r="C161" t="str">
        <v>successful</v>
      </c>
      <c r="D161">
        <v>199</v>
      </c>
      <c r="E161" t="str">
        <v>failed</v>
      </c>
      <c r="F161">
        <v>792</v>
      </c>
    </row>
    <row r="162" spans="1:6" x14ac:dyDescent="0.2">
      <c r="A162" t="s">
        <v>20</v>
      </c>
      <c r="B162">
        <v>164</v>
      </c>
      <c r="C162" t="str">
        <v>successful</v>
      </c>
      <c r="D162">
        <v>5512</v>
      </c>
      <c r="E162" t="str">
        <v>failed</v>
      </c>
      <c r="F162">
        <v>32</v>
      </c>
    </row>
    <row r="163" spans="1:6" x14ac:dyDescent="0.2">
      <c r="A163" t="s">
        <v>14</v>
      </c>
      <c r="B163">
        <v>75</v>
      </c>
      <c r="C163" t="str">
        <v>successful</v>
      </c>
      <c r="D163">
        <v>86</v>
      </c>
      <c r="E163" t="str">
        <v>failed</v>
      </c>
      <c r="F163">
        <v>186</v>
      </c>
    </row>
    <row r="164" spans="1:6" x14ac:dyDescent="0.2">
      <c r="A164" t="s">
        <v>20</v>
      </c>
      <c r="B164">
        <v>157</v>
      </c>
      <c r="C164" t="str">
        <v>successful</v>
      </c>
      <c r="D164">
        <v>2768</v>
      </c>
      <c r="E164" t="str">
        <v>failed</v>
      </c>
      <c r="F164">
        <v>605</v>
      </c>
    </row>
    <row r="165" spans="1:6" x14ac:dyDescent="0.2">
      <c r="A165" t="s">
        <v>20</v>
      </c>
      <c r="B165">
        <v>246</v>
      </c>
      <c r="C165" t="str">
        <v>successful</v>
      </c>
      <c r="D165">
        <v>48</v>
      </c>
      <c r="E165" t="str">
        <v>failed</v>
      </c>
      <c r="F165">
        <v>1</v>
      </c>
    </row>
    <row r="166" spans="1:6" x14ac:dyDescent="0.2">
      <c r="A166" t="s">
        <v>20</v>
      </c>
      <c r="B166">
        <v>1396</v>
      </c>
      <c r="C166" t="str">
        <v>successful</v>
      </c>
      <c r="D166">
        <v>87</v>
      </c>
      <c r="E166" t="str">
        <v>failed</v>
      </c>
      <c r="F166">
        <v>31</v>
      </c>
    </row>
    <row r="167" spans="1:6" x14ac:dyDescent="0.2">
      <c r="A167" t="s">
        <v>20</v>
      </c>
      <c r="B167">
        <v>2506</v>
      </c>
      <c r="C167" t="str">
        <v>successful</v>
      </c>
      <c r="D167">
        <v>1894</v>
      </c>
      <c r="E167" t="str">
        <v>failed</v>
      </c>
      <c r="F167">
        <v>1181</v>
      </c>
    </row>
    <row r="168" spans="1:6" x14ac:dyDescent="0.2">
      <c r="A168" t="s">
        <v>20</v>
      </c>
      <c r="B168">
        <v>244</v>
      </c>
      <c r="C168" t="str">
        <v>successful</v>
      </c>
      <c r="D168">
        <v>282</v>
      </c>
      <c r="E168" t="str">
        <v>failed</v>
      </c>
      <c r="F168">
        <v>39</v>
      </c>
    </row>
    <row r="169" spans="1:6" x14ac:dyDescent="0.2">
      <c r="A169" t="s">
        <v>20</v>
      </c>
      <c r="B169">
        <v>146</v>
      </c>
      <c r="C169" t="str">
        <v>successful</v>
      </c>
      <c r="D169">
        <v>116</v>
      </c>
      <c r="E169" t="str">
        <v>failed</v>
      </c>
      <c r="F169">
        <v>46</v>
      </c>
    </row>
    <row r="170" spans="1:6" x14ac:dyDescent="0.2">
      <c r="A170" t="s">
        <v>14</v>
      </c>
      <c r="B170">
        <v>955</v>
      </c>
      <c r="C170" t="str">
        <v>successful</v>
      </c>
      <c r="D170">
        <v>83</v>
      </c>
      <c r="E170" t="str">
        <v>failed</v>
      </c>
      <c r="F170">
        <v>105</v>
      </c>
    </row>
    <row r="171" spans="1:6" x14ac:dyDescent="0.2">
      <c r="A171" t="s">
        <v>20</v>
      </c>
      <c r="B171">
        <v>1267</v>
      </c>
      <c r="C171" t="str">
        <v>successful</v>
      </c>
      <c r="D171">
        <v>91</v>
      </c>
      <c r="E171" t="str">
        <v>failed</v>
      </c>
      <c r="F171">
        <v>535</v>
      </c>
    </row>
    <row r="172" spans="1:6" x14ac:dyDescent="0.2">
      <c r="A172" t="s">
        <v>14</v>
      </c>
      <c r="B172">
        <v>67</v>
      </c>
      <c r="C172" t="str">
        <v>successful</v>
      </c>
      <c r="D172">
        <v>546</v>
      </c>
      <c r="E172" t="str">
        <v>failed</v>
      </c>
      <c r="F172">
        <v>16</v>
      </c>
    </row>
    <row r="173" spans="1:6" x14ac:dyDescent="0.2">
      <c r="A173" t="s">
        <v>14</v>
      </c>
      <c r="B173">
        <v>5</v>
      </c>
      <c r="C173" t="str">
        <v>successful</v>
      </c>
      <c r="D173">
        <v>393</v>
      </c>
      <c r="E173" t="str">
        <v>failed</v>
      </c>
      <c r="F173">
        <v>575</v>
      </c>
    </row>
    <row r="174" spans="1:6" x14ac:dyDescent="0.2">
      <c r="A174" t="s">
        <v>14</v>
      </c>
      <c r="B174">
        <v>26</v>
      </c>
      <c r="C174" t="str">
        <v>successful</v>
      </c>
      <c r="D174">
        <v>133</v>
      </c>
      <c r="E174" t="str">
        <v>failed</v>
      </c>
      <c r="F174">
        <v>1120</v>
      </c>
    </row>
    <row r="175" spans="1:6" x14ac:dyDescent="0.2">
      <c r="A175" t="s">
        <v>20</v>
      </c>
      <c r="B175">
        <v>1561</v>
      </c>
      <c r="C175" t="str">
        <v>successful</v>
      </c>
      <c r="D175">
        <v>254</v>
      </c>
      <c r="E175" t="str">
        <v>failed</v>
      </c>
      <c r="F175">
        <v>113</v>
      </c>
    </row>
    <row r="176" spans="1:6" x14ac:dyDescent="0.2">
      <c r="A176" t="s">
        <v>20</v>
      </c>
      <c r="B176">
        <v>48</v>
      </c>
      <c r="C176" t="str">
        <v>successful</v>
      </c>
      <c r="D176">
        <v>176</v>
      </c>
      <c r="E176" t="str">
        <v>failed</v>
      </c>
      <c r="F176">
        <v>1538</v>
      </c>
    </row>
    <row r="177" spans="1:6" x14ac:dyDescent="0.2">
      <c r="A177" t="s">
        <v>14</v>
      </c>
      <c r="B177">
        <v>1130</v>
      </c>
      <c r="C177" t="str">
        <v>successful</v>
      </c>
      <c r="D177">
        <v>337</v>
      </c>
      <c r="E177" t="str">
        <v>failed</v>
      </c>
      <c r="F177">
        <v>9</v>
      </c>
    </row>
    <row r="178" spans="1:6" x14ac:dyDescent="0.2">
      <c r="A178" t="s">
        <v>14</v>
      </c>
      <c r="B178">
        <v>782</v>
      </c>
      <c r="C178" t="str">
        <v>successful</v>
      </c>
      <c r="D178">
        <v>107</v>
      </c>
      <c r="E178" t="str">
        <v>failed</v>
      </c>
      <c r="F178">
        <v>554</v>
      </c>
    </row>
    <row r="179" spans="1:6" x14ac:dyDescent="0.2">
      <c r="A179" t="s">
        <v>20</v>
      </c>
      <c r="B179">
        <v>2739</v>
      </c>
      <c r="C179" t="str">
        <v>successful</v>
      </c>
      <c r="D179">
        <v>183</v>
      </c>
      <c r="E179" t="str">
        <v>failed</v>
      </c>
      <c r="F179">
        <v>648</v>
      </c>
    </row>
    <row r="180" spans="1:6" x14ac:dyDescent="0.2">
      <c r="A180" t="s">
        <v>14</v>
      </c>
      <c r="B180">
        <v>210</v>
      </c>
      <c r="C180" t="str">
        <v>successful</v>
      </c>
      <c r="D180">
        <v>72</v>
      </c>
      <c r="E180" t="str">
        <v>failed</v>
      </c>
      <c r="F180">
        <v>21</v>
      </c>
    </row>
    <row r="181" spans="1:6" x14ac:dyDescent="0.2">
      <c r="A181" t="s">
        <v>20</v>
      </c>
      <c r="B181">
        <v>3537</v>
      </c>
      <c r="C181" t="str">
        <v>successful</v>
      </c>
      <c r="D181">
        <v>295</v>
      </c>
      <c r="E181" t="str">
        <v>failed</v>
      </c>
      <c r="F181">
        <v>54</v>
      </c>
    </row>
    <row r="182" spans="1:6" x14ac:dyDescent="0.2">
      <c r="A182" t="s">
        <v>20</v>
      </c>
      <c r="B182">
        <v>2107</v>
      </c>
      <c r="C182" t="str">
        <v>successful</v>
      </c>
      <c r="D182">
        <v>142</v>
      </c>
      <c r="E182" t="str">
        <v>failed</v>
      </c>
      <c r="F182">
        <v>120</v>
      </c>
    </row>
    <row r="183" spans="1:6" x14ac:dyDescent="0.2">
      <c r="A183" t="s">
        <v>14</v>
      </c>
      <c r="B183">
        <v>136</v>
      </c>
      <c r="C183" t="str">
        <v>successful</v>
      </c>
      <c r="D183">
        <v>85</v>
      </c>
      <c r="E183" t="str">
        <v>failed</v>
      </c>
      <c r="F183">
        <v>579</v>
      </c>
    </row>
    <row r="184" spans="1:6" x14ac:dyDescent="0.2">
      <c r="A184" t="s">
        <v>20</v>
      </c>
      <c r="B184">
        <v>3318</v>
      </c>
      <c r="C184" t="str">
        <v>successful</v>
      </c>
      <c r="D184">
        <v>659</v>
      </c>
      <c r="E184" t="str">
        <v>failed</v>
      </c>
      <c r="F184">
        <v>2072</v>
      </c>
    </row>
    <row r="185" spans="1:6" x14ac:dyDescent="0.2">
      <c r="A185" t="s">
        <v>14</v>
      </c>
      <c r="B185">
        <v>86</v>
      </c>
      <c r="C185" t="str">
        <v>successful</v>
      </c>
      <c r="D185">
        <v>121</v>
      </c>
      <c r="E185" t="str">
        <v>failed</v>
      </c>
      <c r="F185">
        <v>0</v>
      </c>
    </row>
    <row r="186" spans="1:6" x14ac:dyDescent="0.2">
      <c r="A186" t="s">
        <v>20</v>
      </c>
      <c r="B186">
        <v>340</v>
      </c>
      <c r="C186" t="str">
        <v>successful</v>
      </c>
      <c r="D186">
        <v>3742</v>
      </c>
      <c r="E186" t="str">
        <v>failed</v>
      </c>
      <c r="F186">
        <v>1796</v>
      </c>
    </row>
    <row r="187" spans="1:6" x14ac:dyDescent="0.2">
      <c r="A187" t="s">
        <v>14</v>
      </c>
      <c r="B187">
        <v>19</v>
      </c>
      <c r="C187" t="str">
        <v>successful</v>
      </c>
      <c r="D187">
        <v>223</v>
      </c>
      <c r="E187" t="str">
        <v>failed</v>
      </c>
      <c r="F187">
        <v>62</v>
      </c>
    </row>
    <row r="188" spans="1:6" x14ac:dyDescent="0.2">
      <c r="A188" t="s">
        <v>14</v>
      </c>
      <c r="B188">
        <v>886</v>
      </c>
      <c r="C188" t="str">
        <v>successful</v>
      </c>
      <c r="D188">
        <v>133</v>
      </c>
      <c r="E188" t="str">
        <v>failed</v>
      </c>
      <c r="F188">
        <v>347</v>
      </c>
    </row>
    <row r="189" spans="1:6" x14ac:dyDescent="0.2">
      <c r="A189" t="s">
        <v>20</v>
      </c>
      <c r="B189">
        <v>1442</v>
      </c>
      <c r="C189" t="str">
        <v>successful</v>
      </c>
      <c r="D189">
        <v>5168</v>
      </c>
      <c r="E189" t="str">
        <v>failed</v>
      </c>
      <c r="F189">
        <v>19</v>
      </c>
    </row>
    <row r="190" spans="1:6" x14ac:dyDescent="0.2">
      <c r="A190" t="s">
        <v>14</v>
      </c>
      <c r="B190">
        <v>35</v>
      </c>
      <c r="C190" t="str">
        <v>successful</v>
      </c>
      <c r="D190">
        <v>307</v>
      </c>
      <c r="E190" t="str">
        <v>failed</v>
      </c>
      <c r="F190">
        <v>1258</v>
      </c>
    </row>
    <row r="191" spans="1:6" x14ac:dyDescent="0.2">
      <c r="A191" t="s">
        <v>74</v>
      </c>
      <c r="B191">
        <v>441</v>
      </c>
      <c r="C191" t="str">
        <v>successful</v>
      </c>
      <c r="D191">
        <v>2441</v>
      </c>
      <c r="E191" t="str">
        <v>failed</v>
      </c>
      <c r="F191">
        <v>362</v>
      </c>
    </row>
    <row r="192" spans="1:6" x14ac:dyDescent="0.2">
      <c r="A192" t="s">
        <v>14</v>
      </c>
      <c r="B192">
        <v>24</v>
      </c>
      <c r="C192" t="str">
        <v>successful</v>
      </c>
      <c r="D192">
        <v>1385</v>
      </c>
      <c r="E192" t="str">
        <v>failed</v>
      </c>
      <c r="F192">
        <v>133</v>
      </c>
    </row>
    <row r="193" spans="1:6" x14ac:dyDescent="0.2">
      <c r="A193" t="s">
        <v>14</v>
      </c>
      <c r="B193">
        <v>86</v>
      </c>
      <c r="C193" t="str">
        <v>successful</v>
      </c>
      <c r="D193">
        <v>190</v>
      </c>
      <c r="E193" t="str">
        <v>failed</v>
      </c>
      <c r="F193">
        <v>846</v>
      </c>
    </row>
    <row r="194" spans="1:6" x14ac:dyDescent="0.2">
      <c r="A194" t="s">
        <v>14</v>
      </c>
      <c r="B194">
        <v>243</v>
      </c>
      <c r="C194" t="str">
        <v>successful</v>
      </c>
      <c r="D194">
        <v>470</v>
      </c>
      <c r="E194" t="str">
        <v>failed</v>
      </c>
      <c r="F194">
        <v>10</v>
      </c>
    </row>
    <row r="195" spans="1:6" x14ac:dyDescent="0.2">
      <c r="A195" t="s">
        <v>14</v>
      </c>
      <c r="B195">
        <v>65</v>
      </c>
      <c r="C195" t="str">
        <v>successful</v>
      </c>
      <c r="D195">
        <v>253</v>
      </c>
      <c r="E195" t="str">
        <v>failed</v>
      </c>
      <c r="F195">
        <v>191</v>
      </c>
    </row>
    <row r="196" spans="1:6" x14ac:dyDescent="0.2">
      <c r="A196" t="s">
        <v>20</v>
      </c>
      <c r="B196">
        <v>126</v>
      </c>
      <c r="C196" t="str">
        <v>successful</v>
      </c>
      <c r="D196">
        <v>1113</v>
      </c>
      <c r="E196" t="str">
        <v>failed</v>
      </c>
      <c r="F196">
        <v>1979</v>
      </c>
    </row>
    <row r="197" spans="1:6" x14ac:dyDescent="0.2">
      <c r="A197" t="s">
        <v>20</v>
      </c>
      <c r="B197">
        <v>524</v>
      </c>
      <c r="C197" t="str">
        <v>successful</v>
      </c>
      <c r="D197">
        <v>2283</v>
      </c>
      <c r="E197" t="str">
        <v>failed</v>
      </c>
      <c r="F197">
        <v>63</v>
      </c>
    </row>
    <row r="198" spans="1:6" x14ac:dyDescent="0.2">
      <c r="A198" t="s">
        <v>14</v>
      </c>
      <c r="B198">
        <v>100</v>
      </c>
      <c r="C198" t="str">
        <v>successful</v>
      </c>
      <c r="D198">
        <v>1095</v>
      </c>
      <c r="E198" t="str">
        <v>failed</v>
      </c>
      <c r="F198">
        <v>6080</v>
      </c>
    </row>
    <row r="199" spans="1:6" x14ac:dyDescent="0.2">
      <c r="A199" t="s">
        <v>20</v>
      </c>
      <c r="B199">
        <v>1989</v>
      </c>
      <c r="C199" t="str">
        <v>successful</v>
      </c>
      <c r="D199">
        <v>1690</v>
      </c>
      <c r="E199" t="str">
        <v>failed</v>
      </c>
      <c r="F199">
        <v>80</v>
      </c>
    </row>
    <row r="200" spans="1:6" x14ac:dyDescent="0.2">
      <c r="A200" t="s">
        <v>14</v>
      </c>
      <c r="B200">
        <v>168</v>
      </c>
      <c r="C200" t="str">
        <v>successful</v>
      </c>
      <c r="D200">
        <v>191</v>
      </c>
      <c r="E200" t="str">
        <v>failed</v>
      </c>
      <c r="F200">
        <v>9</v>
      </c>
    </row>
    <row r="201" spans="1:6" x14ac:dyDescent="0.2">
      <c r="A201" t="s">
        <v>14</v>
      </c>
      <c r="B201">
        <v>13</v>
      </c>
      <c r="C201" t="str">
        <v>successful</v>
      </c>
      <c r="D201">
        <v>2013</v>
      </c>
      <c r="E201" t="str">
        <v>failed</v>
      </c>
      <c r="F201">
        <v>1784</v>
      </c>
    </row>
    <row r="202" spans="1:6" x14ac:dyDescent="0.2">
      <c r="A202" t="s">
        <v>14</v>
      </c>
      <c r="B202">
        <v>1</v>
      </c>
      <c r="C202" t="str">
        <v>successful</v>
      </c>
      <c r="D202">
        <v>1703</v>
      </c>
      <c r="E202" t="str">
        <v>failed</v>
      </c>
      <c r="F202">
        <v>243</v>
      </c>
    </row>
    <row r="203" spans="1:6" x14ac:dyDescent="0.2">
      <c r="A203" t="s">
        <v>20</v>
      </c>
      <c r="B203">
        <v>157</v>
      </c>
      <c r="C203" t="str">
        <v>successful</v>
      </c>
      <c r="D203">
        <v>80</v>
      </c>
      <c r="E203" t="str">
        <v>failed</v>
      </c>
      <c r="F203">
        <v>1296</v>
      </c>
    </row>
    <row r="204" spans="1:6" x14ac:dyDescent="0.2">
      <c r="A204" t="s">
        <v>74</v>
      </c>
      <c r="B204">
        <v>82</v>
      </c>
      <c r="C204" t="str">
        <v>successful</v>
      </c>
      <c r="D204">
        <v>41</v>
      </c>
      <c r="E204" t="str">
        <v>failed</v>
      </c>
      <c r="F204">
        <v>77</v>
      </c>
    </row>
    <row r="205" spans="1:6" x14ac:dyDescent="0.2">
      <c r="A205" t="s">
        <v>20</v>
      </c>
      <c r="B205">
        <v>4498</v>
      </c>
      <c r="C205" t="str">
        <v>successful</v>
      </c>
      <c r="D205">
        <v>187</v>
      </c>
      <c r="E205" t="str">
        <v>failed</v>
      </c>
      <c r="F205">
        <v>395</v>
      </c>
    </row>
    <row r="206" spans="1:6" x14ac:dyDescent="0.2">
      <c r="A206" t="s">
        <v>14</v>
      </c>
      <c r="B206">
        <v>40</v>
      </c>
      <c r="C206" t="str">
        <v>successful</v>
      </c>
      <c r="D206">
        <v>2875</v>
      </c>
      <c r="E206" t="str">
        <v>failed</v>
      </c>
      <c r="F206">
        <v>49</v>
      </c>
    </row>
    <row r="207" spans="1:6" x14ac:dyDescent="0.2">
      <c r="A207" t="s">
        <v>20</v>
      </c>
      <c r="B207">
        <v>80</v>
      </c>
      <c r="C207" t="str">
        <v>successful</v>
      </c>
      <c r="D207">
        <v>88</v>
      </c>
      <c r="E207" t="str">
        <v>failed</v>
      </c>
      <c r="F207">
        <v>180</v>
      </c>
    </row>
    <row r="208" spans="1:6" x14ac:dyDescent="0.2">
      <c r="A208" t="s">
        <v>74</v>
      </c>
      <c r="B208">
        <v>57</v>
      </c>
      <c r="C208" t="str">
        <v>successful</v>
      </c>
      <c r="D208">
        <v>191</v>
      </c>
      <c r="E208" t="str">
        <v>failed</v>
      </c>
      <c r="F208">
        <v>2690</v>
      </c>
    </row>
    <row r="209" spans="1:6" x14ac:dyDescent="0.2">
      <c r="A209" t="s">
        <v>20</v>
      </c>
      <c r="B209">
        <v>43</v>
      </c>
      <c r="C209" t="str">
        <v>successful</v>
      </c>
      <c r="D209">
        <v>139</v>
      </c>
      <c r="E209" t="str">
        <v>failed</v>
      </c>
      <c r="F209">
        <v>2779</v>
      </c>
    </row>
    <row r="210" spans="1:6" x14ac:dyDescent="0.2">
      <c r="A210" t="s">
        <v>20</v>
      </c>
      <c r="B210">
        <v>2053</v>
      </c>
      <c r="C210" t="str">
        <v>successful</v>
      </c>
      <c r="D210">
        <v>186</v>
      </c>
      <c r="E210" t="str">
        <v>failed</v>
      </c>
      <c r="F210">
        <v>92</v>
      </c>
    </row>
    <row r="211" spans="1:6" x14ac:dyDescent="0.2">
      <c r="A211" t="s">
        <v>47</v>
      </c>
      <c r="B211">
        <v>808</v>
      </c>
      <c r="C211" t="str">
        <v>successful</v>
      </c>
      <c r="D211">
        <v>112</v>
      </c>
      <c r="E211" t="str">
        <v>failed</v>
      </c>
      <c r="F211">
        <v>1028</v>
      </c>
    </row>
    <row r="212" spans="1:6" x14ac:dyDescent="0.2">
      <c r="A212" t="s">
        <v>14</v>
      </c>
      <c r="B212">
        <v>226</v>
      </c>
      <c r="C212" t="str">
        <v>successful</v>
      </c>
      <c r="D212">
        <v>101</v>
      </c>
      <c r="E212" t="str">
        <v>failed</v>
      </c>
      <c r="F212">
        <v>26</v>
      </c>
    </row>
    <row r="213" spans="1:6" x14ac:dyDescent="0.2">
      <c r="A213" t="s">
        <v>14</v>
      </c>
      <c r="B213">
        <v>1625</v>
      </c>
      <c r="C213" t="str">
        <v>successful</v>
      </c>
      <c r="D213">
        <v>206</v>
      </c>
      <c r="E213" t="str">
        <v>failed</v>
      </c>
      <c r="F213">
        <v>1790</v>
      </c>
    </row>
    <row r="214" spans="1:6" x14ac:dyDescent="0.2">
      <c r="A214" t="s">
        <v>20</v>
      </c>
      <c r="B214">
        <v>168</v>
      </c>
      <c r="C214" t="str">
        <v>successful</v>
      </c>
      <c r="D214">
        <v>154</v>
      </c>
      <c r="E214" t="str">
        <v>failed</v>
      </c>
      <c r="F214">
        <v>37</v>
      </c>
    </row>
    <row r="215" spans="1:6" x14ac:dyDescent="0.2">
      <c r="A215" t="s">
        <v>20</v>
      </c>
      <c r="B215">
        <v>4289</v>
      </c>
      <c r="C215" t="str">
        <v>successful</v>
      </c>
      <c r="D215">
        <v>5966</v>
      </c>
      <c r="E215" t="str">
        <v>failed</v>
      </c>
      <c r="F215">
        <v>35</v>
      </c>
    </row>
    <row r="216" spans="1:6" x14ac:dyDescent="0.2">
      <c r="A216" t="s">
        <v>20</v>
      </c>
      <c r="B216">
        <v>165</v>
      </c>
      <c r="C216" t="str">
        <v>successful</v>
      </c>
      <c r="D216">
        <v>169</v>
      </c>
      <c r="E216" t="str">
        <v>failed</v>
      </c>
      <c r="F216">
        <v>558</v>
      </c>
    </row>
    <row r="217" spans="1:6" x14ac:dyDescent="0.2">
      <c r="A217" t="s">
        <v>14</v>
      </c>
      <c r="B217">
        <v>143</v>
      </c>
      <c r="C217" t="str">
        <v>successful</v>
      </c>
      <c r="D217">
        <v>2106</v>
      </c>
      <c r="E217" t="str">
        <v>failed</v>
      </c>
      <c r="F217">
        <v>64</v>
      </c>
    </row>
    <row r="218" spans="1:6" x14ac:dyDescent="0.2">
      <c r="A218" t="s">
        <v>20</v>
      </c>
      <c r="B218">
        <v>1815</v>
      </c>
      <c r="C218" t="str">
        <v>successful</v>
      </c>
      <c r="D218">
        <v>131</v>
      </c>
      <c r="E218" t="str">
        <v>failed</v>
      </c>
      <c r="F218">
        <v>245</v>
      </c>
    </row>
    <row r="219" spans="1:6" x14ac:dyDescent="0.2">
      <c r="A219" t="s">
        <v>14</v>
      </c>
      <c r="B219">
        <v>934</v>
      </c>
      <c r="C219" t="str">
        <v>successful</v>
      </c>
      <c r="D219">
        <v>84</v>
      </c>
      <c r="E219" t="str">
        <v>failed</v>
      </c>
      <c r="F219">
        <v>71</v>
      </c>
    </row>
    <row r="220" spans="1:6" x14ac:dyDescent="0.2">
      <c r="A220" t="s">
        <v>20</v>
      </c>
      <c r="B220">
        <v>397</v>
      </c>
      <c r="C220" t="str">
        <v>successful</v>
      </c>
      <c r="D220">
        <v>155</v>
      </c>
      <c r="E220" t="str">
        <v>failed</v>
      </c>
      <c r="F220">
        <v>42</v>
      </c>
    </row>
    <row r="221" spans="1:6" x14ac:dyDescent="0.2">
      <c r="A221" t="s">
        <v>20</v>
      </c>
      <c r="B221">
        <v>1539</v>
      </c>
      <c r="C221" t="str">
        <v>successful</v>
      </c>
      <c r="D221">
        <v>189</v>
      </c>
      <c r="E221" t="str">
        <v>failed</v>
      </c>
      <c r="F221">
        <v>156</v>
      </c>
    </row>
    <row r="222" spans="1:6" x14ac:dyDescent="0.2">
      <c r="A222" t="s">
        <v>14</v>
      </c>
      <c r="B222">
        <v>17</v>
      </c>
      <c r="C222" t="str">
        <v>successful</v>
      </c>
      <c r="D222">
        <v>4799</v>
      </c>
      <c r="E222" t="str">
        <v>failed</v>
      </c>
      <c r="F222">
        <v>1368</v>
      </c>
    </row>
    <row r="223" spans="1:6" x14ac:dyDescent="0.2">
      <c r="A223" t="s">
        <v>14</v>
      </c>
      <c r="B223">
        <v>2179</v>
      </c>
      <c r="C223" t="str">
        <v>successful</v>
      </c>
      <c r="D223">
        <v>1137</v>
      </c>
      <c r="E223" t="str">
        <v>failed</v>
      </c>
      <c r="F223">
        <v>102</v>
      </c>
    </row>
    <row r="224" spans="1:6" x14ac:dyDescent="0.2">
      <c r="A224" t="s">
        <v>20</v>
      </c>
      <c r="B224">
        <v>138</v>
      </c>
      <c r="C224" t="str">
        <v>successful</v>
      </c>
      <c r="D224">
        <v>1152</v>
      </c>
      <c r="E224" t="str">
        <v>failed</v>
      </c>
      <c r="F224">
        <v>86</v>
      </c>
    </row>
    <row r="225" spans="1:6" x14ac:dyDescent="0.2">
      <c r="A225" t="s">
        <v>14</v>
      </c>
      <c r="B225">
        <v>931</v>
      </c>
      <c r="C225" t="str">
        <v>successful</v>
      </c>
      <c r="D225">
        <v>50</v>
      </c>
      <c r="E225" t="str">
        <v>failed</v>
      </c>
      <c r="F225">
        <v>253</v>
      </c>
    </row>
    <row r="226" spans="1:6" x14ac:dyDescent="0.2">
      <c r="A226" t="s">
        <v>20</v>
      </c>
      <c r="B226">
        <v>3594</v>
      </c>
      <c r="C226" t="str">
        <v>successful</v>
      </c>
      <c r="D226">
        <v>3059</v>
      </c>
      <c r="E226" t="str">
        <v>failed</v>
      </c>
      <c r="F226">
        <v>157</v>
      </c>
    </row>
    <row r="227" spans="1:6" x14ac:dyDescent="0.2">
      <c r="A227" t="s">
        <v>20</v>
      </c>
      <c r="B227">
        <v>5880</v>
      </c>
      <c r="C227" t="str">
        <v>successful</v>
      </c>
      <c r="D227">
        <v>34</v>
      </c>
      <c r="E227" t="str">
        <v>failed</v>
      </c>
      <c r="F227">
        <v>183</v>
      </c>
    </row>
    <row r="228" spans="1:6" x14ac:dyDescent="0.2">
      <c r="A228" t="s">
        <v>20</v>
      </c>
      <c r="B228">
        <v>112</v>
      </c>
      <c r="C228" t="str">
        <v>successful</v>
      </c>
      <c r="D228">
        <v>220</v>
      </c>
      <c r="E228" t="str">
        <v>failed</v>
      </c>
      <c r="F228">
        <v>82</v>
      </c>
    </row>
    <row r="229" spans="1:6" x14ac:dyDescent="0.2">
      <c r="A229" t="s">
        <v>20</v>
      </c>
      <c r="B229">
        <v>943</v>
      </c>
      <c r="C229" t="str">
        <v>successful</v>
      </c>
      <c r="D229">
        <v>1604</v>
      </c>
      <c r="E229" t="str">
        <v>failed</v>
      </c>
      <c r="F229">
        <v>1</v>
      </c>
    </row>
    <row r="230" spans="1:6" x14ac:dyDescent="0.2">
      <c r="A230" t="s">
        <v>20</v>
      </c>
      <c r="B230">
        <v>2468</v>
      </c>
      <c r="C230" t="str">
        <v>successful</v>
      </c>
      <c r="D230">
        <v>454</v>
      </c>
      <c r="E230" t="str">
        <v>failed</v>
      </c>
      <c r="F230">
        <v>1198</v>
      </c>
    </row>
    <row r="231" spans="1:6" x14ac:dyDescent="0.2">
      <c r="A231" t="s">
        <v>20</v>
      </c>
      <c r="B231">
        <v>2551</v>
      </c>
      <c r="C231" t="str">
        <v>successful</v>
      </c>
      <c r="D231">
        <v>123</v>
      </c>
      <c r="E231" t="str">
        <v>failed</v>
      </c>
      <c r="F231">
        <v>648</v>
      </c>
    </row>
    <row r="232" spans="1:6" x14ac:dyDescent="0.2">
      <c r="A232" t="s">
        <v>20</v>
      </c>
      <c r="B232">
        <v>101</v>
      </c>
      <c r="C232" t="str">
        <v>successful</v>
      </c>
      <c r="D232">
        <v>299</v>
      </c>
      <c r="E232" t="str">
        <v>failed</v>
      </c>
      <c r="F232">
        <v>64</v>
      </c>
    </row>
    <row r="233" spans="1:6" x14ac:dyDescent="0.2">
      <c r="A233" t="s">
        <v>74</v>
      </c>
      <c r="B233">
        <v>67</v>
      </c>
      <c r="C233" t="str">
        <v>successful</v>
      </c>
      <c r="D233">
        <v>2237</v>
      </c>
      <c r="E233" t="str">
        <v>failed</v>
      </c>
      <c r="F233">
        <v>62</v>
      </c>
    </row>
    <row r="234" spans="1:6" x14ac:dyDescent="0.2">
      <c r="A234" t="s">
        <v>20</v>
      </c>
      <c r="B234">
        <v>92</v>
      </c>
      <c r="C234" t="str">
        <v>successful</v>
      </c>
      <c r="D234">
        <v>645</v>
      </c>
      <c r="E234" t="str">
        <v>failed</v>
      </c>
      <c r="F234">
        <v>750</v>
      </c>
    </row>
    <row r="235" spans="1:6" x14ac:dyDescent="0.2">
      <c r="A235" t="s">
        <v>20</v>
      </c>
      <c r="B235">
        <v>62</v>
      </c>
      <c r="C235" t="str">
        <v>successful</v>
      </c>
      <c r="D235">
        <v>484</v>
      </c>
      <c r="E235" t="str">
        <v>failed</v>
      </c>
      <c r="F235">
        <v>105</v>
      </c>
    </row>
    <row r="236" spans="1:6" x14ac:dyDescent="0.2">
      <c r="A236" t="s">
        <v>20</v>
      </c>
      <c r="B236">
        <v>149</v>
      </c>
      <c r="C236" t="str">
        <v>successful</v>
      </c>
      <c r="D236">
        <v>154</v>
      </c>
      <c r="E236" t="str">
        <v>failed</v>
      </c>
      <c r="F236">
        <v>2604</v>
      </c>
    </row>
    <row r="237" spans="1:6" x14ac:dyDescent="0.2">
      <c r="A237" t="s">
        <v>14</v>
      </c>
      <c r="B237">
        <v>92</v>
      </c>
      <c r="C237" t="str">
        <v>successful</v>
      </c>
      <c r="D237">
        <v>82</v>
      </c>
      <c r="E237" t="str">
        <v>failed</v>
      </c>
      <c r="F237">
        <v>65</v>
      </c>
    </row>
    <row r="238" spans="1:6" x14ac:dyDescent="0.2">
      <c r="A238" t="s">
        <v>14</v>
      </c>
      <c r="B238">
        <v>57</v>
      </c>
      <c r="C238" t="str">
        <v>successful</v>
      </c>
      <c r="D238">
        <v>134</v>
      </c>
      <c r="E238" t="str">
        <v>failed</v>
      </c>
      <c r="F238">
        <v>94</v>
      </c>
    </row>
    <row r="239" spans="1:6" x14ac:dyDescent="0.2">
      <c r="A239" t="s">
        <v>20</v>
      </c>
      <c r="B239">
        <v>329</v>
      </c>
      <c r="C239" t="str">
        <v>successful</v>
      </c>
      <c r="D239">
        <v>5203</v>
      </c>
      <c r="E239" t="str">
        <v>failed</v>
      </c>
      <c r="F239">
        <v>257</v>
      </c>
    </row>
    <row r="240" spans="1:6" x14ac:dyDescent="0.2">
      <c r="A240" t="s">
        <v>20</v>
      </c>
      <c r="B240">
        <v>97</v>
      </c>
      <c r="C240" t="str">
        <v>successful</v>
      </c>
      <c r="D240">
        <v>94</v>
      </c>
      <c r="E240" t="str">
        <v>failed</v>
      </c>
      <c r="F240">
        <v>2928</v>
      </c>
    </row>
    <row r="241" spans="1:6" x14ac:dyDescent="0.2">
      <c r="A241" t="s">
        <v>14</v>
      </c>
      <c r="B241">
        <v>41</v>
      </c>
      <c r="C241" t="str">
        <v>successful</v>
      </c>
      <c r="D241">
        <v>205</v>
      </c>
      <c r="E241" t="str">
        <v>failed</v>
      </c>
      <c r="F241">
        <v>4697</v>
      </c>
    </row>
    <row r="242" spans="1:6" x14ac:dyDescent="0.2">
      <c r="A242" t="s">
        <v>20</v>
      </c>
      <c r="B242">
        <v>1784</v>
      </c>
      <c r="C242" t="str">
        <v>successful</v>
      </c>
      <c r="D242">
        <v>92</v>
      </c>
      <c r="E242" t="str">
        <v>failed</v>
      </c>
      <c r="F242">
        <v>2915</v>
      </c>
    </row>
    <row r="243" spans="1:6" x14ac:dyDescent="0.2">
      <c r="A243" t="s">
        <v>20</v>
      </c>
      <c r="B243">
        <v>1684</v>
      </c>
      <c r="C243" t="str">
        <v>successful</v>
      </c>
      <c r="D243">
        <v>219</v>
      </c>
      <c r="E243" t="str">
        <v>failed</v>
      </c>
      <c r="F243">
        <v>18</v>
      </c>
    </row>
    <row r="244" spans="1:6" x14ac:dyDescent="0.2">
      <c r="A244" t="s">
        <v>20</v>
      </c>
      <c r="B244">
        <v>250</v>
      </c>
      <c r="C244" t="str">
        <v>successful</v>
      </c>
      <c r="D244">
        <v>2526</v>
      </c>
      <c r="E244" t="str">
        <v>failed</v>
      </c>
      <c r="F244">
        <v>602</v>
      </c>
    </row>
    <row r="245" spans="1:6" x14ac:dyDescent="0.2">
      <c r="A245" t="s">
        <v>20</v>
      </c>
      <c r="B245">
        <v>238</v>
      </c>
      <c r="C245" t="str">
        <v>successful</v>
      </c>
      <c r="D245">
        <v>94</v>
      </c>
      <c r="E245" t="str">
        <v>failed</v>
      </c>
      <c r="F245">
        <v>1</v>
      </c>
    </row>
    <row r="246" spans="1:6" x14ac:dyDescent="0.2">
      <c r="A246" t="s">
        <v>20</v>
      </c>
      <c r="B246">
        <v>53</v>
      </c>
      <c r="C246" t="str">
        <v>successful</v>
      </c>
      <c r="D246">
        <v>1713</v>
      </c>
      <c r="E246" t="str">
        <v>failed</v>
      </c>
      <c r="F246">
        <v>3868</v>
      </c>
    </row>
    <row r="247" spans="1:6" x14ac:dyDescent="0.2">
      <c r="A247" t="s">
        <v>20</v>
      </c>
      <c r="B247">
        <v>214</v>
      </c>
      <c r="C247" t="str">
        <v>successful</v>
      </c>
      <c r="D247">
        <v>249</v>
      </c>
      <c r="E247" t="str">
        <v>failed</v>
      </c>
      <c r="F247">
        <v>504</v>
      </c>
    </row>
    <row r="248" spans="1:6" x14ac:dyDescent="0.2">
      <c r="A248" t="s">
        <v>20</v>
      </c>
      <c r="B248">
        <v>222</v>
      </c>
      <c r="C248" t="str">
        <v>successful</v>
      </c>
      <c r="D248">
        <v>192</v>
      </c>
      <c r="E248" t="str">
        <v>failed</v>
      </c>
      <c r="F248">
        <v>14</v>
      </c>
    </row>
    <row r="249" spans="1:6" x14ac:dyDescent="0.2">
      <c r="A249" t="s">
        <v>20</v>
      </c>
      <c r="B249">
        <v>1884</v>
      </c>
      <c r="C249" t="str">
        <v>successful</v>
      </c>
      <c r="D249">
        <v>247</v>
      </c>
      <c r="E249" t="str">
        <v>failed</v>
      </c>
      <c r="F249">
        <v>750</v>
      </c>
    </row>
    <row r="250" spans="1:6" x14ac:dyDescent="0.2">
      <c r="A250" t="s">
        <v>20</v>
      </c>
      <c r="B250">
        <v>218</v>
      </c>
      <c r="C250" t="str">
        <v>successful</v>
      </c>
      <c r="D250">
        <v>2293</v>
      </c>
      <c r="E250" t="str">
        <v>failed</v>
      </c>
      <c r="F250">
        <v>77</v>
      </c>
    </row>
    <row r="251" spans="1:6" x14ac:dyDescent="0.2">
      <c r="A251" t="s">
        <v>20</v>
      </c>
      <c r="B251">
        <v>6465</v>
      </c>
      <c r="C251" t="str">
        <v>successful</v>
      </c>
      <c r="D251">
        <v>3131</v>
      </c>
      <c r="E251" t="str">
        <v>failed</v>
      </c>
      <c r="F251">
        <v>752</v>
      </c>
    </row>
    <row r="252" spans="1:6" x14ac:dyDescent="0.2">
      <c r="A252" t="s">
        <v>14</v>
      </c>
      <c r="B252">
        <v>1</v>
      </c>
      <c r="C252" t="str">
        <v>successful</v>
      </c>
      <c r="D252">
        <v>143</v>
      </c>
      <c r="E252" t="str">
        <v>failed</v>
      </c>
      <c r="F252">
        <v>131</v>
      </c>
    </row>
    <row r="253" spans="1:6" x14ac:dyDescent="0.2">
      <c r="A253" t="s">
        <v>14</v>
      </c>
      <c r="B253">
        <v>101</v>
      </c>
      <c r="C253" t="str">
        <v>successful</v>
      </c>
      <c r="D253">
        <v>296</v>
      </c>
      <c r="E253" t="str">
        <v>failed</v>
      </c>
      <c r="F253">
        <v>87</v>
      </c>
    </row>
    <row r="254" spans="1:6" x14ac:dyDescent="0.2">
      <c r="A254" t="s">
        <v>20</v>
      </c>
      <c r="B254">
        <v>59</v>
      </c>
      <c r="C254" t="str">
        <v>successful</v>
      </c>
      <c r="D254">
        <v>170</v>
      </c>
      <c r="E254" t="str">
        <v>failed</v>
      </c>
      <c r="F254">
        <v>1063</v>
      </c>
    </row>
    <row r="255" spans="1:6" x14ac:dyDescent="0.2">
      <c r="A255" t="s">
        <v>14</v>
      </c>
      <c r="B255">
        <v>1335</v>
      </c>
      <c r="C255" t="str">
        <v>successful</v>
      </c>
      <c r="D255">
        <v>86</v>
      </c>
      <c r="E255" t="str">
        <v>failed</v>
      </c>
      <c r="F255">
        <v>76</v>
      </c>
    </row>
    <row r="256" spans="1:6" x14ac:dyDescent="0.2">
      <c r="A256" t="s">
        <v>20</v>
      </c>
      <c r="B256">
        <v>88</v>
      </c>
      <c r="C256" t="str">
        <v>successful</v>
      </c>
      <c r="D256">
        <v>6286</v>
      </c>
      <c r="E256" t="str">
        <v>failed</v>
      </c>
      <c r="F256">
        <v>4428</v>
      </c>
    </row>
    <row r="257" spans="1:6" x14ac:dyDescent="0.2">
      <c r="A257" t="s">
        <v>20</v>
      </c>
      <c r="B257">
        <v>1697</v>
      </c>
      <c r="C257" t="str">
        <v>successful</v>
      </c>
      <c r="D257">
        <v>3727</v>
      </c>
      <c r="E257" t="str">
        <v>failed</v>
      </c>
      <c r="F257">
        <v>58</v>
      </c>
    </row>
    <row r="258" spans="1:6" x14ac:dyDescent="0.2">
      <c r="A258" t="s">
        <v>14</v>
      </c>
      <c r="B258">
        <v>15</v>
      </c>
      <c r="C258" t="str">
        <v>successful</v>
      </c>
      <c r="D258">
        <v>1605</v>
      </c>
      <c r="E258" t="str">
        <v>failed</v>
      </c>
      <c r="F258">
        <v>111</v>
      </c>
    </row>
    <row r="259" spans="1:6" x14ac:dyDescent="0.2">
      <c r="A259" t="s">
        <v>20</v>
      </c>
      <c r="B259">
        <v>92</v>
      </c>
      <c r="C259" t="str">
        <v>successful</v>
      </c>
      <c r="D259">
        <v>2120</v>
      </c>
      <c r="E259" t="str">
        <v>failed</v>
      </c>
      <c r="F259">
        <v>2955</v>
      </c>
    </row>
    <row r="260" spans="1:6" x14ac:dyDescent="0.2">
      <c r="A260" t="s">
        <v>20</v>
      </c>
      <c r="B260">
        <v>186</v>
      </c>
      <c r="C260" t="str">
        <v>successful</v>
      </c>
      <c r="D260">
        <v>50</v>
      </c>
      <c r="E260" t="str">
        <v>failed</v>
      </c>
      <c r="F260">
        <v>1657</v>
      </c>
    </row>
    <row r="261" spans="1:6" x14ac:dyDescent="0.2">
      <c r="A261" t="s">
        <v>20</v>
      </c>
      <c r="B261">
        <v>138</v>
      </c>
      <c r="C261" t="str">
        <v>successful</v>
      </c>
      <c r="D261">
        <v>2080</v>
      </c>
      <c r="E261" t="str">
        <v>failed</v>
      </c>
      <c r="F261">
        <v>926</v>
      </c>
    </row>
    <row r="262" spans="1:6" x14ac:dyDescent="0.2">
      <c r="A262" t="s">
        <v>20</v>
      </c>
      <c r="B262">
        <v>261</v>
      </c>
      <c r="C262" t="str">
        <v>successful</v>
      </c>
      <c r="D262">
        <v>2105</v>
      </c>
      <c r="E262" t="str">
        <v>failed</v>
      </c>
      <c r="F262">
        <v>77</v>
      </c>
    </row>
    <row r="263" spans="1:6" x14ac:dyDescent="0.2">
      <c r="A263" t="s">
        <v>14</v>
      </c>
      <c r="B263">
        <v>454</v>
      </c>
      <c r="C263" t="str">
        <v>successful</v>
      </c>
      <c r="D263">
        <v>2436</v>
      </c>
      <c r="E263" t="str">
        <v>failed</v>
      </c>
      <c r="F263">
        <v>1748</v>
      </c>
    </row>
    <row r="264" spans="1:6" x14ac:dyDescent="0.2">
      <c r="A264" t="s">
        <v>20</v>
      </c>
      <c r="B264">
        <v>107</v>
      </c>
      <c r="C264" t="str">
        <v>successful</v>
      </c>
      <c r="D264">
        <v>80</v>
      </c>
      <c r="E264" t="str">
        <v>failed</v>
      </c>
      <c r="F264">
        <v>79</v>
      </c>
    </row>
    <row r="265" spans="1:6" x14ac:dyDescent="0.2">
      <c r="A265" t="s">
        <v>20</v>
      </c>
      <c r="B265">
        <v>199</v>
      </c>
      <c r="C265" t="str">
        <v>successful</v>
      </c>
      <c r="D265">
        <v>42</v>
      </c>
      <c r="E265" t="str">
        <v>failed</v>
      </c>
      <c r="F265">
        <v>889</v>
      </c>
    </row>
    <row r="266" spans="1:6" x14ac:dyDescent="0.2">
      <c r="A266" t="s">
        <v>20</v>
      </c>
      <c r="B266">
        <v>5512</v>
      </c>
      <c r="C266" t="str">
        <v>successful</v>
      </c>
      <c r="D266">
        <v>139</v>
      </c>
      <c r="E266" t="str">
        <v>failed</v>
      </c>
      <c r="F266">
        <v>56</v>
      </c>
    </row>
    <row r="267" spans="1:6" x14ac:dyDescent="0.2">
      <c r="A267" t="s">
        <v>20</v>
      </c>
      <c r="B267">
        <v>86</v>
      </c>
      <c r="C267" t="str">
        <v>successful</v>
      </c>
      <c r="D267">
        <v>159</v>
      </c>
      <c r="E267" t="str">
        <v>failed</v>
      </c>
      <c r="F267">
        <v>1</v>
      </c>
    </row>
    <row r="268" spans="1:6" x14ac:dyDescent="0.2">
      <c r="A268" t="s">
        <v>14</v>
      </c>
      <c r="B268">
        <v>3182</v>
      </c>
      <c r="C268" t="str">
        <v>successful</v>
      </c>
      <c r="D268">
        <v>381</v>
      </c>
      <c r="E268" t="str">
        <v>failed</v>
      </c>
      <c r="F268">
        <v>83</v>
      </c>
    </row>
    <row r="269" spans="1:6" x14ac:dyDescent="0.2">
      <c r="A269" t="s">
        <v>20</v>
      </c>
      <c r="B269">
        <v>2768</v>
      </c>
      <c r="C269" t="str">
        <v>successful</v>
      </c>
      <c r="D269">
        <v>194</v>
      </c>
      <c r="E269" t="str">
        <v>failed</v>
      </c>
      <c r="F269">
        <v>2025</v>
      </c>
    </row>
    <row r="270" spans="1:6" x14ac:dyDescent="0.2">
      <c r="A270" t="s">
        <v>20</v>
      </c>
      <c r="B270">
        <v>48</v>
      </c>
      <c r="C270" t="str">
        <v>successful</v>
      </c>
      <c r="D270">
        <v>106</v>
      </c>
      <c r="E270" t="str">
        <v>failed</v>
      </c>
      <c r="F270">
        <v>14</v>
      </c>
    </row>
    <row r="271" spans="1:6" x14ac:dyDescent="0.2">
      <c r="A271" t="s">
        <v>20</v>
      </c>
      <c r="B271">
        <v>87</v>
      </c>
      <c r="C271" t="str">
        <v>successful</v>
      </c>
      <c r="D271">
        <v>142</v>
      </c>
      <c r="E271" t="str">
        <v>failed</v>
      </c>
      <c r="F271">
        <v>656</v>
      </c>
    </row>
    <row r="272" spans="1:6" x14ac:dyDescent="0.2">
      <c r="A272" t="s">
        <v>74</v>
      </c>
      <c r="B272">
        <v>1890</v>
      </c>
      <c r="C272" t="str">
        <v>successful</v>
      </c>
      <c r="D272">
        <v>211</v>
      </c>
      <c r="E272" t="str">
        <v>failed</v>
      </c>
      <c r="F272">
        <v>1596</v>
      </c>
    </row>
    <row r="273" spans="1:6" x14ac:dyDescent="0.2">
      <c r="A273" t="s">
        <v>47</v>
      </c>
      <c r="B273">
        <v>61</v>
      </c>
      <c r="C273" t="str">
        <v>successful</v>
      </c>
      <c r="D273">
        <v>2756</v>
      </c>
      <c r="E273" t="str">
        <v>failed</v>
      </c>
      <c r="F273">
        <v>10</v>
      </c>
    </row>
    <row r="274" spans="1:6" x14ac:dyDescent="0.2">
      <c r="A274" t="s">
        <v>20</v>
      </c>
      <c r="B274">
        <v>1894</v>
      </c>
      <c r="C274" t="str">
        <v>successful</v>
      </c>
      <c r="D274">
        <v>173</v>
      </c>
      <c r="E274" t="str">
        <v>failed</v>
      </c>
      <c r="F274">
        <v>1121</v>
      </c>
    </row>
    <row r="275" spans="1:6" x14ac:dyDescent="0.2">
      <c r="A275" t="s">
        <v>20</v>
      </c>
      <c r="B275">
        <v>282</v>
      </c>
      <c r="C275" t="str">
        <v>successful</v>
      </c>
      <c r="D275">
        <v>87</v>
      </c>
      <c r="E275" t="str">
        <v>failed</v>
      </c>
      <c r="F275">
        <v>15</v>
      </c>
    </row>
    <row r="276" spans="1:6" x14ac:dyDescent="0.2">
      <c r="A276" t="s">
        <v>14</v>
      </c>
      <c r="B276">
        <v>15</v>
      </c>
      <c r="C276" t="str">
        <v>successful</v>
      </c>
      <c r="D276">
        <v>1572</v>
      </c>
      <c r="E276" t="str">
        <v>failed</v>
      </c>
      <c r="F276">
        <v>191</v>
      </c>
    </row>
    <row r="277" spans="1:6" x14ac:dyDescent="0.2">
      <c r="A277" t="s">
        <v>20</v>
      </c>
      <c r="B277">
        <v>116</v>
      </c>
      <c r="C277" t="str">
        <v>successful</v>
      </c>
      <c r="D277">
        <v>2346</v>
      </c>
      <c r="E277" t="str">
        <v>failed</v>
      </c>
      <c r="F277">
        <v>16</v>
      </c>
    </row>
    <row r="278" spans="1:6" x14ac:dyDescent="0.2">
      <c r="A278" t="s">
        <v>14</v>
      </c>
      <c r="B278">
        <v>133</v>
      </c>
      <c r="C278" t="str">
        <v>successful</v>
      </c>
      <c r="D278">
        <v>115</v>
      </c>
      <c r="E278" t="str">
        <v>failed</v>
      </c>
      <c r="F278">
        <v>17</v>
      </c>
    </row>
    <row r="279" spans="1:6" x14ac:dyDescent="0.2">
      <c r="A279" t="s">
        <v>20</v>
      </c>
      <c r="B279">
        <v>83</v>
      </c>
      <c r="C279" t="str">
        <v>successful</v>
      </c>
      <c r="D279">
        <v>85</v>
      </c>
      <c r="E279" t="str">
        <v>failed</v>
      </c>
      <c r="F279">
        <v>34</v>
      </c>
    </row>
    <row r="280" spans="1:6" x14ac:dyDescent="0.2">
      <c r="A280" t="s">
        <v>20</v>
      </c>
      <c r="B280">
        <v>91</v>
      </c>
      <c r="C280" t="str">
        <v>successful</v>
      </c>
      <c r="D280">
        <v>144</v>
      </c>
      <c r="E280" t="str">
        <v>failed</v>
      </c>
      <c r="F280">
        <v>1</v>
      </c>
    </row>
    <row r="281" spans="1:6" x14ac:dyDescent="0.2">
      <c r="A281" t="s">
        <v>20</v>
      </c>
      <c r="B281">
        <v>546</v>
      </c>
      <c r="C281" t="str">
        <v>successful</v>
      </c>
      <c r="D281">
        <v>2443</v>
      </c>
      <c r="E281" t="str">
        <v>failed</v>
      </c>
      <c r="F281">
        <v>1274</v>
      </c>
    </row>
    <row r="282" spans="1:6" x14ac:dyDescent="0.2">
      <c r="A282" t="s">
        <v>20</v>
      </c>
      <c r="B282">
        <v>393</v>
      </c>
      <c r="C282" t="str">
        <v>successful</v>
      </c>
      <c r="D282">
        <v>64</v>
      </c>
      <c r="E282" t="str">
        <v>failed</v>
      </c>
      <c r="F282">
        <v>210</v>
      </c>
    </row>
    <row r="283" spans="1:6" x14ac:dyDescent="0.2">
      <c r="A283" t="s">
        <v>14</v>
      </c>
      <c r="B283">
        <v>2062</v>
      </c>
      <c r="C283" t="str">
        <v>successful</v>
      </c>
      <c r="D283">
        <v>268</v>
      </c>
      <c r="E283" t="str">
        <v>failed</v>
      </c>
      <c r="F283">
        <v>248</v>
      </c>
    </row>
    <row r="284" spans="1:6" x14ac:dyDescent="0.2">
      <c r="A284" t="s">
        <v>20</v>
      </c>
      <c r="B284">
        <v>133</v>
      </c>
      <c r="C284" t="str">
        <v>successful</v>
      </c>
      <c r="D284">
        <v>195</v>
      </c>
      <c r="E284" t="str">
        <v>failed</v>
      </c>
      <c r="F284">
        <v>513</v>
      </c>
    </row>
    <row r="285" spans="1:6" x14ac:dyDescent="0.2">
      <c r="A285" t="s">
        <v>14</v>
      </c>
      <c r="B285">
        <v>29</v>
      </c>
      <c r="C285" t="str">
        <v>successful</v>
      </c>
      <c r="D285">
        <v>186</v>
      </c>
      <c r="E285" t="str">
        <v>failed</v>
      </c>
      <c r="F285">
        <v>3410</v>
      </c>
    </row>
    <row r="286" spans="1:6" x14ac:dyDescent="0.2">
      <c r="A286" t="s">
        <v>14</v>
      </c>
      <c r="B286">
        <v>132</v>
      </c>
      <c r="C286" t="str">
        <v>successful</v>
      </c>
      <c r="D286">
        <v>460</v>
      </c>
      <c r="E286" t="str">
        <v>failed</v>
      </c>
      <c r="F286">
        <v>10</v>
      </c>
    </row>
    <row r="287" spans="1:6" x14ac:dyDescent="0.2">
      <c r="A287" t="s">
        <v>20</v>
      </c>
      <c r="B287">
        <v>254</v>
      </c>
      <c r="C287" t="str">
        <v>successful</v>
      </c>
      <c r="D287">
        <v>2528</v>
      </c>
      <c r="E287" t="str">
        <v>failed</v>
      </c>
      <c r="F287">
        <v>2201</v>
      </c>
    </row>
    <row r="288" spans="1:6" x14ac:dyDescent="0.2">
      <c r="A288" t="s">
        <v>74</v>
      </c>
      <c r="B288">
        <v>184</v>
      </c>
      <c r="C288" t="str">
        <v>successful</v>
      </c>
      <c r="D288">
        <v>3657</v>
      </c>
      <c r="E288" t="str">
        <v>failed</v>
      </c>
      <c r="F288">
        <v>676</v>
      </c>
    </row>
    <row r="289" spans="1:6" x14ac:dyDescent="0.2">
      <c r="A289" t="s">
        <v>20</v>
      </c>
      <c r="B289">
        <v>176</v>
      </c>
      <c r="C289" t="str">
        <v>successful</v>
      </c>
      <c r="D289">
        <v>131</v>
      </c>
      <c r="E289" t="str">
        <v>failed</v>
      </c>
      <c r="F289">
        <v>831</v>
      </c>
    </row>
    <row r="290" spans="1:6" x14ac:dyDescent="0.2">
      <c r="A290" t="s">
        <v>14</v>
      </c>
      <c r="B290">
        <v>137</v>
      </c>
      <c r="C290" t="str">
        <v>successful</v>
      </c>
      <c r="D290">
        <v>239</v>
      </c>
      <c r="E290" t="str">
        <v>failed</v>
      </c>
      <c r="F290">
        <v>859</v>
      </c>
    </row>
    <row r="291" spans="1:6" x14ac:dyDescent="0.2">
      <c r="A291" t="s">
        <v>20</v>
      </c>
      <c r="B291">
        <v>337</v>
      </c>
      <c r="C291" t="str">
        <v>successful</v>
      </c>
      <c r="D291">
        <v>78</v>
      </c>
      <c r="E291" t="str">
        <v>failed</v>
      </c>
      <c r="F291">
        <v>45</v>
      </c>
    </row>
    <row r="292" spans="1:6" x14ac:dyDescent="0.2">
      <c r="A292" t="s">
        <v>14</v>
      </c>
      <c r="B292">
        <v>908</v>
      </c>
      <c r="C292" t="str">
        <v>successful</v>
      </c>
      <c r="D292">
        <v>1773</v>
      </c>
      <c r="E292" t="str">
        <v>failed</v>
      </c>
      <c r="F292">
        <v>6</v>
      </c>
    </row>
    <row r="293" spans="1:6" x14ac:dyDescent="0.2">
      <c r="A293" t="s">
        <v>20</v>
      </c>
      <c r="B293">
        <v>107</v>
      </c>
      <c r="C293" t="str">
        <v>successful</v>
      </c>
      <c r="D293">
        <v>32</v>
      </c>
      <c r="E293" t="str">
        <v>failed</v>
      </c>
      <c r="F293">
        <v>7</v>
      </c>
    </row>
    <row r="294" spans="1:6" x14ac:dyDescent="0.2">
      <c r="A294" t="s">
        <v>14</v>
      </c>
      <c r="B294">
        <v>10</v>
      </c>
      <c r="C294" t="str">
        <v>successful</v>
      </c>
      <c r="D294">
        <v>369</v>
      </c>
      <c r="E294" t="str">
        <v>failed</v>
      </c>
      <c r="F294">
        <v>31</v>
      </c>
    </row>
    <row r="295" spans="1:6" x14ac:dyDescent="0.2">
      <c r="A295" t="s">
        <v>74</v>
      </c>
      <c r="B295">
        <v>32</v>
      </c>
      <c r="C295" t="str">
        <v>successful</v>
      </c>
      <c r="D295">
        <v>89</v>
      </c>
      <c r="E295" t="str">
        <v>failed</v>
      </c>
      <c r="F295">
        <v>78</v>
      </c>
    </row>
    <row r="296" spans="1:6" x14ac:dyDescent="0.2">
      <c r="A296" t="s">
        <v>20</v>
      </c>
      <c r="B296">
        <v>183</v>
      </c>
      <c r="C296" t="str">
        <v>successful</v>
      </c>
      <c r="D296">
        <v>147</v>
      </c>
      <c r="E296" t="str">
        <v>failed</v>
      </c>
      <c r="F296">
        <v>1225</v>
      </c>
    </row>
    <row r="297" spans="1:6" x14ac:dyDescent="0.2">
      <c r="A297" t="s">
        <v>14</v>
      </c>
      <c r="B297">
        <v>1910</v>
      </c>
      <c r="C297" t="str">
        <v>successful</v>
      </c>
      <c r="D297">
        <v>126</v>
      </c>
      <c r="E297" t="str">
        <v>failed</v>
      </c>
      <c r="F297">
        <v>1</v>
      </c>
    </row>
    <row r="298" spans="1:6" x14ac:dyDescent="0.2">
      <c r="A298" t="s">
        <v>14</v>
      </c>
      <c r="B298">
        <v>38</v>
      </c>
      <c r="C298" t="str">
        <v>successful</v>
      </c>
      <c r="D298">
        <v>2218</v>
      </c>
      <c r="E298" t="str">
        <v>failed</v>
      </c>
      <c r="F298">
        <v>67</v>
      </c>
    </row>
    <row r="299" spans="1:6" x14ac:dyDescent="0.2">
      <c r="A299" t="s">
        <v>14</v>
      </c>
      <c r="B299">
        <v>104</v>
      </c>
      <c r="C299" t="str">
        <v>successful</v>
      </c>
      <c r="D299">
        <v>202</v>
      </c>
      <c r="E299" t="str">
        <v>failed</v>
      </c>
      <c r="F299">
        <v>19</v>
      </c>
    </row>
    <row r="300" spans="1:6" x14ac:dyDescent="0.2">
      <c r="A300" t="s">
        <v>20</v>
      </c>
      <c r="B300">
        <v>72</v>
      </c>
      <c r="C300" t="str">
        <v>successful</v>
      </c>
      <c r="D300">
        <v>140</v>
      </c>
      <c r="E300" t="str">
        <v>failed</v>
      </c>
      <c r="F300">
        <v>2108</v>
      </c>
    </row>
    <row r="301" spans="1:6" x14ac:dyDescent="0.2">
      <c r="A301" t="s">
        <v>14</v>
      </c>
      <c r="B301">
        <v>49</v>
      </c>
      <c r="C301" t="str">
        <v>successful</v>
      </c>
      <c r="D301">
        <v>1052</v>
      </c>
      <c r="E301" t="str">
        <v>failed</v>
      </c>
      <c r="F301">
        <v>679</v>
      </c>
    </row>
    <row r="302" spans="1:6" x14ac:dyDescent="0.2">
      <c r="A302" t="s">
        <v>14</v>
      </c>
      <c r="B302">
        <v>1</v>
      </c>
      <c r="C302" t="str">
        <v>successful</v>
      </c>
      <c r="D302">
        <v>247</v>
      </c>
      <c r="E302" t="str">
        <v>failed</v>
      </c>
      <c r="F302">
        <v>36</v>
      </c>
    </row>
    <row r="303" spans="1:6" x14ac:dyDescent="0.2">
      <c r="A303" t="s">
        <v>20</v>
      </c>
      <c r="B303">
        <v>295</v>
      </c>
      <c r="C303" t="str">
        <v>successful</v>
      </c>
      <c r="D303">
        <v>84</v>
      </c>
      <c r="E303" t="str">
        <v>failed</v>
      </c>
      <c r="F303">
        <v>47</v>
      </c>
    </row>
    <row r="304" spans="1:6" x14ac:dyDescent="0.2">
      <c r="A304" t="s">
        <v>14</v>
      </c>
      <c r="B304">
        <v>245</v>
      </c>
      <c r="C304" t="str">
        <v>successful</v>
      </c>
      <c r="D304">
        <v>88</v>
      </c>
      <c r="E304" t="str">
        <v>failed</v>
      </c>
      <c r="F304">
        <v>70</v>
      </c>
    </row>
    <row r="305" spans="1:6" x14ac:dyDescent="0.2">
      <c r="A305" t="s">
        <v>14</v>
      </c>
      <c r="B305">
        <v>32</v>
      </c>
      <c r="C305" t="str">
        <v>successful</v>
      </c>
      <c r="D305">
        <v>156</v>
      </c>
      <c r="E305" t="str">
        <v>failed</v>
      </c>
      <c r="F305">
        <v>154</v>
      </c>
    </row>
    <row r="306" spans="1:6" x14ac:dyDescent="0.2">
      <c r="A306" t="s">
        <v>20</v>
      </c>
      <c r="B306">
        <v>142</v>
      </c>
      <c r="C306" t="str">
        <v>successful</v>
      </c>
      <c r="D306">
        <v>2985</v>
      </c>
      <c r="E306" t="str">
        <v>failed</v>
      </c>
      <c r="F306">
        <v>22</v>
      </c>
    </row>
    <row r="307" spans="1:6" x14ac:dyDescent="0.2">
      <c r="A307" t="s">
        <v>20</v>
      </c>
      <c r="B307">
        <v>85</v>
      </c>
      <c r="C307" t="str">
        <v>successful</v>
      </c>
      <c r="D307">
        <v>762</v>
      </c>
      <c r="E307" t="str">
        <v>failed</v>
      </c>
      <c r="F307">
        <v>1758</v>
      </c>
    </row>
    <row r="308" spans="1:6" x14ac:dyDescent="0.2">
      <c r="A308" t="s">
        <v>14</v>
      </c>
      <c r="B308">
        <v>7</v>
      </c>
      <c r="C308" t="str">
        <v>successful</v>
      </c>
      <c r="D308">
        <v>554</v>
      </c>
      <c r="E308" t="str">
        <v>failed</v>
      </c>
      <c r="F308">
        <v>94</v>
      </c>
    </row>
    <row r="309" spans="1:6" x14ac:dyDescent="0.2">
      <c r="A309" t="s">
        <v>20</v>
      </c>
      <c r="B309">
        <v>659</v>
      </c>
      <c r="C309" t="str">
        <v>successful</v>
      </c>
      <c r="D309">
        <v>135</v>
      </c>
      <c r="E309" t="str">
        <v>failed</v>
      </c>
      <c r="F309">
        <v>33</v>
      </c>
    </row>
    <row r="310" spans="1:6" x14ac:dyDescent="0.2">
      <c r="A310" t="s">
        <v>14</v>
      </c>
      <c r="B310">
        <v>803</v>
      </c>
      <c r="C310" t="str">
        <v>successful</v>
      </c>
      <c r="D310">
        <v>122</v>
      </c>
      <c r="E310" t="str">
        <v>failed</v>
      </c>
      <c r="F310">
        <v>1</v>
      </c>
    </row>
    <row r="311" spans="1:6" x14ac:dyDescent="0.2">
      <c r="A311" t="s">
        <v>74</v>
      </c>
      <c r="B311">
        <v>75</v>
      </c>
      <c r="C311" t="str">
        <v>successful</v>
      </c>
      <c r="D311">
        <v>221</v>
      </c>
      <c r="E311" t="str">
        <v>failed</v>
      </c>
      <c r="F311">
        <v>31</v>
      </c>
    </row>
    <row r="312" spans="1:6" x14ac:dyDescent="0.2">
      <c r="A312" t="s">
        <v>14</v>
      </c>
      <c r="B312">
        <v>16</v>
      </c>
      <c r="C312" t="str">
        <v>successful</v>
      </c>
      <c r="D312">
        <v>126</v>
      </c>
      <c r="E312" t="str">
        <v>failed</v>
      </c>
      <c r="F312">
        <v>35</v>
      </c>
    </row>
    <row r="313" spans="1:6" x14ac:dyDescent="0.2">
      <c r="A313" t="s">
        <v>20</v>
      </c>
      <c r="B313">
        <v>121</v>
      </c>
      <c r="C313" t="str">
        <v>successful</v>
      </c>
      <c r="D313">
        <v>1022</v>
      </c>
      <c r="E313" t="str">
        <v>failed</v>
      </c>
      <c r="F313">
        <v>63</v>
      </c>
    </row>
    <row r="314" spans="1:6" x14ac:dyDescent="0.2">
      <c r="A314" t="s">
        <v>20</v>
      </c>
      <c r="B314">
        <v>3742</v>
      </c>
      <c r="C314" t="str">
        <v>successful</v>
      </c>
      <c r="D314">
        <v>3177</v>
      </c>
      <c r="E314" t="str">
        <v>failed</v>
      </c>
      <c r="F314">
        <v>526</v>
      </c>
    </row>
    <row r="315" spans="1:6" x14ac:dyDescent="0.2">
      <c r="A315" t="s">
        <v>20</v>
      </c>
      <c r="B315">
        <v>223</v>
      </c>
      <c r="C315" t="str">
        <v>successful</v>
      </c>
      <c r="D315">
        <v>198</v>
      </c>
      <c r="E315" t="str">
        <v>failed</v>
      </c>
      <c r="F315">
        <v>121</v>
      </c>
    </row>
    <row r="316" spans="1:6" x14ac:dyDescent="0.2">
      <c r="A316" t="s">
        <v>20</v>
      </c>
      <c r="B316">
        <v>133</v>
      </c>
      <c r="C316" t="str">
        <v>successful</v>
      </c>
      <c r="D316">
        <v>85</v>
      </c>
      <c r="E316" t="str">
        <v>failed</v>
      </c>
      <c r="F316">
        <v>67</v>
      </c>
    </row>
    <row r="317" spans="1:6" x14ac:dyDescent="0.2">
      <c r="A317" t="s">
        <v>14</v>
      </c>
      <c r="B317">
        <v>31</v>
      </c>
      <c r="C317" t="str">
        <v>successful</v>
      </c>
      <c r="D317">
        <v>3596</v>
      </c>
      <c r="E317" t="str">
        <v>failed</v>
      </c>
      <c r="F317">
        <v>57</v>
      </c>
    </row>
    <row r="318" spans="1:6" x14ac:dyDescent="0.2">
      <c r="A318" t="s">
        <v>14</v>
      </c>
      <c r="B318">
        <v>108</v>
      </c>
      <c r="C318" t="str">
        <v>successful</v>
      </c>
      <c r="D318">
        <v>244</v>
      </c>
      <c r="E318" t="str">
        <v>failed</v>
      </c>
      <c r="F318">
        <v>1229</v>
      </c>
    </row>
    <row r="319" spans="1:6" x14ac:dyDescent="0.2">
      <c r="A319" t="s">
        <v>14</v>
      </c>
      <c r="B319">
        <v>30</v>
      </c>
      <c r="C319" t="str">
        <v>successful</v>
      </c>
      <c r="D319">
        <v>5180</v>
      </c>
      <c r="E319" t="str">
        <v>failed</v>
      </c>
      <c r="F319">
        <v>12</v>
      </c>
    </row>
    <row r="320" spans="1:6" x14ac:dyDescent="0.2">
      <c r="A320" t="s">
        <v>14</v>
      </c>
      <c r="B320">
        <v>17</v>
      </c>
      <c r="C320" t="str">
        <v>successful</v>
      </c>
      <c r="D320">
        <v>589</v>
      </c>
      <c r="E320" t="str">
        <v>failed</v>
      </c>
      <c r="F320">
        <v>452</v>
      </c>
    </row>
    <row r="321" spans="1:6" x14ac:dyDescent="0.2">
      <c r="A321" t="s">
        <v>74</v>
      </c>
      <c r="B321">
        <v>64</v>
      </c>
      <c r="C321" t="str">
        <v>successful</v>
      </c>
      <c r="D321">
        <v>2725</v>
      </c>
      <c r="E321" t="str">
        <v>failed</v>
      </c>
      <c r="F321">
        <v>1886</v>
      </c>
    </row>
    <row r="322" spans="1:6" x14ac:dyDescent="0.2">
      <c r="A322" t="s">
        <v>14</v>
      </c>
      <c r="B322">
        <v>80</v>
      </c>
      <c r="C322" t="str">
        <v>successful</v>
      </c>
      <c r="D322">
        <v>300</v>
      </c>
      <c r="E322" t="str">
        <v>failed</v>
      </c>
      <c r="F322">
        <v>1825</v>
      </c>
    </row>
    <row r="323" spans="1:6" x14ac:dyDescent="0.2">
      <c r="A323" t="s">
        <v>14</v>
      </c>
      <c r="B323">
        <v>2468</v>
      </c>
      <c r="C323" t="str">
        <v>successful</v>
      </c>
      <c r="D323">
        <v>144</v>
      </c>
      <c r="E323" t="str">
        <v>failed</v>
      </c>
      <c r="F323">
        <v>31</v>
      </c>
    </row>
    <row r="324" spans="1:6" x14ac:dyDescent="0.2">
      <c r="A324" t="s">
        <v>20</v>
      </c>
      <c r="B324">
        <v>5168</v>
      </c>
      <c r="C324" t="str">
        <v>successful</v>
      </c>
      <c r="D324">
        <v>87</v>
      </c>
      <c r="E324" t="str">
        <v>failed</v>
      </c>
      <c r="F324">
        <v>107</v>
      </c>
    </row>
    <row r="325" spans="1:6" x14ac:dyDescent="0.2">
      <c r="A325" t="s">
        <v>14</v>
      </c>
      <c r="B325">
        <v>26</v>
      </c>
      <c r="C325" t="str">
        <v>successful</v>
      </c>
      <c r="D325">
        <v>3116</v>
      </c>
      <c r="E325" t="str">
        <v>failed</v>
      </c>
      <c r="F325">
        <v>27</v>
      </c>
    </row>
    <row r="326" spans="1:6" x14ac:dyDescent="0.2">
      <c r="A326" t="s">
        <v>20</v>
      </c>
      <c r="B326">
        <v>307</v>
      </c>
      <c r="C326" t="str">
        <v>successful</v>
      </c>
      <c r="D326">
        <v>909</v>
      </c>
      <c r="E326" t="str">
        <v>failed</v>
      </c>
      <c r="F326">
        <v>1221</v>
      </c>
    </row>
    <row r="327" spans="1:6" x14ac:dyDescent="0.2">
      <c r="A327" t="s">
        <v>14</v>
      </c>
      <c r="B327">
        <v>73</v>
      </c>
      <c r="C327" t="str">
        <v>successful</v>
      </c>
      <c r="D327">
        <v>1613</v>
      </c>
      <c r="E327" t="str">
        <v>failed</v>
      </c>
      <c r="F327">
        <v>1</v>
      </c>
    </row>
    <row r="328" spans="1:6" x14ac:dyDescent="0.2">
      <c r="A328" t="s">
        <v>14</v>
      </c>
      <c r="B328">
        <v>128</v>
      </c>
      <c r="C328" t="str">
        <v>successful</v>
      </c>
      <c r="D328">
        <v>136</v>
      </c>
      <c r="E328" t="str">
        <v>failed</v>
      </c>
      <c r="F328">
        <v>16</v>
      </c>
    </row>
    <row r="329" spans="1:6" x14ac:dyDescent="0.2">
      <c r="A329" t="s">
        <v>14</v>
      </c>
      <c r="B329">
        <v>33</v>
      </c>
      <c r="C329" t="str">
        <v>successful</v>
      </c>
      <c r="D329">
        <v>130</v>
      </c>
      <c r="E329" t="str">
        <v>failed</v>
      </c>
      <c r="F329">
        <v>41</v>
      </c>
    </row>
    <row r="330" spans="1:6" x14ac:dyDescent="0.2">
      <c r="A330" t="s">
        <v>20</v>
      </c>
      <c r="B330">
        <v>2441</v>
      </c>
      <c r="C330" t="str">
        <v>successful</v>
      </c>
      <c r="D330">
        <v>102</v>
      </c>
      <c r="E330" t="str">
        <v>failed</v>
      </c>
      <c r="F330">
        <v>523</v>
      </c>
    </row>
    <row r="331" spans="1:6" x14ac:dyDescent="0.2">
      <c r="A331" t="s">
        <v>47</v>
      </c>
      <c r="B331">
        <v>211</v>
      </c>
      <c r="C331" t="str">
        <v>successful</v>
      </c>
      <c r="D331">
        <v>4006</v>
      </c>
      <c r="E331" t="str">
        <v>failed</v>
      </c>
      <c r="F331">
        <v>141</v>
      </c>
    </row>
    <row r="332" spans="1:6" x14ac:dyDescent="0.2">
      <c r="A332" t="s">
        <v>20</v>
      </c>
      <c r="B332">
        <v>1385</v>
      </c>
      <c r="C332" t="str">
        <v>successful</v>
      </c>
      <c r="D332">
        <v>1629</v>
      </c>
      <c r="E332" t="str">
        <v>failed</v>
      </c>
      <c r="F332">
        <v>52</v>
      </c>
    </row>
    <row r="333" spans="1:6" x14ac:dyDescent="0.2">
      <c r="A333" t="s">
        <v>20</v>
      </c>
      <c r="B333">
        <v>190</v>
      </c>
      <c r="C333" t="str">
        <v>successful</v>
      </c>
      <c r="D333">
        <v>2188</v>
      </c>
      <c r="E333" t="str">
        <v>failed</v>
      </c>
      <c r="F333">
        <v>225</v>
      </c>
    </row>
    <row r="334" spans="1:6" x14ac:dyDescent="0.2">
      <c r="A334" t="s">
        <v>20</v>
      </c>
      <c r="B334">
        <v>470</v>
      </c>
      <c r="C334" t="str">
        <v>successful</v>
      </c>
      <c r="D334">
        <v>2409</v>
      </c>
      <c r="E334" t="str">
        <v>failed</v>
      </c>
      <c r="F334">
        <v>38</v>
      </c>
    </row>
    <row r="335" spans="1:6" x14ac:dyDescent="0.2">
      <c r="A335" t="s">
        <v>20</v>
      </c>
      <c r="B335">
        <v>253</v>
      </c>
      <c r="C335" t="str">
        <v>successful</v>
      </c>
      <c r="D335">
        <v>194</v>
      </c>
      <c r="E335" t="str">
        <v>failed</v>
      </c>
      <c r="F335">
        <v>15</v>
      </c>
    </row>
    <row r="336" spans="1:6" x14ac:dyDescent="0.2">
      <c r="A336" t="s">
        <v>20</v>
      </c>
      <c r="B336">
        <v>1113</v>
      </c>
      <c r="C336" t="str">
        <v>successful</v>
      </c>
      <c r="D336">
        <v>1140</v>
      </c>
      <c r="E336" t="str">
        <v>failed</v>
      </c>
      <c r="F336">
        <v>37</v>
      </c>
    </row>
    <row r="337" spans="1:6" x14ac:dyDescent="0.2">
      <c r="A337" t="s">
        <v>20</v>
      </c>
      <c r="B337">
        <v>2283</v>
      </c>
      <c r="C337" t="str">
        <v>successful</v>
      </c>
      <c r="D337">
        <v>102</v>
      </c>
      <c r="E337" t="str">
        <v>failed</v>
      </c>
      <c r="F337">
        <v>112</v>
      </c>
    </row>
    <row r="338" spans="1:6" x14ac:dyDescent="0.2">
      <c r="A338" t="s">
        <v>14</v>
      </c>
      <c r="B338">
        <v>1072</v>
      </c>
      <c r="C338" t="str">
        <v>successful</v>
      </c>
      <c r="D338">
        <v>2857</v>
      </c>
      <c r="E338" t="str">
        <v>failed</v>
      </c>
      <c r="F338">
        <v>21</v>
      </c>
    </row>
    <row r="339" spans="1:6" x14ac:dyDescent="0.2">
      <c r="A339" t="s">
        <v>20</v>
      </c>
      <c r="B339">
        <v>1095</v>
      </c>
      <c r="C339" t="str">
        <v>successful</v>
      </c>
      <c r="D339">
        <v>107</v>
      </c>
      <c r="E339" t="str">
        <v>failed</v>
      </c>
      <c r="F339">
        <v>67</v>
      </c>
    </row>
    <row r="340" spans="1:6" x14ac:dyDescent="0.2">
      <c r="A340" t="s">
        <v>20</v>
      </c>
      <c r="B340">
        <v>1690</v>
      </c>
      <c r="C340" t="str">
        <v>successful</v>
      </c>
      <c r="D340">
        <v>160</v>
      </c>
      <c r="E340" t="str">
        <v>failed</v>
      </c>
      <c r="F340">
        <v>78</v>
      </c>
    </row>
    <row r="341" spans="1:6" x14ac:dyDescent="0.2">
      <c r="A341" t="s">
        <v>74</v>
      </c>
      <c r="B341">
        <v>1297</v>
      </c>
      <c r="C341" t="str">
        <v>successful</v>
      </c>
      <c r="D341">
        <v>2230</v>
      </c>
      <c r="E341" t="str">
        <v>failed</v>
      </c>
      <c r="F341">
        <v>67</v>
      </c>
    </row>
    <row r="342" spans="1:6" x14ac:dyDescent="0.2">
      <c r="A342" t="s">
        <v>14</v>
      </c>
      <c r="B342">
        <v>393</v>
      </c>
      <c r="C342" t="str">
        <v>successful</v>
      </c>
      <c r="D342">
        <v>316</v>
      </c>
      <c r="E342" t="str">
        <v>failed</v>
      </c>
      <c r="F342">
        <v>263</v>
      </c>
    </row>
    <row r="343" spans="1:6" x14ac:dyDescent="0.2">
      <c r="A343" t="s">
        <v>14</v>
      </c>
      <c r="B343">
        <v>1257</v>
      </c>
      <c r="C343" t="str">
        <v>successful</v>
      </c>
      <c r="D343">
        <v>117</v>
      </c>
      <c r="E343" t="str">
        <v>failed</v>
      </c>
      <c r="F343">
        <v>1691</v>
      </c>
    </row>
    <row r="344" spans="1:6" x14ac:dyDescent="0.2">
      <c r="A344" t="s">
        <v>14</v>
      </c>
      <c r="B344">
        <v>328</v>
      </c>
      <c r="C344" t="str">
        <v>successful</v>
      </c>
      <c r="D344">
        <v>6406</v>
      </c>
      <c r="E344" t="str">
        <v>failed</v>
      </c>
      <c r="F344">
        <v>181</v>
      </c>
    </row>
    <row r="345" spans="1:6" x14ac:dyDescent="0.2">
      <c r="A345" t="s">
        <v>14</v>
      </c>
      <c r="B345">
        <v>147</v>
      </c>
      <c r="C345" t="str">
        <v>successful</v>
      </c>
      <c r="D345">
        <v>192</v>
      </c>
      <c r="E345" t="str">
        <v>failed</v>
      </c>
      <c r="F345">
        <v>13</v>
      </c>
    </row>
    <row r="346" spans="1:6" x14ac:dyDescent="0.2">
      <c r="A346" t="s">
        <v>14</v>
      </c>
      <c r="B346">
        <v>830</v>
      </c>
      <c r="C346" t="str">
        <v>successful</v>
      </c>
      <c r="D346">
        <v>26</v>
      </c>
      <c r="E346" t="str">
        <v>failed</v>
      </c>
      <c r="F346">
        <v>1</v>
      </c>
    </row>
    <row r="347" spans="1:6" x14ac:dyDescent="0.2">
      <c r="A347" t="s">
        <v>14</v>
      </c>
      <c r="B347">
        <v>331</v>
      </c>
      <c r="C347" t="str">
        <v>successful</v>
      </c>
      <c r="D347">
        <v>723</v>
      </c>
      <c r="E347" t="str">
        <v>failed</v>
      </c>
      <c r="F347">
        <v>21</v>
      </c>
    </row>
    <row r="348" spans="1:6" x14ac:dyDescent="0.2">
      <c r="A348" t="s">
        <v>14</v>
      </c>
      <c r="B348">
        <v>25</v>
      </c>
      <c r="C348" t="str">
        <v>successful</v>
      </c>
      <c r="D348">
        <v>170</v>
      </c>
      <c r="E348" t="str">
        <v>failed</v>
      </c>
      <c r="F348">
        <v>830</v>
      </c>
    </row>
    <row r="349" spans="1:6" x14ac:dyDescent="0.2">
      <c r="A349" t="s">
        <v>20</v>
      </c>
      <c r="B349">
        <v>191</v>
      </c>
      <c r="C349" t="str">
        <v>successful</v>
      </c>
      <c r="D349">
        <v>238</v>
      </c>
      <c r="E349" t="str">
        <v>failed</v>
      </c>
      <c r="F349">
        <v>130</v>
      </c>
    </row>
    <row r="350" spans="1:6" x14ac:dyDescent="0.2">
      <c r="A350" t="s">
        <v>14</v>
      </c>
      <c r="B350">
        <v>3483</v>
      </c>
      <c r="C350" t="str">
        <v>successful</v>
      </c>
      <c r="D350">
        <v>55</v>
      </c>
      <c r="E350" t="str">
        <v>failed</v>
      </c>
      <c r="F350">
        <v>55</v>
      </c>
    </row>
    <row r="351" spans="1:6" x14ac:dyDescent="0.2">
      <c r="A351" t="s">
        <v>14</v>
      </c>
      <c r="B351">
        <v>923</v>
      </c>
      <c r="C351" t="str">
        <v>successful</v>
      </c>
      <c r="D351">
        <v>128</v>
      </c>
      <c r="E351" t="str">
        <v>failed</v>
      </c>
      <c r="F351">
        <v>114</v>
      </c>
    </row>
    <row r="352" spans="1:6" x14ac:dyDescent="0.2">
      <c r="A352" t="s">
        <v>14</v>
      </c>
      <c r="B352">
        <v>1</v>
      </c>
      <c r="C352" t="str">
        <v>successful</v>
      </c>
      <c r="D352">
        <v>2144</v>
      </c>
      <c r="E352" t="str">
        <v>failed</v>
      </c>
      <c r="F352">
        <v>594</v>
      </c>
    </row>
    <row r="353" spans="1:6" x14ac:dyDescent="0.2">
      <c r="A353" t="s">
        <v>20</v>
      </c>
      <c r="B353">
        <v>2013</v>
      </c>
      <c r="C353" t="str">
        <v>successful</v>
      </c>
      <c r="D353">
        <v>2693</v>
      </c>
      <c r="E353" t="str">
        <v>failed</v>
      </c>
      <c r="F353">
        <v>24</v>
      </c>
    </row>
    <row r="354" spans="1:6" x14ac:dyDescent="0.2">
      <c r="A354" t="s">
        <v>14</v>
      </c>
      <c r="B354">
        <v>33</v>
      </c>
      <c r="C354" t="str">
        <v>successful</v>
      </c>
      <c r="D354">
        <v>432</v>
      </c>
      <c r="E354" t="str">
        <v>failed</v>
      </c>
      <c r="F354">
        <v>252</v>
      </c>
    </row>
    <row r="355" spans="1:6" x14ac:dyDescent="0.2">
      <c r="A355" t="s">
        <v>20</v>
      </c>
      <c r="B355">
        <v>1703</v>
      </c>
      <c r="C355" t="str">
        <v>successful</v>
      </c>
      <c r="D355">
        <v>189</v>
      </c>
      <c r="E355" t="str">
        <v>failed</v>
      </c>
      <c r="F355">
        <v>67</v>
      </c>
    </row>
    <row r="356" spans="1:6" x14ac:dyDescent="0.2">
      <c r="A356" t="s">
        <v>20</v>
      </c>
      <c r="B356">
        <v>80</v>
      </c>
      <c r="C356" t="str">
        <v>successful</v>
      </c>
      <c r="D356">
        <v>154</v>
      </c>
      <c r="E356" t="str">
        <v>failed</v>
      </c>
      <c r="F356">
        <v>742</v>
      </c>
    </row>
    <row r="357" spans="1:6" x14ac:dyDescent="0.2">
      <c r="A357" t="s">
        <v>47</v>
      </c>
      <c r="B357">
        <v>86</v>
      </c>
      <c r="C357" t="str">
        <v>successful</v>
      </c>
      <c r="D357">
        <v>96</v>
      </c>
      <c r="E357" t="str">
        <v>failed</v>
      </c>
      <c r="F357">
        <v>75</v>
      </c>
    </row>
    <row r="358" spans="1:6" x14ac:dyDescent="0.2">
      <c r="A358" t="s">
        <v>14</v>
      </c>
      <c r="B358">
        <v>40</v>
      </c>
      <c r="C358" t="str">
        <v>successful</v>
      </c>
      <c r="D358">
        <v>3063</v>
      </c>
      <c r="E358" t="str">
        <v>failed</v>
      </c>
      <c r="F358">
        <v>4405</v>
      </c>
    </row>
    <row r="359" spans="1:6" x14ac:dyDescent="0.2">
      <c r="A359" t="s">
        <v>20</v>
      </c>
      <c r="B359">
        <v>41</v>
      </c>
      <c r="C359" t="str">
        <v>successful</v>
      </c>
      <c r="D359">
        <v>2266</v>
      </c>
      <c r="E359" t="str">
        <v>failed</v>
      </c>
      <c r="F359">
        <v>92</v>
      </c>
    </row>
    <row r="360" spans="1:6" x14ac:dyDescent="0.2">
      <c r="A360" t="s">
        <v>14</v>
      </c>
      <c r="B360">
        <v>23</v>
      </c>
      <c r="C360" t="str">
        <v>successful</v>
      </c>
      <c r="D360">
        <v>194</v>
      </c>
      <c r="E360" t="str">
        <v>failed</v>
      </c>
      <c r="F360">
        <v>64</v>
      </c>
    </row>
    <row r="361" spans="1:6" x14ac:dyDescent="0.2">
      <c r="A361" t="s">
        <v>20</v>
      </c>
      <c r="B361">
        <v>187</v>
      </c>
      <c r="C361" t="str">
        <v>successful</v>
      </c>
      <c r="D361">
        <v>129</v>
      </c>
      <c r="E361" t="str">
        <v>failed</v>
      </c>
      <c r="F361">
        <v>64</v>
      </c>
    </row>
    <row r="362" spans="1:6" x14ac:dyDescent="0.2">
      <c r="A362" t="s">
        <v>20</v>
      </c>
      <c r="B362">
        <v>2875</v>
      </c>
      <c r="C362" t="str">
        <v>successful</v>
      </c>
      <c r="D362">
        <v>375</v>
      </c>
      <c r="E362" t="str">
        <v>failed</v>
      </c>
      <c r="F362">
        <v>842</v>
      </c>
    </row>
    <row r="363" spans="1:6" x14ac:dyDescent="0.2">
      <c r="A363" t="s">
        <v>20</v>
      </c>
      <c r="B363">
        <v>88</v>
      </c>
      <c r="C363" t="str">
        <v>successful</v>
      </c>
      <c r="D363">
        <v>409</v>
      </c>
      <c r="E363" t="str">
        <v>failed</v>
      </c>
      <c r="F363">
        <v>112</v>
      </c>
    </row>
    <row r="364" spans="1:6" x14ac:dyDescent="0.2">
      <c r="A364" t="s">
        <v>20</v>
      </c>
      <c r="B364">
        <v>191</v>
      </c>
      <c r="C364" t="str">
        <v>successful</v>
      </c>
      <c r="D364">
        <v>234</v>
      </c>
      <c r="E364" t="str">
        <v>failed</v>
      </c>
      <c r="F364">
        <v>374</v>
      </c>
    </row>
    <row r="365" spans="1:6" x14ac:dyDescent="0.2">
      <c r="A365" t="s">
        <v>20</v>
      </c>
      <c r="B365">
        <v>139</v>
      </c>
      <c r="C365" t="str">
        <v>successful</v>
      </c>
      <c r="D365">
        <v>3016</v>
      </c>
    </row>
    <row r="366" spans="1:6" x14ac:dyDescent="0.2">
      <c r="A366" t="s">
        <v>20</v>
      </c>
      <c r="B366">
        <v>186</v>
      </c>
      <c r="C366" t="str">
        <v>successful</v>
      </c>
      <c r="D366">
        <v>264</v>
      </c>
    </row>
    <row r="367" spans="1:6" x14ac:dyDescent="0.2">
      <c r="A367" t="s">
        <v>20</v>
      </c>
      <c r="B367">
        <v>112</v>
      </c>
      <c r="C367" t="str">
        <v>successful</v>
      </c>
      <c r="D367">
        <v>272</v>
      </c>
    </row>
    <row r="368" spans="1:6" x14ac:dyDescent="0.2">
      <c r="A368" t="s">
        <v>20</v>
      </c>
      <c r="B368">
        <v>101</v>
      </c>
      <c r="C368" t="str">
        <v>successful</v>
      </c>
      <c r="D368">
        <v>419</v>
      </c>
    </row>
    <row r="369" spans="1:4" x14ac:dyDescent="0.2">
      <c r="A369" t="s">
        <v>14</v>
      </c>
      <c r="B369">
        <v>75</v>
      </c>
      <c r="C369" t="str">
        <v>successful</v>
      </c>
      <c r="D369">
        <v>1621</v>
      </c>
    </row>
    <row r="370" spans="1:4" x14ac:dyDescent="0.2">
      <c r="A370" t="s">
        <v>20</v>
      </c>
      <c r="B370">
        <v>206</v>
      </c>
      <c r="C370" t="str">
        <v>successful</v>
      </c>
      <c r="D370">
        <v>1101</v>
      </c>
    </row>
    <row r="371" spans="1:4" x14ac:dyDescent="0.2">
      <c r="A371" t="s">
        <v>20</v>
      </c>
      <c r="B371">
        <v>154</v>
      </c>
      <c r="C371" t="str">
        <v>successful</v>
      </c>
      <c r="D371">
        <v>1073</v>
      </c>
    </row>
    <row r="372" spans="1:4" x14ac:dyDescent="0.2">
      <c r="A372" t="s">
        <v>20</v>
      </c>
      <c r="B372">
        <v>5966</v>
      </c>
      <c r="C372" t="str">
        <v>successful</v>
      </c>
      <c r="D372">
        <v>331</v>
      </c>
    </row>
    <row r="373" spans="1:4" x14ac:dyDescent="0.2">
      <c r="A373" t="s">
        <v>14</v>
      </c>
      <c r="B373">
        <v>2176</v>
      </c>
      <c r="C373" t="str">
        <v>successful</v>
      </c>
      <c r="D373">
        <v>1170</v>
      </c>
    </row>
    <row r="374" spans="1:4" x14ac:dyDescent="0.2">
      <c r="A374" t="s">
        <v>20</v>
      </c>
      <c r="B374">
        <v>169</v>
      </c>
      <c r="C374" t="str">
        <v>successful</v>
      </c>
      <c r="D374">
        <v>363</v>
      </c>
    </row>
    <row r="375" spans="1:4" x14ac:dyDescent="0.2">
      <c r="A375" t="s">
        <v>20</v>
      </c>
      <c r="B375">
        <v>2106</v>
      </c>
      <c r="C375" t="str">
        <v>successful</v>
      </c>
      <c r="D375">
        <v>103</v>
      </c>
    </row>
    <row r="376" spans="1:4" x14ac:dyDescent="0.2">
      <c r="A376" t="s">
        <v>14</v>
      </c>
      <c r="B376">
        <v>441</v>
      </c>
      <c r="C376" t="str">
        <v>successful</v>
      </c>
      <c r="D376">
        <v>147</v>
      </c>
    </row>
    <row r="377" spans="1:4" x14ac:dyDescent="0.2">
      <c r="A377" t="s">
        <v>14</v>
      </c>
      <c r="B377">
        <v>25</v>
      </c>
      <c r="C377" t="str">
        <v>successful</v>
      </c>
      <c r="D377">
        <v>110</v>
      </c>
    </row>
    <row r="378" spans="1:4" x14ac:dyDescent="0.2">
      <c r="A378" t="s">
        <v>20</v>
      </c>
      <c r="B378">
        <v>131</v>
      </c>
      <c r="C378" t="str">
        <v>successful</v>
      </c>
      <c r="D378">
        <v>134</v>
      </c>
    </row>
    <row r="379" spans="1:4" x14ac:dyDescent="0.2">
      <c r="A379" t="s">
        <v>14</v>
      </c>
      <c r="B379">
        <v>127</v>
      </c>
      <c r="C379" t="str">
        <v>successful</v>
      </c>
      <c r="D379">
        <v>269</v>
      </c>
    </row>
    <row r="380" spans="1:4" x14ac:dyDescent="0.2">
      <c r="A380" t="s">
        <v>14</v>
      </c>
      <c r="B380">
        <v>355</v>
      </c>
      <c r="C380" t="str">
        <v>successful</v>
      </c>
      <c r="D380">
        <v>175</v>
      </c>
    </row>
    <row r="381" spans="1:4" x14ac:dyDescent="0.2">
      <c r="A381" t="s">
        <v>14</v>
      </c>
      <c r="B381">
        <v>44</v>
      </c>
      <c r="C381" t="str">
        <v>successful</v>
      </c>
      <c r="D381">
        <v>69</v>
      </c>
    </row>
    <row r="382" spans="1:4" x14ac:dyDescent="0.2">
      <c r="A382" t="s">
        <v>20</v>
      </c>
      <c r="B382">
        <v>84</v>
      </c>
      <c r="C382" t="str">
        <v>successful</v>
      </c>
      <c r="D382">
        <v>190</v>
      </c>
    </row>
    <row r="383" spans="1:4" x14ac:dyDescent="0.2">
      <c r="A383" t="s">
        <v>20</v>
      </c>
      <c r="B383">
        <v>155</v>
      </c>
      <c r="C383" t="str">
        <v>successful</v>
      </c>
      <c r="D383">
        <v>237</v>
      </c>
    </row>
    <row r="384" spans="1:4" x14ac:dyDescent="0.2">
      <c r="A384" t="s">
        <v>14</v>
      </c>
      <c r="B384">
        <v>67</v>
      </c>
      <c r="C384" t="str">
        <v>successful</v>
      </c>
      <c r="D384">
        <v>196</v>
      </c>
    </row>
    <row r="385" spans="1:4" x14ac:dyDescent="0.2">
      <c r="A385" t="s">
        <v>20</v>
      </c>
      <c r="B385">
        <v>189</v>
      </c>
      <c r="C385" t="str">
        <v>successful</v>
      </c>
      <c r="D385">
        <v>7295</v>
      </c>
    </row>
    <row r="386" spans="1:4" x14ac:dyDescent="0.2">
      <c r="A386" t="s">
        <v>20</v>
      </c>
      <c r="B386">
        <v>4799</v>
      </c>
      <c r="C386" t="str">
        <v>successful</v>
      </c>
      <c r="D386">
        <v>2893</v>
      </c>
    </row>
    <row r="387" spans="1:4" x14ac:dyDescent="0.2">
      <c r="A387" t="s">
        <v>20</v>
      </c>
      <c r="B387">
        <v>1137</v>
      </c>
      <c r="C387" t="str">
        <v>successful</v>
      </c>
      <c r="D387">
        <v>820</v>
      </c>
    </row>
    <row r="388" spans="1:4" x14ac:dyDescent="0.2">
      <c r="A388" t="s">
        <v>14</v>
      </c>
      <c r="B388">
        <v>1068</v>
      </c>
      <c r="C388" t="str">
        <v>successful</v>
      </c>
      <c r="D388">
        <v>2038</v>
      </c>
    </row>
    <row r="389" spans="1:4" x14ac:dyDescent="0.2">
      <c r="A389" t="s">
        <v>14</v>
      </c>
      <c r="B389">
        <v>424</v>
      </c>
      <c r="C389" t="str">
        <v>successful</v>
      </c>
      <c r="D389">
        <v>116</v>
      </c>
    </row>
    <row r="390" spans="1:4" x14ac:dyDescent="0.2">
      <c r="A390" t="s">
        <v>74</v>
      </c>
      <c r="B390">
        <v>145</v>
      </c>
      <c r="C390" t="str">
        <v>successful</v>
      </c>
      <c r="D390">
        <v>1345</v>
      </c>
    </row>
    <row r="391" spans="1:4" x14ac:dyDescent="0.2">
      <c r="A391" t="s">
        <v>20</v>
      </c>
      <c r="B391">
        <v>1152</v>
      </c>
      <c r="C391" t="str">
        <v>successful</v>
      </c>
      <c r="D391">
        <v>168</v>
      </c>
    </row>
    <row r="392" spans="1:4" x14ac:dyDescent="0.2">
      <c r="A392" t="s">
        <v>20</v>
      </c>
      <c r="B392">
        <v>50</v>
      </c>
      <c r="C392" t="str">
        <v>successful</v>
      </c>
      <c r="D392">
        <v>137</v>
      </c>
    </row>
    <row r="393" spans="1:4" x14ac:dyDescent="0.2">
      <c r="A393" t="s">
        <v>14</v>
      </c>
      <c r="B393">
        <v>151</v>
      </c>
      <c r="C393" t="str">
        <v>successful</v>
      </c>
      <c r="D393">
        <v>186</v>
      </c>
    </row>
    <row r="394" spans="1:4" x14ac:dyDescent="0.2">
      <c r="A394" t="s">
        <v>14</v>
      </c>
      <c r="B394">
        <v>1608</v>
      </c>
      <c r="C394" t="str">
        <v>successful</v>
      </c>
      <c r="D394">
        <v>125</v>
      </c>
    </row>
    <row r="395" spans="1:4" x14ac:dyDescent="0.2">
      <c r="A395" t="s">
        <v>20</v>
      </c>
      <c r="B395">
        <v>3059</v>
      </c>
      <c r="C395" t="str">
        <v>successful</v>
      </c>
      <c r="D395">
        <v>202</v>
      </c>
    </row>
    <row r="396" spans="1:4" x14ac:dyDescent="0.2">
      <c r="A396" t="s">
        <v>20</v>
      </c>
      <c r="B396">
        <v>34</v>
      </c>
      <c r="C396" t="str">
        <v>successful</v>
      </c>
      <c r="D396">
        <v>103</v>
      </c>
    </row>
    <row r="397" spans="1:4" x14ac:dyDescent="0.2">
      <c r="A397" t="s">
        <v>20</v>
      </c>
      <c r="B397">
        <v>220</v>
      </c>
      <c r="C397" t="str">
        <v>successful</v>
      </c>
      <c r="D397">
        <v>1785</v>
      </c>
    </row>
    <row r="398" spans="1:4" x14ac:dyDescent="0.2">
      <c r="A398" t="s">
        <v>20</v>
      </c>
      <c r="B398">
        <v>1604</v>
      </c>
      <c r="C398" t="str">
        <v>successful</v>
      </c>
      <c r="D398">
        <v>157</v>
      </c>
    </row>
    <row r="399" spans="1:4" x14ac:dyDescent="0.2">
      <c r="A399" t="s">
        <v>20</v>
      </c>
      <c r="B399">
        <v>454</v>
      </c>
      <c r="C399" t="str">
        <v>successful</v>
      </c>
      <c r="D399">
        <v>555</v>
      </c>
    </row>
    <row r="400" spans="1:4" x14ac:dyDescent="0.2">
      <c r="A400" t="s">
        <v>20</v>
      </c>
      <c r="B400">
        <v>123</v>
      </c>
      <c r="C400" t="str">
        <v>successful</v>
      </c>
      <c r="D400">
        <v>297</v>
      </c>
    </row>
    <row r="401" spans="1:4" x14ac:dyDescent="0.2">
      <c r="A401" t="s">
        <v>14</v>
      </c>
      <c r="B401">
        <v>941</v>
      </c>
      <c r="C401" t="str">
        <v>successful</v>
      </c>
      <c r="D401">
        <v>123</v>
      </c>
    </row>
    <row r="402" spans="1:4" x14ac:dyDescent="0.2">
      <c r="A402" t="s">
        <v>14</v>
      </c>
      <c r="B402">
        <v>1</v>
      </c>
      <c r="C402" t="str">
        <v>successful</v>
      </c>
      <c r="D402">
        <v>3036</v>
      </c>
    </row>
    <row r="403" spans="1:4" x14ac:dyDescent="0.2">
      <c r="A403" t="s">
        <v>20</v>
      </c>
      <c r="B403">
        <v>299</v>
      </c>
      <c r="C403" t="str">
        <v>successful</v>
      </c>
      <c r="D403">
        <v>144</v>
      </c>
    </row>
    <row r="404" spans="1:4" x14ac:dyDescent="0.2">
      <c r="A404" t="s">
        <v>14</v>
      </c>
      <c r="B404">
        <v>40</v>
      </c>
      <c r="C404" t="str">
        <v>successful</v>
      </c>
      <c r="D404">
        <v>121</v>
      </c>
    </row>
    <row r="405" spans="1:4" x14ac:dyDescent="0.2">
      <c r="A405" t="s">
        <v>14</v>
      </c>
      <c r="B405">
        <v>3015</v>
      </c>
      <c r="C405" t="str">
        <v>successful</v>
      </c>
      <c r="D405">
        <v>181</v>
      </c>
    </row>
    <row r="406" spans="1:4" x14ac:dyDescent="0.2">
      <c r="A406" t="s">
        <v>20</v>
      </c>
      <c r="B406">
        <v>2237</v>
      </c>
      <c r="C406" t="str">
        <v>successful</v>
      </c>
      <c r="D406">
        <v>122</v>
      </c>
    </row>
    <row r="407" spans="1:4" x14ac:dyDescent="0.2">
      <c r="A407" t="s">
        <v>14</v>
      </c>
      <c r="B407">
        <v>435</v>
      </c>
      <c r="C407" t="str">
        <v>successful</v>
      </c>
      <c r="D407">
        <v>1071</v>
      </c>
    </row>
    <row r="408" spans="1:4" x14ac:dyDescent="0.2">
      <c r="A408" t="s">
        <v>20</v>
      </c>
      <c r="B408">
        <v>645</v>
      </c>
      <c r="C408" t="str">
        <v>successful</v>
      </c>
      <c r="D408">
        <v>980</v>
      </c>
    </row>
    <row r="409" spans="1:4" x14ac:dyDescent="0.2">
      <c r="A409" t="s">
        <v>20</v>
      </c>
      <c r="B409">
        <v>484</v>
      </c>
      <c r="C409" t="str">
        <v>successful</v>
      </c>
      <c r="D409">
        <v>536</v>
      </c>
    </row>
    <row r="410" spans="1:4" x14ac:dyDescent="0.2">
      <c r="A410" t="s">
        <v>20</v>
      </c>
      <c r="B410">
        <v>154</v>
      </c>
      <c r="C410" t="str">
        <v>successful</v>
      </c>
      <c r="D410">
        <v>1991</v>
      </c>
    </row>
    <row r="411" spans="1:4" x14ac:dyDescent="0.2">
      <c r="A411" t="s">
        <v>14</v>
      </c>
      <c r="B411">
        <v>714</v>
      </c>
      <c r="C411" t="str">
        <v>successful</v>
      </c>
      <c r="D411">
        <v>180</v>
      </c>
    </row>
    <row r="412" spans="1:4" x14ac:dyDescent="0.2">
      <c r="A412" t="s">
        <v>47</v>
      </c>
      <c r="B412">
        <v>1111</v>
      </c>
      <c r="C412" t="str">
        <v>successful</v>
      </c>
      <c r="D412">
        <v>130</v>
      </c>
    </row>
    <row r="413" spans="1:4" x14ac:dyDescent="0.2">
      <c r="A413" t="s">
        <v>20</v>
      </c>
      <c r="B413">
        <v>82</v>
      </c>
      <c r="C413" t="str">
        <v>successful</v>
      </c>
      <c r="D413">
        <v>122</v>
      </c>
    </row>
    <row r="414" spans="1:4" x14ac:dyDescent="0.2">
      <c r="A414" t="s">
        <v>20</v>
      </c>
      <c r="B414">
        <v>134</v>
      </c>
      <c r="C414" t="str">
        <v>successful</v>
      </c>
      <c r="D414">
        <v>140</v>
      </c>
    </row>
    <row r="415" spans="1:4" x14ac:dyDescent="0.2">
      <c r="A415" t="s">
        <v>47</v>
      </c>
      <c r="B415">
        <v>1089</v>
      </c>
      <c r="C415" t="str">
        <v>successful</v>
      </c>
      <c r="D415">
        <v>3388</v>
      </c>
    </row>
    <row r="416" spans="1:4" x14ac:dyDescent="0.2">
      <c r="A416" t="s">
        <v>14</v>
      </c>
      <c r="B416">
        <v>5497</v>
      </c>
      <c r="C416" t="str">
        <v>successful</v>
      </c>
      <c r="D416">
        <v>280</v>
      </c>
    </row>
    <row r="417" spans="1:4" x14ac:dyDescent="0.2">
      <c r="A417" t="s">
        <v>14</v>
      </c>
      <c r="B417">
        <v>418</v>
      </c>
      <c r="C417" t="str">
        <v>successful</v>
      </c>
      <c r="D417">
        <v>366</v>
      </c>
    </row>
    <row r="418" spans="1:4" x14ac:dyDescent="0.2">
      <c r="A418" t="s">
        <v>14</v>
      </c>
      <c r="B418">
        <v>1439</v>
      </c>
      <c r="C418" t="str">
        <v>successful</v>
      </c>
      <c r="D418">
        <v>270</v>
      </c>
    </row>
    <row r="419" spans="1:4" x14ac:dyDescent="0.2">
      <c r="A419" t="s">
        <v>14</v>
      </c>
      <c r="B419">
        <v>15</v>
      </c>
      <c r="C419" t="str">
        <v>successful</v>
      </c>
      <c r="D419">
        <v>137</v>
      </c>
    </row>
    <row r="420" spans="1:4" x14ac:dyDescent="0.2">
      <c r="A420" t="s">
        <v>14</v>
      </c>
      <c r="B420">
        <v>1999</v>
      </c>
      <c r="C420" t="str">
        <v>successful</v>
      </c>
      <c r="D420">
        <v>3205</v>
      </c>
    </row>
    <row r="421" spans="1:4" x14ac:dyDescent="0.2">
      <c r="A421" t="s">
        <v>20</v>
      </c>
      <c r="B421">
        <v>5203</v>
      </c>
      <c r="C421" t="str">
        <v>successful</v>
      </c>
      <c r="D421">
        <v>288</v>
      </c>
    </row>
    <row r="422" spans="1:4" x14ac:dyDescent="0.2">
      <c r="A422" t="s">
        <v>20</v>
      </c>
      <c r="B422">
        <v>94</v>
      </c>
      <c r="C422" t="str">
        <v>successful</v>
      </c>
      <c r="D422">
        <v>148</v>
      </c>
    </row>
    <row r="423" spans="1:4" x14ac:dyDescent="0.2">
      <c r="A423" t="s">
        <v>14</v>
      </c>
      <c r="B423">
        <v>118</v>
      </c>
      <c r="C423" t="str">
        <v>successful</v>
      </c>
      <c r="D423">
        <v>114</v>
      </c>
    </row>
    <row r="424" spans="1:4" x14ac:dyDescent="0.2">
      <c r="A424" t="s">
        <v>20</v>
      </c>
      <c r="B424">
        <v>205</v>
      </c>
      <c r="C424" t="str">
        <v>successful</v>
      </c>
      <c r="D424">
        <v>1518</v>
      </c>
    </row>
    <row r="425" spans="1:4" x14ac:dyDescent="0.2">
      <c r="A425" t="s">
        <v>14</v>
      </c>
      <c r="B425">
        <v>162</v>
      </c>
      <c r="C425" t="str">
        <v>successful</v>
      </c>
      <c r="D425">
        <v>166</v>
      </c>
    </row>
    <row r="426" spans="1:4" x14ac:dyDescent="0.2">
      <c r="A426" t="s">
        <v>14</v>
      </c>
      <c r="B426">
        <v>83</v>
      </c>
      <c r="C426" t="str">
        <v>successful</v>
      </c>
      <c r="D426">
        <v>100</v>
      </c>
    </row>
    <row r="427" spans="1:4" x14ac:dyDescent="0.2">
      <c r="A427" t="s">
        <v>20</v>
      </c>
      <c r="B427">
        <v>92</v>
      </c>
      <c r="C427" t="str">
        <v>successful</v>
      </c>
      <c r="D427">
        <v>235</v>
      </c>
    </row>
    <row r="428" spans="1:4" x14ac:dyDescent="0.2">
      <c r="A428" t="s">
        <v>20</v>
      </c>
      <c r="B428">
        <v>219</v>
      </c>
      <c r="C428" t="str">
        <v>successful</v>
      </c>
      <c r="D428">
        <v>148</v>
      </c>
    </row>
    <row r="429" spans="1:4" x14ac:dyDescent="0.2">
      <c r="A429" t="s">
        <v>20</v>
      </c>
      <c r="B429">
        <v>2526</v>
      </c>
      <c r="C429" t="str">
        <v>successful</v>
      </c>
      <c r="D429">
        <v>198</v>
      </c>
    </row>
    <row r="430" spans="1:4" x14ac:dyDescent="0.2">
      <c r="A430" t="s">
        <v>14</v>
      </c>
      <c r="B430">
        <v>747</v>
      </c>
      <c r="C430" t="str">
        <v>successful</v>
      </c>
      <c r="D430">
        <v>150</v>
      </c>
    </row>
    <row r="431" spans="1:4" x14ac:dyDescent="0.2">
      <c r="A431" t="s">
        <v>74</v>
      </c>
      <c r="B431">
        <v>2138</v>
      </c>
      <c r="C431" t="str">
        <v>successful</v>
      </c>
      <c r="D431">
        <v>216</v>
      </c>
    </row>
    <row r="432" spans="1:4" x14ac:dyDescent="0.2">
      <c r="A432" t="s">
        <v>14</v>
      </c>
      <c r="B432">
        <v>84</v>
      </c>
      <c r="C432" t="str">
        <v>successful</v>
      </c>
      <c r="D432">
        <v>5139</v>
      </c>
    </row>
    <row r="433" spans="1:4" x14ac:dyDescent="0.2">
      <c r="A433" t="s">
        <v>20</v>
      </c>
      <c r="B433">
        <v>94</v>
      </c>
      <c r="C433" t="str">
        <v>successful</v>
      </c>
      <c r="D433">
        <v>2353</v>
      </c>
    </row>
    <row r="434" spans="1:4" x14ac:dyDescent="0.2">
      <c r="A434" t="s">
        <v>14</v>
      </c>
      <c r="B434">
        <v>91</v>
      </c>
      <c r="C434" t="str">
        <v>successful</v>
      </c>
      <c r="D434">
        <v>78</v>
      </c>
    </row>
    <row r="435" spans="1:4" x14ac:dyDescent="0.2">
      <c r="A435" t="s">
        <v>14</v>
      </c>
      <c r="B435">
        <v>792</v>
      </c>
      <c r="C435" t="str">
        <v>successful</v>
      </c>
      <c r="D435">
        <v>174</v>
      </c>
    </row>
    <row r="436" spans="1:4" x14ac:dyDescent="0.2">
      <c r="A436" t="s">
        <v>74</v>
      </c>
      <c r="B436">
        <v>10</v>
      </c>
      <c r="C436" t="str">
        <v>successful</v>
      </c>
      <c r="D436">
        <v>164</v>
      </c>
    </row>
    <row r="437" spans="1:4" x14ac:dyDescent="0.2">
      <c r="A437" t="s">
        <v>20</v>
      </c>
      <c r="B437">
        <v>1713</v>
      </c>
      <c r="C437" t="str">
        <v>successful</v>
      </c>
      <c r="D437">
        <v>161</v>
      </c>
    </row>
    <row r="438" spans="1:4" x14ac:dyDescent="0.2">
      <c r="A438" t="s">
        <v>20</v>
      </c>
      <c r="B438">
        <v>249</v>
      </c>
      <c r="C438" t="str">
        <v>successful</v>
      </c>
      <c r="D438">
        <v>138</v>
      </c>
    </row>
    <row r="439" spans="1:4" x14ac:dyDescent="0.2">
      <c r="A439" t="s">
        <v>20</v>
      </c>
      <c r="B439">
        <v>192</v>
      </c>
      <c r="C439" t="str">
        <v>successful</v>
      </c>
      <c r="D439">
        <v>3308</v>
      </c>
    </row>
    <row r="440" spans="1:4" x14ac:dyDescent="0.2">
      <c r="A440" t="s">
        <v>20</v>
      </c>
      <c r="B440">
        <v>247</v>
      </c>
      <c r="C440" t="str">
        <v>successful</v>
      </c>
      <c r="D440">
        <v>127</v>
      </c>
    </row>
    <row r="441" spans="1:4" x14ac:dyDescent="0.2">
      <c r="A441" t="s">
        <v>20</v>
      </c>
      <c r="B441">
        <v>2293</v>
      </c>
      <c r="C441" t="str">
        <v>successful</v>
      </c>
      <c r="D441">
        <v>207</v>
      </c>
    </row>
    <row r="442" spans="1:4" x14ac:dyDescent="0.2">
      <c r="A442" t="s">
        <v>20</v>
      </c>
      <c r="B442">
        <v>3131</v>
      </c>
      <c r="C442" t="str">
        <v>successful</v>
      </c>
      <c r="D442">
        <v>181</v>
      </c>
    </row>
    <row r="443" spans="1:4" x14ac:dyDescent="0.2">
      <c r="A443" t="s">
        <v>14</v>
      </c>
      <c r="B443">
        <v>32</v>
      </c>
      <c r="C443" t="str">
        <v>successful</v>
      </c>
      <c r="D443">
        <v>110</v>
      </c>
    </row>
    <row r="444" spans="1:4" x14ac:dyDescent="0.2">
      <c r="A444" t="s">
        <v>20</v>
      </c>
      <c r="B444">
        <v>143</v>
      </c>
      <c r="C444" t="str">
        <v>successful</v>
      </c>
      <c r="D444">
        <v>185</v>
      </c>
    </row>
    <row r="445" spans="1:4" x14ac:dyDescent="0.2">
      <c r="A445" t="s">
        <v>74</v>
      </c>
      <c r="B445">
        <v>90</v>
      </c>
      <c r="C445" t="str">
        <v>successful</v>
      </c>
      <c r="D445">
        <v>121</v>
      </c>
    </row>
    <row r="446" spans="1:4" x14ac:dyDescent="0.2">
      <c r="A446" t="s">
        <v>20</v>
      </c>
      <c r="B446">
        <v>296</v>
      </c>
      <c r="C446" t="str">
        <v>successful</v>
      </c>
      <c r="D446">
        <v>106</v>
      </c>
    </row>
    <row r="447" spans="1:4" x14ac:dyDescent="0.2">
      <c r="A447" t="s">
        <v>20</v>
      </c>
      <c r="B447">
        <v>170</v>
      </c>
      <c r="C447" t="str">
        <v>successful</v>
      </c>
      <c r="D447">
        <v>142</v>
      </c>
    </row>
    <row r="448" spans="1:4" x14ac:dyDescent="0.2">
      <c r="A448" t="s">
        <v>14</v>
      </c>
      <c r="B448">
        <v>186</v>
      </c>
      <c r="C448" t="str">
        <v>successful</v>
      </c>
      <c r="D448">
        <v>233</v>
      </c>
    </row>
    <row r="449" spans="1:4" x14ac:dyDescent="0.2">
      <c r="A449" t="s">
        <v>74</v>
      </c>
      <c r="B449">
        <v>439</v>
      </c>
      <c r="C449" t="str">
        <v>successful</v>
      </c>
      <c r="D449">
        <v>218</v>
      </c>
    </row>
    <row r="450" spans="1:4" x14ac:dyDescent="0.2">
      <c r="A450" t="s">
        <v>14</v>
      </c>
      <c r="B450">
        <v>605</v>
      </c>
      <c r="C450" t="str">
        <v>successful</v>
      </c>
      <c r="D450">
        <v>76</v>
      </c>
    </row>
    <row r="451" spans="1:4" x14ac:dyDescent="0.2">
      <c r="A451" t="s">
        <v>20</v>
      </c>
      <c r="B451">
        <v>86</v>
      </c>
      <c r="C451" t="str">
        <v>successful</v>
      </c>
      <c r="D451">
        <v>43</v>
      </c>
    </row>
    <row r="452" spans="1:4" x14ac:dyDescent="0.2">
      <c r="A452" t="s">
        <v>14</v>
      </c>
      <c r="B452">
        <v>1</v>
      </c>
      <c r="C452" t="str">
        <v>successful</v>
      </c>
      <c r="D452">
        <v>221</v>
      </c>
    </row>
    <row r="453" spans="1:4" x14ac:dyDescent="0.2">
      <c r="A453" t="s">
        <v>20</v>
      </c>
      <c r="B453">
        <v>6286</v>
      </c>
      <c r="C453" t="str">
        <v>successful</v>
      </c>
      <c r="D453">
        <v>2805</v>
      </c>
    </row>
    <row r="454" spans="1:4" x14ac:dyDescent="0.2">
      <c r="A454" t="s">
        <v>14</v>
      </c>
      <c r="B454">
        <v>31</v>
      </c>
      <c r="C454" t="str">
        <v>successful</v>
      </c>
      <c r="D454">
        <v>68</v>
      </c>
    </row>
    <row r="455" spans="1:4" x14ac:dyDescent="0.2">
      <c r="A455" t="s">
        <v>14</v>
      </c>
      <c r="B455">
        <v>1181</v>
      </c>
      <c r="C455" t="str">
        <v>successful</v>
      </c>
      <c r="D455">
        <v>183</v>
      </c>
    </row>
    <row r="456" spans="1:4" x14ac:dyDescent="0.2">
      <c r="A456" t="s">
        <v>14</v>
      </c>
      <c r="B456">
        <v>39</v>
      </c>
      <c r="C456" t="str">
        <v>successful</v>
      </c>
      <c r="D456">
        <v>133</v>
      </c>
    </row>
    <row r="457" spans="1:4" x14ac:dyDescent="0.2">
      <c r="A457" t="s">
        <v>20</v>
      </c>
      <c r="B457">
        <v>3727</v>
      </c>
      <c r="C457" t="str">
        <v>successful</v>
      </c>
      <c r="D457">
        <v>2489</v>
      </c>
    </row>
    <row r="458" spans="1:4" x14ac:dyDescent="0.2">
      <c r="A458" t="s">
        <v>20</v>
      </c>
      <c r="B458">
        <v>1605</v>
      </c>
      <c r="C458" t="str">
        <v>successful</v>
      </c>
      <c r="D458">
        <v>69</v>
      </c>
    </row>
    <row r="459" spans="1:4" x14ac:dyDescent="0.2">
      <c r="A459" t="s">
        <v>14</v>
      </c>
      <c r="B459">
        <v>46</v>
      </c>
      <c r="C459" t="str">
        <v>successful</v>
      </c>
      <c r="D459">
        <v>279</v>
      </c>
    </row>
    <row r="460" spans="1:4" x14ac:dyDescent="0.2">
      <c r="A460" t="s">
        <v>20</v>
      </c>
      <c r="B460">
        <v>2120</v>
      </c>
      <c r="C460" t="str">
        <v>successful</v>
      </c>
      <c r="D460">
        <v>210</v>
      </c>
    </row>
    <row r="461" spans="1:4" x14ac:dyDescent="0.2">
      <c r="A461" t="s">
        <v>14</v>
      </c>
      <c r="B461">
        <v>105</v>
      </c>
      <c r="C461" t="str">
        <v>successful</v>
      </c>
      <c r="D461">
        <v>2100</v>
      </c>
    </row>
    <row r="462" spans="1:4" x14ac:dyDescent="0.2">
      <c r="A462" t="s">
        <v>20</v>
      </c>
      <c r="B462">
        <v>50</v>
      </c>
      <c r="C462" t="str">
        <v>successful</v>
      </c>
      <c r="D462">
        <v>252</v>
      </c>
    </row>
    <row r="463" spans="1:4" x14ac:dyDescent="0.2">
      <c r="A463" t="s">
        <v>20</v>
      </c>
      <c r="B463">
        <v>2080</v>
      </c>
      <c r="C463" t="str">
        <v>successful</v>
      </c>
      <c r="D463">
        <v>1280</v>
      </c>
    </row>
    <row r="464" spans="1:4" x14ac:dyDescent="0.2">
      <c r="A464" t="s">
        <v>14</v>
      </c>
      <c r="B464">
        <v>535</v>
      </c>
      <c r="C464" t="str">
        <v>successful</v>
      </c>
      <c r="D464">
        <v>157</v>
      </c>
    </row>
    <row r="465" spans="1:4" x14ac:dyDescent="0.2">
      <c r="A465" t="s">
        <v>20</v>
      </c>
      <c r="B465">
        <v>2105</v>
      </c>
      <c r="C465" t="str">
        <v>successful</v>
      </c>
      <c r="D465">
        <v>194</v>
      </c>
    </row>
    <row r="466" spans="1:4" x14ac:dyDescent="0.2">
      <c r="A466" t="s">
        <v>20</v>
      </c>
      <c r="B466">
        <v>2436</v>
      </c>
      <c r="C466" t="str">
        <v>successful</v>
      </c>
      <c r="D466">
        <v>82</v>
      </c>
    </row>
    <row r="467" spans="1:4" x14ac:dyDescent="0.2">
      <c r="A467" t="s">
        <v>20</v>
      </c>
      <c r="B467">
        <v>80</v>
      </c>
      <c r="C467" t="str">
        <v>successful</v>
      </c>
      <c r="D467">
        <v>4233</v>
      </c>
    </row>
    <row r="468" spans="1:4" x14ac:dyDescent="0.2">
      <c r="A468" t="s">
        <v>20</v>
      </c>
      <c r="B468">
        <v>42</v>
      </c>
      <c r="C468" t="str">
        <v>successful</v>
      </c>
      <c r="D468">
        <v>1297</v>
      </c>
    </row>
    <row r="469" spans="1:4" x14ac:dyDescent="0.2">
      <c r="A469" t="s">
        <v>20</v>
      </c>
      <c r="B469">
        <v>139</v>
      </c>
      <c r="C469" t="str">
        <v>successful</v>
      </c>
      <c r="D469">
        <v>165</v>
      </c>
    </row>
    <row r="470" spans="1:4" x14ac:dyDescent="0.2">
      <c r="A470" t="s">
        <v>14</v>
      </c>
      <c r="B470">
        <v>16</v>
      </c>
      <c r="C470" t="str">
        <v>successful</v>
      </c>
      <c r="D470">
        <v>119</v>
      </c>
    </row>
    <row r="471" spans="1:4" x14ac:dyDescent="0.2">
      <c r="A471" t="s">
        <v>20</v>
      </c>
      <c r="B471">
        <v>159</v>
      </c>
      <c r="C471" t="str">
        <v>successful</v>
      </c>
      <c r="D471">
        <v>1797</v>
      </c>
    </row>
    <row r="472" spans="1:4" x14ac:dyDescent="0.2">
      <c r="A472" t="s">
        <v>20</v>
      </c>
      <c r="B472">
        <v>381</v>
      </c>
      <c r="C472" t="str">
        <v>successful</v>
      </c>
      <c r="D472">
        <v>261</v>
      </c>
    </row>
    <row r="473" spans="1:4" x14ac:dyDescent="0.2">
      <c r="A473" t="s">
        <v>20</v>
      </c>
      <c r="B473">
        <v>194</v>
      </c>
      <c r="C473" t="str">
        <v>successful</v>
      </c>
      <c r="D473">
        <v>157</v>
      </c>
    </row>
    <row r="474" spans="1:4" x14ac:dyDescent="0.2">
      <c r="A474" t="s">
        <v>14</v>
      </c>
      <c r="B474">
        <v>575</v>
      </c>
      <c r="C474" t="str">
        <v>successful</v>
      </c>
      <c r="D474">
        <v>3533</v>
      </c>
    </row>
    <row r="475" spans="1:4" x14ac:dyDescent="0.2">
      <c r="A475" t="s">
        <v>20</v>
      </c>
      <c r="B475">
        <v>106</v>
      </c>
      <c r="C475" t="str">
        <v>successful</v>
      </c>
      <c r="D475">
        <v>155</v>
      </c>
    </row>
    <row r="476" spans="1:4" x14ac:dyDescent="0.2">
      <c r="A476" t="s">
        <v>20</v>
      </c>
      <c r="B476">
        <v>142</v>
      </c>
      <c r="C476" t="str">
        <v>successful</v>
      </c>
      <c r="D476">
        <v>132</v>
      </c>
    </row>
    <row r="477" spans="1:4" x14ac:dyDescent="0.2">
      <c r="A477" t="s">
        <v>20</v>
      </c>
      <c r="B477">
        <v>211</v>
      </c>
      <c r="C477" t="str">
        <v>successful</v>
      </c>
      <c r="D477">
        <v>1354</v>
      </c>
    </row>
    <row r="478" spans="1:4" x14ac:dyDescent="0.2">
      <c r="A478" t="s">
        <v>14</v>
      </c>
      <c r="B478">
        <v>1120</v>
      </c>
      <c r="C478" t="str">
        <v>successful</v>
      </c>
      <c r="D478">
        <v>48</v>
      </c>
    </row>
    <row r="479" spans="1:4" x14ac:dyDescent="0.2">
      <c r="A479" t="s">
        <v>14</v>
      </c>
      <c r="B479">
        <v>113</v>
      </c>
      <c r="C479" t="str">
        <v>successful</v>
      </c>
      <c r="D479">
        <v>110</v>
      </c>
    </row>
    <row r="480" spans="1:4" x14ac:dyDescent="0.2">
      <c r="A480" t="s">
        <v>20</v>
      </c>
      <c r="B480">
        <v>2756</v>
      </c>
      <c r="C480" t="str">
        <v>successful</v>
      </c>
      <c r="D480">
        <v>172</v>
      </c>
    </row>
    <row r="481" spans="1:4" x14ac:dyDescent="0.2">
      <c r="A481" t="s">
        <v>20</v>
      </c>
      <c r="B481">
        <v>173</v>
      </c>
      <c r="C481" t="str">
        <v>successful</v>
      </c>
      <c r="D481">
        <v>307</v>
      </c>
    </row>
    <row r="482" spans="1:4" x14ac:dyDescent="0.2">
      <c r="A482" t="s">
        <v>20</v>
      </c>
      <c r="B482">
        <v>87</v>
      </c>
      <c r="C482" t="str">
        <v>successful</v>
      </c>
      <c r="D482">
        <v>160</v>
      </c>
    </row>
    <row r="483" spans="1:4" x14ac:dyDescent="0.2">
      <c r="A483" t="s">
        <v>14</v>
      </c>
      <c r="B483">
        <v>1538</v>
      </c>
      <c r="C483" t="str">
        <v>successful</v>
      </c>
      <c r="D483">
        <v>1467</v>
      </c>
    </row>
    <row r="484" spans="1:4" x14ac:dyDescent="0.2">
      <c r="A484" t="s">
        <v>14</v>
      </c>
      <c r="B484">
        <v>9</v>
      </c>
      <c r="C484" t="str">
        <v>successful</v>
      </c>
      <c r="D484">
        <v>2662</v>
      </c>
    </row>
    <row r="485" spans="1:4" x14ac:dyDescent="0.2">
      <c r="A485" t="s">
        <v>14</v>
      </c>
      <c r="B485">
        <v>554</v>
      </c>
      <c r="C485" t="str">
        <v>successful</v>
      </c>
      <c r="D485">
        <v>452</v>
      </c>
    </row>
    <row r="486" spans="1:4" x14ac:dyDescent="0.2">
      <c r="A486" t="s">
        <v>20</v>
      </c>
      <c r="B486">
        <v>1572</v>
      </c>
      <c r="C486" t="str">
        <v>successful</v>
      </c>
      <c r="D486">
        <v>158</v>
      </c>
    </row>
    <row r="487" spans="1:4" x14ac:dyDescent="0.2">
      <c r="A487" t="s">
        <v>14</v>
      </c>
      <c r="B487">
        <v>648</v>
      </c>
      <c r="C487" t="str">
        <v>successful</v>
      </c>
      <c r="D487">
        <v>225</v>
      </c>
    </row>
    <row r="488" spans="1:4" x14ac:dyDescent="0.2">
      <c r="A488" t="s">
        <v>14</v>
      </c>
      <c r="B488">
        <v>21</v>
      </c>
      <c r="C488" t="str">
        <v>successful</v>
      </c>
      <c r="D488">
        <v>65</v>
      </c>
    </row>
    <row r="489" spans="1:4" x14ac:dyDescent="0.2">
      <c r="A489" t="s">
        <v>20</v>
      </c>
      <c r="B489">
        <v>2346</v>
      </c>
      <c r="C489" t="str">
        <v>successful</v>
      </c>
      <c r="D489">
        <v>163</v>
      </c>
    </row>
    <row r="490" spans="1:4" x14ac:dyDescent="0.2">
      <c r="A490" t="s">
        <v>20</v>
      </c>
      <c r="B490">
        <v>115</v>
      </c>
      <c r="C490" t="str">
        <v>successful</v>
      </c>
      <c r="D490">
        <v>85</v>
      </c>
    </row>
    <row r="491" spans="1:4" x14ac:dyDescent="0.2">
      <c r="A491" t="s">
        <v>20</v>
      </c>
      <c r="B491">
        <v>85</v>
      </c>
      <c r="C491" t="str">
        <v>successful</v>
      </c>
      <c r="D491">
        <v>217</v>
      </c>
    </row>
    <row r="492" spans="1:4" x14ac:dyDescent="0.2">
      <c r="A492" t="s">
        <v>20</v>
      </c>
      <c r="B492">
        <v>144</v>
      </c>
      <c r="C492" t="str">
        <v>successful</v>
      </c>
      <c r="D492">
        <v>150</v>
      </c>
    </row>
    <row r="493" spans="1:4" x14ac:dyDescent="0.2">
      <c r="A493" t="s">
        <v>20</v>
      </c>
      <c r="B493">
        <v>2443</v>
      </c>
      <c r="C493" t="str">
        <v>successful</v>
      </c>
      <c r="D493">
        <v>3272</v>
      </c>
    </row>
    <row r="494" spans="1:4" x14ac:dyDescent="0.2">
      <c r="A494" t="s">
        <v>74</v>
      </c>
      <c r="B494">
        <v>595</v>
      </c>
      <c r="C494" t="str">
        <v>successful</v>
      </c>
      <c r="D494">
        <v>300</v>
      </c>
    </row>
    <row r="495" spans="1:4" x14ac:dyDescent="0.2">
      <c r="A495" t="s">
        <v>20</v>
      </c>
      <c r="B495">
        <v>64</v>
      </c>
      <c r="C495" t="str">
        <v>successful</v>
      </c>
      <c r="D495">
        <v>126</v>
      </c>
    </row>
    <row r="496" spans="1:4" x14ac:dyDescent="0.2">
      <c r="A496" t="s">
        <v>20</v>
      </c>
      <c r="B496">
        <v>268</v>
      </c>
      <c r="C496" t="str">
        <v>successful</v>
      </c>
      <c r="D496">
        <v>2320</v>
      </c>
    </row>
    <row r="497" spans="1:4" x14ac:dyDescent="0.2">
      <c r="A497" t="s">
        <v>20</v>
      </c>
      <c r="B497">
        <v>195</v>
      </c>
      <c r="C497" t="str">
        <v>successful</v>
      </c>
      <c r="D497">
        <v>81</v>
      </c>
    </row>
    <row r="498" spans="1:4" x14ac:dyDescent="0.2">
      <c r="A498" t="s">
        <v>14</v>
      </c>
      <c r="B498">
        <v>54</v>
      </c>
      <c r="C498" t="str">
        <v>successful</v>
      </c>
      <c r="D498">
        <v>1887</v>
      </c>
    </row>
    <row r="499" spans="1:4" x14ac:dyDescent="0.2">
      <c r="A499" t="s">
        <v>14</v>
      </c>
      <c r="B499">
        <v>120</v>
      </c>
      <c r="C499" t="str">
        <v>successful</v>
      </c>
      <c r="D499">
        <v>4358</v>
      </c>
    </row>
    <row r="500" spans="1:4" x14ac:dyDescent="0.2">
      <c r="A500" t="s">
        <v>14</v>
      </c>
      <c r="B500">
        <v>579</v>
      </c>
      <c r="C500" t="str">
        <v>successful</v>
      </c>
      <c r="D500">
        <v>53</v>
      </c>
    </row>
    <row r="501" spans="1:4" x14ac:dyDescent="0.2">
      <c r="A501" t="s">
        <v>14</v>
      </c>
      <c r="B501">
        <v>2072</v>
      </c>
      <c r="C501" t="str">
        <v>successful</v>
      </c>
      <c r="D501">
        <v>2414</v>
      </c>
    </row>
    <row r="502" spans="1:4" x14ac:dyDescent="0.2">
      <c r="A502" t="s">
        <v>14</v>
      </c>
      <c r="B502">
        <v>0</v>
      </c>
      <c r="C502" t="str">
        <v>successful</v>
      </c>
      <c r="D502">
        <v>80</v>
      </c>
    </row>
    <row r="503" spans="1:4" x14ac:dyDescent="0.2">
      <c r="A503" t="s">
        <v>14</v>
      </c>
      <c r="B503">
        <v>1796</v>
      </c>
      <c r="C503" t="str">
        <v>successful</v>
      </c>
      <c r="D503">
        <v>193</v>
      </c>
    </row>
    <row r="504" spans="1:4" x14ac:dyDescent="0.2">
      <c r="A504" t="s">
        <v>20</v>
      </c>
      <c r="B504">
        <v>186</v>
      </c>
      <c r="C504" t="str">
        <v>successful</v>
      </c>
      <c r="D504">
        <v>52</v>
      </c>
    </row>
    <row r="505" spans="1:4" x14ac:dyDescent="0.2">
      <c r="A505" t="s">
        <v>20</v>
      </c>
      <c r="B505">
        <v>460</v>
      </c>
      <c r="C505" t="str">
        <v>successful</v>
      </c>
      <c r="D505">
        <v>290</v>
      </c>
    </row>
    <row r="506" spans="1:4" x14ac:dyDescent="0.2">
      <c r="A506" t="s">
        <v>14</v>
      </c>
      <c r="B506">
        <v>62</v>
      </c>
      <c r="C506" t="str">
        <v>successful</v>
      </c>
      <c r="D506">
        <v>122</v>
      </c>
    </row>
    <row r="507" spans="1:4" x14ac:dyDescent="0.2">
      <c r="A507" t="s">
        <v>14</v>
      </c>
      <c r="B507">
        <v>347</v>
      </c>
      <c r="C507" t="str">
        <v>successful</v>
      </c>
      <c r="D507">
        <v>1470</v>
      </c>
    </row>
    <row r="508" spans="1:4" x14ac:dyDescent="0.2">
      <c r="A508" t="s">
        <v>20</v>
      </c>
      <c r="B508">
        <v>2528</v>
      </c>
      <c r="C508" t="str">
        <v>successful</v>
      </c>
      <c r="D508">
        <v>165</v>
      </c>
    </row>
    <row r="509" spans="1:4" x14ac:dyDescent="0.2">
      <c r="A509" t="s">
        <v>14</v>
      </c>
      <c r="B509">
        <v>19</v>
      </c>
      <c r="C509" t="str">
        <v>successful</v>
      </c>
      <c r="D509">
        <v>182</v>
      </c>
    </row>
    <row r="510" spans="1:4" x14ac:dyDescent="0.2">
      <c r="A510" t="s">
        <v>20</v>
      </c>
      <c r="B510">
        <v>3657</v>
      </c>
      <c r="C510" t="str">
        <v>successful</v>
      </c>
      <c r="D510">
        <v>199</v>
      </c>
    </row>
    <row r="511" spans="1:4" x14ac:dyDescent="0.2">
      <c r="A511" t="s">
        <v>14</v>
      </c>
      <c r="B511">
        <v>1258</v>
      </c>
      <c r="C511" t="str">
        <v>successful</v>
      </c>
      <c r="D511">
        <v>56</v>
      </c>
    </row>
    <row r="512" spans="1:4" x14ac:dyDescent="0.2">
      <c r="A512" t="s">
        <v>20</v>
      </c>
      <c r="B512">
        <v>131</v>
      </c>
      <c r="C512" t="str">
        <v>successful</v>
      </c>
      <c r="D512">
        <v>1460</v>
      </c>
    </row>
    <row r="513" spans="1:4" x14ac:dyDescent="0.2">
      <c r="A513" t="s">
        <v>14</v>
      </c>
      <c r="B513">
        <v>362</v>
      </c>
      <c r="C513" t="str">
        <v>successful</v>
      </c>
      <c r="D513">
        <v>123</v>
      </c>
    </row>
    <row r="514" spans="1:4" x14ac:dyDescent="0.2">
      <c r="A514" t="s">
        <v>20</v>
      </c>
      <c r="B514">
        <v>239</v>
      </c>
      <c r="C514" t="str">
        <v>successful</v>
      </c>
      <c r="D514">
        <v>159</v>
      </c>
    </row>
    <row r="515" spans="1:4" x14ac:dyDescent="0.2">
      <c r="A515" t="s">
        <v>74</v>
      </c>
      <c r="B515">
        <v>35</v>
      </c>
      <c r="C515" t="str">
        <v>successful</v>
      </c>
      <c r="D515">
        <v>110</v>
      </c>
    </row>
    <row r="516" spans="1:4" x14ac:dyDescent="0.2">
      <c r="A516" t="s">
        <v>74</v>
      </c>
      <c r="B516">
        <v>528</v>
      </c>
      <c r="C516" t="str">
        <v>successful</v>
      </c>
      <c r="D516">
        <v>236</v>
      </c>
    </row>
    <row r="517" spans="1:4" x14ac:dyDescent="0.2">
      <c r="A517" t="s">
        <v>14</v>
      </c>
      <c r="B517">
        <v>133</v>
      </c>
      <c r="C517" t="str">
        <v>successful</v>
      </c>
      <c r="D517">
        <v>191</v>
      </c>
    </row>
    <row r="518" spans="1:4" x14ac:dyDescent="0.2">
      <c r="A518" t="s">
        <v>14</v>
      </c>
      <c r="B518">
        <v>846</v>
      </c>
      <c r="C518" t="str">
        <v>successful</v>
      </c>
      <c r="D518">
        <v>3934</v>
      </c>
    </row>
    <row r="519" spans="1:4" x14ac:dyDescent="0.2">
      <c r="A519" t="s">
        <v>20</v>
      </c>
      <c r="B519">
        <v>78</v>
      </c>
      <c r="C519" t="str">
        <v>successful</v>
      </c>
      <c r="D519">
        <v>80</v>
      </c>
    </row>
    <row r="520" spans="1:4" x14ac:dyDescent="0.2">
      <c r="A520" t="s">
        <v>14</v>
      </c>
      <c r="B520">
        <v>10</v>
      </c>
      <c r="C520" t="str">
        <v>successful</v>
      </c>
      <c r="D520">
        <v>462</v>
      </c>
    </row>
    <row r="521" spans="1:4" x14ac:dyDescent="0.2">
      <c r="A521" t="s">
        <v>20</v>
      </c>
      <c r="B521">
        <v>1773</v>
      </c>
      <c r="C521" t="str">
        <v>successful</v>
      </c>
      <c r="D521">
        <v>179</v>
      </c>
    </row>
    <row r="522" spans="1:4" x14ac:dyDescent="0.2">
      <c r="A522" t="s">
        <v>20</v>
      </c>
      <c r="B522">
        <v>32</v>
      </c>
      <c r="C522" t="str">
        <v>successful</v>
      </c>
      <c r="D522">
        <v>1866</v>
      </c>
    </row>
    <row r="523" spans="1:4" x14ac:dyDescent="0.2">
      <c r="A523" t="s">
        <v>20</v>
      </c>
      <c r="B523">
        <v>369</v>
      </c>
      <c r="C523" t="str">
        <v>successful</v>
      </c>
      <c r="D523">
        <v>156</v>
      </c>
    </row>
    <row r="524" spans="1:4" x14ac:dyDescent="0.2">
      <c r="A524" t="s">
        <v>14</v>
      </c>
      <c r="B524">
        <v>191</v>
      </c>
      <c r="C524" t="str">
        <v>successful</v>
      </c>
      <c r="D524">
        <v>255</v>
      </c>
    </row>
    <row r="525" spans="1:4" x14ac:dyDescent="0.2">
      <c r="A525" t="s">
        <v>20</v>
      </c>
      <c r="B525">
        <v>89</v>
      </c>
      <c r="C525" t="str">
        <v>successful</v>
      </c>
      <c r="D525">
        <v>2261</v>
      </c>
    </row>
    <row r="526" spans="1:4" x14ac:dyDescent="0.2">
      <c r="A526" t="s">
        <v>14</v>
      </c>
      <c r="B526">
        <v>1979</v>
      </c>
      <c r="C526" t="str">
        <v>successful</v>
      </c>
      <c r="D526">
        <v>40</v>
      </c>
    </row>
    <row r="527" spans="1:4" x14ac:dyDescent="0.2">
      <c r="A527" t="s">
        <v>14</v>
      </c>
      <c r="B527">
        <v>63</v>
      </c>
      <c r="C527" t="str">
        <v>successful</v>
      </c>
      <c r="D527">
        <v>2289</v>
      </c>
    </row>
    <row r="528" spans="1:4" x14ac:dyDescent="0.2">
      <c r="A528" t="s">
        <v>20</v>
      </c>
      <c r="B528">
        <v>147</v>
      </c>
      <c r="C528" t="str">
        <v>successful</v>
      </c>
      <c r="D528">
        <v>65</v>
      </c>
    </row>
    <row r="529" spans="1:4" x14ac:dyDescent="0.2">
      <c r="A529" t="s">
        <v>14</v>
      </c>
      <c r="B529">
        <v>6080</v>
      </c>
      <c r="C529" t="str">
        <v>successful</v>
      </c>
      <c r="D529">
        <v>3777</v>
      </c>
    </row>
    <row r="530" spans="1:4" x14ac:dyDescent="0.2">
      <c r="A530" t="s">
        <v>14</v>
      </c>
      <c r="B530">
        <v>80</v>
      </c>
      <c r="C530" t="str">
        <v>successful</v>
      </c>
      <c r="D530">
        <v>184</v>
      </c>
    </row>
    <row r="531" spans="1:4" x14ac:dyDescent="0.2">
      <c r="A531" t="s">
        <v>14</v>
      </c>
      <c r="B531">
        <v>9</v>
      </c>
      <c r="C531" t="str">
        <v>successful</v>
      </c>
      <c r="D531">
        <v>85</v>
      </c>
    </row>
    <row r="532" spans="1:4" x14ac:dyDescent="0.2">
      <c r="A532" t="s">
        <v>14</v>
      </c>
      <c r="B532">
        <v>1784</v>
      </c>
      <c r="C532" t="str">
        <v>successful</v>
      </c>
      <c r="D532">
        <v>144</v>
      </c>
    </row>
    <row r="533" spans="1:4" x14ac:dyDescent="0.2">
      <c r="A533" t="s">
        <v>47</v>
      </c>
      <c r="B533">
        <v>3640</v>
      </c>
      <c r="C533" t="str">
        <v>successful</v>
      </c>
      <c r="D533">
        <v>1902</v>
      </c>
    </row>
    <row r="534" spans="1:4" x14ac:dyDescent="0.2">
      <c r="A534" t="s">
        <v>20</v>
      </c>
      <c r="B534">
        <v>126</v>
      </c>
      <c r="C534" t="str">
        <v>successful</v>
      </c>
      <c r="D534">
        <v>105</v>
      </c>
    </row>
    <row r="535" spans="1:4" x14ac:dyDescent="0.2">
      <c r="A535" t="s">
        <v>20</v>
      </c>
      <c r="B535">
        <v>2218</v>
      </c>
      <c r="C535" t="str">
        <v>successful</v>
      </c>
      <c r="D535">
        <v>132</v>
      </c>
    </row>
    <row r="536" spans="1:4" x14ac:dyDescent="0.2">
      <c r="A536" t="s">
        <v>14</v>
      </c>
      <c r="B536">
        <v>243</v>
      </c>
      <c r="C536" t="str">
        <v>successful</v>
      </c>
      <c r="D536">
        <v>96</v>
      </c>
    </row>
    <row r="537" spans="1:4" x14ac:dyDescent="0.2">
      <c r="A537" t="s">
        <v>20</v>
      </c>
      <c r="B537">
        <v>202</v>
      </c>
      <c r="C537" t="str">
        <v>successful</v>
      </c>
      <c r="D537">
        <v>114</v>
      </c>
    </row>
    <row r="538" spans="1:4" x14ac:dyDescent="0.2">
      <c r="A538" t="s">
        <v>20</v>
      </c>
      <c r="B538">
        <v>140</v>
      </c>
      <c r="C538" t="str">
        <v>successful</v>
      </c>
      <c r="D538">
        <v>203</v>
      </c>
    </row>
    <row r="539" spans="1:4" x14ac:dyDescent="0.2">
      <c r="A539" t="s">
        <v>20</v>
      </c>
      <c r="B539">
        <v>1052</v>
      </c>
      <c r="C539" t="str">
        <v>successful</v>
      </c>
      <c r="D539">
        <v>1559</v>
      </c>
    </row>
    <row r="540" spans="1:4" x14ac:dyDescent="0.2">
      <c r="A540" t="s">
        <v>14</v>
      </c>
      <c r="B540">
        <v>1296</v>
      </c>
      <c r="C540" t="str">
        <v>successful</v>
      </c>
      <c r="D540">
        <v>1548</v>
      </c>
    </row>
    <row r="541" spans="1:4" x14ac:dyDescent="0.2">
      <c r="A541" t="s">
        <v>14</v>
      </c>
      <c r="B541">
        <v>77</v>
      </c>
      <c r="C541" t="str">
        <v>successful</v>
      </c>
      <c r="D541">
        <v>80</v>
      </c>
    </row>
    <row r="542" spans="1:4" x14ac:dyDescent="0.2">
      <c r="A542" t="s">
        <v>20</v>
      </c>
      <c r="B542">
        <v>247</v>
      </c>
      <c r="C542" t="str">
        <v>successful</v>
      </c>
      <c r="D542">
        <v>131</v>
      </c>
    </row>
    <row r="543" spans="1:4" x14ac:dyDescent="0.2">
      <c r="A543" t="s">
        <v>14</v>
      </c>
      <c r="B543">
        <v>395</v>
      </c>
      <c r="C543" t="str">
        <v>successful</v>
      </c>
      <c r="D543">
        <v>112</v>
      </c>
    </row>
    <row r="544" spans="1:4" x14ac:dyDescent="0.2">
      <c r="A544" t="s">
        <v>14</v>
      </c>
      <c r="B544">
        <v>49</v>
      </c>
      <c r="C544" t="str">
        <v>successful</v>
      </c>
      <c r="D544">
        <v>155</v>
      </c>
    </row>
    <row r="545" spans="1:4" x14ac:dyDescent="0.2">
      <c r="A545" t="s">
        <v>14</v>
      </c>
      <c r="B545">
        <v>180</v>
      </c>
      <c r="C545" t="str">
        <v>successful</v>
      </c>
      <c r="D545">
        <v>266</v>
      </c>
    </row>
    <row r="546" spans="1:4" x14ac:dyDescent="0.2">
      <c r="A546" t="s">
        <v>20</v>
      </c>
      <c r="B546">
        <v>84</v>
      </c>
      <c r="C546" t="str">
        <v>successful</v>
      </c>
      <c r="D546">
        <v>155</v>
      </c>
    </row>
    <row r="547" spans="1:4" x14ac:dyDescent="0.2">
      <c r="A547" t="s">
        <v>14</v>
      </c>
      <c r="B547">
        <v>2690</v>
      </c>
      <c r="C547" t="str">
        <v>successful</v>
      </c>
      <c r="D547">
        <v>207</v>
      </c>
    </row>
    <row r="548" spans="1:4" x14ac:dyDescent="0.2">
      <c r="A548" t="s">
        <v>20</v>
      </c>
      <c r="B548">
        <v>88</v>
      </c>
      <c r="C548" t="str">
        <v>successful</v>
      </c>
      <c r="D548">
        <v>245</v>
      </c>
    </row>
    <row r="549" spans="1:4" x14ac:dyDescent="0.2">
      <c r="A549" t="s">
        <v>20</v>
      </c>
      <c r="B549">
        <v>156</v>
      </c>
      <c r="C549" t="str">
        <v>successful</v>
      </c>
      <c r="D549">
        <v>1573</v>
      </c>
    </row>
    <row r="550" spans="1:4" x14ac:dyDescent="0.2">
      <c r="A550" t="s">
        <v>20</v>
      </c>
      <c r="B550">
        <v>2985</v>
      </c>
      <c r="C550" t="str">
        <v>successful</v>
      </c>
      <c r="D550">
        <v>114</v>
      </c>
    </row>
    <row r="551" spans="1:4" x14ac:dyDescent="0.2">
      <c r="A551" t="s">
        <v>20</v>
      </c>
      <c r="B551">
        <v>762</v>
      </c>
      <c r="C551" t="str">
        <v>successful</v>
      </c>
      <c r="D551">
        <v>93</v>
      </c>
    </row>
    <row r="552" spans="1:4" x14ac:dyDescent="0.2">
      <c r="A552" t="s">
        <v>74</v>
      </c>
      <c r="B552">
        <v>1</v>
      </c>
      <c r="C552" t="str">
        <v>successful</v>
      </c>
      <c r="D552">
        <v>1681</v>
      </c>
    </row>
    <row r="553" spans="1:4" x14ac:dyDescent="0.2">
      <c r="A553" t="s">
        <v>14</v>
      </c>
      <c r="B553">
        <v>2779</v>
      </c>
      <c r="C553" t="str">
        <v>successful</v>
      </c>
      <c r="D553">
        <v>32</v>
      </c>
    </row>
    <row r="554" spans="1:4" x14ac:dyDescent="0.2">
      <c r="A554" t="s">
        <v>14</v>
      </c>
      <c r="B554">
        <v>92</v>
      </c>
      <c r="C554" t="str">
        <v>successful</v>
      </c>
      <c r="D554">
        <v>135</v>
      </c>
    </row>
    <row r="555" spans="1:4" x14ac:dyDescent="0.2">
      <c r="A555" t="s">
        <v>14</v>
      </c>
      <c r="B555">
        <v>1028</v>
      </c>
      <c r="C555" t="str">
        <v>successful</v>
      </c>
      <c r="D555">
        <v>140</v>
      </c>
    </row>
    <row r="556" spans="1:4" x14ac:dyDescent="0.2">
      <c r="A556" t="s">
        <v>20</v>
      </c>
      <c r="B556">
        <v>554</v>
      </c>
      <c r="C556" t="str">
        <v>successful</v>
      </c>
      <c r="D556">
        <v>92</v>
      </c>
    </row>
    <row r="557" spans="1:4" x14ac:dyDescent="0.2">
      <c r="A557" t="s">
        <v>20</v>
      </c>
      <c r="B557">
        <v>135</v>
      </c>
      <c r="C557" t="str">
        <v>successful</v>
      </c>
      <c r="D557">
        <v>1015</v>
      </c>
    </row>
    <row r="558" spans="1:4" x14ac:dyDescent="0.2">
      <c r="A558" t="s">
        <v>20</v>
      </c>
      <c r="B558">
        <v>122</v>
      </c>
      <c r="C558" t="str">
        <v>successful</v>
      </c>
      <c r="D558">
        <v>323</v>
      </c>
    </row>
    <row r="559" spans="1:4" x14ac:dyDescent="0.2">
      <c r="A559" t="s">
        <v>20</v>
      </c>
      <c r="B559">
        <v>221</v>
      </c>
      <c r="C559" t="str">
        <v>successful</v>
      </c>
      <c r="D559">
        <v>2326</v>
      </c>
    </row>
    <row r="560" spans="1:4" x14ac:dyDescent="0.2">
      <c r="A560" t="s">
        <v>20</v>
      </c>
      <c r="B560">
        <v>126</v>
      </c>
      <c r="C560" t="str">
        <v>successful</v>
      </c>
      <c r="D560">
        <v>381</v>
      </c>
    </row>
    <row r="561" spans="1:4" x14ac:dyDescent="0.2">
      <c r="A561" t="s">
        <v>20</v>
      </c>
      <c r="B561">
        <v>1022</v>
      </c>
      <c r="C561" t="str">
        <v>successful</v>
      </c>
      <c r="D561">
        <v>480</v>
      </c>
    </row>
    <row r="562" spans="1:4" x14ac:dyDescent="0.2">
      <c r="A562" t="s">
        <v>20</v>
      </c>
      <c r="B562">
        <v>3177</v>
      </c>
      <c r="C562" t="str">
        <v>successful</v>
      </c>
      <c r="D562">
        <v>226</v>
      </c>
    </row>
    <row r="563" spans="1:4" x14ac:dyDescent="0.2">
      <c r="A563" t="s">
        <v>20</v>
      </c>
      <c r="B563">
        <v>198</v>
      </c>
      <c r="C563" t="str">
        <v>successful</v>
      </c>
      <c r="D563">
        <v>241</v>
      </c>
    </row>
    <row r="564" spans="1:4" x14ac:dyDescent="0.2">
      <c r="A564" t="s">
        <v>14</v>
      </c>
      <c r="B564">
        <v>26</v>
      </c>
      <c r="C564" t="str">
        <v>successful</v>
      </c>
      <c r="D564">
        <v>132</v>
      </c>
    </row>
    <row r="565" spans="1:4" x14ac:dyDescent="0.2">
      <c r="A565" t="s">
        <v>20</v>
      </c>
      <c r="B565">
        <v>85</v>
      </c>
      <c r="C565" t="str">
        <v>successful</v>
      </c>
      <c r="D565">
        <v>2043</v>
      </c>
    </row>
    <row r="566" spans="1:4" x14ac:dyDescent="0.2">
      <c r="A566" t="s">
        <v>14</v>
      </c>
      <c r="B566">
        <v>1790</v>
      </c>
    </row>
    <row r="567" spans="1:4" x14ac:dyDescent="0.2">
      <c r="A567" t="s">
        <v>20</v>
      </c>
      <c r="B567">
        <v>3596</v>
      </c>
    </row>
    <row r="568" spans="1:4" x14ac:dyDescent="0.2">
      <c r="A568" t="s">
        <v>14</v>
      </c>
      <c r="B568">
        <v>37</v>
      </c>
    </row>
    <row r="569" spans="1:4" x14ac:dyDescent="0.2">
      <c r="A569" t="s">
        <v>20</v>
      </c>
      <c r="B569">
        <v>244</v>
      </c>
    </row>
    <row r="570" spans="1:4" x14ac:dyDescent="0.2">
      <c r="A570" t="s">
        <v>20</v>
      </c>
      <c r="B570">
        <v>5180</v>
      </c>
    </row>
    <row r="571" spans="1:4" x14ac:dyDescent="0.2">
      <c r="A571" t="s">
        <v>20</v>
      </c>
      <c r="B571">
        <v>589</v>
      </c>
    </row>
    <row r="572" spans="1:4" x14ac:dyDescent="0.2">
      <c r="A572" t="s">
        <v>20</v>
      </c>
      <c r="B572">
        <v>2725</v>
      </c>
    </row>
    <row r="573" spans="1:4" x14ac:dyDescent="0.2">
      <c r="A573" t="s">
        <v>14</v>
      </c>
      <c r="B573">
        <v>35</v>
      </c>
    </row>
    <row r="574" spans="1:4" x14ac:dyDescent="0.2">
      <c r="A574" t="s">
        <v>74</v>
      </c>
      <c r="B574">
        <v>94</v>
      </c>
    </row>
    <row r="575" spans="1:4" x14ac:dyDescent="0.2">
      <c r="A575" t="s">
        <v>20</v>
      </c>
      <c r="B575">
        <v>300</v>
      </c>
    </row>
    <row r="576" spans="1:4" x14ac:dyDescent="0.2">
      <c r="A576" t="s">
        <v>20</v>
      </c>
      <c r="B576">
        <v>144</v>
      </c>
    </row>
    <row r="577" spans="1:2" x14ac:dyDescent="0.2">
      <c r="A577" t="s">
        <v>14</v>
      </c>
      <c r="B577">
        <v>558</v>
      </c>
    </row>
    <row r="578" spans="1:2" x14ac:dyDescent="0.2">
      <c r="A578" t="s">
        <v>14</v>
      </c>
      <c r="B578">
        <v>64</v>
      </c>
    </row>
    <row r="579" spans="1:2" x14ac:dyDescent="0.2">
      <c r="A579" t="s">
        <v>74</v>
      </c>
      <c r="B579">
        <v>37</v>
      </c>
    </row>
    <row r="580" spans="1:2" x14ac:dyDescent="0.2">
      <c r="A580" t="s">
        <v>14</v>
      </c>
      <c r="B580">
        <v>245</v>
      </c>
    </row>
    <row r="581" spans="1:2" x14ac:dyDescent="0.2">
      <c r="A581" t="s">
        <v>20</v>
      </c>
      <c r="B581">
        <v>87</v>
      </c>
    </row>
    <row r="582" spans="1:2" x14ac:dyDescent="0.2">
      <c r="A582" t="s">
        <v>20</v>
      </c>
      <c r="B582">
        <v>3116</v>
      </c>
    </row>
    <row r="583" spans="1:2" x14ac:dyDescent="0.2">
      <c r="A583" t="s">
        <v>14</v>
      </c>
      <c r="B583">
        <v>71</v>
      </c>
    </row>
    <row r="584" spans="1:2" x14ac:dyDescent="0.2">
      <c r="A584" t="s">
        <v>14</v>
      </c>
      <c r="B584">
        <v>42</v>
      </c>
    </row>
    <row r="585" spans="1:2" x14ac:dyDescent="0.2">
      <c r="A585" t="s">
        <v>20</v>
      </c>
      <c r="B585">
        <v>909</v>
      </c>
    </row>
    <row r="586" spans="1:2" x14ac:dyDescent="0.2">
      <c r="A586" t="s">
        <v>20</v>
      </c>
      <c r="B586">
        <v>1613</v>
      </c>
    </row>
    <row r="587" spans="1:2" x14ac:dyDescent="0.2">
      <c r="A587" t="s">
        <v>20</v>
      </c>
      <c r="B587">
        <v>136</v>
      </c>
    </row>
    <row r="588" spans="1:2" x14ac:dyDescent="0.2">
      <c r="A588" t="s">
        <v>20</v>
      </c>
      <c r="B588">
        <v>130</v>
      </c>
    </row>
    <row r="589" spans="1:2" x14ac:dyDescent="0.2">
      <c r="A589" t="s">
        <v>14</v>
      </c>
      <c r="B589">
        <v>156</v>
      </c>
    </row>
    <row r="590" spans="1:2" x14ac:dyDescent="0.2">
      <c r="A590" t="s">
        <v>14</v>
      </c>
      <c r="B590">
        <v>1368</v>
      </c>
    </row>
    <row r="591" spans="1:2" x14ac:dyDescent="0.2">
      <c r="A591" t="s">
        <v>14</v>
      </c>
      <c r="B591">
        <v>102</v>
      </c>
    </row>
    <row r="592" spans="1:2" x14ac:dyDescent="0.2">
      <c r="A592" t="s">
        <v>14</v>
      </c>
      <c r="B592">
        <v>86</v>
      </c>
    </row>
    <row r="593" spans="1:2" x14ac:dyDescent="0.2">
      <c r="A593" t="s">
        <v>20</v>
      </c>
      <c r="B593">
        <v>102</v>
      </c>
    </row>
    <row r="594" spans="1:2" x14ac:dyDescent="0.2">
      <c r="A594" t="s">
        <v>14</v>
      </c>
      <c r="B594">
        <v>253</v>
      </c>
    </row>
    <row r="595" spans="1:2" x14ac:dyDescent="0.2">
      <c r="A595" t="s">
        <v>20</v>
      </c>
      <c r="B595">
        <v>4006</v>
      </c>
    </row>
    <row r="596" spans="1:2" x14ac:dyDescent="0.2">
      <c r="A596" t="s">
        <v>14</v>
      </c>
      <c r="B596">
        <v>157</v>
      </c>
    </row>
    <row r="597" spans="1:2" x14ac:dyDescent="0.2">
      <c r="A597" t="s">
        <v>20</v>
      </c>
      <c r="B597">
        <v>1629</v>
      </c>
    </row>
    <row r="598" spans="1:2" x14ac:dyDescent="0.2">
      <c r="A598" t="s">
        <v>14</v>
      </c>
      <c r="B598">
        <v>183</v>
      </c>
    </row>
    <row r="599" spans="1:2" x14ac:dyDescent="0.2">
      <c r="A599" t="s">
        <v>20</v>
      </c>
      <c r="B599">
        <v>2188</v>
      </c>
    </row>
    <row r="600" spans="1:2" x14ac:dyDescent="0.2">
      <c r="A600" t="s">
        <v>20</v>
      </c>
      <c r="B600">
        <v>2409</v>
      </c>
    </row>
    <row r="601" spans="1:2" x14ac:dyDescent="0.2">
      <c r="A601" t="s">
        <v>14</v>
      </c>
      <c r="B601">
        <v>82</v>
      </c>
    </row>
    <row r="602" spans="1:2" x14ac:dyDescent="0.2">
      <c r="A602" t="s">
        <v>14</v>
      </c>
      <c r="B602">
        <v>1</v>
      </c>
    </row>
    <row r="603" spans="1:2" x14ac:dyDescent="0.2">
      <c r="A603" t="s">
        <v>20</v>
      </c>
      <c r="B603">
        <v>194</v>
      </c>
    </row>
    <row r="604" spans="1:2" x14ac:dyDescent="0.2">
      <c r="A604" t="s">
        <v>20</v>
      </c>
      <c r="B604">
        <v>1140</v>
      </c>
    </row>
    <row r="605" spans="1:2" x14ac:dyDescent="0.2">
      <c r="A605" t="s">
        <v>20</v>
      </c>
      <c r="B605">
        <v>102</v>
      </c>
    </row>
    <row r="606" spans="1:2" x14ac:dyDescent="0.2">
      <c r="A606" t="s">
        <v>20</v>
      </c>
      <c r="B606">
        <v>2857</v>
      </c>
    </row>
    <row r="607" spans="1:2" x14ac:dyDescent="0.2">
      <c r="A607" t="s">
        <v>20</v>
      </c>
      <c r="B607">
        <v>107</v>
      </c>
    </row>
    <row r="608" spans="1:2" x14ac:dyDescent="0.2">
      <c r="A608" t="s">
        <v>20</v>
      </c>
      <c r="B608">
        <v>160</v>
      </c>
    </row>
    <row r="609" spans="1:2" x14ac:dyDescent="0.2">
      <c r="A609" t="s">
        <v>20</v>
      </c>
      <c r="B609">
        <v>2230</v>
      </c>
    </row>
    <row r="610" spans="1:2" x14ac:dyDescent="0.2">
      <c r="A610" t="s">
        <v>20</v>
      </c>
      <c r="B610">
        <v>316</v>
      </c>
    </row>
    <row r="611" spans="1:2" x14ac:dyDescent="0.2">
      <c r="A611" t="s">
        <v>20</v>
      </c>
      <c r="B611">
        <v>117</v>
      </c>
    </row>
    <row r="612" spans="1:2" x14ac:dyDescent="0.2">
      <c r="A612" t="s">
        <v>20</v>
      </c>
      <c r="B612">
        <v>6406</v>
      </c>
    </row>
    <row r="613" spans="1:2" x14ac:dyDescent="0.2">
      <c r="A613" t="s">
        <v>74</v>
      </c>
      <c r="B613">
        <v>15</v>
      </c>
    </row>
    <row r="614" spans="1:2" x14ac:dyDescent="0.2">
      <c r="A614" t="s">
        <v>20</v>
      </c>
      <c r="B614">
        <v>192</v>
      </c>
    </row>
    <row r="615" spans="1:2" x14ac:dyDescent="0.2">
      <c r="A615" t="s">
        <v>20</v>
      </c>
      <c r="B615">
        <v>26</v>
      </c>
    </row>
    <row r="616" spans="1:2" x14ac:dyDescent="0.2">
      <c r="A616" t="s">
        <v>20</v>
      </c>
      <c r="B616">
        <v>723</v>
      </c>
    </row>
    <row r="617" spans="1:2" x14ac:dyDescent="0.2">
      <c r="A617" t="s">
        <v>20</v>
      </c>
      <c r="B617">
        <v>170</v>
      </c>
    </row>
    <row r="618" spans="1:2" x14ac:dyDescent="0.2">
      <c r="A618" t="s">
        <v>20</v>
      </c>
      <c r="B618">
        <v>238</v>
      </c>
    </row>
    <row r="619" spans="1:2" x14ac:dyDescent="0.2">
      <c r="A619" t="s">
        <v>20</v>
      </c>
      <c r="B619">
        <v>55</v>
      </c>
    </row>
    <row r="620" spans="1:2" x14ac:dyDescent="0.2">
      <c r="A620" t="s">
        <v>14</v>
      </c>
      <c r="B620">
        <v>1198</v>
      </c>
    </row>
    <row r="621" spans="1:2" x14ac:dyDescent="0.2">
      <c r="A621" t="s">
        <v>14</v>
      </c>
      <c r="B621">
        <v>648</v>
      </c>
    </row>
    <row r="622" spans="1:2" x14ac:dyDescent="0.2">
      <c r="A622" t="s">
        <v>20</v>
      </c>
      <c r="B622">
        <v>128</v>
      </c>
    </row>
    <row r="623" spans="1:2" x14ac:dyDescent="0.2">
      <c r="A623" t="s">
        <v>20</v>
      </c>
      <c r="B623">
        <v>2144</v>
      </c>
    </row>
    <row r="624" spans="1:2" x14ac:dyDescent="0.2">
      <c r="A624" t="s">
        <v>14</v>
      </c>
      <c r="B624">
        <v>64</v>
      </c>
    </row>
    <row r="625" spans="1:2" x14ac:dyDescent="0.2">
      <c r="A625" t="s">
        <v>20</v>
      </c>
      <c r="B625">
        <v>2693</v>
      </c>
    </row>
    <row r="626" spans="1:2" x14ac:dyDescent="0.2">
      <c r="A626" t="s">
        <v>20</v>
      </c>
      <c r="B626">
        <v>432</v>
      </c>
    </row>
    <row r="627" spans="1:2" x14ac:dyDescent="0.2">
      <c r="A627" t="s">
        <v>14</v>
      </c>
      <c r="B627">
        <v>62</v>
      </c>
    </row>
    <row r="628" spans="1:2" x14ac:dyDescent="0.2">
      <c r="A628" t="s">
        <v>20</v>
      </c>
      <c r="B628">
        <v>189</v>
      </c>
    </row>
    <row r="629" spans="1:2" x14ac:dyDescent="0.2">
      <c r="A629" t="s">
        <v>20</v>
      </c>
      <c r="B629">
        <v>154</v>
      </c>
    </row>
    <row r="630" spans="1:2" x14ac:dyDescent="0.2">
      <c r="A630" t="s">
        <v>20</v>
      </c>
      <c r="B630">
        <v>96</v>
      </c>
    </row>
    <row r="631" spans="1:2" x14ac:dyDescent="0.2">
      <c r="A631" t="s">
        <v>14</v>
      </c>
      <c r="B631">
        <v>750</v>
      </c>
    </row>
    <row r="632" spans="1:2" x14ac:dyDescent="0.2">
      <c r="A632" t="s">
        <v>74</v>
      </c>
      <c r="B632">
        <v>87</v>
      </c>
    </row>
    <row r="633" spans="1:2" x14ac:dyDescent="0.2">
      <c r="A633" t="s">
        <v>20</v>
      </c>
      <c r="B633">
        <v>3063</v>
      </c>
    </row>
    <row r="634" spans="1:2" x14ac:dyDescent="0.2">
      <c r="A634" t="s">
        <v>47</v>
      </c>
      <c r="B634">
        <v>278</v>
      </c>
    </row>
    <row r="635" spans="1:2" x14ac:dyDescent="0.2">
      <c r="A635" t="s">
        <v>14</v>
      </c>
      <c r="B635">
        <v>105</v>
      </c>
    </row>
    <row r="636" spans="1:2" x14ac:dyDescent="0.2">
      <c r="A636" t="s">
        <v>74</v>
      </c>
      <c r="B636">
        <v>1658</v>
      </c>
    </row>
    <row r="637" spans="1:2" x14ac:dyDescent="0.2">
      <c r="A637" t="s">
        <v>20</v>
      </c>
      <c r="B637">
        <v>2266</v>
      </c>
    </row>
    <row r="638" spans="1:2" x14ac:dyDescent="0.2">
      <c r="A638" t="s">
        <v>14</v>
      </c>
      <c r="B638">
        <v>2604</v>
      </c>
    </row>
    <row r="639" spans="1:2" x14ac:dyDescent="0.2">
      <c r="A639" t="s">
        <v>14</v>
      </c>
      <c r="B639">
        <v>65</v>
      </c>
    </row>
    <row r="640" spans="1:2" x14ac:dyDescent="0.2">
      <c r="A640" t="s">
        <v>14</v>
      </c>
      <c r="B640">
        <v>94</v>
      </c>
    </row>
    <row r="641" spans="1:2" x14ac:dyDescent="0.2">
      <c r="A641" t="s">
        <v>47</v>
      </c>
      <c r="B641">
        <v>45</v>
      </c>
    </row>
    <row r="642" spans="1:2" x14ac:dyDescent="0.2">
      <c r="A642" t="s">
        <v>14</v>
      </c>
      <c r="B642">
        <v>257</v>
      </c>
    </row>
    <row r="643" spans="1:2" x14ac:dyDescent="0.2">
      <c r="A643" t="s">
        <v>20</v>
      </c>
      <c r="B643">
        <v>194</v>
      </c>
    </row>
    <row r="644" spans="1:2" x14ac:dyDescent="0.2">
      <c r="A644" t="s">
        <v>20</v>
      </c>
      <c r="B644">
        <v>129</v>
      </c>
    </row>
    <row r="645" spans="1:2" x14ac:dyDescent="0.2">
      <c r="A645" t="s">
        <v>20</v>
      </c>
      <c r="B645">
        <v>375</v>
      </c>
    </row>
    <row r="646" spans="1:2" x14ac:dyDescent="0.2">
      <c r="A646" t="s">
        <v>14</v>
      </c>
      <c r="B646">
        <v>2928</v>
      </c>
    </row>
    <row r="647" spans="1:2" x14ac:dyDescent="0.2">
      <c r="A647" t="s">
        <v>14</v>
      </c>
      <c r="B647">
        <v>4697</v>
      </c>
    </row>
    <row r="648" spans="1:2" x14ac:dyDescent="0.2">
      <c r="A648" t="s">
        <v>14</v>
      </c>
      <c r="B648">
        <v>2915</v>
      </c>
    </row>
    <row r="649" spans="1:2" x14ac:dyDescent="0.2">
      <c r="A649" t="s">
        <v>14</v>
      </c>
      <c r="B649">
        <v>18</v>
      </c>
    </row>
    <row r="650" spans="1:2" x14ac:dyDescent="0.2">
      <c r="A650" t="s">
        <v>74</v>
      </c>
      <c r="B650">
        <v>723</v>
      </c>
    </row>
    <row r="651" spans="1:2" x14ac:dyDescent="0.2">
      <c r="A651" t="s">
        <v>14</v>
      </c>
      <c r="B651">
        <v>602</v>
      </c>
    </row>
    <row r="652" spans="1:2" x14ac:dyDescent="0.2">
      <c r="A652" t="s">
        <v>14</v>
      </c>
      <c r="B652">
        <v>1</v>
      </c>
    </row>
    <row r="653" spans="1:2" x14ac:dyDescent="0.2">
      <c r="A653" t="s">
        <v>14</v>
      </c>
      <c r="B653">
        <v>3868</v>
      </c>
    </row>
    <row r="654" spans="1:2" x14ac:dyDescent="0.2">
      <c r="A654" t="s">
        <v>20</v>
      </c>
      <c r="B654">
        <v>409</v>
      </c>
    </row>
    <row r="655" spans="1:2" x14ac:dyDescent="0.2">
      <c r="A655" t="s">
        <v>20</v>
      </c>
      <c r="B655">
        <v>234</v>
      </c>
    </row>
    <row r="656" spans="1:2" x14ac:dyDescent="0.2">
      <c r="A656" t="s">
        <v>20</v>
      </c>
      <c r="B656">
        <v>3016</v>
      </c>
    </row>
    <row r="657" spans="1:2" x14ac:dyDescent="0.2">
      <c r="A657" t="s">
        <v>20</v>
      </c>
      <c r="B657">
        <v>264</v>
      </c>
    </row>
    <row r="658" spans="1:2" x14ac:dyDescent="0.2">
      <c r="A658" t="s">
        <v>14</v>
      </c>
      <c r="B658">
        <v>504</v>
      </c>
    </row>
    <row r="659" spans="1:2" x14ac:dyDescent="0.2">
      <c r="A659" t="s">
        <v>14</v>
      </c>
      <c r="B659">
        <v>14</v>
      </c>
    </row>
    <row r="660" spans="1:2" x14ac:dyDescent="0.2">
      <c r="A660" t="s">
        <v>74</v>
      </c>
      <c r="B660">
        <v>390</v>
      </c>
    </row>
    <row r="661" spans="1:2" x14ac:dyDescent="0.2">
      <c r="A661" t="s">
        <v>14</v>
      </c>
      <c r="B661">
        <v>750</v>
      </c>
    </row>
    <row r="662" spans="1:2" x14ac:dyDescent="0.2">
      <c r="A662" t="s">
        <v>14</v>
      </c>
      <c r="B662">
        <v>77</v>
      </c>
    </row>
    <row r="663" spans="1:2" x14ac:dyDescent="0.2">
      <c r="A663" t="s">
        <v>14</v>
      </c>
      <c r="B663">
        <v>752</v>
      </c>
    </row>
    <row r="664" spans="1:2" x14ac:dyDescent="0.2">
      <c r="A664" t="s">
        <v>14</v>
      </c>
      <c r="B664">
        <v>131</v>
      </c>
    </row>
    <row r="665" spans="1:2" x14ac:dyDescent="0.2">
      <c r="A665" t="s">
        <v>14</v>
      </c>
      <c r="B665">
        <v>87</v>
      </c>
    </row>
    <row r="666" spans="1:2" x14ac:dyDescent="0.2">
      <c r="A666" t="s">
        <v>14</v>
      </c>
      <c r="B666">
        <v>1063</v>
      </c>
    </row>
    <row r="667" spans="1:2" x14ac:dyDescent="0.2">
      <c r="A667" t="s">
        <v>20</v>
      </c>
      <c r="B667">
        <v>272</v>
      </c>
    </row>
    <row r="668" spans="1:2" x14ac:dyDescent="0.2">
      <c r="A668" t="s">
        <v>74</v>
      </c>
      <c r="B668">
        <v>25</v>
      </c>
    </row>
    <row r="669" spans="1:2" x14ac:dyDescent="0.2">
      <c r="A669" t="s">
        <v>20</v>
      </c>
      <c r="B669">
        <v>419</v>
      </c>
    </row>
    <row r="670" spans="1:2" x14ac:dyDescent="0.2">
      <c r="A670" t="s">
        <v>14</v>
      </c>
      <c r="B670">
        <v>76</v>
      </c>
    </row>
    <row r="671" spans="1:2" x14ac:dyDescent="0.2">
      <c r="A671" t="s">
        <v>20</v>
      </c>
      <c r="B671">
        <v>1621</v>
      </c>
    </row>
    <row r="672" spans="1:2" x14ac:dyDescent="0.2">
      <c r="A672" t="s">
        <v>20</v>
      </c>
      <c r="B672">
        <v>1101</v>
      </c>
    </row>
    <row r="673" spans="1:2" x14ac:dyDescent="0.2">
      <c r="A673" t="s">
        <v>20</v>
      </c>
      <c r="B673">
        <v>1073</v>
      </c>
    </row>
    <row r="674" spans="1:2" x14ac:dyDescent="0.2">
      <c r="A674" t="s">
        <v>14</v>
      </c>
      <c r="B674">
        <v>4428</v>
      </c>
    </row>
    <row r="675" spans="1:2" x14ac:dyDescent="0.2">
      <c r="A675" t="s">
        <v>14</v>
      </c>
      <c r="B675">
        <v>58</v>
      </c>
    </row>
    <row r="676" spans="1:2" x14ac:dyDescent="0.2">
      <c r="A676" t="s">
        <v>74</v>
      </c>
      <c r="B676">
        <v>1218</v>
      </c>
    </row>
    <row r="677" spans="1:2" x14ac:dyDescent="0.2">
      <c r="A677" t="s">
        <v>20</v>
      </c>
      <c r="B677">
        <v>331</v>
      </c>
    </row>
    <row r="678" spans="1:2" x14ac:dyDescent="0.2">
      <c r="A678" t="s">
        <v>20</v>
      </c>
      <c r="B678">
        <v>1170</v>
      </c>
    </row>
    <row r="679" spans="1:2" x14ac:dyDescent="0.2">
      <c r="A679" t="s">
        <v>14</v>
      </c>
      <c r="B679">
        <v>111</v>
      </c>
    </row>
    <row r="680" spans="1:2" x14ac:dyDescent="0.2">
      <c r="A680" t="s">
        <v>74</v>
      </c>
      <c r="B680">
        <v>215</v>
      </c>
    </row>
    <row r="681" spans="1:2" x14ac:dyDescent="0.2">
      <c r="A681" t="s">
        <v>20</v>
      </c>
      <c r="B681">
        <v>363</v>
      </c>
    </row>
    <row r="682" spans="1:2" x14ac:dyDescent="0.2">
      <c r="A682" t="s">
        <v>14</v>
      </c>
      <c r="B682">
        <v>2955</v>
      </c>
    </row>
    <row r="683" spans="1:2" x14ac:dyDescent="0.2">
      <c r="A683" t="s">
        <v>14</v>
      </c>
      <c r="B683">
        <v>1657</v>
      </c>
    </row>
    <row r="684" spans="1:2" x14ac:dyDescent="0.2">
      <c r="A684" t="s">
        <v>20</v>
      </c>
      <c r="B684">
        <v>103</v>
      </c>
    </row>
    <row r="685" spans="1:2" x14ac:dyDescent="0.2">
      <c r="A685" t="s">
        <v>20</v>
      </c>
      <c r="B685">
        <v>147</v>
      </c>
    </row>
    <row r="686" spans="1:2" x14ac:dyDescent="0.2">
      <c r="A686" t="s">
        <v>20</v>
      </c>
      <c r="B686">
        <v>110</v>
      </c>
    </row>
    <row r="687" spans="1:2" x14ac:dyDescent="0.2">
      <c r="A687" t="s">
        <v>14</v>
      </c>
      <c r="B687">
        <v>926</v>
      </c>
    </row>
    <row r="688" spans="1:2" x14ac:dyDescent="0.2">
      <c r="A688" t="s">
        <v>20</v>
      </c>
      <c r="B688">
        <v>134</v>
      </c>
    </row>
    <row r="689" spans="1:2" x14ac:dyDescent="0.2">
      <c r="A689" t="s">
        <v>20</v>
      </c>
      <c r="B689">
        <v>269</v>
      </c>
    </row>
    <row r="690" spans="1:2" x14ac:dyDescent="0.2">
      <c r="A690" t="s">
        <v>20</v>
      </c>
      <c r="B690">
        <v>175</v>
      </c>
    </row>
    <row r="691" spans="1:2" x14ac:dyDescent="0.2">
      <c r="A691" t="s">
        <v>20</v>
      </c>
      <c r="B691">
        <v>69</v>
      </c>
    </row>
    <row r="692" spans="1:2" x14ac:dyDescent="0.2">
      <c r="A692" t="s">
        <v>20</v>
      </c>
      <c r="B692">
        <v>190</v>
      </c>
    </row>
    <row r="693" spans="1:2" x14ac:dyDescent="0.2">
      <c r="A693" t="s">
        <v>20</v>
      </c>
      <c r="B693">
        <v>237</v>
      </c>
    </row>
    <row r="694" spans="1:2" x14ac:dyDescent="0.2">
      <c r="A694" t="s">
        <v>14</v>
      </c>
      <c r="B694">
        <v>77</v>
      </c>
    </row>
    <row r="695" spans="1:2" x14ac:dyDescent="0.2">
      <c r="A695" t="s">
        <v>14</v>
      </c>
      <c r="B695">
        <v>1748</v>
      </c>
    </row>
    <row r="696" spans="1:2" x14ac:dyDescent="0.2">
      <c r="A696" t="s">
        <v>14</v>
      </c>
      <c r="B696">
        <v>79</v>
      </c>
    </row>
    <row r="697" spans="1:2" x14ac:dyDescent="0.2">
      <c r="A697" t="s">
        <v>20</v>
      </c>
      <c r="B697">
        <v>196</v>
      </c>
    </row>
    <row r="698" spans="1:2" x14ac:dyDescent="0.2">
      <c r="A698" t="s">
        <v>14</v>
      </c>
      <c r="B698">
        <v>889</v>
      </c>
    </row>
    <row r="699" spans="1:2" x14ac:dyDescent="0.2">
      <c r="A699" t="s">
        <v>20</v>
      </c>
      <c r="B699">
        <v>7295</v>
      </c>
    </row>
    <row r="700" spans="1:2" x14ac:dyDescent="0.2">
      <c r="A700" t="s">
        <v>20</v>
      </c>
      <c r="B700">
        <v>2893</v>
      </c>
    </row>
    <row r="701" spans="1:2" x14ac:dyDescent="0.2">
      <c r="A701" t="s">
        <v>14</v>
      </c>
      <c r="B701">
        <v>56</v>
      </c>
    </row>
    <row r="702" spans="1:2" x14ac:dyDescent="0.2">
      <c r="A702" t="s">
        <v>14</v>
      </c>
      <c r="B702">
        <v>1</v>
      </c>
    </row>
    <row r="703" spans="1:2" x14ac:dyDescent="0.2">
      <c r="A703" t="s">
        <v>20</v>
      </c>
      <c r="B703">
        <v>820</v>
      </c>
    </row>
    <row r="704" spans="1:2" x14ac:dyDescent="0.2">
      <c r="A704" t="s">
        <v>14</v>
      </c>
      <c r="B704">
        <v>83</v>
      </c>
    </row>
    <row r="705" spans="1:2" x14ac:dyDescent="0.2">
      <c r="A705" t="s">
        <v>20</v>
      </c>
      <c r="B705">
        <v>2038</v>
      </c>
    </row>
    <row r="706" spans="1:2" x14ac:dyDescent="0.2">
      <c r="A706" t="s">
        <v>20</v>
      </c>
      <c r="B706">
        <v>116</v>
      </c>
    </row>
    <row r="707" spans="1:2" x14ac:dyDescent="0.2">
      <c r="A707" t="s">
        <v>14</v>
      </c>
      <c r="B707">
        <v>2025</v>
      </c>
    </row>
    <row r="708" spans="1:2" x14ac:dyDescent="0.2">
      <c r="A708" t="s">
        <v>20</v>
      </c>
      <c r="B708">
        <v>1345</v>
      </c>
    </row>
    <row r="709" spans="1:2" x14ac:dyDescent="0.2">
      <c r="A709" t="s">
        <v>20</v>
      </c>
      <c r="B709">
        <v>168</v>
      </c>
    </row>
    <row r="710" spans="1:2" x14ac:dyDescent="0.2">
      <c r="A710" t="s">
        <v>20</v>
      </c>
      <c r="B710">
        <v>137</v>
      </c>
    </row>
    <row r="711" spans="1:2" x14ac:dyDescent="0.2">
      <c r="A711" t="s">
        <v>20</v>
      </c>
      <c r="B711">
        <v>186</v>
      </c>
    </row>
    <row r="712" spans="1:2" x14ac:dyDescent="0.2">
      <c r="A712" t="s">
        <v>20</v>
      </c>
      <c r="B712">
        <v>125</v>
      </c>
    </row>
    <row r="713" spans="1:2" x14ac:dyDescent="0.2">
      <c r="A713" t="s">
        <v>14</v>
      </c>
      <c r="B713">
        <v>14</v>
      </c>
    </row>
    <row r="714" spans="1:2" x14ac:dyDescent="0.2">
      <c r="A714" t="s">
        <v>20</v>
      </c>
      <c r="B714">
        <v>202</v>
      </c>
    </row>
    <row r="715" spans="1:2" x14ac:dyDescent="0.2">
      <c r="A715" t="s">
        <v>20</v>
      </c>
      <c r="B715">
        <v>103</v>
      </c>
    </row>
    <row r="716" spans="1:2" x14ac:dyDescent="0.2">
      <c r="A716" t="s">
        <v>20</v>
      </c>
      <c r="B716">
        <v>1785</v>
      </c>
    </row>
    <row r="717" spans="1:2" x14ac:dyDescent="0.2">
      <c r="A717" t="s">
        <v>14</v>
      </c>
      <c r="B717">
        <v>656</v>
      </c>
    </row>
    <row r="718" spans="1:2" x14ac:dyDescent="0.2">
      <c r="A718" t="s">
        <v>20</v>
      </c>
      <c r="B718">
        <v>157</v>
      </c>
    </row>
    <row r="719" spans="1:2" x14ac:dyDescent="0.2">
      <c r="A719" t="s">
        <v>20</v>
      </c>
      <c r="B719">
        <v>555</v>
      </c>
    </row>
    <row r="720" spans="1:2" x14ac:dyDescent="0.2">
      <c r="A720" t="s">
        <v>20</v>
      </c>
      <c r="B720">
        <v>297</v>
      </c>
    </row>
    <row r="721" spans="1:2" x14ac:dyDescent="0.2">
      <c r="A721" t="s">
        <v>20</v>
      </c>
      <c r="B721">
        <v>123</v>
      </c>
    </row>
    <row r="722" spans="1:2" x14ac:dyDescent="0.2">
      <c r="A722" t="s">
        <v>74</v>
      </c>
      <c r="B722">
        <v>38</v>
      </c>
    </row>
    <row r="723" spans="1:2" x14ac:dyDescent="0.2">
      <c r="A723" t="s">
        <v>74</v>
      </c>
      <c r="B723">
        <v>60</v>
      </c>
    </row>
    <row r="724" spans="1:2" x14ac:dyDescent="0.2">
      <c r="A724" t="s">
        <v>20</v>
      </c>
      <c r="B724">
        <v>3036</v>
      </c>
    </row>
    <row r="725" spans="1:2" x14ac:dyDescent="0.2">
      <c r="A725" t="s">
        <v>20</v>
      </c>
      <c r="B725">
        <v>144</v>
      </c>
    </row>
    <row r="726" spans="1:2" x14ac:dyDescent="0.2">
      <c r="A726" t="s">
        <v>20</v>
      </c>
      <c r="B726">
        <v>121</v>
      </c>
    </row>
    <row r="727" spans="1:2" x14ac:dyDescent="0.2">
      <c r="A727" t="s">
        <v>14</v>
      </c>
      <c r="B727">
        <v>1596</v>
      </c>
    </row>
    <row r="728" spans="1:2" x14ac:dyDescent="0.2">
      <c r="A728" t="s">
        <v>74</v>
      </c>
      <c r="B728">
        <v>524</v>
      </c>
    </row>
    <row r="729" spans="1:2" x14ac:dyDescent="0.2">
      <c r="A729" t="s">
        <v>20</v>
      </c>
      <c r="B729">
        <v>181</v>
      </c>
    </row>
    <row r="730" spans="1:2" x14ac:dyDescent="0.2">
      <c r="A730" t="s">
        <v>14</v>
      </c>
      <c r="B730">
        <v>10</v>
      </c>
    </row>
    <row r="731" spans="1:2" x14ac:dyDescent="0.2">
      <c r="A731" t="s">
        <v>20</v>
      </c>
      <c r="B731">
        <v>122</v>
      </c>
    </row>
    <row r="732" spans="1:2" x14ac:dyDescent="0.2">
      <c r="A732" t="s">
        <v>20</v>
      </c>
      <c r="B732">
        <v>1071</v>
      </c>
    </row>
    <row r="733" spans="1:2" x14ac:dyDescent="0.2">
      <c r="A733" t="s">
        <v>74</v>
      </c>
      <c r="B733">
        <v>219</v>
      </c>
    </row>
    <row r="734" spans="1:2" x14ac:dyDescent="0.2">
      <c r="A734" t="s">
        <v>14</v>
      </c>
      <c r="B734">
        <v>1121</v>
      </c>
    </row>
    <row r="735" spans="1:2" x14ac:dyDescent="0.2">
      <c r="A735" t="s">
        <v>20</v>
      </c>
      <c r="B735">
        <v>980</v>
      </c>
    </row>
    <row r="736" spans="1:2" x14ac:dyDescent="0.2">
      <c r="A736" t="s">
        <v>20</v>
      </c>
      <c r="B736">
        <v>536</v>
      </c>
    </row>
    <row r="737" spans="1:2" x14ac:dyDescent="0.2">
      <c r="A737" t="s">
        <v>20</v>
      </c>
      <c r="B737">
        <v>1991</v>
      </c>
    </row>
    <row r="738" spans="1:2" x14ac:dyDescent="0.2">
      <c r="A738" t="s">
        <v>74</v>
      </c>
      <c r="B738">
        <v>29</v>
      </c>
    </row>
    <row r="739" spans="1:2" x14ac:dyDescent="0.2">
      <c r="A739" t="s">
        <v>20</v>
      </c>
      <c r="B739">
        <v>180</v>
      </c>
    </row>
    <row r="740" spans="1:2" x14ac:dyDescent="0.2">
      <c r="A740" t="s">
        <v>14</v>
      </c>
      <c r="B740">
        <v>15</v>
      </c>
    </row>
    <row r="741" spans="1:2" x14ac:dyDescent="0.2">
      <c r="A741" t="s">
        <v>14</v>
      </c>
      <c r="B741">
        <v>191</v>
      </c>
    </row>
    <row r="742" spans="1:2" x14ac:dyDescent="0.2">
      <c r="A742" t="s">
        <v>14</v>
      </c>
      <c r="B742">
        <v>16</v>
      </c>
    </row>
    <row r="743" spans="1:2" x14ac:dyDescent="0.2">
      <c r="A743" t="s">
        <v>20</v>
      </c>
      <c r="B743">
        <v>130</v>
      </c>
    </row>
    <row r="744" spans="1:2" x14ac:dyDescent="0.2">
      <c r="A744" t="s">
        <v>20</v>
      </c>
      <c r="B744">
        <v>122</v>
      </c>
    </row>
    <row r="745" spans="1:2" x14ac:dyDescent="0.2">
      <c r="A745" t="s">
        <v>14</v>
      </c>
      <c r="B745">
        <v>17</v>
      </c>
    </row>
    <row r="746" spans="1:2" x14ac:dyDescent="0.2">
      <c r="A746" t="s">
        <v>20</v>
      </c>
      <c r="B746">
        <v>140</v>
      </c>
    </row>
    <row r="747" spans="1:2" x14ac:dyDescent="0.2">
      <c r="A747" t="s">
        <v>14</v>
      </c>
      <c r="B747">
        <v>34</v>
      </c>
    </row>
    <row r="748" spans="1:2" x14ac:dyDescent="0.2">
      <c r="A748" t="s">
        <v>20</v>
      </c>
      <c r="B748">
        <v>3388</v>
      </c>
    </row>
    <row r="749" spans="1:2" x14ac:dyDescent="0.2">
      <c r="A749" t="s">
        <v>20</v>
      </c>
      <c r="B749">
        <v>280</v>
      </c>
    </row>
    <row r="750" spans="1:2" x14ac:dyDescent="0.2">
      <c r="A750" t="s">
        <v>74</v>
      </c>
      <c r="B750">
        <v>614</v>
      </c>
    </row>
    <row r="751" spans="1:2" x14ac:dyDescent="0.2">
      <c r="A751" t="s">
        <v>20</v>
      </c>
      <c r="B751">
        <v>366</v>
      </c>
    </row>
    <row r="752" spans="1:2" x14ac:dyDescent="0.2">
      <c r="A752" t="s">
        <v>14</v>
      </c>
      <c r="B752">
        <v>1</v>
      </c>
    </row>
    <row r="753" spans="1:2" x14ac:dyDescent="0.2">
      <c r="A753" t="s">
        <v>20</v>
      </c>
      <c r="B753">
        <v>270</v>
      </c>
    </row>
    <row r="754" spans="1:2" x14ac:dyDescent="0.2">
      <c r="A754" t="s">
        <v>74</v>
      </c>
      <c r="B754">
        <v>114</v>
      </c>
    </row>
    <row r="755" spans="1:2" x14ac:dyDescent="0.2">
      <c r="A755" t="s">
        <v>20</v>
      </c>
      <c r="B755">
        <v>137</v>
      </c>
    </row>
    <row r="756" spans="1:2" x14ac:dyDescent="0.2">
      <c r="A756" t="s">
        <v>20</v>
      </c>
      <c r="B756">
        <v>3205</v>
      </c>
    </row>
    <row r="757" spans="1:2" x14ac:dyDescent="0.2">
      <c r="A757" t="s">
        <v>20</v>
      </c>
      <c r="B757">
        <v>288</v>
      </c>
    </row>
    <row r="758" spans="1:2" x14ac:dyDescent="0.2">
      <c r="A758" t="s">
        <v>20</v>
      </c>
      <c r="B758">
        <v>148</v>
      </c>
    </row>
    <row r="759" spans="1:2" x14ac:dyDescent="0.2">
      <c r="A759" t="s">
        <v>20</v>
      </c>
      <c r="B759">
        <v>114</v>
      </c>
    </row>
    <row r="760" spans="1:2" x14ac:dyDescent="0.2">
      <c r="A760" t="s">
        <v>20</v>
      </c>
      <c r="B760">
        <v>1518</v>
      </c>
    </row>
    <row r="761" spans="1:2" x14ac:dyDescent="0.2">
      <c r="A761" t="s">
        <v>14</v>
      </c>
      <c r="B761">
        <v>1274</v>
      </c>
    </row>
    <row r="762" spans="1:2" x14ac:dyDescent="0.2">
      <c r="A762" t="s">
        <v>14</v>
      </c>
      <c r="B762">
        <v>210</v>
      </c>
    </row>
    <row r="763" spans="1:2" x14ac:dyDescent="0.2">
      <c r="A763" t="s">
        <v>20</v>
      </c>
      <c r="B763">
        <v>166</v>
      </c>
    </row>
    <row r="764" spans="1:2" x14ac:dyDescent="0.2">
      <c r="A764" t="s">
        <v>20</v>
      </c>
      <c r="B764">
        <v>100</v>
      </c>
    </row>
    <row r="765" spans="1:2" x14ac:dyDescent="0.2">
      <c r="A765" t="s">
        <v>20</v>
      </c>
      <c r="B765">
        <v>235</v>
      </c>
    </row>
    <row r="766" spans="1:2" x14ac:dyDescent="0.2">
      <c r="A766" t="s">
        <v>20</v>
      </c>
      <c r="B766">
        <v>148</v>
      </c>
    </row>
    <row r="767" spans="1:2" x14ac:dyDescent="0.2">
      <c r="A767" t="s">
        <v>20</v>
      </c>
      <c r="B767">
        <v>198</v>
      </c>
    </row>
    <row r="768" spans="1:2" x14ac:dyDescent="0.2">
      <c r="A768" t="s">
        <v>14</v>
      </c>
      <c r="B768">
        <v>248</v>
      </c>
    </row>
    <row r="769" spans="1:2" x14ac:dyDescent="0.2">
      <c r="A769" t="s">
        <v>14</v>
      </c>
      <c r="B769">
        <v>513</v>
      </c>
    </row>
    <row r="770" spans="1:2" x14ac:dyDescent="0.2">
      <c r="A770" t="s">
        <v>20</v>
      </c>
      <c r="B770">
        <v>150</v>
      </c>
    </row>
    <row r="771" spans="1:2" x14ac:dyDescent="0.2">
      <c r="A771" t="s">
        <v>14</v>
      </c>
      <c r="B771">
        <v>3410</v>
      </c>
    </row>
    <row r="772" spans="1:2" x14ac:dyDescent="0.2">
      <c r="A772" t="s">
        <v>20</v>
      </c>
      <c r="B772">
        <v>216</v>
      </c>
    </row>
    <row r="773" spans="1:2" x14ac:dyDescent="0.2">
      <c r="A773" t="s">
        <v>74</v>
      </c>
      <c r="B773">
        <v>26</v>
      </c>
    </row>
    <row r="774" spans="1:2" x14ac:dyDescent="0.2">
      <c r="A774" t="s">
        <v>20</v>
      </c>
      <c r="B774">
        <v>5139</v>
      </c>
    </row>
    <row r="775" spans="1:2" x14ac:dyDescent="0.2">
      <c r="A775" t="s">
        <v>20</v>
      </c>
      <c r="B775">
        <v>2353</v>
      </c>
    </row>
    <row r="776" spans="1:2" x14ac:dyDescent="0.2">
      <c r="A776" t="s">
        <v>20</v>
      </c>
      <c r="B776">
        <v>78</v>
      </c>
    </row>
    <row r="777" spans="1:2" x14ac:dyDescent="0.2">
      <c r="A777" t="s">
        <v>14</v>
      </c>
      <c r="B777">
        <v>10</v>
      </c>
    </row>
    <row r="778" spans="1:2" x14ac:dyDescent="0.2">
      <c r="A778" t="s">
        <v>14</v>
      </c>
      <c r="B778">
        <v>2201</v>
      </c>
    </row>
    <row r="779" spans="1:2" x14ac:dyDescent="0.2">
      <c r="A779" t="s">
        <v>14</v>
      </c>
      <c r="B779">
        <v>676</v>
      </c>
    </row>
    <row r="780" spans="1:2" x14ac:dyDescent="0.2">
      <c r="A780" t="s">
        <v>20</v>
      </c>
      <c r="B780">
        <v>174</v>
      </c>
    </row>
    <row r="781" spans="1:2" x14ac:dyDescent="0.2">
      <c r="A781" t="s">
        <v>14</v>
      </c>
      <c r="B781">
        <v>831</v>
      </c>
    </row>
    <row r="782" spans="1:2" x14ac:dyDescent="0.2">
      <c r="A782" t="s">
        <v>20</v>
      </c>
      <c r="B782">
        <v>164</v>
      </c>
    </row>
    <row r="783" spans="1:2" x14ac:dyDescent="0.2">
      <c r="A783" t="s">
        <v>74</v>
      </c>
      <c r="B783">
        <v>56</v>
      </c>
    </row>
    <row r="784" spans="1:2" x14ac:dyDescent="0.2">
      <c r="A784" t="s">
        <v>20</v>
      </c>
      <c r="B784">
        <v>161</v>
      </c>
    </row>
    <row r="785" spans="1:2" x14ac:dyDescent="0.2">
      <c r="A785" t="s">
        <v>20</v>
      </c>
      <c r="B785">
        <v>138</v>
      </c>
    </row>
    <row r="786" spans="1:2" x14ac:dyDescent="0.2">
      <c r="A786" t="s">
        <v>20</v>
      </c>
      <c r="B786">
        <v>3308</v>
      </c>
    </row>
    <row r="787" spans="1:2" x14ac:dyDescent="0.2">
      <c r="A787" t="s">
        <v>20</v>
      </c>
      <c r="B787">
        <v>127</v>
      </c>
    </row>
    <row r="788" spans="1:2" x14ac:dyDescent="0.2">
      <c r="A788" t="s">
        <v>20</v>
      </c>
      <c r="B788">
        <v>207</v>
      </c>
    </row>
    <row r="789" spans="1:2" x14ac:dyDescent="0.2">
      <c r="A789" t="s">
        <v>14</v>
      </c>
      <c r="B789">
        <v>859</v>
      </c>
    </row>
    <row r="790" spans="1:2" x14ac:dyDescent="0.2">
      <c r="A790" t="s">
        <v>47</v>
      </c>
      <c r="B790">
        <v>31</v>
      </c>
    </row>
    <row r="791" spans="1:2" x14ac:dyDescent="0.2">
      <c r="A791" t="s">
        <v>14</v>
      </c>
      <c r="B791">
        <v>45</v>
      </c>
    </row>
    <row r="792" spans="1:2" x14ac:dyDescent="0.2">
      <c r="A792" t="s">
        <v>74</v>
      </c>
      <c r="B792">
        <v>1113</v>
      </c>
    </row>
    <row r="793" spans="1:2" x14ac:dyDescent="0.2">
      <c r="A793" t="s">
        <v>14</v>
      </c>
      <c r="B793">
        <v>6</v>
      </c>
    </row>
    <row r="794" spans="1:2" x14ac:dyDescent="0.2">
      <c r="A794" t="s">
        <v>14</v>
      </c>
      <c r="B794">
        <v>7</v>
      </c>
    </row>
    <row r="795" spans="1:2" x14ac:dyDescent="0.2">
      <c r="A795" t="s">
        <v>20</v>
      </c>
      <c r="B795">
        <v>181</v>
      </c>
    </row>
    <row r="796" spans="1:2" x14ac:dyDescent="0.2">
      <c r="A796" t="s">
        <v>20</v>
      </c>
      <c r="B796">
        <v>110</v>
      </c>
    </row>
    <row r="797" spans="1:2" x14ac:dyDescent="0.2">
      <c r="A797" t="s">
        <v>14</v>
      </c>
      <c r="B797">
        <v>31</v>
      </c>
    </row>
    <row r="798" spans="1:2" x14ac:dyDescent="0.2">
      <c r="A798" t="s">
        <v>14</v>
      </c>
      <c r="B798">
        <v>78</v>
      </c>
    </row>
    <row r="799" spans="1:2" x14ac:dyDescent="0.2">
      <c r="A799" t="s">
        <v>20</v>
      </c>
      <c r="B799">
        <v>185</v>
      </c>
    </row>
    <row r="800" spans="1:2" x14ac:dyDescent="0.2">
      <c r="A800" t="s">
        <v>20</v>
      </c>
      <c r="B800">
        <v>121</v>
      </c>
    </row>
    <row r="801" spans="1:2" x14ac:dyDescent="0.2">
      <c r="A801" t="s">
        <v>14</v>
      </c>
      <c r="B801">
        <v>1225</v>
      </c>
    </row>
    <row r="802" spans="1:2" x14ac:dyDescent="0.2">
      <c r="A802" t="s">
        <v>14</v>
      </c>
      <c r="B802">
        <v>1</v>
      </c>
    </row>
    <row r="803" spans="1:2" x14ac:dyDescent="0.2">
      <c r="A803" t="s">
        <v>20</v>
      </c>
      <c r="B803">
        <v>106</v>
      </c>
    </row>
    <row r="804" spans="1:2" x14ac:dyDescent="0.2">
      <c r="A804" t="s">
        <v>20</v>
      </c>
      <c r="B804">
        <v>142</v>
      </c>
    </row>
    <row r="805" spans="1:2" x14ac:dyDescent="0.2">
      <c r="A805" t="s">
        <v>20</v>
      </c>
      <c r="B805">
        <v>233</v>
      </c>
    </row>
    <row r="806" spans="1:2" x14ac:dyDescent="0.2">
      <c r="A806" t="s">
        <v>20</v>
      </c>
      <c r="B806">
        <v>218</v>
      </c>
    </row>
    <row r="807" spans="1:2" x14ac:dyDescent="0.2">
      <c r="A807" t="s">
        <v>14</v>
      </c>
      <c r="B807">
        <v>67</v>
      </c>
    </row>
    <row r="808" spans="1:2" x14ac:dyDescent="0.2">
      <c r="A808" t="s">
        <v>20</v>
      </c>
      <c r="B808">
        <v>76</v>
      </c>
    </row>
    <row r="809" spans="1:2" x14ac:dyDescent="0.2">
      <c r="A809" t="s">
        <v>20</v>
      </c>
      <c r="B809">
        <v>43</v>
      </c>
    </row>
    <row r="810" spans="1:2" x14ac:dyDescent="0.2">
      <c r="A810" t="s">
        <v>14</v>
      </c>
      <c r="B810">
        <v>19</v>
      </c>
    </row>
    <row r="811" spans="1:2" x14ac:dyDescent="0.2">
      <c r="A811" t="s">
        <v>14</v>
      </c>
      <c r="B811">
        <v>2108</v>
      </c>
    </row>
    <row r="812" spans="1:2" x14ac:dyDescent="0.2">
      <c r="A812" t="s">
        <v>20</v>
      </c>
      <c r="B812">
        <v>221</v>
      </c>
    </row>
    <row r="813" spans="1:2" x14ac:dyDescent="0.2">
      <c r="A813" t="s">
        <v>14</v>
      </c>
      <c r="B813">
        <v>679</v>
      </c>
    </row>
    <row r="814" spans="1:2" x14ac:dyDescent="0.2">
      <c r="A814" t="s">
        <v>20</v>
      </c>
      <c r="B814">
        <v>2805</v>
      </c>
    </row>
    <row r="815" spans="1:2" x14ac:dyDescent="0.2">
      <c r="A815" t="s">
        <v>20</v>
      </c>
      <c r="B815">
        <v>68</v>
      </c>
    </row>
    <row r="816" spans="1:2" x14ac:dyDescent="0.2">
      <c r="A816" t="s">
        <v>14</v>
      </c>
      <c r="B816">
        <v>36</v>
      </c>
    </row>
    <row r="817" spans="1:2" x14ac:dyDescent="0.2">
      <c r="A817" t="s">
        <v>20</v>
      </c>
      <c r="B817">
        <v>183</v>
      </c>
    </row>
    <row r="818" spans="1:2" x14ac:dyDescent="0.2">
      <c r="A818" t="s">
        <v>20</v>
      </c>
      <c r="B818">
        <v>133</v>
      </c>
    </row>
    <row r="819" spans="1:2" x14ac:dyDescent="0.2">
      <c r="A819" t="s">
        <v>20</v>
      </c>
      <c r="B819">
        <v>2489</v>
      </c>
    </row>
    <row r="820" spans="1:2" x14ac:dyDescent="0.2">
      <c r="A820" t="s">
        <v>20</v>
      </c>
      <c r="B820">
        <v>69</v>
      </c>
    </row>
    <row r="821" spans="1:2" x14ac:dyDescent="0.2">
      <c r="A821" t="s">
        <v>14</v>
      </c>
      <c r="B821">
        <v>47</v>
      </c>
    </row>
    <row r="822" spans="1:2" x14ac:dyDescent="0.2">
      <c r="A822" t="s">
        <v>20</v>
      </c>
      <c r="B822">
        <v>279</v>
      </c>
    </row>
    <row r="823" spans="1:2" x14ac:dyDescent="0.2">
      <c r="A823" t="s">
        <v>20</v>
      </c>
      <c r="B823">
        <v>210</v>
      </c>
    </row>
    <row r="824" spans="1:2" x14ac:dyDescent="0.2">
      <c r="A824" t="s">
        <v>20</v>
      </c>
      <c r="B824">
        <v>2100</v>
      </c>
    </row>
    <row r="825" spans="1:2" x14ac:dyDescent="0.2">
      <c r="A825" t="s">
        <v>20</v>
      </c>
      <c r="B825">
        <v>252</v>
      </c>
    </row>
    <row r="826" spans="1:2" x14ac:dyDescent="0.2">
      <c r="A826" t="s">
        <v>20</v>
      </c>
      <c r="B826">
        <v>1280</v>
      </c>
    </row>
    <row r="827" spans="1:2" x14ac:dyDescent="0.2">
      <c r="A827" t="s">
        <v>20</v>
      </c>
      <c r="B827">
        <v>157</v>
      </c>
    </row>
    <row r="828" spans="1:2" x14ac:dyDescent="0.2">
      <c r="A828" t="s">
        <v>20</v>
      </c>
      <c r="B828">
        <v>194</v>
      </c>
    </row>
    <row r="829" spans="1:2" x14ac:dyDescent="0.2">
      <c r="A829" t="s">
        <v>20</v>
      </c>
      <c r="B829">
        <v>82</v>
      </c>
    </row>
    <row r="830" spans="1:2" x14ac:dyDescent="0.2">
      <c r="A830" t="s">
        <v>14</v>
      </c>
      <c r="B830">
        <v>70</v>
      </c>
    </row>
    <row r="831" spans="1:2" x14ac:dyDescent="0.2">
      <c r="A831" t="s">
        <v>14</v>
      </c>
      <c r="B831">
        <v>154</v>
      </c>
    </row>
    <row r="832" spans="1:2" x14ac:dyDescent="0.2">
      <c r="A832" t="s">
        <v>14</v>
      </c>
      <c r="B832">
        <v>22</v>
      </c>
    </row>
    <row r="833" spans="1:2" x14ac:dyDescent="0.2">
      <c r="A833" t="s">
        <v>20</v>
      </c>
      <c r="B833">
        <v>4233</v>
      </c>
    </row>
    <row r="834" spans="1:2" x14ac:dyDescent="0.2">
      <c r="A834" t="s">
        <v>20</v>
      </c>
      <c r="B834">
        <v>1297</v>
      </c>
    </row>
    <row r="835" spans="1:2" x14ac:dyDescent="0.2">
      <c r="A835" t="s">
        <v>20</v>
      </c>
      <c r="B835">
        <v>165</v>
      </c>
    </row>
    <row r="836" spans="1:2" x14ac:dyDescent="0.2">
      <c r="A836" t="s">
        <v>20</v>
      </c>
      <c r="B836">
        <v>119</v>
      </c>
    </row>
    <row r="837" spans="1:2" x14ac:dyDescent="0.2">
      <c r="A837" t="s">
        <v>14</v>
      </c>
      <c r="B837">
        <v>1758</v>
      </c>
    </row>
    <row r="838" spans="1:2" x14ac:dyDescent="0.2">
      <c r="A838" t="s">
        <v>14</v>
      </c>
      <c r="B838">
        <v>94</v>
      </c>
    </row>
    <row r="839" spans="1:2" x14ac:dyDescent="0.2">
      <c r="A839" t="s">
        <v>20</v>
      </c>
      <c r="B839">
        <v>1797</v>
      </c>
    </row>
    <row r="840" spans="1:2" x14ac:dyDescent="0.2">
      <c r="A840" t="s">
        <v>20</v>
      </c>
      <c r="B840">
        <v>261</v>
      </c>
    </row>
    <row r="841" spans="1:2" x14ac:dyDescent="0.2">
      <c r="A841" t="s">
        <v>20</v>
      </c>
      <c r="B841">
        <v>157</v>
      </c>
    </row>
    <row r="842" spans="1:2" x14ac:dyDescent="0.2">
      <c r="A842" t="s">
        <v>20</v>
      </c>
      <c r="B842">
        <v>3533</v>
      </c>
    </row>
    <row r="843" spans="1:2" x14ac:dyDescent="0.2">
      <c r="A843" t="s">
        <v>20</v>
      </c>
      <c r="B843">
        <v>155</v>
      </c>
    </row>
    <row r="844" spans="1:2" x14ac:dyDescent="0.2">
      <c r="A844" t="s">
        <v>20</v>
      </c>
      <c r="B844">
        <v>132</v>
      </c>
    </row>
    <row r="845" spans="1:2" x14ac:dyDescent="0.2">
      <c r="A845" t="s">
        <v>14</v>
      </c>
      <c r="B845">
        <v>33</v>
      </c>
    </row>
    <row r="846" spans="1:2" x14ac:dyDescent="0.2">
      <c r="A846" t="s">
        <v>74</v>
      </c>
      <c r="B846">
        <v>94</v>
      </c>
    </row>
    <row r="847" spans="1:2" x14ac:dyDescent="0.2">
      <c r="A847" t="s">
        <v>20</v>
      </c>
      <c r="B847">
        <v>1354</v>
      </c>
    </row>
    <row r="848" spans="1:2" x14ac:dyDescent="0.2">
      <c r="A848" t="s">
        <v>20</v>
      </c>
      <c r="B848">
        <v>48</v>
      </c>
    </row>
    <row r="849" spans="1:2" x14ac:dyDescent="0.2">
      <c r="A849" t="s">
        <v>20</v>
      </c>
      <c r="B849">
        <v>110</v>
      </c>
    </row>
    <row r="850" spans="1:2" x14ac:dyDescent="0.2">
      <c r="A850" t="s">
        <v>20</v>
      </c>
      <c r="B850">
        <v>172</v>
      </c>
    </row>
    <row r="851" spans="1:2" x14ac:dyDescent="0.2">
      <c r="A851" t="s">
        <v>20</v>
      </c>
      <c r="B851">
        <v>307</v>
      </c>
    </row>
    <row r="852" spans="1:2" x14ac:dyDescent="0.2">
      <c r="A852" t="s">
        <v>14</v>
      </c>
      <c r="B852">
        <v>1</v>
      </c>
    </row>
    <row r="853" spans="1:2" x14ac:dyDescent="0.2">
      <c r="A853" t="s">
        <v>20</v>
      </c>
      <c r="B853">
        <v>160</v>
      </c>
    </row>
    <row r="854" spans="1:2" x14ac:dyDescent="0.2">
      <c r="A854" t="s">
        <v>14</v>
      </c>
      <c r="B854">
        <v>31</v>
      </c>
    </row>
    <row r="855" spans="1:2" x14ac:dyDescent="0.2">
      <c r="A855" t="s">
        <v>20</v>
      </c>
      <c r="B855">
        <v>1467</v>
      </c>
    </row>
    <row r="856" spans="1:2" x14ac:dyDescent="0.2">
      <c r="A856" t="s">
        <v>20</v>
      </c>
      <c r="B856">
        <v>2662</v>
      </c>
    </row>
    <row r="857" spans="1:2" x14ac:dyDescent="0.2">
      <c r="A857" t="s">
        <v>20</v>
      </c>
      <c r="B857">
        <v>452</v>
      </c>
    </row>
    <row r="858" spans="1:2" x14ac:dyDescent="0.2">
      <c r="A858" t="s">
        <v>20</v>
      </c>
      <c r="B858">
        <v>158</v>
      </c>
    </row>
    <row r="859" spans="1:2" x14ac:dyDescent="0.2">
      <c r="A859" t="s">
        <v>20</v>
      </c>
      <c r="B859">
        <v>225</v>
      </c>
    </row>
    <row r="860" spans="1:2" x14ac:dyDescent="0.2">
      <c r="A860" t="s">
        <v>14</v>
      </c>
      <c r="B860">
        <v>35</v>
      </c>
    </row>
    <row r="861" spans="1:2" x14ac:dyDescent="0.2">
      <c r="A861" t="s">
        <v>14</v>
      </c>
      <c r="B861">
        <v>63</v>
      </c>
    </row>
    <row r="862" spans="1:2" x14ac:dyDescent="0.2">
      <c r="A862" t="s">
        <v>20</v>
      </c>
      <c r="B862">
        <v>65</v>
      </c>
    </row>
    <row r="863" spans="1:2" x14ac:dyDescent="0.2">
      <c r="A863" t="s">
        <v>20</v>
      </c>
      <c r="B863">
        <v>163</v>
      </c>
    </row>
    <row r="864" spans="1:2" x14ac:dyDescent="0.2">
      <c r="A864" t="s">
        <v>20</v>
      </c>
      <c r="B864">
        <v>85</v>
      </c>
    </row>
    <row r="865" spans="1:2" x14ac:dyDescent="0.2">
      <c r="A865" t="s">
        <v>20</v>
      </c>
      <c r="B865">
        <v>217</v>
      </c>
    </row>
    <row r="866" spans="1:2" x14ac:dyDescent="0.2">
      <c r="A866" t="s">
        <v>20</v>
      </c>
      <c r="B866">
        <v>150</v>
      </c>
    </row>
    <row r="867" spans="1:2" x14ac:dyDescent="0.2">
      <c r="A867" t="s">
        <v>20</v>
      </c>
      <c r="B867">
        <v>3272</v>
      </c>
    </row>
    <row r="868" spans="1:2" x14ac:dyDescent="0.2">
      <c r="A868" t="s">
        <v>74</v>
      </c>
      <c r="B868">
        <v>898</v>
      </c>
    </row>
    <row r="869" spans="1:2" x14ac:dyDescent="0.2">
      <c r="A869" t="s">
        <v>20</v>
      </c>
      <c r="B869">
        <v>300</v>
      </c>
    </row>
    <row r="870" spans="1:2" x14ac:dyDescent="0.2">
      <c r="A870" t="s">
        <v>20</v>
      </c>
      <c r="B870">
        <v>126</v>
      </c>
    </row>
    <row r="871" spans="1:2" x14ac:dyDescent="0.2">
      <c r="A871" t="s">
        <v>14</v>
      </c>
      <c r="B871">
        <v>526</v>
      </c>
    </row>
    <row r="872" spans="1:2" x14ac:dyDescent="0.2">
      <c r="A872" t="s">
        <v>14</v>
      </c>
      <c r="B872">
        <v>121</v>
      </c>
    </row>
    <row r="873" spans="1:2" x14ac:dyDescent="0.2">
      <c r="A873" t="s">
        <v>20</v>
      </c>
      <c r="B873">
        <v>2320</v>
      </c>
    </row>
    <row r="874" spans="1:2" x14ac:dyDescent="0.2">
      <c r="A874" t="s">
        <v>20</v>
      </c>
      <c r="B874">
        <v>81</v>
      </c>
    </row>
    <row r="875" spans="1:2" x14ac:dyDescent="0.2">
      <c r="A875" t="s">
        <v>20</v>
      </c>
      <c r="B875">
        <v>1887</v>
      </c>
    </row>
    <row r="876" spans="1:2" x14ac:dyDescent="0.2">
      <c r="A876" t="s">
        <v>20</v>
      </c>
      <c r="B876">
        <v>4358</v>
      </c>
    </row>
    <row r="877" spans="1:2" x14ac:dyDescent="0.2">
      <c r="A877" t="s">
        <v>14</v>
      </c>
      <c r="B877">
        <v>67</v>
      </c>
    </row>
    <row r="878" spans="1:2" x14ac:dyDescent="0.2">
      <c r="A878" t="s">
        <v>14</v>
      </c>
      <c r="B878">
        <v>57</v>
      </c>
    </row>
    <row r="879" spans="1:2" x14ac:dyDescent="0.2">
      <c r="A879" t="s">
        <v>14</v>
      </c>
      <c r="B879">
        <v>1229</v>
      </c>
    </row>
    <row r="880" spans="1:2" x14ac:dyDescent="0.2">
      <c r="A880" t="s">
        <v>14</v>
      </c>
      <c r="B880">
        <v>12</v>
      </c>
    </row>
    <row r="881" spans="1:2" x14ac:dyDescent="0.2">
      <c r="A881" t="s">
        <v>20</v>
      </c>
      <c r="B881">
        <v>53</v>
      </c>
    </row>
    <row r="882" spans="1:2" x14ac:dyDescent="0.2">
      <c r="A882" t="s">
        <v>20</v>
      </c>
      <c r="B882">
        <v>2414</v>
      </c>
    </row>
    <row r="883" spans="1:2" x14ac:dyDescent="0.2">
      <c r="A883" t="s">
        <v>14</v>
      </c>
      <c r="B883">
        <v>452</v>
      </c>
    </row>
    <row r="884" spans="1:2" x14ac:dyDescent="0.2">
      <c r="A884" t="s">
        <v>20</v>
      </c>
      <c r="B884">
        <v>80</v>
      </c>
    </row>
    <row r="885" spans="1:2" x14ac:dyDescent="0.2">
      <c r="A885" t="s">
        <v>20</v>
      </c>
      <c r="B885">
        <v>193</v>
      </c>
    </row>
    <row r="886" spans="1:2" x14ac:dyDescent="0.2">
      <c r="A886" t="s">
        <v>14</v>
      </c>
      <c r="B886">
        <v>1886</v>
      </c>
    </row>
    <row r="887" spans="1:2" x14ac:dyDescent="0.2">
      <c r="A887" t="s">
        <v>20</v>
      </c>
      <c r="B887">
        <v>52</v>
      </c>
    </row>
    <row r="888" spans="1:2" x14ac:dyDescent="0.2">
      <c r="A888" t="s">
        <v>14</v>
      </c>
      <c r="B888">
        <v>1825</v>
      </c>
    </row>
    <row r="889" spans="1:2" x14ac:dyDescent="0.2">
      <c r="A889" t="s">
        <v>14</v>
      </c>
      <c r="B889">
        <v>31</v>
      </c>
    </row>
    <row r="890" spans="1:2" x14ac:dyDescent="0.2">
      <c r="A890" t="s">
        <v>20</v>
      </c>
      <c r="B890">
        <v>290</v>
      </c>
    </row>
    <row r="891" spans="1:2" x14ac:dyDescent="0.2">
      <c r="A891" t="s">
        <v>20</v>
      </c>
      <c r="B891">
        <v>122</v>
      </c>
    </row>
    <row r="892" spans="1:2" x14ac:dyDescent="0.2">
      <c r="A892" t="s">
        <v>20</v>
      </c>
      <c r="B892">
        <v>1470</v>
      </c>
    </row>
    <row r="893" spans="1:2" x14ac:dyDescent="0.2">
      <c r="A893" t="s">
        <v>20</v>
      </c>
      <c r="B893">
        <v>165</v>
      </c>
    </row>
    <row r="894" spans="1:2" x14ac:dyDescent="0.2">
      <c r="A894" t="s">
        <v>20</v>
      </c>
      <c r="B894">
        <v>182</v>
      </c>
    </row>
    <row r="895" spans="1:2" x14ac:dyDescent="0.2">
      <c r="A895" t="s">
        <v>20</v>
      </c>
      <c r="B895">
        <v>199</v>
      </c>
    </row>
    <row r="896" spans="1:2" x14ac:dyDescent="0.2">
      <c r="A896" t="s">
        <v>20</v>
      </c>
      <c r="B896">
        <v>56</v>
      </c>
    </row>
    <row r="897" spans="1:2" x14ac:dyDescent="0.2">
      <c r="A897" t="s">
        <v>14</v>
      </c>
      <c r="B897">
        <v>107</v>
      </c>
    </row>
    <row r="898" spans="1:2" x14ac:dyDescent="0.2">
      <c r="A898" t="s">
        <v>20</v>
      </c>
      <c r="B898">
        <v>1460</v>
      </c>
    </row>
    <row r="899" spans="1:2" x14ac:dyDescent="0.2">
      <c r="A899" t="s">
        <v>14</v>
      </c>
      <c r="B899">
        <v>27</v>
      </c>
    </row>
    <row r="900" spans="1:2" x14ac:dyDescent="0.2">
      <c r="A900" t="s">
        <v>14</v>
      </c>
      <c r="B900">
        <v>1221</v>
      </c>
    </row>
    <row r="901" spans="1:2" x14ac:dyDescent="0.2">
      <c r="A901" t="s">
        <v>20</v>
      </c>
      <c r="B901">
        <v>123</v>
      </c>
    </row>
    <row r="902" spans="1:2" x14ac:dyDescent="0.2">
      <c r="A902" t="s">
        <v>14</v>
      </c>
      <c r="B902">
        <v>1</v>
      </c>
    </row>
    <row r="903" spans="1:2" x14ac:dyDescent="0.2">
      <c r="A903" t="s">
        <v>20</v>
      </c>
      <c r="B903">
        <v>159</v>
      </c>
    </row>
    <row r="904" spans="1:2" x14ac:dyDescent="0.2">
      <c r="A904" t="s">
        <v>20</v>
      </c>
      <c r="B904">
        <v>110</v>
      </c>
    </row>
    <row r="905" spans="1:2" x14ac:dyDescent="0.2">
      <c r="A905" t="s">
        <v>47</v>
      </c>
      <c r="B905">
        <v>14</v>
      </c>
    </row>
    <row r="906" spans="1:2" x14ac:dyDescent="0.2">
      <c r="A906" t="s">
        <v>14</v>
      </c>
      <c r="B906">
        <v>16</v>
      </c>
    </row>
    <row r="907" spans="1:2" x14ac:dyDescent="0.2">
      <c r="A907" t="s">
        <v>20</v>
      </c>
      <c r="B907">
        <v>236</v>
      </c>
    </row>
    <row r="908" spans="1:2" x14ac:dyDescent="0.2">
      <c r="A908" t="s">
        <v>20</v>
      </c>
      <c r="B908">
        <v>191</v>
      </c>
    </row>
    <row r="909" spans="1:2" x14ac:dyDescent="0.2">
      <c r="A909" t="s">
        <v>14</v>
      </c>
      <c r="B909">
        <v>41</v>
      </c>
    </row>
    <row r="910" spans="1:2" x14ac:dyDescent="0.2">
      <c r="A910" t="s">
        <v>20</v>
      </c>
      <c r="B910">
        <v>3934</v>
      </c>
    </row>
    <row r="911" spans="1:2" x14ac:dyDescent="0.2">
      <c r="A911" t="s">
        <v>20</v>
      </c>
      <c r="B911">
        <v>80</v>
      </c>
    </row>
    <row r="912" spans="1:2" x14ac:dyDescent="0.2">
      <c r="A912" t="s">
        <v>74</v>
      </c>
      <c r="B912">
        <v>296</v>
      </c>
    </row>
    <row r="913" spans="1:2" x14ac:dyDescent="0.2">
      <c r="A913" t="s">
        <v>20</v>
      </c>
      <c r="B913">
        <v>462</v>
      </c>
    </row>
    <row r="914" spans="1:2" x14ac:dyDescent="0.2">
      <c r="A914" t="s">
        <v>20</v>
      </c>
      <c r="B914">
        <v>179</v>
      </c>
    </row>
    <row r="915" spans="1:2" x14ac:dyDescent="0.2">
      <c r="A915" t="s">
        <v>14</v>
      </c>
      <c r="B915">
        <v>523</v>
      </c>
    </row>
    <row r="916" spans="1:2" x14ac:dyDescent="0.2">
      <c r="A916" t="s">
        <v>14</v>
      </c>
      <c r="B916">
        <v>141</v>
      </c>
    </row>
    <row r="917" spans="1:2" x14ac:dyDescent="0.2">
      <c r="A917" t="s">
        <v>20</v>
      </c>
      <c r="B917">
        <v>1866</v>
      </c>
    </row>
    <row r="918" spans="1:2" x14ac:dyDescent="0.2">
      <c r="A918" t="s">
        <v>14</v>
      </c>
      <c r="B918">
        <v>52</v>
      </c>
    </row>
    <row r="919" spans="1:2" x14ac:dyDescent="0.2">
      <c r="A919" t="s">
        <v>47</v>
      </c>
      <c r="B919">
        <v>27</v>
      </c>
    </row>
    <row r="920" spans="1:2" x14ac:dyDescent="0.2">
      <c r="A920" t="s">
        <v>20</v>
      </c>
      <c r="B920">
        <v>156</v>
      </c>
    </row>
    <row r="921" spans="1:2" x14ac:dyDescent="0.2">
      <c r="A921" t="s">
        <v>14</v>
      </c>
      <c r="B921">
        <v>225</v>
      </c>
    </row>
    <row r="922" spans="1:2" x14ac:dyDescent="0.2">
      <c r="A922" t="s">
        <v>20</v>
      </c>
      <c r="B922">
        <v>255</v>
      </c>
    </row>
    <row r="923" spans="1:2" x14ac:dyDescent="0.2">
      <c r="A923" t="s">
        <v>14</v>
      </c>
      <c r="B923">
        <v>38</v>
      </c>
    </row>
    <row r="924" spans="1:2" x14ac:dyDescent="0.2">
      <c r="A924" t="s">
        <v>20</v>
      </c>
      <c r="B924">
        <v>2261</v>
      </c>
    </row>
    <row r="925" spans="1:2" x14ac:dyDescent="0.2">
      <c r="A925" t="s">
        <v>20</v>
      </c>
      <c r="B925">
        <v>40</v>
      </c>
    </row>
    <row r="926" spans="1:2" x14ac:dyDescent="0.2">
      <c r="A926" t="s">
        <v>20</v>
      </c>
      <c r="B926">
        <v>2289</v>
      </c>
    </row>
    <row r="927" spans="1:2" x14ac:dyDescent="0.2">
      <c r="A927" t="s">
        <v>20</v>
      </c>
      <c r="B927">
        <v>65</v>
      </c>
    </row>
    <row r="928" spans="1:2" x14ac:dyDescent="0.2">
      <c r="A928" t="s">
        <v>14</v>
      </c>
      <c r="B928">
        <v>15</v>
      </c>
    </row>
    <row r="929" spans="1:2" x14ac:dyDescent="0.2">
      <c r="A929" t="s">
        <v>14</v>
      </c>
      <c r="B929">
        <v>37</v>
      </c>
    </row>
    <row r="930" spans="1:2" x14ac:dyDescent="0.2">
      <c r="A930" t="s">
        <v>20</v>
      </c>
      <c r="B930">
        <v>3777</v>
      </c>
    </row>
    <row r="931" spans="1:2" x14ac:dyDescent="0.2">
      <c r="A931" t="s">
        <v>20</v>
      </c>
      <c r="B931">
        <v>184</v>
      </c>
    </row>
    <row r="932" spans="1:2" x14ac:dyDescent="0.2">
      <c r="A932" t="s">
        <v>20</v>
      </c>
      <c r="B932">
        <v>85</v>
      </c>
    </row>
    <row r="933" spans="1:2" x14ac:dyDescent="0.2">
      <c r="A933" t="s">
        <v>14</v>
      </c>
      <c r="B933">
        <v>112</v>
      </c>
    </row>
    <row r="934" spans="1:2" x14ac:dyDescent="0.2">
      <c r="A934" t="s">
        <v>20</v>
      </c>
      <c r="B934">
        <v>144</v>
      </c>
    </row>
    <row r="935" spans="1:2" x14ac:dyDescent="0.2">
      <c r="A935" t="s">
        <v>20</v>
      </c>
      <c r="B935">
        <v>1902</v>
      </c>
    </row>
    <row r="936" spans="1:2" x14ac:dyDescent="0.2">
      <c r="A936" t="s">
        <v>20</v>
      </c>
      <c r="B936">
        <v>105</v>
      </c>
    </row>
    <row r="937" spans="1:2" x14ac:dyDescent="0.2">
      <c r="A937" t="s">
        <v>20</v>
      </c>
      <c r="B937">
        <v>132</v>
      </c>
    </row>
    <row r="938" spans="1:2" x14ac:dyDescent="0.2">
      <c r="A938" t="s">
        <v>14</v>
      </c>
      <c r="B938">
        <v>21</v>
      </c>
    </row>
    <row r="939" spans="1:2" x14ac:dyDescent="0.2">
      <c r="A939" t="s">
        <v>74</v>
      </c>
      <c r="B939">
        <v>976</v>
      </c>
    </row>
    <row r="940" spans="1:2" x14ac:dyDescent="0.2">
      <c r="A940" t="s">
        <v>20</v>
      </c>
      <c r="B940">
        <v>96</v>
      </c>
    </row>
    <row r="941" spans="1:2" x14ac:dyDescent="0.2">
      <c r="A941" t="s">
        <v>14</v>
      </c>
      <c r="B941">
        <v>67</v>
      </c>
    </row>
    <row r="942" spans="1:2" x14ac:dyDescent="0.2">
      <c r="A942" t="s">
        <v>47</v>
      </c>
      <c r="B942">
        <v>66</v>
      </c>
    </row>
    <row r="943" spans="1:2" x14ac:dyDescent="0.2">
      <c r="A943" t="s">
        <v>14</v>
      </c>
      <c r="B943">
        <v>78</v>
      </c>
    </row>
    <row r="944" spans="1:2" x14ac:dyDescent="0.2">
      <c r="A944" t="s">
        <v>14</v>
      </c>
      <c r="B944">
        <v>67</v>
      </c>
    </row>
    <row r="945" spans="1:2" x14ac:dyDescent="0.2">
      <c r="A945" t="s">
        <v>20</v>
      </c>
      <c r="B945">
        <v>114</v>
      </c>
    </row>
    <row r="946" spans="1:2" x14ac:dyDescent="0.2">
      <c r="A946" t="s">
        <v>14</v>
      </c>
      <c r="B946">
        <v>263</v>
      </c>
    </row>
    <row r="947" spans="1:2" x14ac:dyDescent="0.2">
      <c r="A947" t="s">
        <v>14</v>
      </c>
      <c r="B947">
        <v>1691</v>
      </c>
    </row>
    <row r="948" spans="1:2" x14ac:dyDescent="0.2">
      <c r="A948" t="s">
        <v>14</v>
      </c>
      <c r="B948">
        <v>181</v>
      </c>
    </row>
    <row r="949" spans="1:2" x14ac:dyDescent="0.2">
      <c r="A949" t="s">
        <v>14</v>
      </c>
      <c r="B949">
        <v>13</v>
      </c>
    </row>
    <row r="950" spans="1:2" x14ac:dyDescent="0.2">
      <c r="A950" t="s">
        <v>74</v>
      </c>
      <c r="B950">
        <v>160</v>
      </c>
    </row>
    <row r="951" spans="1:2" x14ac:dyDescent="0.2">
      <c r="A951" t="s">
        <v>20</v>
      </c>
      <c r="B951">
        <v>203</v>
      </c>
    </row>
    <row r="952" spans="1:2" x14ac:dyDescent="0.2">
      <c r="A952" t="s">
        <v>14</v>
      </c>
      <c r="B952">
        <v>1</v>
      </c>
    </row>
    <row r="953" spans="1:2" x14ac:dyDescent="0.2">
      <c r="A953" t="s">
        <v>20</v>
      </c>
      <c r="B953">
        <v>1559</v>
      </c>
    </row>
    <row r="954" spans="1:2" x14ac:dyDescent="0.2">
      <c r="A954" t="s">
        <v>74</v>
      </c>
      <c r="B954">
        <v>2266</v>
      </c>
    </row>
    <row r="955" spans="1:2" x14ac:dyDescent="0.2">
      <c r="A955" t="s">
        <v>14</v>
      </c>
      <c r="B955">
        <v>21</v>
      </c>
    </row>
    <row r="956" spans="1:2" x14ac:dyDescent="0.2">
      <c r="A956" t="s">
        <v>20</v>
      </c>
      <c r="B956">
        <v>1548</v>
      </c>
    </row>
    <row r="957" spans="1:2" x14ac:dyDescent="0.2">
      <c r="A957" t="s">
        <v>20</v>
      </c>
      <c r="B957">
        <v>80</v>
      </c>
    </row>
    <row r="958" spans="1:2" x14ac:dyDescent="0.2">
      <c r="A958" t="s">
        <v>14</v>
      </c>
      <c r="B958">
        <v>830</v>
      </c>
    </row>
    <row r="959" spans="1:2" x14ac:dyDescent="0.2">
      <c r="A959" t="s">
        <v>20</v>
      </c>
      <c r="B959">
        <v>131</v>
      </c>
    </row>
    <row r="960" spans="1:2" x14ac:dyDescent="0.2">
      <c r="A960" t="s">
        <v>20</v>
      </c>
      <c r="B960">
        <v>112</v>
      </c>
    </row>
    <row r="961" spans="1:2" x14ac:dyDescent="0.2">
      <c r="A961" t="s">
        <v>14</v>
      </c>
      <c r="B961">
        <v>130</v>
      </c>
    </row>
    <row r="962" spans="1:2" x14ac:dyDescent="0.2">
      <c r="A962" t="s">
        <v>14</v>
      </c>
      <c r="B962">
        <v>55</v>
      </c>
    </row>
    <row r="963" spans="1:2" x14ac:dyDescent="0.2">
      <c r="A963" t="s">
        <v>20</v>
      </c>
      <c r="B963">
        <v>155</v>
      </c>
    </row>
    <row r="964" spans="1:2" x14ac:dyDescent="0.2">
      <c r="A964" t="s">
        <v>20</v>
      </c>
      <c r="B964">
        <v>266</v>
      </c>
    </row>
    <row r="965" spans="1:2" x14ac:dyDescent="0.2">
      <c r="A965" t="s">
        <v>14</v>
      </c>
      <c r="B965">
        <v>114</v>
      </c>
    </row>
    <row r="966" spans="1:2" x14ac:dyDescent="0.2">
      <c r="A966" t="s">
        <v>20</v>
      </c>
      <c r="B966">
        <v>155</v>
      </c>
    </row>
    <row r="967" spans="1:2" x14ac:dyDescent="0.2">
      <c r="A967" t="s">
        <v>20</v>
      </c>
      <c r="B967">
        <v>207</v>
      </c>
    </row>
    <row r="968" spans="1:2" x14ac:dyDescent="0.2">
      <c r="A968" t="s">
        <v>20</v>
      </c>
      <c r="B968">
        <v>245</v>
      </c>
    </row>
    <row r="969" spans="1:2" x14ac:dyDescent="0.2">
      <c r="A969" t="s">
        <v>20</v>
      </c>
      <c r="B969">
        <v>1573</v>
      </c>
    </row>
    <row r="970" spans="1:2" x14ac:dyDescent="0.2">
      <c r="A970" t="s">
        <v>20</v>
      </c>
      <c r="B970">
        <v>114</v>
      </c>
    </row>
    <row r="971" spans="1:2" x14ac:dyDescent="0.2">
      <c r="A971" t="s">
        <v>20</v>
      </c>
      <c r="B971">
        <v>93</v>
      </c>
    </row>
    <row r="972" spans="1:2" x14ac:dyDescent="0.2">
      <c r="A972" t="s">
        <v>14</v>
      </c>
      <c r="B972">
        <v>594</v>
      </c>
    </row>
    <row r="973" spans="1:2" x14ac:dyDescent="0.2">
      <c r="A973" t="s">
        <v>14</v>
      </c>
      <c r="B973">
        <v>24</v>
      </c>
    </row>
    <row r="974" spans="1:2" x14ac:dyDescent="0.2">
      <c r="A974" t="s">
        <v>20</v>
      </c>
      <c r="B974">
        <v>1681</v>
      </c>
    </row>
    <row r="975" spans="1:2" x14ac:dyDescent="0.2">
      <c r="A975" t="s">
        <v>14</v>
      </c>
      <c r="B975">
        <v>252</v>
      </c>
    </row>
    <row r="976" spans="1:2" x14ac:dyDescent="0.2">
      <c r="A976" t="s">
        <v>20</v>
      </c>
      <c r="B976">
        <v>32</v>
      </c>
    </row>
    <row r="977" spans="1:2" x14ac:dyDescent="0.2">
      <c r="A977" t="s">
        <v>20</v>
      </c>
      <c r="B977">
        <v>135</v>
      </c>
    </row>
    <row r="978" spans="1:2" x14ac:dyDescent="0.2">
      <c r="A978" t="s">
        <v>20</v>
      </c>
      <c r="B978">
        <v>140</v>
      </c>
    </row>
    <row r="979" spans="1:2" x14ac:dyDescent="0.2">
      <c r="A979" t="s">
        <v>14</v>
      </c>
      <c r="B979">
        <v>67</v>
      </c>
    </row>
    <row r="980" spans="1:2" x14ac:dyDescent="0.2">
      <c r="A980" t="s">
        <v>20</v>
      </c>
      <c r="B980">
        <v>92</v>
      </c>
    </row>
    <row r="981" spans="1:2" x14ac:dyDescent="0.2">
      <c r="A981" t="s">
        <v>20</v>
      </c>
      <c r="B981">
        <v>1015</v>
      </c>
    </row>
    <row r="982" spans="1:2" x14ac:dyDescent="0.2">
      <c r="A982" t="s">
        <v>14</v>
      </c>
      <c r="B982">
        <v>742</v>
      </c>
    </row>
    <row r="983" spans="1:2" x14ac:dyDescent="0.2">
      <c r="A983" t="s">
        <v>20</v>
      </c>
      <c r="B983">
        <v>323</v>
      </c>
    </row>
    <row r="984" spans="1:2" x14ac:dyDescent="0.2">
      <c r="A984" t="s">
        <v>14</v>
      </c>
      <c r="B984">
        <v>75</v>
      </c>
    </row>
    <row r="985" spans="1:2" x14ac:dyDescent="0.2">
      <c r="A985" t="s">
        <v>20</v>
      </c>
      <c r="B985">
        <v>2326</v>
      </c>
    </row>
    <row r="986" spans="1:2" x14ac:dyDescent="0.2">
      <c r="A986" t="s">
        <v>20</v>
      </c>
      <c r="B986">
        <v>381</v>
      </c>
    </row>
    <row r="987" spans="1:2" x14ac:dyDescent="0.2">
      <c r="A987" t="s">
        <v>14</v>
      </c>
      <c r="B987">
        <v>4405</v>
      </c>
    </row>
    <row r="988" spans="1:2" x14ac:dyDescent="0.2">
      <c r="A988" t="s">
        <v>14</v>
      </c>
      <c r="B988">
        <v>92</v>
      </c>
    </row>
    <row r="989" spans="1:2" x14ac:dyDescent="0.2">
      <c r="A989" t="s">
        <v>20</v>
      </c>
      <c r="B989">
        <v>480</v>
      </c>
    </row>
    <row r="990" spans="1:2" x14ac:dyDescent="0.2">
      <c r="A990" t="s">
        <v>14</v>
      </c>
      <c r="B990">
        <v>64</v>
      </c>
    </row>
    <row r="991" spans="1:2" x14ac:dyDescent="0.2">
      <c r="A991" t="s">
        <v>20</v>
      </c>
      <c r="B991">
        <v>226</v>
      </c>
    </row>
    <row r="992" spans="1:2" x14ac:dyDescent="0.2">
      <c r="A992" t="s">
        <v>14</v>
      </c>
      <c r="B992">
        <v>64</v>
      </c>
    </row>
    <row r="993" spans="1:2" x14ac:dyDescent="0.2">
      <c r="A993" t="s">
        <v>20</v>
      </c>
      <c r="B993">
        <v>241</v>
      </c>
    </row>
    <row r="994" spans="1:2" x14ac:dyDescent="0.2">
      <c r="A994" t="s">
        <v>20</v>
      </c>
      <c r="B994">
        <v>132</v>
      </c>
    </row>
    <row r="995" spans="1:2" x14ac:dyDescent="0.2">
      <c r="A995" t="s">
        <v>74</v>
      </c>
      <c r="B995">
        <v>75</v>
      </c>
    </row>
    <row r="996" spans="1:2" x14ac:dyDescent="0.2">
      <c r="A996" t="s">
        <v>14</v>
      </c>
      <c r="B996">
        <v>842</v>
      </c>
    </row>
    <row r="997" spans="1:2" x14ac:dyDescent="0.2">
      <c r="A997" t="s">
        <v>20</v>
      </c>
      <c r="B997">
        <v>2043</v>
      </c>
    </row>
    <row r="998" spans="1:2" x14ac:dyDescent="0.2">
      <c r="A998" t="s">
        <v>14</v>
      </c>
      <c r="B998">
        <v>112</v>
      </c>
    </row>
    <row r="999" spans="1:2" x14ac:dyDescent="0.2">
      <c r="A999" t="s">
        <v>74</v>
      </c>
      <c r="B999">
        <v>139</v>
      </c>
    </row>
    <row r="1000" spans="1:2" x14ac:dyDescent="0.2">
      <c r="A1000" t="s">
        <v>14</v>
      </c>
      <c r="B1000">
        <v>374</v>
      </c>
    </row>
    <row r="1001" spans="1:2" x14ac:dyDescent="0.2">
      <c r="A1001" t="s">
        <v>74</v>
      </c>
      <c r="B1001">
        <v>1122</v>
      </c>
    </row>
  </sheetData>
  <conditionalFormatting sqref="M1:M1001">
    <cfRule type="containsText" dxfId="13" priority="7" operator="containsText" text="canceled">
      <formula>NOT(ISERROR(SEARCH("canceled",M1)))</formula>
    </cfRule>
    <cfRule type="containsText" dxfId="12" priority="8" operator="containsText" text="live">
      <formula>NOT(ISERROR(SEARCH("live",M1)))</formula>
    </cfRule>
    <cfRule type="containsText" dxfId="11" priority="9" operator="containsText" text="successful">
      <formula>NOT(ISERROR(SEARCH("successful",M1)))</formula>
    </cfRule>
    <cfRule type="containsText" dxfId="10" priority="10" operator="containsText" text="failed">
      <formula>NOT(ISERROR(SEARCH("failed",M1)))</formula>
    </cfRule>
  </conditionalFormatting>
  <conditionalFormatting sqref="A1:A1001">
    <cfRule type="containsText" dxfId="9" priority="3" operator="containsText" text="canceled">
      <formula>NOT(ISERROR(SEARCH("canceled",A1)))</formula>
    </cfRule>
    <cfRule type="containsText" dxfId="8" priority="4" operator="containsText" text="live">
      <formula>NOT(ISERROR(SEARCH("live",A1)))</formula>
    </cfRule>
    <cfRule type="containsText" dxfId="7" priority="5" operator="containsText" text="successful">
      <formula>NOT(ISERROR(SEARCH("successful",A1)))</formula>
    </cfRule>
    <cfRule type="containsText" dxfId="6" priority="6" operator="containsText" text="failed">
      <formula>NOT(ISERROR(SEARCH("failed",A1)))</formula>
    </cfRule>
  </conditionalFormatting>
  <conditionalFormatting sqref="C1:C1048576">
    <cfRule type="cellIs" dxfId="5" priority="2" operator="equal">
      <formula>"successful"</formula>
    </cfRule>
  </conditionalFormatting>
  <conditionalFormatting sqref="E1:E1048576">
    <cfRule type="cellIs" dxfId="4" priority="1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Outcome</vt:lpstr>
      <vt:lpstr>Sub-Category Outcome</vt:lpstr>
      <vt:lpstr>Outcome by Time</vt:lpstr>
      <vt:lpstr>Outcome by Goal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Derek Price</cp:lastModifiedBy>
  <dcterms:created xsi:type="dcterms:W3CDTF">2021-09-29T18:52:28Z</dcterms:created>
  <dcterms:modified xsi:type="dcterms:W3CDTF">2022-12-23T04:25:30Z</dcterms:modified>
</cp:coreProperties>
</file>