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07"/>
  <workbookPr defaultThemeVersion="166925"/>
  <mc:AlternateContent xmlns:mc="http://schemas.openxmlformats.org/markup-compatibility/2006">
    <mc:Choice Requires="x15">
      <x15ac:absPath xmlns:x15ac="http://schemas.microsoft.com/office/spreadsheetml/2010/11/ac" url="/Volumes/Aktuelles/1.2 EFZ EBA/Viscom Modulbaukasten/3. MBK/"/>
    </mc:Choice>
  </mc:AlternateContent>
  <xr:revisionPtr revIDLastSave="0" documentId="13_ncr:1_{80813097-CA56-034A-8B23-6DA0A8496F19}" xr6:coauthVersionLast="47" xr6:coauthVersionMax="47" xr10:uidLastSave="{00000000-0000-0000-0000-000000000000}"/>
  <bookViews>
    <workbookView xWindow="0" yWindow="0" windowWidth="25600" windowHeight="16000" firstSheet="3" activeTab="3" xr2:uid="{9A686B20-0D4D-124C-B65E-A2DF902C2793}"/>
  </bookViews>
  <sheets>
    <sheet name="Tableau des leçons EP" sheetId="11" r:id="rId1"/>
    <sheet name="Apercu des modules" sheetId="13" r:id="rId2"/>
    <sheet name="Tableau de coordination" sheetId="12" r:id="rId3"/>
    <sheet name="S1 - A1" sheetId="1" r:id="rId4"/>
    <sheet name="S2 - A1" sheetId="2" r:id="rId5"/>
    <sheet name="S3 - A2" sheetId="3" r:id="rId6"/>
    <sheet name="S4 - A2" sheetId="4" r:id="rId7"/>
    <sheet name="S5 - A3" sheetId="5" r:id="rId8"/>
    <sheet name="S6 - A3" sheetId="6" r:id="rId9"/>
    <sheet name="S7 - A4" sheetId="7" r:id="rId10"/>
    <sheet name="S8 - A4" sheetId="8"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3" i="3" l="1"/>
  <c r="C57" i="12" l="1"/>
  <c r="C108" i="12"/>
  <c r="D108" i="12"/>
  <c r="D57" i="12"/>
  <c r="F6" i="2"/>
  <c r="F18" i="3" l="1"/>
  <c r="F6" i="3"/>
  <c r="F23" i="2"/>
  <c r="F7" i="5" l="1"/>
  <c r="F31" i="3"/>
  <c r="F10" i="8" l="1"/>
  <c r="F12" i="8" s="1"/>
  <c r="F9" i="7"/>
  <c r="F11" i="7" s="1"/>
  <c r="F11" i="6"/>
  <c r="F13" i="6" s="1"/>
  <c r="F14" i="4"/>
  <c r="F10" i="4"/>
  <c r="F19" i="4"/>
  <c r="F29" i="4"/>
  <c r="F12" i="3"/>
  <c r="F25" i="3"/>
  <c r="F30" i="2"/>
  <c r="F14" i="2"/>
  <c r="F29" i="1"/>
  <c r="F24" i="1"/>
  <c r="F17" i="1"/>
  <c r="F12" i="1"/>
  <c r="F7" i="1"/>
  <c r="D140" i="12"/>
  <c r="F32" i="2" l="1"/>
  <c r="F31" i="1"/>
  <c r="F31" i="4"/>
  <c r="F14" i="5"/>
  <c r="F16" i="5" s="1"/>
  <c r="I157" i="12"/>
  <c r="H157" i="12"/>
  <c r="G157" i="12"/>
  <c r="F157" i="12"/>
  <c r="E157" i="12"/>
  <c r="D157" i="12"/>
  <c r="C157" i="12"/>
  <c r="B157" i="12"/>
  <c r="I147" i="12"/>
  <c r="H147" i="12"/>
  <c r="G147" i="12"/>
  <c r="F147" i="12"/>
  <c r="E147" i="12"/>
  <c r="D147" i="12"/>
  <c r="C147" i="12"/>
  <c r="B147" i="12"/>
  <c r="I140" i="12"/>
  <c r="H140" i="12"/>
  <c r="G140" i="12"/>
  <c r="F140" i="12"/>
  <c r="E140" i="12"/>
  <c r="E138" i="12" s="1"/>
  <c r="D138" i="12"/>
  <c r="C140" i="12"/>
  <c r="B140" i="12"/>
  <c r="I132" i="12"/>
  <c r="H132" i="12"/>
  <c r="G132" i="12"/>
  <c r="F132" i="12"/>
  <c r="E132" i="12"/>
  <c r="D132" i="12"/>
  <c r="C132" i="12"/>
  <c r="B132" i="12"/>
  <c r="I123" i="12"/>
  <c r="H123" i="12"/>
  <c r="G123" i="12"/>
  <c r="F123" i="12"/>
  <c r="E123" i="12"/>
  <c r="D123" i="12"/>
  <c r="C123" i="12"/>
  <c r="B123" i="12"/>
  <c r="I108" i="12"/>
  <c r="H108" i="12"/>
  <c r="G108" i="12"/>
  <c r="F108" i="12"/>
  <c r="E108" i="12"/>
  <c r="B108" i="12"/>
  <c r="I97" i="12"/>
  <c r="H97" i="12"/>
  <c r="G97" i="12"/>
  <c r="F97" i="12"/>
  <c r="E97" i="12"/>
  <c r="D97" i="12"/>
  <c r="C97" i="12"/>
  <c r="B97" i="12"/>
  <c r="I89" i="12"/>
  <c r="H89" i="12"/>
  <c r="G89" i="12"/>
  <c r="F89" i="12"/>
  <c r="E89" i="12"/>
  <c r="D89" i="12"/>
  <c r="C89" i="12"/>
  <c r="B89" i="12"/>
  <c r="I78" i="12"/>
  <c r="H78" i="12"/>
  <c r="G78" i="12"/>
  <c r="F78" i="12"/>
  <c r="E78" i="12"/>
  <c r="D78" i="12"/>
  <c r="C78" i="12"/>
  <c r="B78" i="12"/>
  <c r="I57" i="12"/>
  <c r="H57" i="12"/>
  <c r="G57" i="12"/>
  <c r="F57" i="12"/>
  <c r="E57" i="12"/>
  <c r="B57" i="12"/>
  <c r="I47" i="12"/>
  <c r="H47" i="12"/>
  <c r="G47" i="12"/>
  <c r="F47" i="12"/>
  <c r="E47" i="12"/>
  <c r="D47" i="12"/>
  <c r="C47" i="12"/>
  <c r="B47" i="12"/>
  <c r="I39" i="12"/>
  <c r="H39" i="12"/>
  <c r="G39" i="12"/>
  <c r="F39" i="12"/>
  <c r="E39" i="12"/>
  <c r="D39" i="12"/>
  <c r="C39" i="12"/>
  <c r="B39" i="12"/>
  <c r="I21" i="12"/>
  <c r="H21" i="12"/>
  <c r="G21" i="12"/>
  <c r="F21" i="12"/>
  <c r="E21" i="12"/>
  <c r="D21" i="12"/>
  <c r="C21" i="12"/>
  <c r="B21" i="12"/>
  <c r="I14" i="12"/>
  <c r="H14" i="12"/>
  <c r="G14" i="12"/>
  <c r="F14" i="12"/>
  <c r="E14" i="12"/>
  <c r="D14" i="12"/>
  <c r="C14" i="12"/>
  <c r="B14" i="12"/>
  <c r="I4" i="12"/>
  <c r="H4" i="12"/>
  <c r="H2" i="12" s="1"/>
  <c r="G4" i="12"/>
  <c r="G2" i="12" s="1"/>
  <c r="F4" i="12"/>
  <c r="E4" i="12"/>
  <c r="D4" i="12"/>
  <c r="D2" i="12" s="1"/>
  <c r="C4" i="12"/>
  <c r="B4" i="12"/>
  <c r="G23" i="11"/>
  <c r="G22" i="11"/>
  <c r="G21" i="11"/>
  <c r="F20" i="11"/>
  <c r="E20" i="11"/>
  <c r="D20" i="11"/>
  <c r="C20" i="11"/>
  <c r="G18" i="11"/>
  <c r="G17" i="11"/>
  <c r="G16" i="11"/>
  <c r="G15" i="11"/>
  <c r="F14" i="11"/>
  <c r="E14" i="11"/>
  <c r="D14" i="11"/>
  <c r="C14" i="11"/>
  <c r="G12" i="11"/>
  <c r="G11" i="11"/>
  <c r="G10" i="11"/>
  <c r="G9" i="11"/>
  <c r="F8" i="11"/>
  <c r="E8" i="11"/>
  <c r="D8" i="11"/>
  <c r="C8" i="11"/>
  <c r="G6" i="11"/>
  <c r="G5" i="11"/>
  <c r="G4" i="11"/>
  <c r="G3" i="11"/>
  <c r="F2" i="11"/>
  <c r="F25" i="11" s="1"/>
  <c r="E2" i="11"/>
  <c r="E25" i="11" s="1"/>
  <c r="D2" i="11"/>
  <c r="C2" i="11"/>
  <c r="C45" i="12" l="1"/>
  <c r="D45" i="12"/>
  <c r="G95" i="12"/>
  <c r="F138" i="12"/>
  <c r="I95" i="12"/>
  <c r="H138" i="12"/>
  <c r="F95" i="12"/>
  <c r="F45" i="12"/>
  <c r="B95" i="12"/>
  <c r="B45" i="12"/>
  <c r="J39" i="12"/>
  <c r="I138" i="12"/>
  <c r="C95" i="12"/>
  <c r="G45" i="12"/>
  <c r="H45" i="12"/>
  <c r="J140" i="12"/>
  <c r="J147" i="12"/>
  <c r="J157" i="12"/>
  <c r="J89" i="12"/>
  <c r="J4" i="12"/>
  <c r="J14" i="12"/>
  <c r="C2" i="12"/>
  <c r="J47" i="12"/>
  <c r="J57" i="12"/>
  <c r="J78" i="12"/>
  <c r="E95" i="12"/>
  <c r="J97" i="12"/>
  <c r="J108" i="12"/>
  <c r="J123" i="12"/>
  <c r="J132" i="12"/>
  <c r="B138" i="12"/>
  <c r="J21" i="12"/>
  <c r="G8" i="11"/>
  <c r="D25" i="11"/>
  <c r="D95" i="12"/>
  <c r="H95" i="12"/>
  <c r="E2" i="12"/>
  <c r="I2" i="12"/>
  <c r="E45" i="12"/>
  <c r="I45" i="12"/>
  <c r="F2" i="12"/>
  <c r="G2" i="11"/>
  <c r="C25" i="11"/>
  <c r="G14" i="11"/>
  <c r="G20" i="11"/>
  <c r="C138" i="12"/>
  <c r="G138" i="12"/>
  <c r="B2" i="12"/>
  <c r="G165" i="12" l="1"/>
  <c r="D165" i="12"/>
  <c r="F165" i="12"/>
  <c r="H165" i="12"/>
  <c r="B165" i="12"/>
  <c r="J138" i="12"/>
  <c r="C165" i="12"/>
  <c r="J45" i="12"/>
  <c r="E165" i="12"/>
  <c r="J95" i="12"/>
  <c r="J2" i="12"/>
  <c r="I165" i="12"/>
  <c r="G25" i="11"/>
  <c r="J165" i="12" l="1"/>
</calcChain>
</file>

<file path=xl/sharedStrings.xml><?xml version="1.0" encoding="utf-8"?>
<sst xmlns="http://schemas.openxmlformats.org/spreadsheetml/2006/main" count="947" uniqueCount="356">
  <si>
    <t>1ère année</t>
  </si>
  <si>
    <t>2ème année</t>
  </si>
  <si>
    <t>3ème année</t>
  </si>
  <si>
    <t>4ème année</t>
  </si>
  <si>
    <t>Total</t>
  </si>
  <si>
    <t>a</t>
  </si>
  <si>
    <t>préparation de projets pour des moyens de communication numériques interactifs</t>
  </si>
  <si>
    <t>a1</t>
  </si>
  <si>
    <t>saisir le mandat du client et rédiger le cahier des charges</t>
  </si>
  <si>
    <t>a2</t>
  </si>
  <si>
    <t>analyser les besoins du client, le public cible et le contexte</t>
  </si>
  <si>
    <t>a3</t>
  </si>
  <si>
    <t xml:space="preserve">élaborer des croquis d’idées et une ébauche de conception </t>
  </si>
  <si>
    <t>a4</t>
  </si>
  <si>
    <t xml:space="preserve">présenter des croquis d’idées et une ébauche de conception et valider le mandat avec le client </t>
  </si>
  <si>
    <t>b</t>
  </si>
  <si>
    <t xml:space="preserve">développement de concepts pour des moyens de communication numériques interactifs </t>
  </si>
  <si>
    <t>b1</t>
  </si>
  <si>
    <t xml:space="preserve">réaliser des recherches détaillées  </t>
  </si>
  <si>
    <t>b2</t>
  </si>
  <si>
    <t xml:space="preserve">élaborer des concepts de communication et de design </t>
  </si>
  <si>
    <t>b3</t>
  </si>
  <si>
    <t xml:space="preserve">planifier et réaliser des tests d’utilisateurs </t>
  </si>
  <si>
    <t>b4</t>
  </si>
  <si>
    <t>présenter les concepts de communication et de design et les adapter en fonction des souhaits du client</t>
  </si>
  <si>
    <t>c</t>
  </si>
  <si>
    <t>élaboration du contenu et du design de moyens de communication numériques interactifs</t>
  </si>
  <si>
    <t>c1</t>
  </si>
  <si>
    <t>planifier les projets</t>
  </si>
  <si>
    <t>c2</t>
  </si>
  <si>
    <t>élaborer ou spécifier des contenus</t>
  </si>
  <si>
    <t>c3</t>
  </si>
  <si>
    <t>élaborer le design</t>
  </si>
  <si>
    <t>c4</t>
  </si>
  <si>
    <t xml:space="preserve">présenter les contenus et le design et mettre en œuvre les avis reçus en retour </t>
  </si>
  <si>
    <t>d</t>
  </si>
  <si>
    <t>réalisation et suivi de projets de moyens de communication numériques interactifs</t>
  </si>
  <si>
    <t>d1</t>
  </si>
  <si>
    <t>élaborer ou spécifier les fonctions et les interactions pour la mise en œuvre technique</t>
  </si>
  <si>
    <t>d2</t>
  </si>
  <si>
    <t>tester et publier les moyens de communication et évaluer leur introduction</t>
  </si>
  <si>
    <t>d3</t>
  </si>
  <si>
    <t xml:space="preserve">clore les projets et évaluer les étapes du processus </t>
  </si>
  <si>
    <t xml:space="preserve">Total connaissances professionnelles  </t>
  </si>
  <si>
    <r>
      <t>1</t>
    </r>
    <r>
      <rPr>
        <b/>
        <vertAlign val="superscript"/>
        <sz val="10"/>
        <color rgb="FF000000"/>
        <rFont val="Calibri"/>
        <family val="2"/>
        <scheme val="minor"/>
      </rPr>
      <t>ère</t>
    </r>
    <r>
      <rPr>
        <b/>
        <sz val="10"/>
        <color rgb="FF000000"/>
        <rFont val="Calibri"/>
        <family val="2"/>
        <scheme val="minor"/>
      </rPr>
      <t xml:space="preserve"> année</t>
    </r>
  </si>
  <si>
    <r>
      <t>2</t>
    </r>
    <r>
      <rPr>
        <b/>
        <vertAlign val="superscript"/>
        <sz val="10"/>
        <color rgb="FF000000"/>
        <rFont val="Calibri"/>
        <family val="2"/>
        <scheme val="minor"/>
      </rPr>
      <t>ème</t>
    </r>
    <r>
      <rPr>
        <b/>
        <sz val="10"/>
        <color rgb="FF000000"/>
        <rFont val="Calibri"/>
        <family val="2"/>
        <scheme val="minor"/>
      </rPr>
      <t xml:space="preserve"> année</t>
    </r>
  </si>
  <si>
    <r>
      <t>3</t>
    </r>
    <r>
      <rPr>
        <b/>
        <vertAlign val="superscript"/>
        <sz val="10"/>
        <color rgb="FF000000"/>
        <rFont val="Calibri"/>
        <family val="2"/>
        <scheme val="minor"/>
      </rPr>
      <t>ème</t>
    </r>
    <r>
      <rPr>
        <b/>
        <sz val="10"/>
        <color rgb="FF000000"/>
        <rFont val="Calibri"/>
        <family val="2"/>
        <scheme val="minor"/>
      </rPr>
      <t xml:space="preserve"> année</t>
    </r>
  </si>
  <si>
    <r>
      <t>4</t>
    </r>
    <r>
      <rPr>
        <b/>
        <vertAlign val="superscript"/>
        <sz val="10"/>
        <color rgb="FF000000"/>
        <rFont val="Calibri"/>
        <family val="2"/>
        <scheme val="minor"/>
      </rPr>
      <t>ème</t>
    </r>
    <r>
      <rPr>
        <b/>
        <sz val="10"/>
        <color rgb="FF000000"/>
        <rFont val="Calibri"/>
        <family val="2"/>
        <scheme val="minor"/>
      </rPr>
      <t xml:space="preserve"> année</t>
    </r>
  </si>
  <si>
    <t>1er semestre</t>
  </si>
  <si>
    <t>2e semestre</t>
  </si>
  <si>
    <t>3e semestre</t>
  </si>
  <si>
    <t>4e semestre</t>
  </si>
  <si>
    <t>5e semestre</t>
  </si>
  <si>
    <t>6e semestre</t>
  </si>
  <si>
    <t>7e semestre</t>
  </si>
  <si>
    <t>8e semestre</t>
  </si>
  <si>
    <t>A4_IMD_1001</t>
  </si>
  <si>
    <t>A4_IMD_2001</t>
  </si>
  <si>
    <t>A4_IMD_3001</t>
  </si>
  <si>
    <t xml:space="preserve">A1_IMD_4001 </t>
  </si>
  <si>
    <t>A4_IMD_5001</t>
  </si>
  <si>
    <t>A4_IMD_6001</t>
  </si>
  <si>
    <t>A4_IMD_7001</t>
  </si>
  <si>
    <t>A4_IMD_8001</t>
  </si>
  <si>
    <t>Typographie</t>
  </si>
  <si>
    <t>Photographie</t>
  </si>
  <si>
    <t>Animation</t>
  </si>
  <si>
    <t xml:space="preserve"> Gestion client</t>
  </si>
  <si>
    <t>Intégration de technologies 2</t>
  </si>
  <si>
    <t>Réalisation d'interface 1</t>
  </si>
  <si>
    <t>Réalisation d'interface 2</t>
  </si>
  <si>
    <t>Réalisation d'interface 3</t>
  </si>
  <si>
    <t xml:space="preserve">A4_IMD_1002 </t>
  </si>
  <si>
    <t>A4_IMD_2002</t>
  </si>
  <si>
    <t>A2_IMD_3002</t>
  </si>
  <si>
    <t>A1_IMD_4002</t>
  </si>
  <si>
    <t xml:space="preserve">A4_IMD_5002 </t>
  </si>
  <si>
    <t>Création d'images (illustrations)</t>
  </si>
  <si>
    <t>Sémiologie/Sémiotique</t>
  </si>
  <si>
    <t>Recherche UX</t>
  </si>
  <si>
    <t>Technique de présentation</t>
  </si>
  <si>
    <t xml:space="preserve"> Design d'interface 4</t>
  </si>
  <si>
    <t xml:space="preserve">A4 _IMD_1003 </t>
  </si>
  <si>
    <t>A4_IMD_2003</t>
  </si>
  <si>
    <t>A4_IMD_3003</t>
  </si>
  <si>
    <t>A4_IMD_4003</t>
  </si>
  <si>
    <t>Culture visuelle</t>
  </si>
  <si>
    <t>Bases d’interfaces</t>
  </si>
  <si>
    <t>Design d'interface 2</t>
  </si>
  <si>
    <t>Vidéo</t>
  </si>
  <si>
    <t xml:space="preserve">A2_IMD_1004 </t>
  </si>
  <si>
    <t>A4_IMD_2004</t>
  </si>
  <si>
    <t>A3_IMD_3004</t>
  </si>
  <si>
    <t>A4_IMD_4004</t>
  </si>
  <si>
    <t>Recherche</t>
  </si>
  <si>
    <t>Design d'interface 1</t>
  </si>
  <si>
    <t>Marketing / Communication</t>
  </si>
  <si>
    <t>Design d'interfaces 3</t>
  </si>
  <si>
    <t>A3_IMD1005</t>
  </si>
  <si>
    <t>A4_IMD_3005</t>
  </si>
  <si>
    <t>Technique créative</t>
  </si>
  <si>
    <t>Intégration des technologies 1</t>
  </si>
  <si>
    <t>A4_IMD_1006</t>
  </si>
  <si>
    <t>A4_IMD_2005</t>
  </si>
  <si>
    <t>A4_IMD_3006</t>
  </si>
  <si>
    <t>A4_IMD_4005</t>
  </si>
  <si>
    <t>A4_IMD_5003</t>
  </si>
  <si>
    <t>CIE_UX/UI</t>
  </si>
  <si>
    <t>CIE_Photographie</t>
  </si>
  <si>
    <t>CIE _Vidéo</t>
  </si>
  <si>
    <t>CIE_Animation/3D</t>
  </si>
  <si>
    <t>CIE_Frontend</t>
  </si>
  <si>
    <t>Domaine de compétences opérationnelles, compétence opérationnelle und objectifs évaluateurs</t>
  </si>
  <si>
    <t>1. Sem.</t>
  </si>
  <si>
    <t>2. Sem.</t>
  </si>
  <si>
    <t>3. Sem.</t>
  </si>
  <si>
    <t>4 . Sem.</t>
  </si>
  <si>
    <t>5. Sem.</t>
  </si>
  <si>
    <t>6. Sem.</t>
  </si>
  <si>
    <t>7. Sem.</t>
  </si>
  <si>
    <t>8. Sem.</t>
  </si>
  <si>
    <t xml:space="preserve"> Total EP</t>
  </si>
  <si>
    <t>a: préparation de projets pour des moyens de communication numériques interactifs</t>
  </si>
  <si>
    <t>a1: saisir le mandat du client et rédiger le cahier des charges</t>
  </si>
  <si>
    <t>Objectifs évaluateurs de l'école professionnelle avec nombre de leçons dans les semestres correspondants. </t>
  </si>
  <si>
    <t xml:space="preserve">a1.1 Comprendre la communication </t>
  </si>
  <si>
    <t>Objectifs évaluateurs de l'entreprise avec indication des semestres au cours desquels l'objectif sera traité conformément au guide méthodique type. </t>
  </si>
  <si>
    <t>CIE 1</t>
  </si>
  <si>
    <t>CIE2</t>
  </si>
  <si>
    <t>CIE3</t>
  </si>
  <si>
    <t>CIE4</t>
  </si>
  <si>
    <t>CIE5</t>
  </si>
  <si>
    <t>Objectifs évaluateurs du cour interentreprise</t>
  </si>
  <si>
    <t xml:space="preserve">a1.2 Comprendre l’entretien avec le client et de conseil </t>
  </si>
  <si>
    <t xml:space="preserve">a1.2 Saisir les besoins du mandant </t>
  </si>
  <si>
    <t>a1.2 Saisir les besoins du mandant</t>
  </si>
  <si>
    <t xml:space="preserve">a1.3 Établir le cahier des charges </t>
  </si>
  <si>
    <t xml:space="preserve">a1.3 Noter les résultats et établir le cahier de charges </t>
  </si>
  <si>
    <t xml:space="preserve">a2: analyser les besoins du client, le public cible et le contexte </t>
  </si>
  <si>
    <t>a2.1 Analyser les besoins du mandant, le groupe cible et le contexte</t>
  </si>
  <si>
    <t>CIE1</t>
  </si>
  <si>
    <t>a2.2 Clarifier et évaluer la faisabilité́ et la pertinence du projet</t>
  </si>
  <si>
    <t>a2.3 Estimer approximative-ment les ressources nécessaires pour un concept préliminaire</t>
  </si>
  <si>
    <t xml:space="preserve">a3 : élaborer des croquis d’idées et une ébauche de conception </t>
  </si>
  <si>
    <t xml:space="preserve">a3.1 Collecter et développer des idées </t>
  </si>
  <si>
    <t xml:space="preserve">a3.2 Visualiser les idées </t>
  </si>
  <si>
    <t>a3.3 Développer de premières approches conceptuelles</t>
  </si>
  <si>
    <t xml:space="preserve">a3.4 Élaborer une ébauche de conception </t>
  </si>
  <si>
    <t>a3.6 Décrire les objectifs et les contraintes pour la planification des travaux</t>
  </si>
  <si>
    <t xml:space="preserve">a3.6 Établir la planification des travaux </t>
  </si>
  <si>
    <t>a4 : présenter des croquis d’idées et une ébauche de conception et valider le mandat avec le client</t>
  </si>
  <si>
    <t xml:space="preserve">a4.1 Etablir la présentation </t>
  </si>
  <si>
    <t xml:space="preserve">a4.2 Faire la présentation </t>
  </si>
  <si>
    <t xml:space="preserve">a4.2 Faire la présentation et documenter les accords </t>
  </si>
  <si>
    <t>b : développement de concepts pour des moyens de communication numériques interactifs</t>
  </si>
  <si>
    <t xml:space="preserve">b1 : réaliser des recherches détaillées  </t>
  </si>
  <si>
    <t xml:space="preserve">b1.1 Mener des recherches </t>
  </si>
  <si>
    <t xml:space="preserve">b1.2 Évaluer les résultats des recherches </t>
  </si>
  <si>
    <t xml:space="preserve">b1.3 Déterminer les bases de la communication et du concept de design </t>
  </si>
  <si>
    <t xml:space="preserve">b2 : élaborer des concepts de communication et de design </t>
  </si>
  <si>
    <t xml:space="preserve">b2.1 Reconnaître les prin-cipes de la communication visuelle </t>
  </si>
  <si>
    <t>b2.2 Expliquer les bases de la perception visuelle</t>
  </si>
  <si>
    <t>b2.3 Appliquer les bases de la perception visuelle</t>
  </si>
  <si>
    <t>b2.4 Expliquer les exigences par rapport aux contenus</t>
  </si>
  <si>
    <t>b2.5 Expliquer les fonctions des moyens de communication</t>
  </si>
  <si>
    <t>b2.6 Expliquer les directives et options techniques en lien avec les moyens de communication</t>
  </si>
  <si>
    <t xml:space="preserve">b2.7 Développer des idées </t>
  </si>
  <si>
    <t xml:space="preserve">b2.8 Établir des concepts </t>
  </si>
  <si>
    <t xml:space="preserve">b2.9 Développer des variantes de maquettes </t>
  </si>
  <si>
    <t xml:space="preserve">b2.10 Élaborer des propositions </t>
  </si>
  <si>
    <t xml:space="preserve">b3: planifier et réaliser des tests d’utilisateurs </t>
  </si>
  <si>
    <t xml:space="preserve">b3.1 Préparer les tests utilisateurs </t>
  </si>
  <si>
    <t>b3.2 Effectuer les tests utilisateurs</t>
  </si>
  <si>
    <t xml:space="preserve">b3.3 Évaluer les tests utilisateurs et optimiser le projet </t>
  </si>
  <si>
    <t xml:space="preserve">b4 : présenter les concepts de communication et de design et les adapter en fonction des souhaits du client </t>
  </si>
  <si>
    <t xml:space="preserve">b4.1 Réaliser une présentation </t>
  </si>
  <si>
    <t xml:space="preserve">b4.2 Faire la présentation </t>
  </si>
  <si>
    <t>c : élaboration du contenu et du design de moyens de communication numériques interactifs</t>
  </si>
  <si>
    <t xml:space="preserve">c1 : planifier les projets </t>
  </si>
  <si>
    <t>c1.1 Réaliser le projet et dé-terminer les exigences tech-niques</t>
  </si>
  <si>
    <t xml:space="preserve">c1.2 Établir un plan de projet </t>
  </si>
  <si>
    <t>c1.3 Clarifier la collaboration avec des partenaires du pro-jet (internes/externes)</t>
  </si>
  <si>
    <t>c1.4 Assurer la protection de la santé</t>
  </si>
  <si>
    <t>c1.5 Appliquer des mesures de protection et de sécurité pour le matériel et les logiciels</t>
  </si>
  <si>
    <t xml:space="preserve">c1.6 Décrire des mesures d'écologie de bureau </t>
  </si>
  <si>
    <t xml:space="preserve">c1.6 Mettre en œuvre des mesures d'écologie de bureau </t>
  </si>
  <si>
    <t>c2 : élaborer ou spécifier des contenus</t>
  </si>
  <si>
    <t xml:space="preserve">c2.1 Créer des illustrations/dessins </t>
  </si>
  <si>
    <t xml:space="preserve">c2.2. Établir des infographies </t>
  </si>
  <si>
    <t xml:space="preserve">c2.3 Réaliser des photographies </t>
  </si>
  <si>
    <t xml:space="preserve">c2.4 Utiliser la vidéo/l’audio </t>
  </si>
  <si>
    <t>c2.5 Comprendre la propriété intellectuelle et les droits d’auteur</t>
  </si>
  <si>
    <t xml:space="preserve">c2.6 Spécifier et produire des contenus </t>
  </si>
  <si>
    <t xml:space="preserve">c2.7 Rédaction de textes </t>
  </si>
  <si>
    <t xml:space="preserve">c2.7 Vérifier les textes sur le plan linguistique à l'aide de programmes de correction </t>
  </si>
  <si>
    <t xml:space="preserve">c3: élaborer le design </t>
  </si>
  <si>
    <t xml:space="preserve">c3.1 Utiliser les bases de la sémiologie/sémiotique </t>
  </si>
  <si>
    <t xml:space="preserve">c3.2 Utiliser la théorie des couleurs </t>
  </si>
  <si>
    <t>c3.3 Utiliser les bases de la typographie et de l’écriture</t>
  </si>
  <si>
    <t>c3.4 Comprendre les notions de Corporate Identity, Corporate Design et de la communication marketing</t>
  </si>
  <si>
    <t xml:space="preserve">c3.5 Spécifier et élaborer le design </t>
  </si>
  <si>
    <t>c4 : présenter les contenus et le design et mettre en œuvre les avis reçus en retour</t>
  </si>
  <si>
    <t xml:space="preserve">c4.1 Etablir une présentation </t>
  </si>
  <si>
    <t xml:space="preserve">c4.2 Faire la présentation </t>
  </si>
  <si>
    <t>d: réalisation et suivi de projets de moyens de communication numériques interactifs</t>
  </si>
  <si>
    <t>d1: élaborer ou spécifier les fonctions et les interactions pour la mise en œuvre technique</t>
  </si>
  <si>
    <t>d1.1 Spécifier et établir les fonctions techniques et les interactions</t>
  </si>
  <si>
    <t>d1.2 Se familiariser avec les nouvelles technologies</t>
  </si>
  <si>
    <t>d1.2 Intégrer les nouvelles technologies</t>
  </si>
  <si>
    <t>d2 : tester et publier les moyens de communication et évaluer leur introduction</t>
  </si>
  <si>
    <t>d2.1 Tester des moyens de communication numériques interactifs</t>
  </si>
  <si>
    <t>d2.2 Publier des moyens de communication numériques interactifs</t>
  </si>
  <si>
    <t>d2.3 Évaluer l’introduction des moyens de communication numériques interactifs</t>
  </si>
  <si>
    <t>d3 : clore les projets et évaluer les étapes du processus</t>
  </si>
  <si>
    <t xml:space="preserve">d3.1 Procéder au débriefing avec le mandant </t>
  </si>
  <si>
    <t xml:space="preserve">d3.2 Clore les projets sur le plan administratif </t>
  </si>
  <si>
    <t xml:space="preserve">d3.3 Expliquer le dossier de formation </t>
  </si>
  <si>
    <t xml:space="preserve">d3.3 Tenir le dossier de formation </t>
  </si>
  <si>
    <t>Total des heures d'école professionnelle : </t>
  </si>
  <si>
    <t>Modules école professionnelle</t>
  </si>
  <si>
    <t>Module</t>
  </si>
  <si>
    <t>Titre du module</t>
  </si>
  <si>
    <t>MCG</t>
  </si>
  <si>
    <t>Compétence opérationnelle</t>
  </si>
  <si>
    <t>Objectif évaluateur</t>
  </si>
  <si>
    <t xml:space="preserve">Leçons	</t>
  </si>
  <si>
    <t>Contenu des modules</t>
  </si>
  <si>
    <t>Exemples de travaux pratique*</t>
  </si>
  <si>
    <t xml:space="preserve">
A4.1 / A4.2 </t>
  </si>
  <si>
    <t>c2.6 Spécifier et produire des contenus</t>
  </si>
  <si>
    <t>•	Décrire les bases et les règles de la typographie et de son application.
•	Appliquer les règles typographiques de lisibilité, de caractère, d'expression et d'impact dans les travaux de conception. 
•	Définir la hiérarchie, la structure et le contenu du texte en fonction de la stratégie de communication.
•	Définir les exigences en matière de police pour les systèmes de communication numérique 
•	Citer les principaux formats de polices numériques et leurs possibilités
•	Décrire les bases de la création de polices de caractères
•	Citer les systèmes de classification (par ex. ZHDK, Kupferschmid)
•	Utiliser des techniques manuelles et numériques pour les textes (écriture/typographie)
•	Utiliser des logiciels de mise en page
•	Citer le développement historique de la typographie, l'histoire de l'écriture</t>
  </si>
  <si>
    <t>•	A l'aide des bases apprises, réaliser une analyse d'une app/website et l'évaluer.  Ce faisant, se concentrer sur la lisibilité, la structure et  la hiérarchie
•	Créer une mise en page et une hiérarchisation lors de l'intégration de contenus dans un média numérique simple
•	Créer des médias numériques statiques simples (ePanels) avec une utilisation typographique et des relations texteimage</t>
  </si>
  <si>
    <t xml:space="preserve">* Les exemples ne sont donnés qu'à titre indicatif et ne sont pas exhaustifs, c'est-à-dire qu'ils ne couvrent pas tous les objectifs évaluateurs du module. </t>
  </si>
  <si>
    <t>c3: élaborer le design</t>
  </si>
  <si>
    <t xml:space="preserve">b2.1 Reconnaître les principes de la communication visuelle </t>
  </si>
  <si>
    <t>A4_IMD_1002</t>
  </si>
  <si>
    <t>A4.4</t>
  </si>
  <si>
    <t xml:space="preserve">•	Expliquer les bases de la conception d'images et de la théorie des formes (proportions, perspectives, formes, compositions, etc.)
•	Créer des illustrations, images, représentations 2D/3D 
•	Utiliser des techniques d'illustration (manuelles et numériques)
•	Utiliser un logiciel de dessin
•	Utiliser un logiciel de traitement d'images 
•	Utiliser des éléments formels et picturaux (point, ligne, surface et espace)
•	Citer et utiliser différents types de perspectives (linéaire, à deux points de fuite, chromatique, aérienne et signifiante)
•	Citer les bases de la perception visuelle
•	Définir les exigences de forme et de contenu d'une illustration en vue d'un concept de création ou d'un design d'entreprise (utilisation fonctionnelle du type d'image et langage visuel)	</t>
  </si>
  <si>
    <t>•	La mise en œuvre d'images sous deux formes de représentation : D'une part sous forme d'image pixel, d'autre part sous forme d'image vectorielle. Sous forme de collages ou de pictogrammes. Sous cet aspect, l'observation des images, l'analyse des images, la perception et la composition peuvent également jouer un rôle.
•	Création de pictogrammes
•	Création de symboles d'application
•	Création d'infographies pour le web
•	Création d'illustrations cohérentes (par rapport au mandat et entre elles).
•	Sketching (interface, storyboard, ...)</t>
  </si>
  <si>
    <t>A4_IMD_1003</t>
  </si>
  <si>
    <t>A4.7</t>
  </si>
  <si>
    <t xml:space="preserve">•	Citer et appliquer les bases de la communication visuelle
•	Intégrer les conditions et normes éthiques, sociales, culturelles, environnementales et légales dans les projets.
•	Citer des modèles et le développement historique de la communication visuelle
•	Citer les fonctions et les possibilités d'utilisation des différents produits médiatiques
•	Décrire le contenu, le message, la diffusion et l'impact des informations dans les médias
•	Décrire les conditions physiques de la perception visuelle
•	Décrire les caractéristiques et les effets de la perception des couleurs et des formes
•	Décrire les phénomènes de perception
•	Citer les aspects psychologiques de la forme et de la couleur
•	Citer la propriété intellectuelle, le domaine public, le copyright	</t>
  </si>
  <si>
    <t>A2_IMD_1004</t>
  </si>
  <si>
    <t>A2.7</t>
  </si>
  <si>
    <t>•	Citer des sources d'information et des méthodes de recherche appropriées et les utiliser de manière critique.
•	Décrire le public cible (en particulier le comportement face aux médias, les compétences techniques, la répartition géographique, les préférences visuelles, le contexte culturel, les valeurs, le niveau de formation).
•	Définir l'univers thématique visuel
•	Evaluer le potentiel des résultats de la recherche en fonction de l'objectif du projet.
•	Définir la structure et le contenu pour les concepts de communication et de design</t>
  </si>
  <si>
    <t>•	Réaliser une enquête, collecter et analyser les résultats
•	Réaliser un dossier de recherche
•	Présentation de concepts (présentation orale, documents de présentation, présentation de recherches visuelles)</t>
  </si>
  <si>
    <t>b4 : présenter les concepts de communication et de design et les adapter en fonction des souhaits du client</t>
  </si>
  <si>
    <t>b4.1 Réaliser une présentation</t>
  </si>
  <si>
    <t>A3_IMD_1005</t>
  </si>
  <si>
    <t>Techniques créatives</t>
  </si>
  <si>
    <t>A3.2</t>
  </si>
  <si>
    <t>•	Citer et utiliser les processus créatifs et les techniques de créativité (sketchnotes, brainstorming, brainwriting, etc.) pour rassembler des idées
•	Utiliser des techniques pour visualiser les idées sous une forme appropriée (croquis, images statiques et animées, texte, carte mentale, moodboards, etc.)</t>
  </si>
  <si>
    <t>Total Sem. 1</t>
  </si>
  <si>
    <t>Modules cours interentreprises</t>
  </si>
  <si>
    <t xml:space="preserve">Durée	</t>
  </si>
  <si>
    <t>A4_IMD1006</t>
  </si>
  <si>
    <r>
      <rPr>
        <b/>
        <sz val="8"/>
        <color theme="1"/>
        <rFont val="Calibri"/>
        <family val="2"/>
        <scheme val="minor"/>
      </rPr>
      <t xml:space="preserve">Accent sur le concept, compréhension du processus de conception.
Note : le CIE le plus tard possible au premier semestre. Sera mis en œuvre dans l'entreprise à partir du 2e semestre.
</t>
    </r>
    <r>
      <rPr>
        <sz val="8"/>
        <color theme="1"/>
        <rFont val="Calibri"/>
        <family val="2"/>
        <scheme val="minor"/>
      </rPr>
      <t xml:space="preserve">
Introduction théorique de l'ensemble du profil professionnel (compétences clés) de l'IMD à l'aide d'un mandat réel issu de la pratique (processus complet d'un projet UX/UI).
L'objectif est de montrer le développement d'un projet global et de permettre la réalisation d'un prototype (au niveau conceptuel) qui sera intégré dans le projet global.</t>
    </r>
  </si>
  <si>
    <t>•	Applications interactives (pas au-delà de la phase Wireframe) 
•	Chercher des idées et les sélectionner selon les critères définis dans le cahier des charges, les présenter.
•	Traduire un périmètre opérationnel (les fonctions attendues) en un organigramme (flowchart).
•	Classifier le contenu à l'aide d'un test utilisateur de type tri de cartes.
•	Topographier le contenu par un zonage, le hiérarchiser.
•	Prototypage d'une application interactive (pas au-delà de la phase Hi-Fi Wireframe ou Clickable Wireframe), site web ou app.
•	Définir le type de test utilisateur attendu et le type de résultat qui doit en découler.
•	Réaliser un test utilisateur pour valider une approche et tester un User Flow.</t>
  </si>
  <si>
    <t>a1.2 Comprendre l’entretien avec le client et de conseil</t>
  </si>
  <si>
    <t xml:space="preserve">a3.6 Décrire les objectifs et les contraintes pour la pla­nification des travaux </t>
  </si>
  <si>
    <t xml:space="preserve">b3.2 Effectuer les tests utilisateurs </t>
  </si>
  <si>
    <t>4 jours</t>
  </si>
  <si>
    <t xml:space="preserve">Contenu des modules </t>
  </si>
  <si>
    <r>
      <rPr>
        <b/>
        <sz val="8"/>
        <color theme="1"/>
        <rFont val="Calibri"/>
        <family val="2"/>
        <scheme val="minor"/>
      </rPr>
      <t>En parallèle avec CIE S2</t>
    </r>
    <r>
      <rPr>
        <sz val="8"/>
        <color theme="1"/>
        <rFont val="Calibri"/>
        <family val="2"/>
        <scheme val="minor"/>
      </rPr>
      <t xml:space="preserve">
•	Réaliser des photographies en fonction d'un mandat
•	Déterminer et utiliser les sources de lumière 
•	Créer des settings (par ex. intérieur, studio, portrait &amp; photographie de produits)
•	Utiliser des logiciels de gestion et de traitement d'images</t>
    </r>
  </si>
  <si>
    <t>•	Par exemple, un intérieur, studio, portrait &amp; photographie de produits pour une boutique en ligne.</t>
  </si>
  <si>
    <t>Sémiologie / Sémiotique</t>
  </si>
  <si>
    <t>A4.2</t>
  </si>
  <si>
    <t xml:space="preserve">•	Citer les bases de la théorie des signes (différents signes, signes phonétiques, abstraction, connotation, etc).
•	Décrire le contenu, la forme et l'utilisation des messages
•	Analyser les caractéristiques de travaux créatifs (message de contenu et expression créative).
•	Décrire les principes de la communication visuelle 
•	Citer des modèles de communication
•	Analyser la diffusion et l'impact des informations provenant des médias
•	Analyser des messages publicitaires
•	Décrire des situations de communication typiques
•	Mener un entretien avec un client ou un conseiller
•	Définir les besoins du client (technique de questionnement)
•	Décrire et utiliser les formes et techniques de présentation	</t>
  </si>
  <si>
    <t>A3.1 / A3.3</t>
  </si>
  <si>
    <t>A1.1 / A1.2</t>
  </si>
  <si>
    <t>A1.2</t>
  </si>
  <si>
    <t>A1.3</t>
  </si>
  <si>
    <t>Bases d'interfaces</t>
  </si>
  <si>
    <t>A3.3</t>
  </si>
  <si>
    <t xml:space="preserve">b2.4 Expliquer les exigences par rapport aux contenus </t>
  </si>
  <si>
    <r>
      <rPr>
        <b/>
        <sz val="8"/>
        <color theme="1"/>
        <rFont val="Calibri"/>
        <family val="2"/>
        <scheme val="minor"/>
      </rPr>
      <t>Fait suite au CIE S1</t>
    </r>
    <r>
      <rPr>
        <sz val="8"/>
        <color theme="1"/>
        <rFont val="Calibri"/>
        <family val="2"/>
        <scheme val="minor"/>
      </rPr>
      <t xml:space="preserve">
•	Expliquer les exigences pour les contenus statiques et animés, esthétiques (forme), techniques (fonctionnalité), utilisabilité, expérience utilisateur
•	Expliquer les exigences éthiques, sociales, culturelles, environnementales et légales
•	Identifier les modes de fonctionnement des moyens de communication (diffusion, environnement, structure, technologie, hiérarchie, navigation, utilisation, déroulement, constantes et variables).
•	Expliquer les directives et les possibilités techniques des systèmes de communication (présentation, possibilités et restrictions techniques, domaine d'utilisation, diffusion).
•	Développer wireframing, personas, userjourney, sitemap, userflows
•	Expliquer les bases des éléments de design des médias interactifs (par ex. types de menus, éléments GUI, CTA)
•	Citer les modèles de couleurs, les contrastes de couleurs et les lois des mélanges de couleurs (additif/soustractif)
•	Utiliser la couleur comme moyen d'expression créatif (par ex. interaction entre la couleur et la tonalité de la couleur, hiérarchisation du contenu).
•	Définir des concepts de couleurs pour les médias interactifs  
•	Décrire les mesures de protection et de sécurité pour le matériel et les logiciels
•	Citer des mesures qui réduisent la consommation d'énergie des instruments de travail 
Éliminer les déchets (électroniques) </t>
    </r>
  </si>
  <si>
    <t>A4.4 / A4.7 / A4.8</t>
  </si>
  <si>
    <t>C13.1 / C14.1</t>
  </si>
  <si>
    <t>c1 : planifier les projets</t>
  </si>
  <si>
    <t>Design d'interfaces 1</t>
  </si>
  <si>
    <r>
      <rPr>
        <b/>
        <sz val="8"/>
        <color theme="1"/>
        <rFont val="Calibri"/>
        <family val="2"/>
        <scheme val="minor"/>
      </rPr>
      <t>Fait suite au CIE S1</t>
    </r>
    <r>
      <rPr>
        <sz val="8"/>
        <color theme="1"/>
        <rFont val="Calibri"/>
        <family val="2"/>
        <scheme val="minor"/>
      </rPr>
      <t xml:space="preserve">
•	Réaliser la conception visuelle d'un site web, etc. 
•	Utiliser un logiciel de design d'interface
•	Mettre en œuvre la typographie/l'écriture comme outil de conception.
•	Utiliser les nuances de la langue en fonction du public cible (ton de la voix) 
•	Utiliser des outils de prototypage
•	Décrire et utiliser les formes et techniques de présentation
•	Définir et mettre en œuvre la hiérarchie des contenus 
•	Intégrer les textes dans la mise en page en respectant le sens. 
•	Définir les systèmes de grille 
•	Créer un wireframing pour un site web 	</t>
    </r>
  </si>
  <si>
    <t>•	Conception d'interface par exemple d'un site web, d'une newsletter ou d'une page de renvoi</t>
  </si>
  <si>
    <t>A4.1</t>
  </si>
  <si>
    <t>Total Sem. 2</t>
  </si>
  <si>
    <r>
      <rPr>
        <b/>
        <sz val="8"/>
        <color theme="1"/>
        <rFont val="Calibri"/>
        <family val="2"/>
        <scheme val="minor"/>
      </rPr>
      <t xml:space="preserve">Introduction à la photographie (en parallèle aux cours à l'école professionnelle) planifier le plus tôt possible dans le semestre. </t>
    </r>
    <r>
      <rPr>
        <sz val="8"/>
        <color theme="1"/>
        <rFont val="Calibri"/>
        <family val="2"/>
        <scheme val="minor"/>
      </rPr>
      <t xml:space="preserve">
•	Expliquer les bases de la photographie (p.ex. appareil photo, profondeur de champ)
•	Expliquer le processus de travail de la photographie
•	Utiliser un logiciel de traitement d'image
•	Utiliser les formats de prise de vue, le format RAW et les formats compressés, les calques et les filtres</t>
    </r>
  </si>
  <si>
    <t>•	Série de portraits ou série sur un thème donné
•	Photographie de produits pour un concept de communication existant</t>
  </si>
  <si>
    <t>üKm</t>
  </si>
  <si>
    <t xml:space="preserve">Animation </t>
  </si>
  <si>
    <t>A4.6</t>
  </si>
  <si>
    <t>•	Définir une représentation graphique appropriée selon le thème.
•	Décrire les techniques d'animation
•	Créer un storytelling, des storyboards
•	Utiliser un logiciel d'animation
•	Créer une microanimation pour le web et les applications
•	Citer les bases de la perception visuelle pour les contenus animés 
•	Intégrer les conditions et les normes éthiques, sociales, culturelles, environnementales et légales</t>
  </si>
  <si>
    <t>•	Interaction entre la typographie et l'image
•	Intro, teaser, tutoriel, etc. 
•	Bannières animées
•	Infographie animée, présentation simplifiée d'informations complexes</t>
  </si>
  <si>
    <t>A2.4</t>
  </si>
  <si>
    <t xml:space="preserve">•	Préparer et effectuer des recherches d'utilisateurs, 
les évaluer et intégrer dans les étapes de travail suivantes
•	Utiliser et évaluer des méthodes de recherche (par ex. interviews, cardsorting) 
•	Créer des personas
•	Intégrer les résultats de la recherche dans la hiérarchie et la conception 	</t>
  </si>
  <si>
    <t>Design d'interfaces 2</t>
  </si>
  <si>
    <t xml:space="preserve">•	Appliquer une méthodologie de conception 
•	Développer un concept visuel
•	Structurer les contenus
•	Créer des mises en page
•	Créer des formulaires
•	Créer des POS/POI
•	Mettre en œuvre le contenu sous forme d'infographie	</t>
  </si>
  <si>
    <t>•	Site web à page unique de présentation de produit avec infographie 
•	Interface d'une machine à café
•	Formulaires de paiement
•	Formulaires de checkout</t>
  </si>
  <si>
    <t>c1.1 Réaliser le projet et déterminer les exigences techniques</t>
  </si>
  <si>
    <t xml:space="preserve">Marketing/Communication </t>
  </si>
  <si>
    <t xml:space="preserve">c3.4 Comprendre les notions de Corporate Identity, Corporate Design et de la communication marketing </t>
  </si>
  <si>
    <t xml:space="preserve">•	Expliquer les bases du marketing dans le domaine de la communication visuelle
•	Déterminer les stratégies, définir les phases
•	Réaliser une analyse de la communication
•	Effectuer une analyse des groupes cibles
•	Déterminer les outils de marketing numérique
•	Planifier et publier le marketing des médias sociaux	</t>
  </si>
  <si>
    <t>A1.1</t>
  </si>
  <si>
    <t xml:space="preserve">d3 : clore les projets et évaluer les étapes du processus </t>
  </si>
  <si>
    <t>Intégration des technologies</t>
  </si>
  <si>
    <t>A4.8</t>
  </si>
  <si>
    <t>•	Évaluer et sélectionner des technologies interactives (carte interactive, réalité augmentée, réalité virtuelle, etc.) de manière ciblée. 
•	Spécifier et créer des fonctions et des interactions selon la technologie utilisée.
•	Produire un design d'interface (en tenant compte des spécifications techniques)
•	Mettre en œuvre le projet sous la forme d'un prototype ou d'un produit interactif (par exemple : à l'aide d'un outil en ligne)</t>
  </si>
  <si>
    <t>•	Intégration d'une technologie actuelle dans un site web existant.</t>
  </si>
  <si>
    <t>A2.1</t>
  </si>
  <si>
    <t>Total Sem. 3</t>
  </si>
  <si>
    <t>CIE_Vidéo</t>
  </si>
  <si>
    <r>
      <rPr>
        <b/>
        <sz val="8"/>
        <color theme="1"/>
        <rFont val="Calibri"/>
        <family val="2"/>
        <scheme val="minor"/>
      </rPr>
      <t>Introduction à la production vidéo (vient avant les cours à l'école)</t>
    </r>
    <r>
      <rPr>
        <sz val="8"/>
        <color theme="1"/>
        <rFont val="Calibri"/>
        <family val="2"/>
        <scheme val="minor"/>
      </rPr>
      <t xml:space="preserve">
•	Expliquer les bases de la création vidéo (par ex. caméra, réglages, lumière).
•	Décrire les processus de travail de la production vidéo.
•	Enregistrer des vidéos simples.
•	Utiliser les fonctions de base d'un logiciel de montage vidéo</t>
    </r>
  </si>
  <si>
    <t>•	Présentation de produit, interview, présentation de l'entreprise, tutoriel</t>
  </si>
  <si>
    <t>A1_IMD_4001</t>
  </si>
  <si>
    <t>Gestion client</t>
  </si>
  <si>
    <t xml:space="preserve">•	Mener des entretiens avec les clients et les évaluer
•	Intégrer les informations de l'entretien avec le client dans l'exécution de la commande.
•	Rédiger une offre en tenant compte des directives légales.
•	Rédiger une correspondance en anglais
•	Expliquer la propriété intellectuelle du designer dans le cadre de son activité d'IMD </t>
  </si>
  <si>
    <t xml:space="preserve">•	Rédiger et présenter un briefing / un mandat (lister les points importants pour la planification des ressources).
•	Mener un entretien avec le client et déterminer les besoins du client et du projet
•	identifier les phases de travail et les tâches nécessaires, déterminer les ressources humaines et matérielles requises.
•	Définir un taux horaire
•	Faire une offre pour une prestation
•	Créer un planning de projet </t>
  </si>
  <si>
    <t>A3.1</t>
  </si>
  <si>
    <t>A2.2</t>
  </si>
  <si>
    <t xml:space="preserve">a3.5 Décrire les éléments d’une offre </t>
  </si>
  <si>
    <t>B9.1</t>
  </si>
  <si>
    <t xml:space="preserve">a3.6 Décrire les objectifs et les contraintes pour la planification des travaux </t>
  </si>
  <si>
    <t xml:space="preserve">a4 : présenter des croquis d’idées et une ébauche de conception et valider le mandat avec le client </t>
  </si>
  <si>
    <t xml:space="preserve">•	Créer des documents de présentation adaptés au destinataire et à la commande
•	Appliquer la méthodologie de présentation en fonction du destinataire et de la commande (également en ligne)	</t>
  </si>
  <si>
    <r>
      <rPr>
        <b/>
        <sz val="8"/>
        <color theme="1"/>
        <rFont val="Calibri"/>
        <family val="2"/>
        <scheme val="minor"/>
      </rPr>
      <t>Fait suite au CIE S3</t>
    </r>
    <r>
      <rPr>
        <sz val="8"/>
        <color theme="1"/>
        <rFont val="Calibri"/>
        <family val="2"/>
        <scheme val="minor"/>
      </rPr>
      <t xml:space="preserve">
•	Citer des aspects de la narration 
•	Créer un storyboard 
•	Expliquer les formats vidéo et audio
•	Enregistrer la vidéo et l'audio
•	Éditer la vidéo et l'audio (montage, étalonnage, etc.)
•	Exporter les vidéos en fonction du canal de sortie choisi	</t>
    </r>
  </si>
  <si>
    <t>•	Expliquer les méthodes de test (test A/B)
•	Créer des mises en page et les tester auprès des utilisateurs</t>
  </si>
  <si>
    <r>
      <rPr>
        <b/>
        <sz val="8"/>
        <color theme="1"/>
        <rFont val="Calibri"/>
        <family val="2"/>
        <scheme val="minor"/>
      </rPr>
      <t xml:space="preserve">Développer un service numérique (applications interactives) :
</t>
    </r>
    <r>
      <rPr>
        <sz val="8"/>
        <color theme="1"/>
        <rFont val="Calibri"/>
        <family val="2"/>
        <scheme val="minor"/>
      </rPr>
      <t xml:space="preserve">
•	Concevoir et mettre en œuvre un site web simple de produit ou de service avec différents modèles de pages (liste et détail).
•	Créer un prototype interactif haute fidélité
•	Développer un scénario de test
•	Documenter les méthodes appliquées</t>
    </r>
  </si>
  <si>
    <t>B3.3</t>
  </si>
  <si>
    <t>A6.1</t>
  </si>
  <si>
    <t>Total Sem. 4</t>
  </si>
  <si>
    <t xml:space="preserve">CIE_Animation/3D </t>
  </si>
  <si>
    <r>
      <rPr>
        <b/>
        <sz val="8"/>
        <color theme="1"/>
        <rFont val="Calibri"/>
        <family val="2"/>
        <scheme val="minor"/>
      </rPr>
      <t>Se base sur le module Animation (2D Motion) du 2ème  semestre</t>
    </r>
    <r>
      <rPr>
        <sz val="8"/>
        <color theme="1"/>
        <rFont val="Calibri"/>
        <family val="2"/>
        <scheme val="minor"/>
      </rPr>
      <t xml:space="preserve">
•	Créer des contenus statiques et animés (p.ex. explication, promotion, information)
•	Utiliser un logiciel 3D</t>
    </r>
  </si>
  <si>
    <t>•	Animation/vidéo pour expliquer un processus.
•	Animation pour la promotion d'un produit/service</t>
  </si>
  <si>
    <t>Intégration des technologies 2</t>
  </si>
  <si>
    <t>•	Réaliser techniquement des mises en page
•	Définir les interactions
•	Comprendre la publication d'applications interactives (sites web, newsletters, contenus de médias sociaux)
•	Réaliser la publication d'applications interactives</t>
  </si>
  <si>
    <t>•	Infographies interactives (storytelling visuel et interactif)</t>
  </si>
  <si>
    <t>A4_IMD_5002</t>
  </si>
  <si>
    <t>Design d'interfaces 4</t>
  </si>
  <si>
    <t>•	Définir et mettre en œuvre des systèmes de design 
•	Utiliser des styles et des éléments réutilisables
•	Concevoir des sites web en tenant compte de la logique CMS (bases)</t>
  </si>
  <si>
    <t>•	Nouvelle conception (redesign) d'un site web existant
•	Reconception d'un POI ou d'un POS 
•	Définition du système visuel des médias interactifs conçus</t>
  </si>
  <si>
    <t>Total Sem. 5</t>
  </si>
  <si>
    <t>CIE_Front-end</t>
  </si>
  <si>
    <t>A4.7, A4.8</t>
  </si>
  <si>
    <r>
      <rPr>
        <b/>
        <sz val="8"/>
        <color theme="1"/>
        <rFont val="Calibri"/>
        <family val="2"/>
        <scheme val="minor"/>
      </rPr>
      <t>Fait suite à Intégration des  technologies 1 (S3) et en parallèle avec Design d'interfaces 4 et Intégration des  technologies 2 (S5).</t>
    </r>
    <r>
      <rPr>
        <sz val="8"/>
        <color theme="1"/>
        <rFont val="Calibri"/>
        <family val="2"/>
        <scheme val="minor"/>
      </rPr>
      <t xml:space="preserve">
•	Créer le design d'un site web
•	Développer des fonctions
•	Utiliser des frameworks
•	Associer les fonctions et le design à la technologie
•	Sensibilisation à l'accessibilité, à la durabilité, à la maintenance et à l'autonomie des produits créés </t>
    </r>
  </si>
  <si>
    <t>•	Réalisation d'un projet dans lequel on fait une ébauche et on la spécifie à la fin (création d'une description pour la production du front-end).   
•	Créer un site web simple, puis l'implémenter avec HTML et CSS et le publier en ligne.
•	Focalisation sur la publication : utilisation d'un CMS, par exemple : Wordpress à l'aide d'un composer par ex : Elementor, Squarespace, ...</t>
  </si>
  <si>
    <t>Réalisation d'interfaces 1</t>
  </si>
  <si>
    <t>•	Élaborer des concepts de design
•	Définir et créer des contenus
•	Créer un design responsif
•	Concevoir un site web et le réaliser techniquement
•	Présenter des projets</t>
  </si>
  <si>
    <t>•	Site web qui présente et vend un objet ou un service spécifique (en prévoyant une collaboration théorique avec d'éventuels partenaires externes)</t>
  </si>
  <si>
    <t xml:space="preserve">c4 : présenter les contenus et le design et mettre en œuvre les avis reçus en retour </t>
  </si>
  <si>
    <t>Total Sem. 6</t>
  </si>
  <si>
    <t>Réalisation d'interfaces 2</t>
  </si>
  <si>
    <t>•	Créer le design d'une app ou d'un site web
•	Définir le flux d'utilisateurs d'une app ou d'un site web
•	Réaliser des tests utilisateurs et les évaluer
•	Adapter le design en fonction des résultats des tests</t>
  </si>
  <si>
    <t>•	Conception ou refonte d'une application web</t>
  </si>
  <si>
    <t>Total Sem. 7</t>
  </si>
  <si>
    <t>Réalisation d'interfaces 3</t>
  </si>
  <si>
    <t>•	Créer le design d'un site web en tenant compte de la logique CMS (en se basant sur le moduleA4_IMD_5002,  Design d'interfaces 4)
•	Organiser le contenu selon une logique modulaire 
•	Déterminer les constantes de design d'un CMS</t>
  </si>
  <si>
    <t>•	Créer un design de site web (Responsive) avec différents templates de page
•	Inclure la 3D, l'animation, la vidéo, la VR, l'AR, l'infographie, les tableaux de bord, etc. comme contenu</t>
  </si>
  <si>
    <t>Total Sem.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</si>
</sst>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sz val="12"/>
      <color theme="1"/>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b/>
      <sz val="10"/>
      <color rgb="FF000000"/>
      <name val="Calibri"/>
      <family val="2"/>
      <scheme val="minor"/>
    </font>
    <font>
      <b/>
      <sz val="8"/>
      <color theme="0"/>
      <name val="Calibri"/>
      <family val="2"/>
      <scheme val="minor"/>
    </font>
    <font>
      <sz val="8"/>
      <color theme="1"/>
      <name val="Calibri"/>
      <family val="2"/>
      <scheme val="minor"/>
    </font>
    <font>
      <b/>
      <sz val="8"/>
      <color theme="1"/>
      <name val="Calibri"/>
      <family val="2"/>
      <scheme val="minor"/>
    </font>
    <font>
      <sz val="8"/>
      <color theme="1"/>
      <name val="Calibri (Textkörper)"/>
    </font>
    <font>
      <sz val="8"/>
      <color theme="5" tint="0.39997558519241921"/>
      <name val="Calibri"/>
      <family val="2"/>
      <scheme val="minor"/>
    </font>
    <font>
      <sz val="8"/>
      <color theme="0"/>
      <name val="Calibri"/>
      <family val="2"/>
      <scheme val="minor"/>
    </font>
    <font>
      <sz val="8"/>
      <color rgb="FF000000"/>
      <name val="Calibri"/>
      <family val="2"/>
      <scheme val="minor"/>
    </font>
    <font>
      <sz val="8"/>
      <color theme="1"/>
      <name val="Calibri"/>
      <family val="2"/>
    </font>
    <font>
      <sz val="8"/>
      <color theme="5"/>
      <name val="Calibri (Textkörper)"/>
    </font>
    <font>
      <b/>
      <sz val="8"/>
      <color rgb="FF000000"/>
      <name val="Calibri"/>
      <family val="2"/>
      <scheme val="minor"/>
    </font>
    <font>
      <b/>
      <sz val="10"/>
      <color theme="0"/>
      <name val="Calibri"/>
      <family val="2"/>
      <scheme val="minor"/>
    </font>
    <font>
      <sz val="10"/>
      <color theme="0"/>
      <name val="Calibri"/>
      <family val="2"/>
      <scheme val="minor"/>
    </font>
    <font>
      <b/>
      <vertAlign val="superscript"/>
      <sz val="10"/>
      <color rgb="FF000000"/>
      <name val="Calibri"/>
      <family val="2"/>
      <scheme val="minor"/>
    </font>
    <font>
      <sz val="9"/>
      <color rgb="FFFFFFFF"/>
      <name val="Calibri"/>
      <family val="2"/>
      <scheme val="minor"/>
    </font>
  </fonts>
  <fills count="3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39997558519241921"/>
        <bgColor rgb="FF000000"/>
      </patternFill>
    </fill>
    <fill>
      <patternFill patternType="solid">
        <fgColor theme="7" tint="0.39997558519241921"/>
        <bgColor indexed="64"/>
      </patternFill>
    </fill>
    <fill>
      <patternFill patternType="solid">
        <fgColor theme="7" tint="0.79998168889431442"/>
        <bgColor rgb="FF000000"/>
      </patternFill>
    </fill>
    <fill>
      <patternFill patternType="solid">
        <fgColor theme="2"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95FBEA"/>
        <bgColor indexed="64"/>
      </patternFill>
    </fill>
    <fill>
      <patternFill patternType="solid">
        <fgColor rgb="FFB9BAD0"/>
        <bgColor indexed="64"/>
      </patternFill>
    </fill>
    <fill>
      <patternFill patternType="solid">
        <fgColor theme="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A6A6A6"/>
        <bgColor indexed="64"/>
      </patternFill>
    </fill>
    <fill>
      <patternFill patternType="solid">
        <fgColor theme="1" tint="0.249977111117893"/>
        <bgColor indexed="64"/>
      </patternFill>
    </fill>
    <fill>
      <patternFill patternType="solid">
        <fgColor theme="2" tint="-0.749992370372631"/>
        <bgColor indexed="64"/>
      </patternFill>
    </fill>
    <fill>
      <patternFill patternType="solid">
        <fgColor rgb="FFFFFFCC"/>
      </patternFill>
    </fill>
    <fill>
      <patternFill patternType="solid">
        <fgColor rgb="FF404040"/>
        <bgColor indexed="64"/>
      </patternFill>
    </fill>
    <fill>
      <patternFill patternType="solid">
        <fgColor rgb="FFD9D9D9"/>
        <bgColor indexed="64"/>
      </patternFill>
    </fill>
    <fill>
      <patternFill patternType="solid">
        <fgColor rgb="FF7F7F7F"/>
        <bgColor indexed="64"/>
      </patternFill>
    </fill>
    <fill>
      <patternFill patternType="solid">
        <fgColor rgb="FFFFF2CC"/>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rgb="FFD0CECE"/>
      </left>
      <right style="thin">
        <color rgb="FFD0CECE"/>
      </right>
      <top style="thin">
        <color rgb="FFD0CECE"/>
      </top>
      <bottom style="thin">
        <color rgb="FFD0CECE"/>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medium">
        <color rgb="FFFFFFFF"/>
      </right>
      <top style="double">
        <color rgb="FFFFFFFF"/>
      </top>
      <bottom style="medium">
        <color rgb="FFFFFFFF"/>
      </bottom>
      <diagonal/>
    </border>
    <border>
      <left/>
      <right/>
      <top style="double">
        <color rgb="FFFFFFFF"/>
      </top>
      <bottom style="medium">
        <color rgb="FFFFFFFF"/>
      </bottom>
      <diagonal/>
    </border>
    <border>
      <left style="double">
        <color rgb="FFFFFFFF"/>
      </left>
      <right/>
      <top style="double">
        <color rgb="FFFFFFFF"/>
      </top>
      <bottom style="medium">
        <color rgb="FFFFFFFF"/>
      </bottom>
      <diagonal/>
    </border>
    <border>
      <left/>
      <right style="medium">
        <color rgb="FFFFFFFF"/>
      </right>
      <top/>
      <bottom style="medium">
        <color rgb="FFFFFFFF"/>
      </bottom>
      <diagonal/>
    </border>
    <border>
      <left/>
      <right style="medium">
        <color rgb="FFFFFFFF"/>
      </right>
      <top/>
      <bottom/>
      <diagonal/>
    </border>
    <border>
      <left/>
      <right/>
      <top/>
      <bottom style="medium">
        <color rgb="FFFFFFFF"/>
      </bottom>
      <diagonal/>
    </border>
    <border>
      <left style="double">
        <color rgb="FFFFFFFF"/>
      </left>
      <right/>
      <top/>
      <bottom style="medium">
        <color rgb="FFFFFFFF"/>
      </bottom>
      <diagonal/>
    </border>
    <border>
      <left style="double">
        <color rgb="FFFFFFFF"/>
      </left>
      <right/>
      <top/>
      <bottom/>
      <diagonal/>
    </border>
    <border>
      <left/>
      <right/>
      <top/>
      <bottom style="double">
        <color rgb="FFFFFFFF"/>
      </bottom>
      <diagonal/>
    </border>
    <border>
      <left/>
      <right style="double">
        <color rgb="FFFFFFFF"/>
      </right>
      <top/>
      <bottom style="double">
        <color rgb="FFFFFFFF"/>
      </bottom>
      <diagonal/>
    </border>
    <border>
      <left style="double">
        <color rgb="FFFFFFFF"/>
      </left>
      <right/>
      <top/>
      <bottom style="double">
        <color rgb="FFFFFFFF"/>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rgb="FFFFFFFF"/>
      </left>
      <right style="medium">
        <color rgb="FFFFFFFF"/>
      </right>
      <top/>
      <bottom style="medium">
        <color rgb="FFFFFFFF"/>
      </bottom>
      <diagonal/>
    </border>
    <border>
      <left style="medium">
        <color rgb="FFFFFFFF"/>
      </left>
      <right style="double">
        <color rgb="FFFFFFFF"/>
      </right>
      <top style="medium">
        <color rgb="FFFFFFFF"/>
      </top>
      <bottom/>
      <diagonal/>
    </border>
    <border>
      <left style="medium">
        <color rgb="FFFFFFFF"/>
      </left>
      <right style="double">
        <color rgb="FFFFFFFF"/>
      </right>
      <top/>
      <bottom style="medium">
        <color rgb="FFFFFFFF"/>
      </bottom>
      <diagonal/>
    </border>
    <border>
      <left style="double">
        <color rgb="FFFFFFFF"/>
      </left>
      <right/>
      <top style="medium">
        <color rgb="FFFFFFFF"/>
      </top>
      <bottom/>
      <diagonal/>
    </border>
    <border>
      <left style="thin">
        <color theme="0"/>
      </left>
      <right style="thin">
        <color theme="0"/>
      </right>
      <top/>
      <bottom/>
      <diagonal/>
    </border>
  </borders>
  <cellStyleXfs count="2">
    <xf numFmtId="0" fontId="0" fillId="0" borderId="0"/>
    <xf numFmtId="0" fontId="1" fillId="25" borderId="1" applyNumberFormat="0" applyFont="0" applyAlignment="0" applyProtection="0"/>
  </cellStyleXfs>
  <cellXfs count="165">
    <xf numFmtId="0" fontId="0" fillId="0" borderId="0" xfId="0"/>
    <xf numFmtId="0" fontId="5" fillId="14" borderId="2" xfId="0" applyFont="1" applyFill="1" applyBorder="1" applyAlignment="1">
      <alignment vertical="center" wrapText="1"/>
    </xf>
    <xf numFmtId="0" fontId="5" fillId="14" borderId="2" xfId="0" applyFont="1" applyFill="1" applyBorder="1" applyAlignment="1">
      <alignment horizontal="center" vertical="center"/>
    </xf>
    <xf numFmtId="0" fontId="5" fillId="0" borderId="2" xfId="0" applyFont="1" applyBorder="1" applyAlignment="1">
      <alignment horizontal="center" vertical="center"/>
    </xf>
    <xf numFmtId="0" fontId="2" fillId="0" borderId="2" xfId="0" applyFont="1" applyBorder="1" applyAlignment="1">
      <alignment vertical="center"/>
    </xf>
    <xf numFmtId="0" fontId="4" fillId="7" borderId="2" xfId="0" applyFont="1" applyFill="1" applyBorder="1" applyAlignment="1">
      <alignment vertical="center" wrapText="1"/>
    </xf>
    <xf numFmtId="0" fontId="4" fillId="7" borderId="2" xfId="0" applyFont="1" applyFill="1" applyBorder="1" applyAlignment="1">
      <alignment horizontal="center" vertical="center"/>
    </xf>
    <xf numFmtId="0" fontId="4" fillId="0" borderId="2" xfId="0" applyFont="1" applyBorder="1" applyAlignment="1">
      <alignment horizontal="center" vertical="center"/>
    </xf>
    <xf numFmtId="0" fontId="3" fillId="0" borderId="2" xfId="0" applyFont="1" applyBorder="1" applyAlignment="1">
      <alignment vertical="center" wrapText="1"/>
    </xf>
    <xf numFmtId="0" fontId="2" fillId="0" borderId="2" xfId="0" applyFont="1" applyBorder="1" applyAlignment="1">
      <alignment horizontal="center" vertical="center"/>
    </xf>
    <xf numFmtId="0" fontId="4" fillId="0" borderId="2" xfId="0" applyFont="1" applyBorder="1" applyAlignment="1">
      <alignment vertical="center"/>
    </xf>
    <xf numFmtId="0" fontId="4" fillId="15" borderId="2" xfId="0" applyFont="1" applyFill="1" applyBorder="1" applyAlignment="1">
      <alignment vertical="center" wrapText="1"/>
    </xf>
    <xf numFmtId="0" fontId="2" fillId="15" borderId="2" xfId="0" applyFont="1" applyFill="1" applyBorder="1" applyAlignment="1">
      <alignment horizontal="center" vertical="center"/>
    </xf>
    <xf numFmtId="0" fontId="4" fillId="15" borderId="2" xfId="0" applyFont="1" applyFill="1" applyBorder="1" applyAlignment="1">
      <alignment horizontal="center" vertical="center"/>
    </xf>
    <xf numFmtId="0" fontId="3" fillId="2" borderId="2" xfId="0" applyFont="1" applyFill="1" applyBorder="1" applyAlignment="1">
      <alignment vertical="center" wrapText="1"/>
    </xf>
    <xf numFmtId="0" fontId="2" fillId="16" borderId="2" xfId="0" applyFont="1" applyFill="1" applyBorder="1" applyAlignment="1">
      <alignment vertical="center"/>
    </xf>
    <xf numFmtId="0" fontId="5" fillId="17" borderId="2" xfId="0" applyFont="1" applyFill="1" applyBorder="1" applyAlignment="1">
      <alignment horizontal="center" vertical="center"/>
    </xf>
    <xf numFmtId="0" fontId="2" fillId="17" borderId="2" xfId="0" applyFont="1" applyFill="1" applyBorder="1" applyAlignment="1">
      <alignment vertical="center"/>
    </xf>
    <xf numFmtId="0" fontId="2" fillId="16" borderId="2" xfId="0" applyFont="1" applyFill="1" applyBorder="1" applyAlignment="1">
      <alignment horizontal="center" vertical="center"/>
    </xf>
    <xf numFmtId="0" fontId="2" fillId="2" borderId="2" xfId="0" applyFont="1" applyFill="1" applyBorder="1" applyAlignment="1">
      <alignment vertical="center" wrapText="1"/>
    </xf>
    <xf numFmtId="0" fontId="2" fillId="0" borderId="2" xfId="0" applyFont="1" applyBorder="1" applyAlignment="1">
      <alignment vertical="center" wrapText="1"/>
    </xf>
    <xf numFmtId="0" fontId="5" fillId="15" borderId="2" xfId="0" applyFont="1" applyFill="1" applyBorder="1" applyAlignment="1">
      <alignment vertical="center" wrapText="1"/>
    </xf>
    <xf numFmtId="0" fontId="3" fillId="18" borderId="2" xfId="0" applyFont="1" applyFill="1" applyBorder="1" applyAlignment="1">
      <alignment horizontal="center" vertical="center"/>
    </xf>
    <xf numFmtId="0" fontId="5" fillId="8" borderId="2" xfId="0" applyFont="1" applyFill="1" applyBorder="1" applyAlignment="1">
      <alignment vertical="center" wrapText="1"/>
    </xf>
    <xf numFmtId="0" fontId="2" fillId="8" borderId="2" xfId="0" applyFont="1" applyFill="1" applyBorder="1" applyAlignment="1">
      <alignment horizontal="center" vertical="center"/>
    </xf>
    <xf numFmtId="0" fontId="5" fillId="0" borderId="2" xfId="0" applyFont="1" applyBorder="1" applyAlignment="1">
      <alignment vertical="center" wrapText="1"/>
    </xf>
    <xf numFmtId="0" fontId="5" fillId="19" borderId="2" xfId="0" applyFont="1" applyFill="1" applyBorder="1" applyAlignment="1">
      <alignment vertical="center" wrapText="1"/>
    </xf>
    <xf numFmtId="0" fontId="2" fillId="19" borderId="2" xfId="0" applyFont="1" applyFill="1" applyBorder="1" applyAlignment="1">
      <alignment horizontal="center" vertical="center"/>
    </xf>
    <xf numFmtId="0" fontId="4" fillId="19" borderId="2" xfId="0" applyFont="1" applyFill="1" applyBorder="1" applyAlignment="1">
      <alignment horizontal="center" vertical="center"/>
    </xf>
    <xf numFmtId="0" fontId="2" fillId="3" borderId="2" xfId="0" applyFont="1" applyFill="1" applyBorder="1" applyAlignment="1">
      <alignment vertical="center" wrapText="1"/>
    </xf>
    <xf numFmtId="0" fontId="2" fillId="18" borderId="2" xfId="0" applyFont="1" applyFill="1" applyBorder="1" applyAlignment="1">
      <alignment horizontal="center" vertical="center"/>
    </xf>
    <xf numFmtId="0" fontId="3" fillId="9" borderId="2" xfId="0" applyFont="1" applyFill="1" applyBorder="1" applyAlignment="1">
      <alignment vertical="center" wrapText="1"/>
    </xf>
    <xf numFmtId="0" fontId="5" fillId="9" borderId="2" xfId="0" applyFont="1" applyFill="1" applyBorder="1" applyAlignment="1">
      <alignment horizontal="center" vertical="center"/>
    </xf>
    <xf numFmtId="0" fontId="5" fillId="20" borderId="2" xfId="0" applyFont="1" applyFill="1" applyBorder="1" applyAlignment="1">
      <alignment vertical="center" wrapText="1"/>
    </xf>
    <xf numFmtId="0" fontId="3" fillId="20" borderId="2" xfId="0" applyFont="1" applyFill="1" applyBorder="1" applyAlignment="1">
      <alignment horizontal="center" vertical="center"/>
    </xf>
    <xf numFmtId="0" fontId="4" fillId="20" borderId="2" xfId="0" applyFont="1" applyFill="1" applyBorder="1" applyAlignment="1">
      <alignment horizontal="center" vertical="center"/>
    </xf>
    <xf numFmtId="0" fontId="3" fillId="0" borderId="2" xfId="0" applyFont="1" applyBorder="1" applyAlignment="1">
      <alignment horizontal="center" vertical="center"/>
    </xf>
    <xf numFmtId="0" fontId="3" fillId="4" borderId="2" xfId="0" applyFont="1" applyFill="1" applyBorder="1" applyAlignment="1">
      <alignment vertical="center" wrapText="1"/>
    </xf>
    <xf numFmtId="0" fontId="2" fillId="4" borderId="2" xfId="0" applyFont="1" applyFill="1" applyBorder="1" applyAlignment="1">
      <alignment vertical="center" wrapText="1"/>
    </xf>
    <xf numFmtId="0" fontId="4" fillId="16" borderId="2" xfId="0" applyFont="1" applyFill="1" applyBorder="1" applyAlignment="1">
      <alignment horizontal="center" vertical="center"/>
    </xf>
    <xf numFmtId="0" fontId="5" fillId="11" borderId="2" xfId="0" applyFont="1" applyFill="1" applyBorder="1" applyAlignment="1">
      <alignment vertical="center" wrapText="1"/>
    </xf>
    <xf numFmtId="0" fontId="5" fillId="11" borderId="2" xfId="0" applyFont="1" applyFill="1" applyBorder="1" applyAlignment="1">
      <alignment horizontal="center" vertical="center"/>
    </xf>
    <xf numFmtId="0" fontId="5" fillId="21" borderId="2" xfId="0" applyFont="1" applyFill="1" applyBorder="1" applyAlignment="1">
      <alignment vertical="center" wrapText="1"/>
    </xf>
    <xf numFmtId="0" fontId="3" fillId="21" borderId="2" xfId="0" applyFont="1" applyFill="1" applyBorder="1" applyAlignment="1">
      <alignment horizontal="center" vertical="center"/>
    </xf>
    <xf numFmtId="0" fontId="4" fillId="21" borderId="2" xfId="0" applyFont="1" applyFill="1" applyBorder="1" applyAlignment="1">
      <alignment horizontal="center" vertical="center"/>
    </xf>
    <xf numFmtId="0" fontId="3" fillId="5" borderId="2" xfId="0" applyFont="1" applyFill="1" applyBorder="1" applyAlignment="1">
      <alignment vertical="center" wrapText="1"/>
    </xf>
    <xf numFmtId="0" fontId="5" fillId="22" borderId="2" xfId="0" applyFont="1" applyFill="1" applyBorder="1" applyAlignment="1">
      <alignment vertical="center" wrapText="1"/>
    </xf>
    <xf numFmtId="0" fontId="5" fillId="22" borderId="2" xfId="0" applyFont="1" applyFill="1" applyBorder="1" applyAlignment="1">
      <alignment horizontal="center" vertical="center"/>
    </xf>
    <xf numFmtId="0" fontId="7" fillId="0" borderId="3" xfId="0" applyFont="1" applyBorder="1" applyAlignment="1">
      <alignment horizontal="left" vertical="top"/>
    </xf>
    <xf numFmtId="0" fontId="7" fillId="6" borderId="3" xfId="0" applyFont="1" applyFill="1" applyBorder="1" applyAlignment="1">
      <alignment horizontal="left" vertical="top"/>
    </xf>
    <xf numFmtId="0" fontId="7" fillId="6" borderId="3" xfId="0" applyFont="1" applyFill="1" applyBorder="1" applyAlignment="1">
      <alignment horizontal="left" vertical="top" wrapText="1"/>
    </xf>
    <xf numFmtId="0" fontId="7" fillId="6" borderId="3" xfId="0" applyFont="1" applyFill="1" applyBorder="1" applyAlignment="1">
      <alignment horizontal="center" vertical="top"/>
    </xf>
    <xf numFmtId="0" fontId="8" fillId="0" borderId="3" xfId="0" applyFont="1" applyBorder="1" applyAlignment="1">
      <alignment horizontal="left" vertical="top"/>
    </xf>
    <xf numFmtId="0" fontId="7" fillId="0" borderId="3" xfId="0" applyFont="1" applyBorder="1" applyAlignment="1">
      <alignment horizontal="left" vertical="top" wrapText="1"/>
    </xf>
    <xf numFmtId="0" fontId="10" fillId="0" borderId="3" xfId="0" applyFont="1" applyBorder="1" applyAlignment="1">
      <alignment horizontal="left" vertical="top" wrapText="1"/>
    </xf>
    <xf numFmtId="0" fontId="8" fillId="0" borderId="3" xfId="0" applyFont="1" applyBorder="1" applyAlignment="1">
      <alignment horizontal="left" vertical="top" wrapText="1"/>
    </xf>
    <xf numFmtId="0" fontId="7" fillId="6" borderId="3" xfId="0" applyFont="1" applyFill="1" applyBorder="1" applyAlignment="1">
      <alignment horizontal="right" vertical="top" wrapText="1"/>
    </xf>
    <xf numFmtId="0" fontId="7" fillId="0" borderId="3" xfId="0" applyFont="1" applyBorder="1" applyAlignment="1">
      <alignment horizontal="center" vertical="top"/>
    </xf>
    <xf numFmtId="0" fontId="10" fillId="0" borderId="3" xfId="0" applyFont="1" applyBorder="1" applyAlignment="1">
      <alignment horizontal="left" vertical="top"/>
    </xf>
    <xf numFmtId="0" fontId="8" fillId="6" borderId="3" xfId="0" applyFont="1" applyFill="1" applyBorder="1" applyAlignment="1">
      <alignment horizontal="left" vertical="top" wrapText="1"/>
    </xf>
    <xf numFmtId="0" fontId="7" fillId="6" borderId="3" xfId="0" applyFont="1" applyFill="1" applyBorder="1" applyAlignment="1">
      <alignment horizontal="right" vertical="top"/>
    </xf>
    <xf numFmtId="0" fontId="11" fillId="23" borderId="3" xfId="0" applyFont="1" applyFill="1" applyBorder="1" applyAlignment="1">
      <alignment horizontal="left" vertical="top" wrapText="1"/>
    </xf>
    <xf numFmtId="0" fontId="11" fillId="23" borderId="3" xfId="0" applyFont="1" applyFill="1" applyBorder="1" applyAlignment="1">
      <alignment horizontal="right" vertical="top"/>
    </xf>
    <xf numFmtId="0" fontId="11" fillId="23" borderId="3" xfId="0" applyFont="1" applyFill="1" applyBorder="1" applyAlignment="1">
      <alignment horizontal="center" vertical="top"/>
    </xf>
    <xf numFmtId="0" fontId="7" fillId="0" borderId="3" xfId="1" applyFont="1" applyFill="1" applyBorder="1" applyAlignment="1">
      <alignment horizontal="left" vertical="top" wrapText="1"/>
    </xf>
    <xf numFmtId="0" fontId="11" fillId="24" borderId="3" xfId="0" applyFont="1" applyFill="1" applyBorder="1" applyAlignment="1">
      <alignment horizontal="left" vertical="top" wrapText="1"/>
    </xf>
    <xf numFmtId="0" fontId="11" fillId="24" borderId="3" xfId="0" applyFont="1" applyFill="1" applyBorder="1" applyAlignment="1">
      <alignment horizontal="right" vertical="top"/>
    </xf>
    <xf numFmtId="0" fontId="11" fillId="24" borderId="3" xfId="0" applyFont="1" applyFill="1" applyBorder="1" applyAlignment="1">
      <alignment horizontal="center" vertical="top"/>
    </xf>
    <xf numFmtId="0" fontId="7" fillId="0" borderId="3" xfId="1" applyFont="1" applyFill="1" applyBorder="1" applyAlignment="1">
      <alignment horizontal="left" vertical="top"/>
    </xf>
    <xf numFmtId="0" fontId="12" fillId="6" borderId="3" xfId="0" applyFont="1" applyFill="1" applyBorder="1" applyAlignment="1">
      <alignment horizontal="center" vertical="top"/>
    </xf>
    <xf numFmtId="0" fontId="12" fillId="5" borderId="3" xfId="0" applyFont="1" applyFill="1" applyBorder="1" applyAlignment="1">
      <alignment horizontal="left" vertical="top" wrapText="1"/>
    </xf>
    <xf numFmtId="0" fontId="11" fillId="0" borderId="3" xfId="0" applyFont="1" applyBorder="1" applyAlignment="1">
      <alignment horizontal="left" vertical="top" wrapText="1"/>
    </xf>
    <xf numFmtId="0" fontId="11" fillId="0" borderId="3" xfId="0" applyFont="1" applyBorder="1" applyAlignment="1">
      <alignment horizontal="left" vertical="top"/>
    </xf>
    <xf numFmtId="0" fontId="11" fillId="0" borderId="3" xfId="0" applyFont="1" applyBorder="1" applyAlignment="1">
      <alignment horizontal="center" vertical="top"/>
    </xf>
    <xf numFmtId="0" fontId="8" fillId="6" borderId="3" xfId="0" applyFont="1" applyFill="1" applyBorder="1" applyAlignment="1">
      <alignment horizontal="left" vertical="top"/>
    </xf>
    <xf numFmtId="0" fontId="11" fillId="24" borderId="3" xfId="0" applyFont="1" applyFill="1" applyBorder="1" applyAlignment="1">
      <alignment horizontal="left" vertical="top"/>
    </xf>
    <xf numFmtId="0" fontId="2" fillId="0" borderId="3" xfId="0" applyFont="1" applyBorder="1"/>
    <xf numFmtId="0" fontId="2" fillId="0" borderId="3" xfId="0" applyFont="1" applyBorder="1" applyAlignment="1">
      <alignment wrapText="1"/>
    </xf>
    <xf numFmtId="0" fontId="2" fillId="0" borderId="3" xfId="0" applyFont="1" applyBorder="1" applyAlignment="1">
      <alignment horizontal="center"/>
    </xf>
    <xf numFmtId="0" fontId="2" fillId="7" borderId="3" xfId="0" applyFont="1" applyFill="1" applyBorder="1" applyAlignment="1">
      <alignment vertical="center"/>
    </xf>
    <xf numFmtId="0" fontId="2" fillId="7" borderId="3" xfId="0" applyFont="1" applyFill="1" applyBorder="1" applyAlignment="1">
      <alignment wrapText="1"/>
    </xf>
    <xf numFmtId="0" fontId="4" fillId="7" borderId="3" xfId="0" applyFont="1" applyFill="1" applyBorder="1" applyAlignment="1">
      <alignment horizontal="center" vertical="center"/>
    </xf>
    <xf numFmtId="0" fontId="2" fillId="2" borderId="3" xfId="0" applyFont="1" applyFill="1" applyBorder="1" applyAlignment="1">
      <alignment vertical="center"/>
    </xf>
    <xf numFmtId="0" fontId="2" fillId="2" borderId="3" xfId="0" applyFont="1" applyFill="1" applyBorder="1" applyAlignment="1">
      <alignment wrapText="1"/>
    </xf>
    <xf numFmtId="0" fontId="2" fillId="2" borderId="3" xfId="0" applyFont="1" applyFill="1" applyBorder="1" applyAlignment="1">
      <alignment horizontal="center" vertical="center"/>
    </xf>
    <xf numFmtId="0" fontId="2" fillId="8" borderId="3" xfId="0" applyFont="1" applyFill="1" applyBorder="1" applyAlignment="1">
      <alignment vertical="center"/>
    </xf>
    <xf numFmtId="0" fontId="2" fillId="8" borderId="3" xfId="0" applyFont="1" applyFill="1" applyBorder="1" applyAlignment="1">
      <alignment wrapText="1"/>
    </xf>
    <xf numFmtId="0" fontId="4" fillId="8" borderId="3" xfId="0" applyFont="1" applyFill="1" applyBorder="1" applyAlignment="1">
      <alignment horizontal="center" vertical="center"/>
    </xf>
    <xf numFmtId="0" fontId="2" fillId="3" borderId="3" xfId="0" applyFont="1" applyFill="1" applyBorder="1" applyAlignment="1">
      <alignment vertical="center"/>
    </xf>
    <xf numFmtId="0" fontId="2" fillId="3" borderId="3" xfId="0" applyFont="1" applyFill="1" applyBorder="1" applyAlignment="1">
      <alignment wrapText="1"/>
    </xf>
    <xf numFmtId="0" fontId="2" fillId="3" borderId="3" xfId="0" applyFont="1" applyFill="1" applyBorder="1" applyAlignment="1">
      <alignment horizontal="center" vertical="center"/>
    </xf>
    <xf numFmtId="0" fontId="2" fillId="3" borderId="3" xfId="0" applyFont="1" applyFill="1" applyBorder="1" applyAlignment="1">
      <alignment horizontal="left" vertical="center"/>
    </xf>
    <xf numFmtId="0" fontId="2" fillId="9" borderId="3" xfId="0" applyFont="1" applyFill="1" applyBorder="1" applyAlignment="1">
      <alignment vertical="center"/>
    </xf>
    <xf numFmtId="0" fontId="2" fillId="9" borderId="3" xfId="0" applyFont="1" applyFill="1" applyBorder="1" applyAlignment="1">
      <alignment wrapText="1"/>
    </xf>
    <xf numFmtId="0" fontId="4" fillId="9" borderId="3" xfId="0" applyFont="1" applyFill="1" applyBorder="1" applyAlignment="1">
      <alignment horizontal="center" vertical="center"/>
    </xf>
    <xf numFmtId="0" fontId="2" fillId="4" borderId="3" xfId="0" applyFont="1" applyFill="1" applyBorder="1" applyAlignment="1">
      <alignment vertical="center"/>
    </xf>
    <xf numFmtId="0" fontId="2" fillId="4" borderId="3" xfId="0" applyFont="1" applyFill="1" applyBorder="1" applyAlignment="1">
      <alignment horizontal="left" wrapText="1"/>
    </xf>
    <xf numFmtId="0" fontId="2" fillId="4" borderId="3" xfId="0" applyFont="1" applyFill="1" applyBorder="1" applyAlignment="1">
      <alignment horizontal="center" vertical="center"/>
    </xf>
    <xf numFmtId="0" fontId="2" fillId="4" borderId="3" xfId="0" applyFont="1" applyFill="1" applyBorder="1" applyAlignment="1">
      <alignment horizontal="left" vertical="center"/>
    </xf>
    <xf numFmtId="0" fontId="3" fillId="10" borderId="3" xfId="0" applyFont="1" applyFill="1" applyBorder="1" applyAlignment="1">
      <alignment vertical="center"/>
    </xf>
    <xf numFmtId="0" fontId="3" fillId="10" borderId="3" xfId="0" applyFont="1" applyFill="1" applyBorder="1" applyAlignment="1">
      <alignment wrapText="1"/>
    </xf>
    <xf numFmtId="0" fontId="4" fillId="11" borderId="3" xfId="0" applyFont="1" applyFill="1" applyBorder="1" applyAlignment="1">
      <alignment horizontal="center" vertical="center"/>
    </xf>
    <xf numFmtId="0" fontId="3" fillId="12" borderId="3" xfId="0" applyFont="1" applyFill="1" applyBorder="1" applyAlignment="1">
      <alignment vertical="center"/>
    </xf>
    <xf numFmtId="0" fontId="2" fillId="5" borderId="3" xfId="0" applyFont="1" applyFill="1" applyBorder="1" applyAlignment="1">
      <alignment horizontal="left" wrapText="1"/>
    </xf>
    <xf numFmtId="0" fontId="2" fillId="5" borderId="3" xfId="0" applyFont="1" applyFill="1" applyBorder="1" applyAlignment="1">
      <alignment horizontal="center" vertical="center"/>
    </xf>
    <xf numFmtId="0" fontId="3" fillId="12" borderId="3" xfId="0" applyFont="1" applyFill="1" applyBorder="1" applyAlignment="1">
      <alignment horizontal="left" vertical="center"/>
    </xf>
    <xf numFmtId="0" fontId="16" fillId="13" borderId="3" xfId="0" applyFont="1" applyFill="1" applyBorder="1"/>
    <xf numFmtId="0" fontId="2" fillId="13" borderId="3" xfId="0" applyFont="1" applyFill="1" applyBorder="1" applyAlignment="1">
      <alignment wrapText="1"/>
    </xf>
    <xf numFmtId="0" fontId="17" fillId="13" borderId="3" xfId="0" applyFont="1" applyFill="1" applyBorder="1" applyAlignment="1">
      <alignment horizontal="center"/>
    </xf>
    <xf numFmtId="0" fontId="16" fillId="13" borderId="3" xfId="0" applyFont="1" applyFill="1" applyBorder="1" applyAlignment="1">
      <alignment horizontal="center"/>
    </xf>
    <xf numFmtId="0" fontId="7" fillId="5" borderId="3" xfId="0" applyFont="1" applyFill="1" applyBorder="1" applyAlignment="1">
      <alignment horizontal="left" vertical="top" wrapText="1"/>
    </xf>
    <xf numFmtId="0" fontId="2" fillId="5" borderId="2" xfId="0" applyFont="1" applyFill="1" applyBorder="1" applyAlignment="1">
      <alignment vertical="center"/>
    </xf>
    <xf numFmtId="0" fontId="2" fillId="5" borderId="2" xfId="0" applyFont="1" applyFill="1" applyBorder="1" applyAlignment="1">
      <alignment horizontal="center" vertical="center"/>
    </xf>
    <xf numFmtId="0" fontId="3" fillId="5" borderId="2" xfId="0" applyFont="1" applyFill="1" applyBorder="1" applyAlignment="1">
      <alignment horizontal="center" vertical="center"/>
    </xf>
    <xf numFmtId="0" fontId="19" fillId="28" borderId="6" xfId="0" applyFont="1" applyFill="1" applyBorder="1" applyAlignment="1">
      <alignment horizontal="center" vertical="center" wrapText="1"/>
    </xf>
    <xf numFmtId="0" fontId="19" fillId="28" borderId="7" xfId="0" applyFont="1" applyFill="1" applyBorder="1" applyAlignment="1">
      <alignment horizontal="center" vertical="center" wrapText="1"/>
    </xf>
    <xf numFmtId="0" fontId="19" fillId="28" borderId="8" xfId="0" applyFont="1" applyFill="1" applyBorder="1" applyAlignment="1">
      <alignment horizontal="center" vertical="center" wrapText="1"/>
    </xf>
    <xf numFmtId="0" fontId="12" fillId="29" borderId="0" xfId="0" applyFont="1" applyFill="1" applyAlignment="1">
      <alignment horizontal="center" vertical="center" wrapText="1"/>
    </xf>
    <xf numFmtId="0" fontId="12" fillId="29" borderId="10" xfId="0" applyFont="1" applyFill="1" applyBorder="1" applyAlignment="1">
      <alignment horizontal="center" vertical="center" wrapText="1"/>
    </xf>
    <xf numFmtId="0" fontId="12" fillId="29" borderId="9" xfId="0" applyFont="1" applyFill="1" applyBorder="1" applyAlignment="1">
      <alignment horizontal="center" vertical="center" wrapText="1"/>
    </xf>
    <xf numFmtId="0" fontId="12" fillId="29" borderId="11" xfId="0" applyFont="1" applyFill="1" applyBorder="1" applyAlignment="1">
      <alignment horizontal="center" vertical="center" wrapText="1"/>
    </xf>
    <xf numFmtId="0" fontId="12" fillId="29" borderId="13" xfId="0" applyFont="1" applyFill="1" applyBorder="1" applyAlignment="1">
      <alignment horizontal="center" vertical="center" wrapText="1"/>
    </xf>
    <xf numFmtId="0" fontId="12" fillId="29" borderId="12" xfId="0" applyFont="1" applyFill="1" applyBorder="1" applyAlignment="1">
      <alignment horizontal="center" vertical="center" wrapText="1"/>
    </xf>
    <xf numFmtId="0" fontId="12" fillId="17" borderId="10" xfId="0" applyFont="1" applyFill="1" applyBorder="1" applyAlignment="1">
      <alignment horizontal="center" vertical="center" wrapText="1"/>
    </xf>
    <xf numFmtId="0" fontId="12" fillId="17" borderId="9" xfId="0" applyFont="1" applyFill="1" applyBorder="1" applyAlignment="1">
      <alignment horizontal="center" vertical="center" wrapText="1"/>
    </xf>
    <xf numFmtId="0" fontId="7" fillId="17" borderId="3" xfId="0" applyFont="1" applyFill="1" applyBorder="1" applyAlignment="1">
      <alignment vertical="top" wrapText="1"/>
    </xf>
    <xf numFmtId="0" fontId="7" fillId="17" borderId="3" xfId="0" applyFont="1" applyFill="1" applyBorder="1" applyAlignment="1">
      <alignment horizontal="left" vertical="top" wrapText="1"/>
    </xf>
    <xf numFmtId="0" fontId="12" fillId="0" borderId="3" xfId="0" applyFont="1" applyBorder="1" applyAlignment="1">
      <alignment horizontal="center" vertical="top"/>
    </xf>
    <xf numFmtId="0" fontId="12" fillId="12" borderId="3" xfId="0" applyFont="1" applyFill="1" applyBorder="1" applyAlignment="1">
      <alignment horizontal="left" vertical="top" wrapText="1"/>
    </xf>
    <xf numFmtId="0" fontId="12" fillId="29" borderId="17" xfId="0" applyFont="1" applyFill="1" applyBorder="1" applyAlignment="1">
      <alignment horizontal="center" vertical="center" wrapText="1"/>
    </xf>
    <xf numFmtId="0" fontId="12" fillId="29" borderId="18" xfId="0" applyFont="1" applyFill="1" applyBorder="1" applyAlignment="1">
      <alignment horizontal="center" vertical="center" wrapText="1"/>
    </xf>
    <xf numFmtId="0" fontId="12" fillId="29" borderId="19" xfId="0" applyFont="1" applyFill="1" applyBorder="1" applyAlignment="1">
      <alignment horizontal="center" vertical="center" wrapText="1"/>
    </xf>
    <xf numFmtId="0" fontId="7" fillId="0" borderId="22" xfId="0" applyFont="1" applyBorder="1" applyAlignment="1">
      <alignment horizontal="center" vertical="center" wrapText="1"/>
    </xf>
    <xf numFmtId="0" fontId="7" fillId="0" borderId="12" xfId="0" applyFont="1" applyBorder="1" applyAlignment="1">
      <alignment horizontal="center" vertical="center" wrapText="1"/>
    </xf>
    <xf numFmtId="0" fontId="5" fillId="27" borderId="14" xfId="0" applyFont="1" applyFill="1" applyBorder="1" applyAlignment="1">
      <alignment horizontal="center" vertical="center" wrapText="1"/>
    </xf>
    <xf numFmtId="0" fontId="5" fillId="27" borderId="15" xfId="0" applyFont="1" applyFill="1" applyBorder="1" applyAlignment="1">
      <alignment horizontal="center" vertical="center" wrapText="1"/>
    </xf>
    <xf numFmtId="0" fontId="5" fillId="27" borderId="16" xfId="0" applyFont="1" applyFill="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3" xfId="0" applyFont="1" applyBorder="1" applyAlignment="1">
      <alignment horizontal="left" vertical="top" wrapText="1"/>
    </xf>
    <xf numFmtId="0" fontId="12" fillId="17" borderId="4" xfId="0" applyFont="1" applyFill="1" applyBorder="1" applyAlignment="1">
      <alignment vertical="top" wrapText="1"/>
    </xf>
    <xf numFmtId="0" fontId="12" fillId="17" borderId="23" xfId="0" applyFont="1" applyFill="1" applyBorder="1" applyAlignment="1">
      <alignment vertical="top" wrapText="1"/>
    </xf>
    <xf numFmtId="0" fontId="12" fillId="17" borderId="5" xfId="0" applyFont="1" applyFill="1" applyBorder="1" applyAlignment="1">
      <alignment vertical="top" wrapText="1"/>
    </xf>
    <xf numFmtId="0" fontId="7" fillId="0" borderId="3" xfId="0" applyFont="1" applyBorder="1" applyAlignment="1">
      <alignment horizontal="center" vertical="top"/>
    </xf>
    <xf numFmtId="0" fontId="7" fillId="17" borderId="4" xfId="0" applyFont="1" applyFill="1" applyBorder="1" applyAlignment="1">
      <alignment vertical="top" wrapText="1"/>
    </xf>
    <xf numFmtId="0" fontId="7" fillId="17" borderId="23" xfId="0" applyFont="1" applyFill="1" applyBorder="1" applyAlignment="1">
      <alignment vertical="top" wrapText="1"/>
    </xf>
    <xf numFmtId="0" fontId="7" fillId="17" borderId="5" xfId="0" applyFont="1" applyFill="1" applyBorder="1" applyAlignment="1">
      <alignment vertical="top" wrapText="1"/>
    </xf>
    <xf numFmtId="0" fontId="7" fillId="5" borderId="3" xfId="0" applyFont="1" applyFill="1" applyBorder="1" applyAlignment="1">
      <alignment horizontal="left" vertical="top" wrapText="1"/>
    </xf>
    <xf numFmtId="0" fontId="9" fillId="0" borderId="3" xfId="0" applyFont="1" applyBorder="1" applyAlignment="1">
      <alignment horizontal="left" vertical="top" wrapText="1"/>
    </xf>
    <xf numFmtId="0" fontId="7" fillId="5" borderId="4" xfId="0" applyFont="1" applyFill="1" applyBorder="1" applyAlignment="1">
      <alignment horizontal="left" vertical="top" wrapText="1"/>
    </xf>
    <xf numFmtId="0" fontId="7" fillId="5" borderId="5" xfId="0" applyFont="1" applyFill="1" applyBorder="1" applyAlignment="1">
      <alignment horizontal="left" vertical="top" wrapText="1"/>
    </xf>
    <xf numFmtId="0" fontId="6" fillId="26" borderId="3" xfId="0" applyFont="1" applyFill="1" applyBorder="1" applyAlignment="1">
      <alignment horizontal="left" vertical="top"/>
    </xf>
    <xf numFmtId="0" fontId="7" fillId="0" borderId="3" xfId="1" applyFont="1" applyFill="1" applyBorder="1" applyAlignment="1">
      <alignment horizontal="left" vertical="top" wrapText="1"/>
    </xf>
    <xf numFmtId="0" fontId="9" fillId="0" borderId="3" xfId="0" applyFont="1" applyBorder="1" applyAlignment="1">
      <alignment horizontal="center" vertical="top" wrapText="1"/>
    </xf>
    <xf numFmtId="0" fontId="7" fillId="17" borderId="3" xfId="0" applyFont="1" applyFill="1" applyBorder="1" applyAlignment="1">
      <alignment horizontal="left" vertical="top" wrapText="1"/>
    </xf>
    <xf numFmtId="0" fontId="7" fillId="0" borderId="3" xfId="0" applyFont="1" applyBorder="1" applyAlignment="1">
      <alignment horizontal="left" vertical="top"/>
    </xf>
    <xf numFmtId="0" fontId="7" fillId="0" borderId="3" xfId="1" applyFont="1" applyFill="1" applyBorder="1" applyAlignment="1">
      <alignment horizontal="left" vertical="top"/>
    </xf>
    <xf numFmtId="0" fontId="13" fillId="0" borderId="3" xfId="0" applyFont="1" applyBorder="1" applyAlignment="1">
      <alignment horizontal="left" vertical="top" wrapText="1"/>
    </xf>
    <xf numFmtId="0" fontId="14" fillId="0" borderId="3" xfId="0" applyFont="1" applyBorder="1" applyAlignment="1">
      <alignment horizontal="left" vertical="top" wrapText="1"/>
    </xf>
    <xf numFmtId="0" fontId="7" fillId="17" borderId="3" xfId="0" applyFont="1" applyFill="1" applyBorder="1" applyAlignment="1">
      <alignment vertical="top" wrapText="1"/>
    </xf>
    <xf numFmtId="0" fontId="12" fillId="5" borderId="3" xfId="0" applyFont="1" applyFill="1" applyBorder="1" applyAlignment="1">
      <alignment horizontal="left" vertical="top" wrapText="1"/>
    </xf>
    <xf numFmtId="0" fontId="8" fillId="0" borderId="3" xfId="0" applyFont="1" applyBorder="1" applyAlignment="1">
      <alignment horizontal="left" vertical="top" wrapText="1"/>
    </xf>
    <xf numFmtId="0" fontId="15" fillId="0" borderId="3" xfId="0" applyFont="1" applyBorder="1" applyAlignment="1">
      <alignment horizontal="left" vertical="top" wrapText="1"/>
    </xf>
  </cellXfs>
  <cellStyles count="2">
    <cellStyle name="Commentaire" xfId="1" builtinId="10"/>
    <cellStyle name="Normal" xfId="0" builtinId="0"/>
  </cellStyles>
  <dxfs count="0"/>
  <tableStyles count="0" defaultTableStyle="TableStyleMedium2" defaultPivotStyle="PivotStyleLight16"/>
  <colors>
    <mruColors>
      <color rgb="FFD0CECE"/>
      <color rgb="FFA2A0A0"/>
      <color rgb="FFF3FF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0A3BF-FDAD-9F44-9C25-F14E327AFDDC}">
  <dimension ref="A1:G25"/>
  <sheetViews>
    <sheetView view="pageLayout" zoomScale="130" zoomScaleNormal="120" zoomScalePageLayoutView="130" workbookViewId="0">
      <selection activeCell="K26" sqref="K26"/>
    </sheetView>
  </sheetViews>
  <sheetFormatPr defaultColWidth="11" defaultRowHeight="14.1"/>
  <cols>
    <col min="1" max="1" width="5" style="76" customWidth="1"/>
    <col min="2" max="2" width="58.375" style="77" customWidth="1"/>
    <col min="3" max="7" width="10.875" style="76" customWidth="1"/>
    <col min="8" max="16384" width="11" style="76"/>
  </cols>
  <sheetData>
    <row r="1" spans="1:7">
      <c r="C1" s="76" t="s">
        <v>0</v>
      </c>
      <c r="D1" s="76" t="s">
        <v>1</v>
      </c>
      <c r="E1" s="76" t="s">
        <v>2</v>
      </c>
      <c r="F1" s="76" t="s">
        <v>3</v>
      </c>
      <c r="G1" s="78" t="s">
        <v>4</v>
      </c>
    </row>
    <row r="2" spans="1:7" ht="15">
      <c r="A2" s="79" t="s">
        <v>5</v>
      </c>
      <c r="B2" s="80" t="s">
        <v>6</v>
      </c>
      <c r="C2" s="81">
        <f>SUM(C3:C6)</f>
        <v>40</v>
      </c>
      <c r="D2" s="81">
        <f t="shared" ref="D2:F2" si="0">SUM(D3:D6)</f>
        <v>120</v>
      </c>
      <c r="E2" s="81">
        <f t="shared" si="0"/>
        <v>0</v>
      </c>
      <c r="F2" s="81">
        <f t="shared" si="0"/>
        <v>0</v>
      </c>
      <c r="G2" s="81">
        <f>SUM(C2:F2)</f>
        <v>160</v>
      </c>
    </row>
    <row r="3" spans="1:7" ht="15">
      <c r="A3" s="82" t="s">
        <v>7</v>
      </c>
      <c r="B3" s="83" t="s">
        <v>8</v>
      </c>
      <c r="C3" s="84">
        <v>20</v>
      </c>
      <c r="D3" s="84">
        <v>30</v>
      </c>
      <c r="E3" s="84">
        <v>0</v>
      </c>
      <c r="F3" s="84">
        <v>0</v>
      </c>
      <c r="G3" s="81">
        <f t="shared" ref="G3:G6" si="1">SUM(C3:F3)</f>
        <v>50</v>
      </c>
    </row>
    <row r="4" spans="1:7" ht="15">
      <c r="A4" s="82" t="s">
        <v>9</v>
      </c>
      <c r="B4" s="83" t="s">
        <v>10</v>
      </c>
      <c r="C4" s="84">
        <v>0</v>
      </c>
      <c r="D4" s="84">
        <v>10</v>
      </c>
      <c r="E4" s="84">
        <v>0</v>
      </c>
      <c r="F4" s="84">
        <v>0</v>
      </c>
      <c r="G4" s="81">
        <f t="shared" si="1"/>
        <v>10</v>
      </c>
    </row>
    <row r="5" spans="1:7" ht="15">
      <c r="A5" s="82" t="s">
        <v>11</v>
      </c>
      <c r="B5" s="83" t="s">
        <v>12</v>
      </c>
      <c r="C5" s="84">
        <v>20</v>
      </c>
      <c r="D5" s="84">
        <v>40</v>
      </c>
      <c r="E5" s="84">
        <v>0</v>
      </c>
      <c r="F5" s="84">
        <v>0</v>
      </c>
      <c r="G5" s="81">
        <f t="shared" si="1"/>
        <v>60</v>
      </c>
    </row>
    <row r="6" spans="1:7" ht="30">
      <c r="A6" s="82" t="s">
        <v>13</v>
      </c>
      <c r="B6" s="83" t="s">
        <v>14</v>
      </c>
      <c r="C6" s="84">
        <v>0</v>
      </c>
      <c r="D6" s="84">
        <v>40</v>
      </c>
      <c r="E6" s="84">
        <v>0</v>
      </c>
      <c r="F6" s="84">
        <v>0</v>
      </c>
      <c r="G6" s="81">
        <f t="shared" si="1"/>
        <v>40</v>
      </c>
    </row>
    <row r="8" spans="1:7" ht="30">
      <c r="A8" s="85" t="s">
        <v>15</v>
      </c>
      <c r="B8" s="86" t="s">
        <v>16</v>
      </c>
      <c r="C8" s="87">
        <f>SUM(C9:C12)</f>
        <v>180</v>
      </c>
      <c r="D8" s="87">
        <f t="shared" ref="D8:F8" si="2">SUM(D9:D12)</f>
        <v>160</v>
      </c>
      <c r="E8" s="87">
        <f t="shared" si="2"/>
        <v>80</v>
      </c>
      <c r="F8" s="87">
        <f t="shared" si="2"/>
        <v>40</v>
      </c>
      <c r="G8" s="87">
        <f>SUM(C8:F8)</f>
        <v>460</v>
      </c>
    </row>
    <row r="9" spans="1:7" ht="15">
      <c r="A9" s="88" t="s">
        <v>17</v>
      </c>
      <c r="B9" s="89" t="s">
        <v>18</v>
      </c>
      <c r="C9" s="90">
        <v>20</v>
      </c>
      <c r="D9" s="90">
        <v>20</v>
      </c>
      <c r="E9" s="90">
        <v>0</v>
      </c>
      <c r="F9" s="90">
        <v>0</v>
      </c>
      <c r="G9" s="87">
        <f t="shared" ref="G9:G12" si="3">SUM(C9:F9)</f>
        <v>40</v>
      </c>
    </row>
    <row r="10" spans="1:7" ht="15">
      <c r="A10" s="91" t="s">
        <v>19</v>
      </c>
      <c r="B10" s="89" t="s">
        <v>20</v>
      </c>
      <c r="C10" s="90">
        <v>120</v>
      </c>
      <c r="D10" s="90">
        <v>120</v>
      </c>
      <c r="E10" s="90">
        <v>60</v>
      </c>
      <c r="F10" s="90">
        <v>0</v>
      </c>
      <c r="G10" s="87">
        <f t="shared" si="3"/>
        <v>300</v>
      </c>
    </row>
    <row r="11" spans="1:7" ht="15">
      <c r="A11" s="88" t="s">
        <v>21</v>
      </c>
      <c r="B11" s="89" t="s">
        <v>22</v>
      </c>
      <c r="C11" s="90">
        <v>0</v>
      </c>
      <c r="D11" s="90">
        <v>20</v>
      </c>
      <c r="E11" s="90">
        <v>0</v>
      </c>
      <c r="F11" s="90">
        <v>40</v>
      </c>
      <c r="G11" s="87">
        <f t="shared" si="3"/>
        <v>60</v>
      </c>
    </row>
    <row r="12" spans="1:7" ht="30">
      <c r="A12" s="88" t="s">
        <v>23</v>
      </c>
      <c r="B12" s="89" t="s">
        <v>24</v>
      </c>
      <c r="C12" s="90">
        <v>40</v>
      </c>
      <c r="D12" s="90">
        <v>0</v>
      </c>
      <c r="E12" s="90">
        <v>20</v>
      </c>
      <c r="F12" s="90">
        <v>0</v>
      </c>
      <c r="G12" s="87">
        <f t="shared" si="3"/>
        <v>60</v>
      </c>
    </row>
    <row r="14" spans="1:7" ht="30">
      <c r="A14" s="92" t="s">
        <v>25</v>
      </c>
      <c r="B14" s="93" t="s">
        <v>26</v>
      </c>
      <c r="C14" s="94">
        <f>SUM(C15:C18)</f>
        <v>300</v>
      </c>
      <c r="D14" s="94">
        <f t="shared" ref="D14:F14" si="4">SUM(D15:D18)</f>
        <v>200</v>
      </c>
      <c r="E14" s="94">
        <f t="shared" si="4"/>
        <v>60</v>
      </c>
      <c r="F14" s="94">
        <f t="shared" si="4"/>
        <v>80</v>
      </c>
      <c r="G14" s="94">
        <f>SUM(C14:F14)</f>
        <v>640</v>
      </c>
    </row>
    <row r="15" spans="1:7" ht="15">
      <c r="A15" s="95" t="s">
        <v>27</v>
      </c>
      <c r="B15" s="96" t="s">
        <v>28</v>
      </c>
      <c r="C15" s="97">
        <v>10</v>
      </c>
      <c r="D15" s="97">
        <v>10</v>
      </c>
      <c r="E15" s="97">
        <v>0</v>
      </c>
      <c r="F15" s="97">
        <v>0</v>
      </c>
      <c r="G15" s="94">
        <f t="shared" ref="G15:G18" si="5">SUM(C15:F15)</f>
        <v>20</v>
      </c>
    </row>
    <row r="16" spans="1:7" ht="15">
      <c r="A16" s="98" t="s">
        <v>29</v>
      </c>
      <c r="B16" s="96" t="s">
        <v>30</v>
      </c>
      <c r="C16" s="97">
        <v>170</v>
      </c>
      <c r="D16" s="97">
        <v>120</v>
      </c>
      <c r="E16" s="97">
        <v>0</v>
      </c>
      <c r="F16" s="97">
        <v>0</v>
      </c>
      <c r="G16" s="94">
        <f t="shared" si="5"/>
        <v>290</v>
      </c>
    </row>
    <row r="17" spans="1:7" ht="15">
      <c r="A17" s="95" t="s">
        <v>31</v>
      </c>
      <c r="B17" s="96" t="s">
        <v>32</v>
      </c>
      <c r="C17" s="97">
        <v>120</v>
      </c>
      <c r="D17" s="97">
        <v>70</v>
      </c>
      <c r="E17" s="97">
        <v>40</v>
      </c>
      <c r="F17" s="97">
        <v>70</v>
      </c>
      <c r="G17" s="94">
        <f t="shared" si="5"/>
        <v>300</v>
      </c>
    </row>
    <row r="18" spans="1:7" ht="15">
      <c r="A18" s="95" t="s">
        <v>33</v>
      </c>
      <c r="B18" s="96" t="s">
        <v>34</v>
      </c>
      <c r="C18" s="97">
        <v>0</v>
      </c>
      <c r="D18" s="97">
        <v>0</v>
      </c>
      <c r="E18" s="97">
        <v>20</v>
      </c>
      <c r="F18" s="97">
        <v>10</v>
      </c>
      <c r="G18" s="94">
        <f t="shared" si="5"/>
        <v>30</v>
      </c>
    </row>
    <row r="20" spans="1:7" ht="15">
      <c r="A20" s="99" t="s">
        <v>35</v>
      </c>
      <c r="B20" s="100" t="s">
        <v>36</v>
      </c>
      <c r="C20" s="101">
        <f>SUM(C21:C23)</f>
        <v>0</v>
      </c>
      <c r="D20" s="101">
        <f t="shared" ref="D20:F20" si="6">SUM(D21:D23)</f>
        <v>40</v>
      </c>
      <c r="E20" s="101">
        <f t="shared" si="6"/>
        <v>60</v>
      </c>
      <c r="F20" s="101">
        <f t="shared" si="6"/>
        <v>80</v>
      </c>
      <c r="G20" s="101">
        <f>SUM(D20:F20)</f>
        <v>180</v>
      </c>
    </row>
    <row r="21" spans="1:7" ht="15">
      <c r="A21" s="102" t="s">
        <v>37</v>
      </c>
      <c r="B21" s="103" t="s">
        <v>38</v>
      </c>
      <c r="C21" s="104">
        <v>0</v>
      </c>
      <c r="D21" s="104">
        <v>35</v>
      </c>
      <c r="E21" s="104">
        <v>30</v>
      </c>
      <c r="F21" s="104">
        <v>65</v>
      </c>
      <c r="G21" s="101">
        <f t="shared" ref="G21:G23" si="7">SUM(D21:F21)</f>
        <v>130</v>
      </c>
    </row>
    <row r="22" spans="1:7" ht="15">
      <c r="A22" s="105" t="s">
        <v>39</v>
      </c>
      <c r="B22" s="103" t="s">
        <v>40</v>
      </c>
      <c r="C22" s="104">
        <v>0</v>
      </c>
      <c r="D22" s="104">
        <v>0</v>
      </c>
      <c r="E22" s="104">
        <v>30</v>
      </c>
      <c r="F22" s="104">
        <v>15</v>
      </c>
      <c r="G22" s="101">
        <f t="shared" si="7"/>
        <v>45</v>
      </c>
    </row>
    <row r="23" spans="1:7" ht="15">
      <c r="A23" s="102" t="s">
        <v>41</v>
      </c>
      <c r="B23" s="103" t="s">
        <v>42</v>
      </c>
      <c r="C23" s="104">
        <v>0</v>
      </c>
      <c r="D23" s="104">
        <v>5</v>
      </c>
      <c r="E23" s="104">
        <v>0</v>
      </c>
      <c r="F23" s="104">
        <v>0</v>
      </c>
      <c r="G23" s="101">
        <f t="shared" si="7"/>
        <v>5</v>
      </c>
    </row>
    <row r="25" spans="1:7">
      <c r="A25" s="106" t="s">
        <v>43</v>
      </c>
      <c r="B25" s="107"/>
      <c r="C25" s="108">
        <f>SUM(C2,C8,C14,C20)</f>
        <v>520</v>
      </c>
      <c r="D25" s="108">
        <f t="shared" ref="D25:G25" si="8">SUM(D2,D8,D14,D20)</f>
        <v>520</v>
      </c>
      <c r="E25" s="108">
        <f t="shared" si="8"/>
        <v>200</v>
      </c>
      <c r="F25" s="108">
        <f t="shared" si="8"/>
        <v>200</v>
      </c>
      <c r="G25" s="109">
        <f t="shared" si="8"/>
        <v>1440</v>
      </c>
    </row>
  </sheetData>
  <pageMargins left="0.7" right="0.7" top="0.78740157499999996" bottom="0.78740157499999996" header="0.3" footer="0.3"/>
  <pageSetup paperSize="9" orientation="landscape" horizontalDpi="0" verticalDpi="0"/>
  <headerFooter>
    <oddHeader>&amp;CTableau des leçons - école professionnelle</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C47F8-C3D1-ED4E-B2B1-B0C161549688}">
  <dimension ref="A1:J11"/>
  <sheetViews>
    <sheetView zoomScaleNormal="100" zoomScalePageLayoutView="156" workbookViewId="0">
      <selection activeCell="I2" sqref="I2"/>
    </sheetView>
  </sheetViews>
  <sheetFormatPr defaultColWidth="10.875" defaultRowHeight="11.1"/>
  <cols>
    <col min="1" max="1" width="9.125" style="48" customWidth="1"/>
    <col min="2" max="2" width="10" style="48" customWidth="1"/>
    <col min="3" max="3" width="3.625" style="48" customWidth="1"/>
    <col min="4" max="4" width="13.375" style="48" customWidth="1"/>
    <col min="5" max="5" width="15" style="48" customWidth="1"/>
    <col min="6" max="6" width="5.875" style="57" customWidth="1"/>
    <col min="7" max="7" width="1.625" style="48" customWidth="1"/>
    <col min="8" max="8" width="21.625" style="48" customWidth="1"/>
    <col min="9" max="9" width="33.375" style="48" customWidth="1"/>
    <col min="10" max="10" width="25" style="48" customWidth="1"/>
    <col min="11" max="16384" width="10.875" style="48"/>
  </cols>
  <sheetData>
    <row r="1" spans="1:10">
      <c r="A1" s="153" t="s">
        <v>219</v>
      </c>
      <c r="B1" s="153"/>
      <c r="C1" s="153"/>
      <c r="D1" s="153"/>
      <c r="E1" s="153"/>
      <c r="F1" s="153"/>
      <c r="G1" s="153"/>
      <c r="H1" s="153"/>
      <c r="I1" s="153"/>
    </row>
    <row r="2" spans="1:10" ht="24">
      <c r="A2" s="49" t="s">
        <v>220</v>
      </c>
      <c r="B2" s="49" t="s">
        <v>221</v>
      </c>
      <c r="C2" s="50" t="s">
        <v>222</v>
      </c>
      <c r="D2" s="50" t="s">
        <v>223</v>
      </c>
      <c r="E2" s="49" t="s">
        <v>224</v>
      </c>
      <c r="F2" s="51" t="s">
        <v>225</v>
      </c>
      <c r="G2" s="49"/>
      <c r="H2" s="50" t="s">
        <v>262</v>
      </c>
      <c r="I2" s="49" t="s">
        <v>227</v>
      </c>
    </row>
    <row r="3" spans="1:10" ht="26.1" customHeight="1">
      <c r="A3" s="53" t="s">
        <v>62</v>
      </c>
      <c r="B3" s="164" t="s">
        <v>348</v>
      </c>
      <c r="C3" s="55"/>
      <c r="D3" s="162" t="s">
        <v>170</v>
      </c>
      <c r="E3" s="110" t="s">
        <v>171</v>
      </c>
      <c r="F3" s="57">
        <v>10</v>
      </c>
      <c r="H3" s="154" t="s">
        <v>349</v>
      </c>
      <c r="I3" s="141" t="s">
        <v>350</v>
      </c>
      <c r="J3" s="141" t="s">
        <v>232</v>
      </c>
    </row>
    <row r="4" spans="1:10" ht="26.1" customHeight="1">
      <c r="A4" s="53"/>
      <c r="B4" s="164"/>
      <c r="C4" s="53"/>
      <c r="D4" s="162"/>
      <c r="E4" s="110" t="s">
        <v>260</v>
      </c>
      <c r="F4" s="57">
        <v>10</v>
      </c>
      <c r="H4" s="158"/>
      <c r="I4" s="157"/>
      <c r="J4" s="141"/>
    </row>
    <row r="5" spans="1:10" ht="33.950000000000003" customHeight="1">
      <c r="A5" s="53"/>
      <c r="B5" s="53"/>
      <c r="C5" s="53"/>
      <c r="D5" s="162"/>
      <c r="E5" s="110" t="s">
        <v>173</v>
      </c>
      <c r="F5" s="57">
        <v>20</v>
      </c>
      <c r="H5" s="158"/>
      <c r="I5" s="157"/>
      <c r="J5" s="141"/>
    </row>
    <row r="6" spans="1:10" ht="26.1" customHeight="1">
      <c r="A6" s="53"/>
      <c r="B6" s="53"/>
      <c r="C6" s="53" t="s">
        <v>240</v>
      </c>
      <c r="D6" s="110" t="s">
        <v>233</v>
      </c>
      <c r="E6" s="110" t="s">
        <v>200</v>
      </c>
      <c r="F6" s="57">
        <v>30</v>
      </c>
      <c r="H6" s="158"/>
      <c r="I6" s="157"/>
    </row>
    <row r="7" spans="1:10" ht="35.1" customHeight="1">
      <c r="A7" s="53"/>
      <c r="B7" s="53"/>
      <c r="C7" s="53" t="s">
        <v>303</v>
      </c>
      <c r="D7" s="149" t="s">
        <v>205</v>
      </c>
      <c r="E7" s="70" t="s">
        <v>206</v>
      </c>
      <c r="F7" s="57">
        <v>20</v>
      </c>
      <c r="H7" s="158"/>
      <c r="I7" s="157"/>
    </row>
    <row r="8" spans="1:10" ht="33.950000000000003" customHeight="1">
      <c r="A8" s="53"/>
      <c r="B8" s="53"/>
      <c r="C8" s="53"/>
      <c r="D8" s="149"/>
      <c r="E8" s="70" t="s">
        <v>207</v>
      </c>
      <c r="F8" s="57">
        <v>10</v>
      </c>
      <c r="H8" s="158"/>
      <c r="I8" s="157"/>
    </row>
    <row r="9" spans="1:10">
      <c r="D9" s="49"/>
      <c r="E9" s="60" t="s">
        <v>4</v>
      </c>
      <c r="F9" s="51">
        <f>SUM(F3:F8)</f>
        <v>100</v>
      </c>
    </row>
    <row r="11" spans="1:10">
      <c r="D11" s="75"/>
      <c r="E11" s="66" t="s">
        <v>351</v>
      </c>
      <c r="F11" s="67">
        <f>SUM(F9)</f>
        <v>100</v>
      </c>
    </row>
  </sheetData>
  <mergeCells count="7">
    <mergeCell ref="A1:I1"/>
    <mergeCell ref="J3:J5"/>
    <mergeCell ref="H3:H8"/>
    <mergeCell ref="D7:D8"/>
    <mergeCell ref="D3:D5"/>
    <mergeCell ref="I3:I8"/>
    <mergeCell ref="B3:B4"/>
  </mergeCells>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754F0-FA74-994C-A386-325D5839B686}">
  <dimension ref="A1:J12"/>
  <sheetViews>
    <sheetView zoomScale="108" zoomScaleNormal="108" zoomScalePageLayoutView="150" workbookViewId="0">
      <selection activeCell="I2" sqref="I2"/>
    </sheetView>
  </sheetViews>
  <sheetFormatPr defaultColWidth="11" defaultRowHeight="11.1"/>
  <cols>
    <col min="1" max="1" width="9.125" style="48" customWidth="1"/>
    <col min="2" max="2" width="10" style="48" customWidth="1"/>
    <col min="3" max="3" width="5" style="48" customWidth="1"/>
    <col min="4" max="4" width="13.375" style="48" customWidth="1"/>
    <col min="5" max="5" width="15" style="48" customWidth="1"/>
    <col min="6" max="6" width="5.875" style="57" customWidth="1"/>
    <col min="7" max="7" width="1.625" style="48" customWidth="1"/>
    <col min="8" max="8" width="21.625" style="48" customWidth="1"/>
    <col min="9" max="9" width="33.375" style="48" customWidth="1"/>
    <col min="10" max="10" width="24.875" style="48" customWidth="1"/>
    <col min="11" max="16384" width="11" style="48"/>
  </cols>
  <sheetData>
    <row r="1" spans="1:10">
      <c r="A1" s="153" t="s">
        <v>219</v>
      </c>
      <c r="B1" s="153"/>
      <c r="C1" s="153"/>
      <c r="D1" s="153"/>
      <c r="E1" s="153"/>
      <c r="F1" s="153"/>
      <c r="G1" s="153"/>
      <c r="H1" s="153"/>
      <c r="I1" s="153"/>
    </row>
    <row r="2" spans="1:10" ht="26.1" customHeight="1">
      <c r="A2" s="49" t="s">
        <v>220</v>
      </c>
      <c r="B2" s="49" t="s">
        <v>221</v>
      </c>
      <c r="C2" s="50" t="s">
        <v>222</v>
      </c>
      <c r="D2" s="50" t="s">
        <v>223</v>
      </c>
      <c r="E2" s="49" t="s">
        <v>224</v>
      </c>
      <c r="F2" s="51" t="s">
        <v>225</v>
      </c>
      <c r="G2" s="49"/>
      <c r="H2" s="50" t="s">
        <v>262</v>
      </c>
      <c r="I2" s="49" t="s">
        <v>227</v>
      </c>
    </row>
    <row r="3" spans="1:10" ht="26.1" customHeight="1">
      <c r="A3" s="48" t="s">
        <v>63</v>
      </c>
      <c r="B3" s="164" t="s">
        <v>352</v>
      </c>
      <c r="C3" s="53" t="s">
        <v>240</v>
      </c>
      <c r="D3" s="110" t="s">
        <v>233</v>
      </c>
      <c r="E3" s="110" t="s">
        <v>200</v>
      </c>
      <c r="F3" s="57">
        <v>40</v>
      </c>
      <c r="H3" s="154" t="s">
        <v>353</v>
      </c>
      <c r="I3" s="150" t="s">
        <v>354</v>
      </c>
      <c r="J3" s="141" t="s">
        <v>232</v>
      </c>
    </row>
    <row r="4" spans="1:10" ht="27" customHeight="1">
      <c r="B4" s="164"/>
      <c r="D4" s="149" t="s">
        <v>346</v>
      </c>
      <c r="E4" s="110" t="s">
        <v>202</v>
      </c>
      <c r="F4" s="57">
        <v>5</v>
      </c>
      <c r="H4" s="158"/>
      <c r="I4" s="141"/>
      <c r="J4" s="141"/>
    </row>
    <row r="5" spans="1:10" ht="36" customHeight="1">
      <c r="D5" s="149"/>
      <c r="E5" s="110" t="s">
        <v>203</v>
      </c>
      <c r="F5" s="57">
        <v>5</v>
      </c>
      <c r="H5" s="158"/>
      <c r="I5" s="141"/>
      <c r="J5" s="141"/>
    </row>
    <row r="6" spans="1:10" ht="57.95" customHeight="1">
      <c r="C6" s="48" t="s">
        <v>303</v>
      </c>
      <c r="D6" s="70" t="s">
        <v>205</v>
      </c>
      <c r="E6" s="70" t="s">
        <v>206</v>
      </c>
      <c r="F6" s="57">
        <v>35</v>
      </c>
      <c r="H6" s="158"/>
      <c r="I6" s="141"/>
    </row>
    <row r="7" spans="1:10" ht="21" customHeight="1">
      <c r="D7" s="149" t="s">
        <v>209</v>
      </c>
      <c r="E7" s="70" t="s">
        <v>210</v>
      </c>
      <c r="F7" s="57">
        <v>5</v>
      </c>
      <c r="H7" s="158"/>
      <c r="I7" s="141"/>
    </row>
    <row r="8" spans="1:10" ht="33.950000000000003" customHeight="1">
      <c r="D8" s="149"/>
      <c r="E8" s="70" t="s">
        <v>211</v>
      </c>
      <c r="F8" s="57">
        <v>5</v>
      </c>
      <c r="H8" s="158"/>
      <c r="I8" s="141"/>
    </row>
    <row r="9" spans="1:10" ht="56.1" customHeight="1">
      <c r="D9" s="149"/>
      <c r="E9" s="70" t="s">
        <v>212</v>
      </c>
      <c r="F9" s="57">
        <v>5</v>
      </c>
      <c r="H9" s="158"/>
      <c r="I9" s="141"/>
    </row>
    <row r="10" spans="1:10">
      <c r="D10" s="49"/>
      <c r="E10" s="60" t="s">
        <v>4</v>
      </c>
      <c r="F10" s="51">
        <f>SUM(F3:F9)</f>
        <v>100</v>
      </c>
    </row>
    <row r="12" spans="1:10">
      <c r="D12" s="75"/>
      <c r="E12" s="66" t="s">
        <v>355</v>
      </c>
      <c r="F12" s="67">
        <f>SUM(F10)</f>
        <v>100</v>
      </c>
    </row>
  </sheetData>
  <mergeCells count="7">
    <mergeCell ref="A1:I1"/>
    <mergeCell ref="J3:J5"/>
    <mergeCell ref="B3:B4"/>
    <mergeCell ref="H3:H9"/>
    <mergeCell ref="D4:D5"/>
    <mergeCell ref="D7:D9"/>
    <mergeCell ref="I3:I9"/>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EEC29-37B2-7445-9A0C-A4C250E8E613}">
  <dimension ref="A1:H14"/>
  <sheetViews>
    <sheetView zoomScale="150" zoomScaleNormal="150" workbookViewId="0">
      <selection activeCell="C10" sqref="C10"/>
    </sheetView>
  </sheetViews>
  <sheetFormatPr defaultColWidth="11" defaultRowHeight="15.95"/>
  <sheetData>
    <row r="1" spans="1:8" ht="17.100000000000001" thickBot="1">
      <c r="A1" s="134" t="s">
        <v>44</v>
      </c>
      <c r="B1" s="135"/>
      <c r="C1" s="136" t="s">
        <v>45</v>
      </c>
      <c r="D1" s="135"/>
      <c r="E1" s="136" t="s">
        <v>46</v>
      </c>
      <c r="F1" s="135"/>
      <c r="G1" s="136" t="s">
        <v>47</v>
      </c>
      <c r="H1" s="134"/>
    </row>
    <row r="2" spans="1:8" ht="18" thickTop="1" thickBot="1">
      <c r="A2" s="114" t="s">
        <v>48</v>
      </c>
      <c r="B2" s="114" t="s">
        <v>49</v>
      </c>
      <c r="C2" s="114" t="s">
        <v>50</v>
      </c>
      <c r="D2" s="114" t="s">
        <v>51</v>
      </c>
      <c r="E2" s="114" t="s">
        <v>52</v>
      </c>
      <c r="F2" s="114" t="s">
        <v>53</v>
      </c>
      <c r="G2" s="115" t="s">
        <v>54</v>
      </c>
      <c r="H2" s="116" t="s">
        <v>55</v>
      </c>
    </row>
    <row r="3" spans="1:8" ht="15.95" customHeight="1">
      <c r="A3" s="129" t="s">
        <v>56</v>
      </c>
      <c r="B3" s="118" t="s">
        <v>57</v>
      </c>
      <c r="C3" s="118" t="s">
        <v>58</v>
      </c>
      <c r="D3" s="118" t="s">
        <v>59</v>
      </c>
      <c r="E3" s="118" t="s">
        <v>60</v>
      </c>
      <c r="F3" s="118" t="s">
        <v>61</v>
      </c>
      <c r="G3" s="117" t="s">
        <v>62</v>
      </c>
      <c r="H3" s="121" t="s">
        <v>63</v>
      </c>
    </row>
    <row r="4" spans="1:8" ht="24.95" thickBot="1">
      <c r="A4" s="119" t="s">
        <v>64</v>
      </c>
      <c r="B4" s="119" t="s">
        <v>65</v>
      </c>
      <c r="C4" s="119" t="s">
        <v>66</v>
      </c>
      <c r="D4" s="119" t="s">
        <v>67</v>
      </c>
      <c r="E4" s="119" t="s">
        <v>68</v>
      </c>
      <c r="F4" s="119" t="s">
        <v>69</v>
      </c>
      <c r="G4" s="120" t="s">
        <v>70</v>
      </c>
      <c r="H4" s="122" t="s">
        <v>71</v>
      </c>
    </row>
    <row r="5" spans="1:8">
      <c r="A5" s="129" t="s">
        <v>72</v>
      </c>
      <c r="B5" s="118" t="s">
        <v>73</v>
      </c>
      <c r="C5" s="118" t="s">
        <v>74</v>
      </c>
      <c r="D5" s="118" t="s">
        <v>75</v>
      </c>
      <c r="E5" s="118" t="s">
        <v>76</v>
      </c>
      <c r="F5" s="137"/>
      <c r="G5" s="139"/>
      <c r="H5" s="132"/>
    </row>
    <row r="6" spans="1:8" ht="36.950000000000003" thickBot="1">
      <c r="A6" s="119" t="s">
        <v>77</v>
      </c>
      <c r="B6" s="119" t="s">
        <v>78</v>
      </c>
      <c r="C6" s="119" t="s">
        <v>79</v>
      </c>
      <c r="D6" s="119" t="s">
        <v>80</v>
      </c>
      <c r="E6" s="119" t="s">
        <v>81</v>
      </c>
      <c r="F6" s="138"/>
      <c r="G6" s="140"/>
      <c r="H6" s="133"/>
    </row>
    <row r="7" spans="1:8">
      <c r="A7" s="129" t="s">
        <v>82</v>
      </c>
      <c r="B7" s="130" t="s">
        <v>83</v>
      </c>
      <c r="C7" s="118" t="s">
        <v>84</v>
      </c>
      <c r="D7" s="118" t="s">
        <v>85</v>
      </c>
      <c r="E7" s="137"/>
      <c r="F7" s="137"/>
      <c r="G7" s="139"/>
      <c r="H7" s="132"/>
    </row>
    <row r="8" spans="1:8" ht="24.95" thickBot="1">
      <c r="A8" s="119" t="s">
        <v>86</v>
      </c>
      <c r="B8" s="131" t="s">
        <v>87</v>
      </c>
      <c r="C8" s="119" t="s">
        <v>88</v>
      </c>
      <c r="D8" s="119" t="s">
        <v>89</v>
      </c>
      <c r="E8" s="138"/>
      <c r="F8" s="138"/>
      <c r="G8" s="140"/>
      <c r="H8" s="133"/>
    </row>
    <row r="9" spans="1:8">
      <c r="A9" s="129" t="s">
        <v>90</v>
      </c>
      <c r="B9" s="118" t="s">
        <v>91</v>
      </c>
      <c r="C9" s="118" t="s">
        <v>92</v>
      </c>
      <c r="D9" s="118" t="s">
        <v>93</v>
      </c>
      <c r="E9" s="137"/>
      <c r="F9" s="137"/>
      <c r="G9" s="139"/>
      <c r="H9" s="132"/>
    </row>
    <row r="10" spans="1:8" ht="24.95" thickBot="1">
      <c r="A10" s="119" t="s">
        <v>94</v>
      </c>
      <c r="B10" s="119" t="s">
        <v>95</v>
      </c>
      <c r="C10" s="119" t="s">
        <v>96</v>
      </c>
      <c r="D10" s="119" t="s">
        <v>97</v>
      </c>
      <c r="E10" s="138"/>
      <c r="F10" s="138"/>
      <c r="G10" s="140"/>
      <c r="H10" s="133"/>
    </row>
    <row r="11" spans="1:8">
      <c r="A11" s="129" t="s">
        <v>98</v>
      </c>
      <c r="B11" s="137"/>
      <c r="C11" s="118" t="s">
        <v>99</v>
      </c>
      <c r="D11" s="137"/>
      <c r="E11" s="137"/>
      <c r="F11" s="137"/>
      <c r="G11" s="139"/>
      <c r="H11" s="132"/>
    </row>
    <row r="12" spans="1:8" ht="24.95" thickBot="1">
      <c r="A12" s="119" t="s">
        <v>100</v>
      </c>
      <c r="B12" s="138"/>
      <c r="C12" s="119" t="s">
        <v>101</v>
      </c>
      <c r="D12" s="138"/>
      <c r="E12" s="138"/>
      <c r="F12" s="138"/>
      <c r="G12" s="140"/>
      <c r="H12" s="133"/>
    </row>
    <row r="13" spans="1:8">
      <c r="A13" s="123" t="s">
        <v>102</v>
      </c>
      <c r="B13" s="123" t="s">
        <v>103</v>
      </c>
      <c r="C13" s="123" t="s">
        <v>104</v>
      </c>
      <c r="D13" s="123" t="s">
        <v>105</v>
      </c>
      <c r="E13" s="123" t="s">
        <v>106</v>
      </c>
      <c r="F13" s="137"/>
      <c r="G13" s="139"/>
      <c r="H13" s="132"/>
    </row>
    <row r="14" spans="1:8" ht="17.100000000000001" thickBot="1">
      <c r="A14" s="124" t="s">
        <v>107</v>
      </c>
      <c r="B14" s="124" t="s">
        <v>108</v>
      </c>
      <c r="C14" s="124" t="s">
        <v>109</v>
      </c>
      <c r="D14" s="124" t="s">
        <v>110</v>
      </c>
      <c r="E14" s="124" t="s">
        <v>111</v>
      </c>
      <c r="F14" s="138"/>
      <c r="G14" s="140"/>
      <c r="H14" s="133"/>
    </row>
  </sheetData>
  <mergeCells count="24">
    <mergeCell ref="F13:F14"/>
    <mergeCell ref="G13:G14"/>
    <mergeCell ref="H13:H14"/>
    <mergeCell ref="E9:E10"/>
    <mergeCell ref="F9:F10"/>
    <mergeCell ref="G9:G10"/>
    <mergeCell ref="H9:H10"/>
    <mergeCell ref="B11:B12"/>
    <mergeCell ref="D11:D12"/>
    <mergeCell ref="E11:E12"/>
    <mergeCell ref="F11:F12"/>
    <mergeCell ref="G11:G12"/>
    <mergeCell ref="H11:H12"/>
    <mergeCell ref="H7:H8"/>
    <mergeCell ref="A1:B1"/>
    <mergeCell ref="C1:D1"/>
    <mergeCell ref="E1:F1"/>
    <mergeCell ref="G1:H1"/>
    <mergeCell ref="F5:F6"/>
    <mergeCell ref="G5:G6"/>
    <mergeCell ref="H5:H6"/>
    <mergeCell ref="E7:E8"/>
    <mergeCell ref="F7:F8"/>
    <mergeCell ref="G7:G8"/>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3431E-7418-9045-8A21-2510573D38D6}">
  <sheetPr>
    <pageSetUpPr fitToPage="1"/>
  </sheetPr>
  <dimension ref="A1:M167"/>
  <sheetViews>
    <sheetView zoomScale="120" zoomScaleNormal="120" workbookViewId="0">
      <pane ySplit="1" topLeftCell="A149" activePane="bottomLeft" state="frozen"/>
      <selection pane="bottomLeft" activeCell="D161" sqref="D161"/>
      <selection activeCell="L42" sqref="L42"/>
    </sheetView>
  </sheetViews>
  <sheetFormatPr defaultColWidth="10.875" defaultRowHeight="14.1"/>
  <cols>
    <col min="1" max="1" width="50" style="20" customWidth="1"/>
    <col min="2" max="9" width="8.375" style="9" customWidth="1"/>
    <col min="10" max="10" width="8.375" style="7" customWidth="1"/>
    <col min="11" max="16384" width="10.875" style="4"/>
  </cols>
  <sheetData>
    <row r="1" spans="1:13" ht="30">
      <c r="A1" s="1" t="s">
        <v>112</v>
      </c>
      <c r="B1" s="2" t="s">
        <v>113</v>
      </c>
      <c r="C1" s="2" t="s">
        <v>114</v>
      </c>
      <c r="D1" s="2" t="s">
        <v>115</v>
      </c>
      <c r="E1" s="2" t="s">
        <v>116</v>
      </c>
      <c r="F1" s="2" t="s">
        <v>117</v>
      </c>
      <c r="G1" s="2" t="s">
        <v>118</v>
      </c>
      <c r="H1" s="2" t="s">
        <v>119</v>
      </c>
      <c r="I1" s="2" t="s">
        <v>120</v>
      </c>
      <c r="J1" s="2" t="s">
        <v>121</v>
      </c>
      <c r="K1" s="3"/>
    </row>
    <row r="2" spans="1:13" ht="30">
      <c r="A2" s="5" t="s">
        <v>122</v>
      </c>
      <c r="B2" s="6">
        <f>SUM(B4,B14,B21,B39)</f>
        <v>20</v>
      </c>
      <c r="C2" s="6">
        <f t="shared" ref="C2:J2" si="0">SUM(C4,C14,C21,C39)</f>
        <v>20</v>
      </c>
      <c r="D2" s="6">
        <f t="shared" si="0"/>
        <v>40</v>
      </c>
      <c r="E2" s="6">
        <f t="shared" si="0"/>
        <v>80</v>
      </c>
      <c r="F2" s="6">
        <f t="shared" si="0"/>
        <v>0</v>
      </c>
      <c r="G2" s="6">
        <f t="shared" si="0"/>
        <v>0</v>
      </c>
      <c r="H2" s="6">
        <f t="shared" si="0"/>
        <v>0</v>
      </c>
      <c r="I2" s="6">
        <f t="shared" si="0"/>
        <v>0</v>
      </c>
      <c r="J2" s="6">
        <f t="shared" si="0"/>
        <v>160</v>
      </c>
      <c r="K2" s="7"/>
    </row>
    <row r="3" spans="1:13">
      <c r="A3" s="8"/>
      <c r="K3" s="9"/>
      <c r="L3" s="9"/>
      <c r="M3" s="10"/>
    </row>
    <row r="4" spans="1:13" ht="15">
      <c r="A4" s="11" t="s">
        <v>123</v>
      </c>
      <c r="B4" s="12">
        <f>SUM(B5,B7,B10)</f>
        <v>0</v>
      </c>
      <c r="C4" s="12">
        <f t="shared" ref="C4:I4" si="1">SUM(C5,C7,C10)</f>
        <v>20</v>
      </c>
      <c r="D4" s="12">
        <f t="shared" si="1"/>
        <v>10</v>
      </c>
      <c r="E4" s="12">
        <f t="shared" si="1"/>
        <v>20</v>
      </c>
      <c r="F4" s="12">
        <f t="shared" si="1"/>
        <v>0</v>
      </c>
      <c r="G4" s="12">
        <f t="shared" si="1"/>
        <v>0</v>
      </c>
      <c r="H4" s="12">
        <f t="shared" si="1"/>
        <v>0</v>
      </c>
      <c r="I4" s="12">
        <f t="shared" si="1"/>
        <v>0</v>
      </c>
      <c r="J4" s="13">
        <f>SUM(B4:I4)</f>
        <v>50</v>
      </c>
      <c r="K4" s="9"/>
      <c r="L4" s="111"/>
      <c r="M4" s="10" t="s">
        <v>124</v>
      </c>
    </row>
    <row r="5" spans="1:13" ht="15">
      <c r="A5" s="14" t="s">
        <v>125</v>
      </c>
      <c r="C5" s="112">
        <v>10</v>
      </c>
      <c r="D5" s="112">
        <v>10</v>
      </c>
      <c r="K5" s="9"/>
      <c r="L5" s="15"/>
      <c r="M5" s="10" t="s">
        <v>126</v>
      </c>
    </row>
    <row r="6" spans="1:13" ht="15">
      <c r="A6" s="14" t="s">
        <v>125</v>
      </c>
      <c r="B6" s="16" t="s">
        <v>127</v>
      </c>
      <c r="C6" s="16" t="s">
        <v>128</v>
      </c>
      <c r="D6" s="16" t="s">
        <v>129</v>
      </c>
      <c r="E6" s="16" t="s">
        <v>130</v>
      </c>
      <c r="G6" s="16" t="s">
        <v>131</v>
      </c>
      <c r="K6" s="9"/>
      <c r="L6" s="17"/>
      <c r="M6" s="10" t="s">
        <v>132</v>
      </c>
    </row>
    <row r="7" spans="1:13" ht="15">
      <c r="A7" s="14" t="s">
        <v>133</v>
      </c>
      <c r="C7" s="112">
        <v>10</v>
      </c>
      <c r="E7" s="112">
        <v>10</v>
      </c>
      <c r="K7" s="9"/>
      <c r="M7" s="10"/>
    </row>
    <row r="8" spans="1:13" ht="15">
      <c r="A8" s="14" t="s">
        <v>134</v>
      </c>
      <c r="D8" s="18"/>
      <c r="E8" s="18"/>
      <c r="F8" s="18"/>
      <c r="G8" s="18"/>
      <c r="H8" s="18"/>
      <c r="K8" s="9"/>
    </row>
    <row r="9" spans="1:13" ht="15">
      <c r="A9" s="14" t="s">
        <v>135</v>
      </c>
      <c r="B9" s="16" t="s">
        <v>127</v>
      </c>
      <c r="C9" s="16" t="s">
        <v>128</v>
      </c>
      <c r="D9" s="16" t="s">
        <v>129</v>
      </c>
      <c r="E9" s="16" t="s">
        <v>130</v>
      </c>
      <c r="G9" s="16" t="s">
        <v>131</v>
      </c>
      <c r="K9" s="9"/>
    </row>
    <row r="10" spans="1:13" ht="15">
      <c r="A10" s="19" t="s">
        <v>136</v>
      </c>
      <c r="E10" s="112">
        <v>10</v>
      </c>
      <c r="K10" s="9"/>
    </row>
    <row r="11" spans="1:13" ht="15">
      <c r="A11" s="14" t="s">
        <v>137</v>
      </c>
      <c r="E11" s="18"/>
      <c r="F11" s="18"/>
      <c r="K11" s="9"/>
    </row>
    <row r="12" spans="1:13" ht="15">
      <c r="A12" s="14" t="s">
        <v>136</v>
      </c>
      <c r="B12" s="16" t="s">
        <v>127</v>
      </c>
      <c r="C12" s="16" t="s">
        <v>128</v>
      </c>
      <c r="D12" s="16" t="s">
        <v>129</v>
      </c>
      <c r="E12" s="16" t="s">
        <v>130</v>
      </c>
      <c r="G12" s="16" t="s">
        <v>131</v>
      </c>
      <c r="K12" s="9"/>
    </row>
    <row r="13" spans="1:13">
      <c r="K13" s="9"/>
      <c r="M13" s="10"/>
    </row>
    <row r="14" spans="1:13" ht="15">
      <c r="A14" s="21" t="s">
        <v>138</v>
      </c>
      <c r="B14" s="12">
        <f>SUM(B15)</f>
        <v>0</v>
      </c>
      <c r="C14" s="12">
        <f t="shared" ref="C14:I14" si="2">SUM(C15)</f>
        <v>0</v>
      </c>
      <c r="D14" s="12">
        <f t="shared" si="2"/>
        <v>10</v>
      </c>
      <c r="E14" s="12">
        <f t="shared" si="2"/>
        <v>0</v>
      </c>
      <c r="F14" s="12">
        <f t="shared" si="2"/>
        <v>0</v>
      </c>
      <c r="G14" s="12">
        <f t="shared" si="2"/>
        <v>0</v>
      </c>
      <c r="H14" s="12">
        <f t="shared" si="2"/>
        <v>0</v>
      </c>
      <c r="I14" s="12">
        <f t="shared" si="2"/>
        <v>0</v>
      </c>
      <c r="J14" s="13">
        <f>SUM(B14:I14)</f>
        <v>10</v>
      </c>
      <c r="K14" s="9"/>
    </row>
    <row r="15" spans="1:13" ht="15">
      <c r="A15" s="14" t="s">
        <v>139</v>
      </c>
      <c r="D15" s="112">
        <v>10</v>
      </c>
      <c r="K15" s="9"/>
      <c r="M15" s="10"/>
    </row>
    <row r="16" spans="1:13" ht="15">
      <c r="A16" s="14" t="s">
        <v>139</v>
      </c>
      <c r="D16" s="18"/>
      <c r="E16" s="18"/>
      <c r="F16" s="18"/>
      <c r="G16" s="18"/>
      <c r="H16" s="18"/>
      <c r="I16" s="18"/>
      <c r="K16" s="9"/>
    </row>
    <row r="17" spans="1:11" ht="15">
      <c r="A17" s="14" t="s">
        <v>139</v>
      </c>
      <c r="B17" s="16" t="s">
        <v>140</v>
      </c>
      <c r="K17" s="9"/>
    </row>
    <row r="18" spans="1:11" ht="15">
      <c r="A18" s="14" t="s">
        <v>141</v>
      </c>
      <c r="F18" s="18"/>
      <c r="G18" s="18"/>
      <c r="H18" s="18"/>
      <c r="K18" s="9"/>
    </row>
    <row r="19" spans="1:11" ht="30">
      <c r="A19" s="14" t="s">
        <v>142</v>
      </c>
      <c r="F19" s="18"/>
      <c r="G19" s="18"/>
      <c r="H19" s="18"/>
      <c r="K19" s="9"/>
    </row>
    <row r="20" spans="1:11">
      <c r="K20" s="9"/>
    </row>
    <row r="21" spans="1:11" ht="15">
      <c r="A21" s="21" t="s">
        <v>143</v>
      </c>
      <c r="B21" s="12">
        <f>SUM(B22,B25,B28,B31,B34,B35)</f>
        <v>20</v>
      </c>
      <c r="C21" s="12">
        <f t="shared" ref="C21:I21" si="3">SUM(C22,C25,C28,C31,C34,C35)</f>
        <v>0</v>
      </c>
      <c r="D21" s="12">
        <f t="shared" si="3"/>
        <v>20</v>
      </c>
      <c r="E21" s="12">
        <f t="shared" si="3"/>
        <v>20</v>
      </c>
      <c r="F21" s="12">
        <f t="shared" si="3"/>
        <v>0</v>
      </c>
      <c r="G21" s="12">
        <f t="shared" si="3"/>
        <v>0</v>
      </c>
      <c r="H21" s="12">
        <f t="shared" si="3"/>
        <v>0</v>
      </c>
      <c r="I21" s="12">
        <f t="shared" si="3"/>
        <v>0</v>
      </c>
      <c r="J21" s="13">
        <f>SUM(B21:I21)</f>
        <v>60</v>
      </c>
      <c r="K21" s="9"/>
    </row>
    <row r="22" spans="1:11" ht="15">
      <c r="A22" s="14" t="s">
        <v>144</v>
      </c>
      <c r="B22" s="112">
        <v>10</v>
      </c>
      <c r="C22" s="22"/>
      <c r="K22" s="9"/>
    </row>
    <row r="23" spans="1:11" ht="15">
      <c r="A23" s="14" t="s">
        <v>144</v>
      </c>
      <c r="B23" s="18"/>
      <c r="C23" s="18"/>
      <c r="D23" s="18"/>
      <c r="E23" s="18"/>
      <c r="F23" s="18"/>
      <c r="G23" s="18"/>
      <c r="K23" s="9"/>
    </row>
    <row r="24" spans="1:11" ht="15">
      <c r="A24" s="14" t="s">
        <v>144</v>
      </c>
      <c r="B24" s="16" t="s">
        <v>127</v>
      </c>
      <c r="C24" s="16" t="s">
        <v>128</v>
      </c>
      <c r="D24" s="16" t="s">
        <v>129</v>
      </c>
      <c r="E24" s="16" t="s">
        <v>130</v>
      </c>
      <c r="G24" s="16" t="s">
        <v>131</v>
      </c>
      <c r="K24" s="9"/>
    </row>
    <row r="25" spans="1:11" ht="15">
      <c r="A25" s="14" t="s">
        <v>145</v>
      </c>
      <c r="B25" s="112">
        <v>10</v>
      </c>
      <c r="C25" s="22"/>
      <c r="K25" s="9"/>
    </row>
    <row r="26" spans="1:11" ht="15">
      <c r="A26" s="14" t="s">
        <v>145</v>
      </c>
      <c r="B26" s="18"/>
      <c r="C26" s="18"/>
      <c r="D26" s="18"/>
      <c r="E26" s="18"/>
      <c r="F26" s="18"/>
      <c r="G26" s="18"/>
      <c r="K26" s="9"/>
    </row>
    <row r="27" spans="1:11" ht="15">
      <c r="A27" s="14" t="s">
        <v>145</v>
      </c>
      <c r="B27" s="16" t="s">
        <v>127</v>
      </c>
      <c r="C27" s="16" t="s">
        <v>128</v>
      </c>
      <c r="D27" s="16" t="s">
        <v>129</v>
      </c>
      <c r="E27" s="16" t="s">
        <v>130</v>
      </c>
      <c r="G27" s="16" t="s">
        <v>131</v>
      </c>
      <c r="K27" s="9"/>
    </row>
    <row r="28" spans="1:11" ht="15">
      <c r="A28" s="14" t="s">
        <v>146</v>
      </c>
      <c r="D28" s="112">
        <v>20</v>
      </c>
      <c r="K28" s="9"/>
    </row>
    <row r="29" spans="1:11" ht="15">
      <c r="A29" s="14" t="s">
        <v>146</v>
      </c>
      <c r="B29" s="18"/>
      <c r="C29" s="18"/>
      <c r="D29" s="18"/>
      <c r="E29" s="18"/>
      <c r="F29" s="18"/>
      <c r="K29" s="9"/>
    </row>
    <row r="30" spans="1:11" ht="15">
      <c r="A30" s="14" t="s">
        <v>146</v>
      </c>
      <c r="B30" s="16" t="s">
        <v>127</v>
      </c>
      <c r="C30" s="16" t="s">
        <v>128</v>
      </c>
      <c r="D30" s="16" t="s">
        <v>129</v>
      </c>
      <c r="E30" s="16" t="s">
        <v>130</v>
      </c>
      <c r="G30" s="16" t="s">
        <v>131</v>
      </c>
      <c r="K30" s="9"/>
    </row>
    <row r="31" spans="1:11" ht="15">
      <c r="A31" s="14" t="s">
        <v>147</v>
      </c>
      <c r="E31" s="112">
        <v>10</v>
      </c>
      <c r="K31" s="9"/>
    </row>
    <row r="32" spans="1:11" ht="15">
      <c r="A32" s="14" t="s">
        <v>147</v>
      </c>
      <c r="F32" s="18"/>
      <c r="G32" s="18"/>
      <c r="H32" s="18"/>
      <c r="K32" s="9"/>
    </row>
    <row r="33" spans="1:11" ht="15">
      <c r="A33" s="14" t="s">
        <v>147</v>
      </c>
      <c r="B33" s="16" t="s">
        <v>127</v>
      </c>
      <c r="C33" s="16" t="s">
        <v>128</v>
      </c>
      <c r="D33" s="16" t="s">
        <v>129</v>
      </c>
      <c r="E33" s="16" t="s">
        <v>130</v>
      </c>
      <c r="G33" s="16" t="s">
        <v>131</v>
      </c>
      <c r="K33" s="9"/>
    </row>
    <row r="34" spans="1:11">
      <c r="A34" s="14"/>
      <c r="E34" s="112">
        <v>5</v>
      </c>
      <c r="K34" s="9"/>
    </row>
    <row r="35" spans="1:11" ht="30">
      <c r="A35" s="14" t="s">
        <v>148</v>
      </c>
      <c r="E35" s="112">
        <v>5</v>
      </c>
      <c r="K35" s="9"/>
    </row>
    <row r="36" spans="1:11" ht="15">
      <c r="A36" s="14" t="s">
        <v>149</v>
      </c>
      <c r="B36" s="16" t="s">
        <v>127</v>
      </c>
      <c r="C36" s="16" t="s">
        <v>128</v>
      </c>
      <c r="D36" s="16" t="s">
        <v>129</v>
      </c>
      <c r="E36" s="16" t="s">
        <v>130</v>
      </c>
      <c r="G36" s="16" t="s">
        <v>131</v>
      </c>
      <c r="K36" s="9"/>
    </row>
    <row r="37" spans="1:11" ht="15">
      <c r="A37" s="14" t="s">
        <v>149</v>
      </c>
      <c r="E37" s="18"/>
      <c r="F37" s="18"/>
      <c r="G37" s="18"/>
      <c r="K37" s="9"/>
    </row>
    <row r="38" spans="1:11">
      <c r="K38" s="9"/>
    </row>
    <row r="39" spans="1:11" ht="30">
      <c r="A39" s="21" t="s">
        <v>150</v>
      </c>
      <c r="B39" s="12">
        <f>SUM(B40,B42)</f>
        <v>0</v>
      </c>
      <c r="C39" s="12">
        <f t="shared" ref="C39:I39" si="4">SUM(C40,C42)</f>
        <v>0</v>
      </c>
      <c r="D39" s="12">
        <f t="shared" si="4"/>
        <v>0</v>
      </c>
      <c r="E39" s="12">
        <f t="shared" si="4"/>
        <v>40</v>
      </c>
      <c r="F39" s="12">
        <f t="shared" si="4"/>
        <v>0</v>
      </c>
      <c r="G39" s="12">
        <f t="shared" si="4"/>
        <v>0</v>
      </c>
      <c r="H39" s="12">
        <f t="shared" si="4"/>
        <v>0</v>
      </c>
      <c r="I39" s="12">
        <f t="shared" si="4"/>
        <v>0</v>
      </c>
      <c r="J39" s="13">
        <f>SUM(B39:I39)</f>
        <v>40</v>
      </c>
      <c r="K39" s="9"/>
    </row>
    <row r="40" spans="1:11" ht="15">
      <c r="A40" s="19" t="s">
        <v>151</v>
      </c>
      <c r="E40" s="112">
        <v>20</v>
      </c>
      <c r="K40" s="9"/>
    </row>
    <row r="41" spans="1:11" ht="15">
      <c r="A41" s="19" t="s">
        <v>151</v>
      </c>
      <c r="E41" s="18"/>
      <c r="F41" s="18"/>
      <c r="G41" s="18"/>
      <c r="H41" s="18"/>
      <c r="K41" s="9"/>
    </row>
    <row r="42" spans="1:11" ht="15">
      <c r="A42" s="19" t="s">
        <v>152</v>
      </c>
      <c r="E42" s="112">
        <v>20</v>
      </c>
      <c r="K42" s="9"/>
    </row>
    <row r="43" spans="1:11" ht="15">
      <c r="A43" s="19" t="s">
        <v>153</v>
      </c>
      <c r="F43" s="18"/>
      <c r="G43" s="18"/>
      <c r="H43" s="18"/>
      <c r="K43" s="9"/>
    </row>
    <row r="44" spans="1:11">
      <c r="K44" s="9"/>
    </row>
    <row r="45" spans="1:11" ht="30">
      <c r="A45" s="23" t="s">
        <v>154</v>
      </c>
      <c r="B45" s="24">
        <f>SUM(B47,B57,B78,B89)</f>
        <v>110</v>
      </c>
      <c r="C45" s="24">
        <f t="shared" ref="C45:J45" si="5">SUM(C47,C57,C78,C89)</f>
        <v>70</v>
      </c>
      <c r="D45" s="24">
        <f>SUM(D47,D57,D78,D89)</f>
        <v>80</v>
      </c>
      <c r="E45" s="24">
        <f t="shared" si="5"/>
        <v>80</v>
      </c>
      <c r="F45" s="24">
        <f t="shared" si="5"/>
        <v>40</v>
      </c>
      <c r="G45" s="24">
        <f t="shared" si="5"/>
        <v>40</v>
      </c>
      <c r="H45" s="24">
        <f t="shared" si="5"/>
        <v>40</v>
      </c>
      <c r="I45" s="24">
        <f t="shared" si="5"/>
        <v>0</v>
      </c>
      <c r="J45" s="24">
        <f t="shared" si="5"/>
        <v>460</v>
      </c>
      <c r="K45" s="9"/>
    </row>
    <row r="46" spans="1:11">
      <c r="A46" s="25"/>
      <c r="K46" s="9"/>
    </row>
    <row r="47" spans="1:11" ht="15">
      <c r="A47" s="26" t="s">
        <v>155</v>
      </c>
      <c r="B47" s="27">
        <f>SUM(B48,B51,B54)</f>
        <v>20</v>
      </c>
      <c r="C47" s="27">
        <f t="shared" ref="C47:I47" si="6">SUM(C48,C51,C54)</f>
        <v>0</v>
      </c>
      <c r="D47" s="27">
        <f t="shared" si="6"/>
        <v>20</v>
      </c>
      <c r="E47" s="27">
        <f t="shared" si="6"/>
        <v>0</v>
      </c>
      <c r="F47" s="27">
        <f t="shared" si="6"/>
        <v>0</v>
      </c>
      <c r="G47" s="27">
        <f t="shared" si="6"/>
        <v>0</v>
      </c>
      <c r="H47" s="27">
        <f t="shared" si="6"/>
        <v>0</v>
      </c>
      <c r="I47" s="27">
        <f t="shared" si="6"/>
        <v>0</v>
      </c>
      <c r="J47" s="28">
        <f>SUM(B47:I47)</f>
        <v>40</v>
      </c>
      <c r="K47" s="9"/>
    </row>
    <row r="48" spans="1:11" ht="15">
      <c r="A48" s="29" t="s">
        <v>156</v>
      </c>
      <c r="B48" s="112">
        <v>10</v>
      </c>
      <c r="D48" s="112">
        <v>10</v>
      </c>
      <c r="K48" s="9"/>
    </row>
    <row r="49" spans="1:11" ht="15">
      <c r="A49" s="29" t="s">
        <v>156</v>
      </c>
      <c r="B49" s="18"/>
      <c r="C49" s="18"/>
      <c r="D49" s="18"/>
      <c r="E49" s="18"/>
      <c r="K49" s="9"/>
    </row>
    <row r="50" spans="1:11" ht="15">
      <c r="A50" s="29" t="s">
        <v>156</v>
      </c>
      <c r="B50" s="16" t="s">
        <v>140</v>
      </c>
      <c r="K50" s="9"/>
    </row>
    <row r="51" spans="1:11" ht="15">
      <c r="A51" s="29" t="s">
        <v>157</v>
      </c>
      <c r="B51" s="112">
        <v>5</v>
      </c>
      <c r="D51" s="112">
        <v>5</v>
      </c>
      <c r="K51" s="9"/>
    </row>
    <row r="52" spans="1:11" ht="15">
      <c r="A52" s="29" t="s">
        <v>157</v>
      </c>
      <c r="B52" s="18"/>
      <c r="C52" s="18"/>
      <c r="D52" s="18"/>
      <c r="E52" s="18"/>
      <c r="K52" s="9"/>
    </row>
    <row r="53" spans="1:11" ht="15">
      <c r="A53" s="29" t="s">
        <v>157</v>
      </c>
      <c r="B53" s="16" t="s">
        <v>140</v>
      </c>
      <c r="K53" s="9"/>
    </row>
    <row r="54" spans="1:11" ht="15">
      <c r="A54" s="29" t="s">
        <v>158</v>
      </c>
      <c r="B54" s="112">
        <v>5</v>
      </c>
      <c r="D54" s="112">
        <v>5</v>
      </c>
      <c r="K54" s="9"/>
    </row>
    <row r="55" spans="1:11" ht="15">
      <c r="A55" s="29" t="s">
        <v>158</v>
      </c>
      <c r="B55" s="18"/>
      <c r="C55" s="18"/>
      <c r="D55" s="18"/>
      <c r="E55" s="18"/>
      <c r="K55" s="9"/>
    </row>
    <row r="56" spans="1:11">
      <c r="K56" s="9"/>
    </row>
    <row r="57" spans="1:11" ht="15">
      <c r="A57" s="26" t="s">
        <v>159</v>
      </c>
      <c r="B57" s="27">
        <f>SUM(B58,B59,B60,B62,B63,B64,B65,B68,B71,B74)</f>
        <v>70</v>
      </c>
      <c r="C57" s="27">
        <f>SUM(C58,C59,C60,C62,C63,C64,C65,C68,C71,C74)</f>
        <v>50</v>
      </c>
      <c r="D57" s="27">
        <f>SUM(D58,D59,D60,D62,D63,D64,D65,D68,D71,D74)</f>
        <v>60</v>
      </c>
      <c r="E57" s="27">
        <f t="shared" ref="E57:I57" si="7">SUM(E58,E59,E60,E62,E63,E64,E65,E68,E71,E74)</f>
        <v>60</v>
      </c>
      <c r="F57" s="27">
        <f t="shared" si="7"/>
        <v>40</v>
      </c>
      <c r="G57" s="27">
        <f t="shared" si="7"/>
        <v>20</v>
      </c>
      <c r="H57" s="27">
        <f t="shared" si="7"/>
        <v>0</v>
      </c>
      <c r="I57" s="27">
        <f t="shared" si="7"/>
        <v>0</v>
      </c>
      <c r="J57" s="28">
        <f>SUM(B57:I57)</f>
        <v>300</v>
      </c>
      <c r="K57" s="9"/>
    </row>
    <row r="58" spans="1:11" ht="15">
      <c r="A58" s="29" t="s">
        <v>160</v>
      </c>
      <c r="B58" s="112">
        <v>40</v>
      </c>
      <c r="C58" s="113">
        <v>10</v>
      </c>
      <c r="K58" s="9"/>
    </row>
    <row r="59" spans="1:11" ht="15">
      <c r="A59" s="29" t="s">
        <v>161</v>
      </c>
      <c r="B59" s="113">
        <v>20</v>
      </c>
      <c r="K59" s="9"/>
    </row>
    <row r="60" spans="1:11" ht="15">
      <c r="A60" s="29" t="s">
        <v>162</v>
      </c>
      <c r="B60" s="112">
        <v>10</v>
      </c>
      <c r="D60" s="113">
        <v>20</v>
      </c>
      <c r="K60" s="9"/>
    </row>
    <row r="61" spans="1:11" ht="15">
      <c r="A61" s="29" t="s">
        <v>162</v>
      </c>
      <c r="B61" s="16" t="s">
        <v>140</v>
      </c>
      <c r="G61" s="16" t="s">
        <v>131</v>
      </c>
      <c r="K61" s="9"/>
    </row>
    <row r="62" spans="1:11" ht="15">
      <c r="A62" s="29" t="s">
        <v>163</v>
      </c>
      <c r="C62" s="113">
        <v>10</v>
      </c>
      <c r="K62" s="9"/>
    </row>
    <row r="63" spans="1:11" ht="15">
      <c r="A63" s="29" t="s">
        <v>164</v>
      </c>
      <c r="C63" s="113">
        <v>5</v>
      </c>
      <c r="K63" s="9"/>
    </row>
    <row r="64" spans="1:11" ht="30">
      <c r="A64" s="29" t="s">
        <v>165</v>
      </c>
      <c r="C64" s="113">
        <v>5</v>
      </c>
      <c r="K64" s="9"/>
    </row>
    <row r="65" spans="1:11" ht="15">
      <c r="A65" s="29" t="s">
        <v>166</v>
      </c>
      <c r="C65" s="112">
        <v>20</v>
      </c>
      <c r="E65" s="112">
        <v>10</v>
      </c>
      <c r="F65" s="112">
        <v>10</v>
      </c>
      <c r="K65" s="9"/>
    </row>
    <row r="66" spans="1:11" ht="15">
      <c r="A66" s="29" t="s">
        <v>166</v>
      </c>
      <c r="E66" s="18"/>
      <c r="F66" s="18"/>
      <c r="G66" s="18"/>
      <c r="K66" s="9"/>
    </row>
    <row r="67" spans="1:11" ht="15">
      <c r="A67" s="29" t="s">
        <v>166</v>
      </c>
      <c r="B67" s="16" t="s">
        <v>140</v>
      </c>
      <c r="G67" s="16" t="s">
        <v>131</v>
      </c>
      <c r="K67" s="9"/>
    </row>
    <row r="68" spans="1:11" ht="15">
      <c r="A68" s="29" t="s">
        <v>167</v>
      </c>
      <c r="D68" s="112">
        <v>20</v>
      </c>
      <c r="E68" s="112">
        <v>20</v>
      </c>
      <c r="F68" s="112">
        <v>10</v>
      </c>
      <c r="G68" s="112">
        <v>10</v>
      </c>
      <c r="K68" s="9"/>
    </row>
    <row r="69" spans="1:11" ht="15">
      <c r="A69" s="29" t="s">
        <v>167</v>
      </c>
      <c r="E69" s="18"/>
      <c r="F69" s="18"/>
      <c r="G69" s="18"/>
      <c r="K69" s="9"/>
    </row>
    <row r="70" spans="1:11" ht="15">
      <c r="A70" s="29" t="s">
        <v>167</v>
      </c>
      <c r="B70" s="16" t="s">
        <v>140</v>
      </c>
      <c r="G70" s="16" t="s">
        <v>131</v>
      </c>
      <c r="K70" s="9"/>
    </row>
    <row r="71" spans="1:11" ht="15">
      <c r="A71" s="29" t="s">
        <v>168</v>
      </c>
      <c r="D71" s="112">
        <v>20</v>
      </c>
      <c r="E71" s="112">
        <v>20</v>
      </c>
      <c r="F71" s="112">
        <v>10</v>
      </c>
      <c r="G71" s="112">
        <v>10</v>
      </c>
      <c r="K71" s="9"/>
    </row>
    <row r="72" spans="1:11" ht="15">
      <c r="A72" s="29" t="s">
        <v>168</v>
      </c>
      <c r="E72" s="18"/>
      <c r="F72" s="18"/>
      <c r="G72" s="18"/>
      <c r="K72" s="9"/>
    </row>
    <row r="73" spans="1:11" ht="15">
      <c r="A73" s="29" t="s">
        <v>168</v>
      </c>
      <c r="B73" s="16" t="s">
        <v>140</v>
      </c>
      <c r="G73" s="16" t="s">
        <v>131</v>
      </c>
      <c r="K73" s="9"/>
    </row>
    <row r="74" spans="1:11" ht="15">
      <c r="A74" s="29" t="s">
        <v>169</v>
      </c>
      <c r="E74" s="112">
        <v>10</v>
      </c>
      <c r="F74" s="112">
        <v>10</v>
      </c>
      <c r="G74" s="30"/>
      <c r="K74" s="9"/>
    </row>
    <row r="75" spans="1:11" ht="15">
      <c r="A75" s="29" t="s">
        <v>169</v>
      </c>
      <c r="E75" s="18"/>
      <c r="F75" s="18"/>
      <c r="G75" s="18"/>
      <c r="K75" s="9"/>
    </row>
    <row r="76" spans="1:11" ht="15">
      <c r="A76" s="29" t="s">
        <v>169</v>
      </c>
      <c r="B76" s="16" t="s">
        <v>140</v>
      </c>
      <c r="G76" s="16" t="s">
        <v>131</v>
      </c>
      <c r="K76" s="9"/>
    </row>
    <row r="77" spans="1:11">
      <c r="K77" s="9"/>
    </row>
    <row r="78" spans="1:11" ht="15">
      <c r="A78" s="26" t="s">
        <v>170</v>
      </c>
      <c r="B78" s="27">
        <f>SUM(B79,B82,B85)</f>
        <v>0</v>
      </c>
      <c r="C78" s="27">
        <f t="shared" ref="C78:I78" si="8">SUM(C79,C82,C85)</f>
        <v>0</v>
      </c>
      <c r="D78" s="27">
        <f t="shared" si="8"/>
        <v>0</v>
      </c>
      <c r="E78" s="27">
        <f t="shared" si="8"/>
        <v>20</v>
      </c>
      <c r="F78" s="27">
        <f t="shared" si="8"/>
        <v>0</v>
      </c>
      <c r="G78" s="27">
        <f t="shared" si="8"/>
        <v>0</v>
      </c>
      <c r="H78" s="27">
        <f t="shared" si="8"/>
        <v>40</v>
      </c>
      <c r="I78" s="27">
        <f t="shared" si="8"/>
        <v>0</v>
      </c>
      <c r="J78" s="28">
        <f>SUM(B78:I78)</f>
        <v>60</v>
      </c>
      <c r="K78" s="9"/>
    </row>
    <row r="79" spans="1:11" ht="15">
      <c r="A79" s="29" t="s">
        <v>171</v>
      </c>
      <c r="E79" s="112">
        <v>5</v>
      </c>
      <c r="H79" s="112">
        <v>10</v>
      </c>
      <c r="K79" s="9"/>
    </row>
    <row r="80" spans="1:11" ht="15">
      <c r="A80" s="29" t="s">
        <v>171</v>
      </c>
      <c r="E80" s="18"/>
      <c r="F80" s="18"/>
      <c r="G80" s="18"/>
      <c r="H80" s="18"/>
      <c r="I80" s="18"/>
      <c r="K80" s="9"/>
    </row>
    <row r="81" spans="1:11" ht="15">
      <c r="A81" s="29" t="s">
        <v>171</v>
      </c>
      <c r="B81" s="16" t="s">
        <v>140</v>
      </c>
      <c r="K81" s="9"/>
    </row>
    <row r="82" spans="1:11" ht="15">
      <c r="A82" s="29" t="s">
        <v>172</v>
      </c>
      <c r="E82" s="112">
        <v>10</v>
      </c>
      <c r="H82" s="112">
        <v>10</v>
      </c>
      <c r="K82" s="9"/>
    </row>
    <row r="83" spans="1:11" ht="15">
      <c r="A83" s="29" t="s">
        <v>172</v>
      </c>
      <c r="E83" s="18"/>
      <c r="F83" s="18"/>
      <c r="G83" s="18"/>
      <c r="H83" s="18"/>
      <c r="I83" s="18"/>
      <c r="K83" s="9"/>
    </row>
    <row r="84" spans="1:11" ht="15">
      <c r="A84" s="29" t="s">
        <v>172</v>
      </c>
      <c r="B84" s="16" t="s">
        <v>140</v>
      </c>
      <c r="K84" s="9"/>
    </row>
    <row r="85" spans="1:11" ht="15">
      <c r="A85" s="29" t="s">
        <v>173</v>
      </c>
      <c r="E85" s="112">
        <v>5</v>
      </c>
      <c r="H85" s="112">
        <v>20</v>
      </c>
      <c r="K85" s="9"/>
    </row>
    <row r="86" spans="1:11" ht="15">
      <c r="A86" s="29" t="s">
        <v>173</v>
      </c>
      <c r="E86" s="18"/>
      <c r="F86" s="18"/>
      <c r="G86" s="18"/>
      <c r="H86" s="18"/>
      <c r="I86" s="18"/>
      <c r="K86" s="9"/>
    </row>
    <row r="87" spans="1:11" ht="15">
      <c r="A87" s="29" t="s">
        <v>173</v>
      </c>
      <c r="B87" s="16" t="s">
        <v>140</v>
      </c>
      <c r="K87" s="9"/>
    </row>
    <row r="88" spans="1:11">
      <c r="K88" s="9"/>
    </row>
    <row r="89" spans="1:11" ht="30">
      <c r="A89" s="26" t="s">
        <v>174</v>
      </c>
      <c r="B89" s="27">
        <f t="shared" ref="B89:I89" si="9">SUM(B90,B92)</f>
        <v>20</v>
      </c>
      <c r="C89" s="27">
        <f t="shared" si="9"/>
        <v>20</v>
      </c>
      <c r="D89" s="27">
        <f t="shared" si="9"/>
        <v>0</v>
      </c>
      <c r="E89" s="27">
        <f t="shared" si="9"/>
        <v>0</v>
      </c>
      <c r="F89" s="27">
        <f t="shared" si="9"/>
        <v>0</v>
      </c>
      <c r="G89" s="27">
        <f t="shared" si="9"/>
        <v>20</v>
      </c>
      <c r="H89" s="27">
        <f t="shared" si="9"/>
        <v>0</v>
      </c>
      <c r="I89" s="27">
        <f t="shared" si="9"/>
        <v>0</v>
      </c>
      <c r="J89" s="28">
        <f>SUM(B89:I89)</f>
        <v>60</v>
      </c>
      <c r="K89" s="9"/>
    </row>
    <row r="90" spans="1:11" ht="15">
      <c r="A90" s="29" t="s">
        <v>175</v>
      </c>
      <c r="B90" s="112">
        <v>10</v>
      </c>
      <c r="C90" s="112">
        <v>10</v>
      </c>
      <c r="G90" s="112">
        <v>10</v>
      </c>
      <c r="K90" s="9"/>
    </row>
    <row r="91" spans="1:11" ht="15">
      <c r="A91" s="29" t="s">
        <v>175</v>
      </c>
      <c r="G91" s="18"/>
      <c r="H91" s="18"/>
      <c r="I91" s="18"/>
      <c r="K91" s="9"/>
    </row>
    <row r="92" spans="1:11" ht="15">
      <c r="A92" s="29" t="s">
        <v>176</v>
      </c>
      <c r="B92" s="112">
        <v>10</v>
      </c>
      <c r="C92" s="112">
        <v>10</v>
      </c>
      <c r="G92" s="112">
        <v>10</v>
      </c>
      <c r="K92" s="9"/>
    </row>
    <row r="93" spans="1:11" ht="15">
      <c r="A93" s="29" t="s">
        <v>176</v>
      </c>
      <c r="G93" s="18"/>
      <c r="H93" s="18"/>
      <c r="I93" s="18"/>
      <c r="K93" s="9"/>
    </row>
    <row r="94" spans="1:11">
      <c r="K94" s="9"/>
    </row>
    <row r="95" spans="1:11" ht="30">
      <c r="A95" s="31" t="s">
        <v>177</v>
      </c>
      <c r="B95" s="32">
        <f>SUM(B97,B108,B123,B132)</f>
        <v>130</v>
      </c>
      <c r="C95" s="32">
        <f t="shared" ref="C95:J95" si="10">SUM(C97,C108,C123,C132)</f>
        <v>170</v>
      </c>
      <c r="D95" s="32">
        <f t="shared" si="10"/>
        <v>120</v>
      </c>
      <c r="E95" s="32">
        <f t="shared" si="10"/>
        <v>80</v>
      </c>
      <c r="F95" s="32">
        <f t="shared" si="10"/>
        <v>20</v>
      </c>
      <c r="G95" s="32">
        <f t="shared" si="10"/>
        <v>40</v>
      </c>
      <c r="H95" s="32">
        <f t="shared" si="10"/>
        <v>30</v>
      </c>
      <c r="I95" s="32">
        <f t="shared" si="10"/>
        <v>50</v>
      </c>
      <c r="J95" s="32">
        <f t="shared" si="10"/>
        <v>640</v>
      </c>
      <c r="K95" s="3"/>
    </row>
    <row r="96" spans="1:11">
      <c r="A96" s="8"/>
      <c r="B96" s="3"/>
      <c r="C96" s="3"/>
      <c r="D96" s="3"/>
      <c r="E96" s="3"/>
      <c r="F96" s="3"/>
      <c r="G96" s="3"/>
      <c r="H96" s="3"/>
      <c r="I96" s="3"/>
      <c r="K96" s="3"/>
    </row>
    <row r="97" spans="1:11" ht="15">
      <c r="A97" s="33" t="s">
        <v>178</v>
      </c>
      <c r="B97" s="34">
        <f>SUM(B98,B103,B105)</f>
        <v>0</v>
      </c>
      <c r="C97" s="34">
        <f t="shared" ref="C97:I97" si="11">SUM(C98,C103,C105)</f>
        <v>10</v>
      </c>
      <c r="D97" s="34">
        <f t="shared" si="11"/>
        <v>10</v>
      </c>
      <c r="E97" s="34">
        <f t="shared" si="11"/>
        <v>0</v>
      </c>
      <c r="F97" s="34">
        <f t="shared" si="11"/>
        <v>0</v>
      </c>
      <c r="G97" s="34">
        <f t="shared" si="11"/>
        <v>0</v>
      </c>
      <c r="H97" s="34">
        <f t="shared" si="11"/>
        <v>0</v>
      </c>
      <c r="I97" s="34">
        <f t="shared" si="11"/>
        <v>0</v>
      </c>
      <c r="J97" s="35">
        <f>SUM(B97:I97)</f>
        <v>20</v>
      </c>
      <c r="K97" s="36"/>
    </row>
    <row r="98" spans="1:11" ht="15">
      <c r="A98" s="37" t="s">
        <v>179</v>
      </c>
      <c r="D98" s="112">
        <v>10</v>
      </c>
      <c r="K98" s="9"/>
    </row>
    <row r="99" spans="1:11" ht="15">
      <c r="A99" s="37" t="s">
        <v>179</v>
      </c>
      <c r="F99" s="18"/>
      <c r="G99" s="18"/>
      <c r="H99" s="18"/>
      <c r="I99" s="18"/>
      <c r="K99" s="9"/>
    </row>
    <row r="100" spans="1:11" ht="15">
      <c r="A100" s="37" t="s">
        <v>180</v>
      </c>
      <c r="F100" s="18"/>
      <c r="G100" s="18"/>
      <c r="H100" s="18"/>
      <c r="I100" s="18"/>
      <c r="K100" s="9"/>
    </row>
    <row r="101" spans="1:11" ht="30">
      <c r="A101" s="37" t="s">
        <v>181</v>
      </c>
      <c r="G101" s="18"/>
      <c r="H101" s="18"/>
      <c r="K101" s="9"/>
    </row>
    <row r="102" spans="1:11" ht="15">
      <c r="A102" s="37" t="s">
        <v>182</v>
      </c>
      <c r="G102" s="18"/>
      <c r="H102" s="18"/>
      <c r="K102" s="9"/>
    </row>
    <row r="103" spans="1:11" ht="30">
      <c r="A103" s="37" t="s">
        <v>183</v>
      </c>
      <c r="C103" s="112">
        <v>5</v>
      </c>
      <c r="K103" s="9"/>
    </row>
    <row r="104" spans="1:11" ht="30">
      <c r="A104" s="37" t="s">
        <v>183</v>
      </c>
      <c r="G104" s="18"/>
      <c r="H104" s="18"/>
      <c r="K104" s="9"/>
    </row>
    <row r="105" spans="1:11" ht="15">
      <c r="A105" s="37" t="s">
        <v>184</v>
      </c>
      <c r="C105" s="112">
        <v>5</v>
      </c>
      <c r="K105" s="9"/>
    </row>
    <row r="106" spans="1:11" ht="15">
      <c r="A106" s="37" t="s">
        <v>185</v>
      </c>
      <c r="G106" s="18"/>
      <c r="H106" s="18"/>
      <c r="K106" s="9"/>
    </row>
    <row r="107" spans="1:11">
      <c r="A107" s="25"/>
      <c r="K107" s="9"/>
    </row>
    <row r="108" spans="1:11" ht="15">
      <c r="A108" s="33" t="s">
        <v>186</v>
      </c>
      <c r="B108" s="34">
        <f>SUM(B109,B110,B111,B113,B115,B117,B120)</f>
        <v>90</v>
      </c>
      <c r="C108" s="34">
        <f>SUM(C109,C110,C111,C113,C115,C117,C120)</f>
        <v>60</v>
      </c>
      <c r="D108" s="34">
        <f>SUM(D109,D110,D111,D113,D115,D117,D120)</f>
        <v>80</v>
      </c>
      <c r="E108" s="34">
        <f t="shared" ref="E108:I108" si="12">SUM(E109,E110,E111,E113,E115,E117,E120)</f>
        <v>60</v>
      </c>
      <c r="F108" s="34">
        <f t="shared" si="12"/>
        <v>0</v>
      </c>
      <c r="G108" s="34">
        <f t="shared" si="12"/>
        <v>0</v>
      </c>
      <c r="H108" s="34">
        <f t="shared" si="12"/>
        <v>0</v>
      </c>
      <c r="I108" s="34">
        <f t="shared" si="12"/>
        <v>0</v>
      </c>
      <c r="J108" s="35">
        <f>SUM(B108:I108)</f>
        <v>290</v>
      </c>
      <c r="K108" s="36"/>
    </row>
    <row r="109" spans="1:11" ht="15">
      <c r="A109" s="38" t="s">
        <v>187</v>
      </c>
      <c r="B109" s="112">
        <v>40</v>
      </c>
      <c r="D109" s="112">
        <v>40</v>
      </c>
      <c r="K109" s="9"/>
    </row>
    <row r="110" spans="1:11" ht="15">
      <c r="A110" s="38" t="s">
        <v>188</v>
      </c>
      <c r="D110" s="113">
        <v>20</v>
      </c>
      <c r="K110" s="9"/>
    </row>
    <row r="111" spans="1:11" ht="15">
      <c r="A111" s="38" t="s">
        <v>189</v>
      </c>
      <c r="C111" s="113">
        <v>40</v>
      </c>
      <c r="K111" s="9"/>
    </row>
    <row r="112" spans="1:11" ht="15">
      <c r="A112" s="38" t="s">
        <v>189</v>
      </c>
      <c r="C112" s="16" t="s">
        <v>128</v>
      </c>
      <c r="K112" s="9"/>
    </row>
    <row r="113" spans="1:11" ht="15">
      <c r="A113" s="38" t="s">
        <v>190</v>
      </c>
      <c r="E113" s="112">
        <v>40</v>
      </c>
      <c r="K113" s="9"/>
    </row>
    <row r="114" spans="1:11" ht="15">
      <c r="A114" s="38" t="s">
        <v>190</v>
      </c>
      <c r="D114" s="16" t="s">
        <v>129</v>
      </c>
      <c r="K114" s="9"/>
    </row>
    <row r="115" spans="1:11" ht="15">
      <c r="A115" s="38" t="s">
        <v>191</v>
      </c>
      <c r="B115" s="112">
        <v>5</v>
      </c>
      <c r="C115" s="30"/>
      <c r="E115" s="112">
        <v>5</v>
      </c>
      <c r="K115" s="9"/>
    </row>
    <row r="116" spans="1:11" ht="15">
      <c r="A116" s="38" t="s">
        <v>191</v>
      </c>
      <c r="C116" s="16" t="s">
        <v>128</v>
      </c>
      <c r="D116" s="16" t="s">
        <v>129</v>
      </c>
      <c r="E116" s="16" t="s">
        <v>130</v>
      </c>
      <c r="K116" s="9"/>
    </row>
    <row r="117" spans="1:11" ht="15">
      <c r="A117" s="38" t="s">
        <v>192</v>
      </c>
      <c r="B117" s="112">
        <v>40</v>
      </c>
      <c r="C117" s="112">
        <v>15</v>
      </c>
      <c r="D117" s="112">
        <v>20</v>
      </c>
      <c r="K117" s="9"/>
    </row>
    <row r="118" spans="1:11" ht="15">
      <c r="A118" s="38" t="s">
        <v>192</v>
      </c>
      <c r="B118" s="18"/>
      <c r="C118" s="18"/>
      <c r="D118" s="18"/>
      <c r="E118" s="18"/>
      <c r="F118" s="18"/>
      <c r="G118" s="18"/>
      <c r="H118" s="18"/>
      <c r="K118" s="9"/>
    </row>
    <row r="119" spans="1:11" ht="15">
      <c r="A119" s="38" t="s">
        <v>192</v>
      </c>
      <c r="C119" s="16" t="s">
        <v>128</v>
      </c>
      <c r="D119" s="16" t="s">
        <v>129</v>
      </c>
      <c r="E119" s="16" t="s">
        <v>130</v>
      </c>
      <c r="K119" s="9"/>
    </row>
    <row r="120" spans="1:11" ht="15">
      <c r="A120" s="38" t="s">
        <v>193</v>
      </c>
      <c r="B120" s="112">
        <v>5</v>
      </c>
      <c r="C120" s="112">
        <v>5</v>
      </c>
      <c r="E120" s="112">
        <v>15</v>
      </c>
      <c r="K120" s="9"/>
    </row>
    <row r="121" spans="1:11" ht="30">
      <c r="A121" s="38" t="s">
        <v>194</v>
      </c>
      <c r="B121" s="18"/>
      <c r="C121" s="18"/>
      <c r="D121" s="18"/>
      <c r="E121" s="18"/>
      <c r="F121" s="18"/>
      <c r="G121" s="18"/>
      <c r="H121" s="18"/>
      <c r="I121" s="18"/>
      <c r="J121" s="39"/>
      <c r="K121" s="9"/>
    </row>
    <row r="122" spans="1:11">
      <c r="A122" s="25"/>
      <c r="K122" s="9"/>
    </row>
    <row r="123" spans="1:11" ht="15">
      <c r="A123" s="33" t="s">
        <v>195</v>
      </c>
      <c r="B123" s="34">
        <f>SUM(B124,B125,B126,B127,B128)</f>
        <v>40</v>
      </c>
      <c r="C123" s="34">
        <f t="shared" ref="C123:I123" si="13">SUM(C124,C125,C126,C127,C128)</f>
        <v>100</v>
      </c>
      <c r="D123" s="34">
        <f t="shared" si="13"/>
        <v>30</v>
      </c>
      <c r="E123" s="34">
        <f t="shared" si="13"/>
        <v>20</v>
      </c>
      <c r="F123" s="34">
        <f t="shared" si="13"/>
        <v>20</v>
      </c>
      <c r="G123" s="34">
        <f t="shared" si="13"/>
        <v>20</v>
      </c>
      <c r="H123" s="34">
        <f t="shared" si="13"/>
        <v>30</v>
      </c>
      <c r="I123" s="34">
        <f t="shared" si="13"/>
        <v>40</v>
      </c>
      <c r="J123" s="35">
        <f>SUM(B123:I123)</f>
        <v>300</v>
      </c>
      <c r="K123" s="36"/>
    </row>
    <row r="124" spans="1:11" ht="15">
      <c r="A124" s="38" t="s">
        <v>196</v>
      </c>
      <c r="C124" s="112">
        <v>40</v>
      </c>
      <c r="K124" s="9"/>
    </row>
    <row r="125" spans="1:11" ht="15">
      <c r="A125" s="38" t="s">
        <v>197</v>
      </c>
      <c r="C125" s="112">
        <v>20</v>
      </c>
      <c r="K125" s="9"/>
    </row>
    <row r="126" spans="1:11" ht="15">
      <c r="A126" s="38" t="s">
        <v>198</v>
      </c>
      <c r="B126" s="112">
        <v>40</v>
      </c>
      <c r="C126" s="112">
        <v>40</v>
      </c>
      <c r="K126" s="9"/>
    </row>
    <row r="127" spans="1:11" ht="30">
      <c r="A127" s="38" t="s">
        <v>199</v>
      </c>
      <c r="D127" s="112">
        <v>10</v>
      </c>
      <c r="K127" s="9"/>
    </row>
    <row r="128" spans="1:11" ht="15">
      <c r="A128" s="38" t="s">
        <v>200</v>
      </c>
      <c r="D128" s="112">
        <v>20</v>
      </c>
      <c r="E128" s="112">
        <v>20</v>
      </c>
      <c r="F128" s="112">
        <v>20</v>
      </c>
      <c r="G128" s="112">
        <v>20</v>
      </c>
      <c r="H128" s="112">
        <v>30</v>
      </c>
      <c r="I128" s="112">
        <v>40</v>
      </c>
      <c r="K128" s="9"/>
    </row>
    <row r="129" spans="1:11" ht="15">
      <c r="A129" s="38" t="s">
        <v>200</v>
      </c>
      <c r="D129" s="18"/>
      <c r="E129" s="18"/>
      <c r="F129" s="18"/>
      <c r="G129" s="18"/>
      <c r="H129" s="18"/>
      <c r="K129" s="9"/>
    </row>
    <row r="130" spans="1:11" ht="15">
      <c r="A130" s="38" t="s">
        <v>200</v>
      </c>
      <c r="G130" s="16" t="s">
        <v>131</v>
      </c>
      <c r="K130" s="9"/>
    </row>
    <row r="131" spans="1:11">
      <c r="A131" s="25"/>
      <c r="K131" s="9"/>
    </row>
    <row r="132" spans="1:11" ht="30">
      <c r="A132" s="33" t="s">
        <v>201</v>
      </c>
      <c r="B132" s="34">
        <f>SUM(B133,B135)</f>
        <v>0</v>
      </c>
      <c r="C132" s="34">
        <f t="shared" ref="C132:I132" si="14">SUM(C133,C135)</f>
        <v>0</v>
      </c>
      <c r="D132" s="34">
        <f t="shared" si="14"/>
        <v>0</v>
      </c>
      <c r="E132" s="34">
        <f t="shared" si="14"/>
        <v>0</v>
      </c>
      <c r="F132" s="34">
        <f t="shared" si="14"/>
        <v>0</v>
      </c>
      <c r="G132" s="34">
        <f t="shared" si="14"/>
        <v>20</v>
      </c>
      <c r="H132" s="34">
        <f t="shared" si="14"/>
        <v>0</v>
      </c>
      <c r="I132" s="34">
        <f t="shared" si="14"/>
        <v>10</v>
      </c>
      <c r="J132" s="35">
        <f>SUM(B132:I132)</f>
        <v>30</v>
      </c>
      <c r="K132" s="36"/>
    </row>
    <row r="133" spans="1:11" ht="15">
      <c r="A133" s="38" t="s">
        <v>202</v>
      </c>
      <c r="G133" s="112">
        <v>10</v>
      </c>
      <c r="I133" s="112">
        <v>5</v>
      </c>
      <c r="K133" s="9"/>
    </row>
    <row r="134" spans="1:11" ht="15">
      <c r="A134" s="38" t="s">
        <v>202</v>
      </c>
      <c r="G134" s="18"/>
      <c r="H134" s="18"/>
      <c r="I134" s="18"/>
      <c r="K134" s="9"/>
    </row>
    <row r="135" spans="1:11" ht="15">
      <c r="A135" s="38" t="s">
        <v>203</v>
      </c>
      <c r="G135" s="112">
        <v>10</v>
      </c>
      <c r="I135" s="112">
        <v>5</v>
      </c>
      <c r="K135" s="9"/>
    </row>
    <row r="136" spans="1:11" ht="15">
      <c r="A136" s="38" t="s">
        <v>203</v>
      </c>
      <c r="G136" s="18"/>
      <c r="H136" s="18"/>
      <c r="I136" s="18"/>
      <c r="K136" s="9"/>
    </row>
    <row r="137" spans="1:11">
      <c r="K137" s="9"/>
    </row>
    <row r="138" spans="1:11" ht="30">
      <c r="A138" s="40" t="s">
        <v>204</v>
      </c>
      <c r="B138" s="41">
        <f>SUM(B140,B147,B157)</f>
        <v>0</v>
      </c>
      <c r="C138" s="41">
        <f t="shared" ref="C138:I138" si="15">SUM(C140,C147,C157)</f>
        <v>0</v>
      </c>
      <c r="D138" s="41">
        <f t="shared" si="15"/>
        <v>20</v>
      </c>
      <c r="E138" s="41">
        <f t="shared" si="15"/>
        <v>20</v>
      </c>
      <c r="F138" s="41">
        <f t="shared" si="15"/>
        <v>40</v>
      </c>
      <c r="G138" s="41">
        <f t="shared" si="15"/>
        <v>20</v>
      </c>
      <c r="H138" s="41">
        <f t="shared" si="15"/>
        <v>30</v>
      </c>
      <c r="I138" s="41">
        <f t="shared" si="15"/>
        <v>50</v>
      </c>
      <c r="J138" s="41">
        <f>SUM(J140,J147,J157)</f>
        <v>180</v>
      </c>
      <c r="K138" s="3"/>
    </row>
    <row r="139" spans="1:11">
      <c r="A139" s="8"/>
      <c r="B139" s="3"/>
      <c r="C139" s="3"/>
      <c r="D139" s="3"/>
      <c r="E139" s="3"/>
      <c r="F139" s="3"/>
      <c r="G139" s="3"/>
      <c r="H139" s="3"/>
      <c r="I139" s="3"/>
      <c r="K139" s="3"/>
    </row>
    <row r="140" spans="1:11" ht="30">
      <c r="A140" s="42" t="s">
        <v>205</v>
      </c>
      <c r="B140" s="43">
        <f>SUM(B141,B144)</f>
        <v>0</v>
      </c>
      <c r="C140" s="43">
        <f t="shared" ref="C140:I140" si="16">SUM(C141,C144)</f>
        <v>0</v>
      </c>
      <c r="D140" s="43">
        <f>SUM(D141,D144)</f>
        <v>15</v>
      </c>
      <c r="E140" s="43">
        <f t="shared" si="16"/>
        <v>20</v>
      </c>
      <c r="F140" s="43">
        <f t="shared" si="16"/>
        <v>10</v>
      </c>
      <c r="G140" s="43">
        <f t="shared" si="16"/>
        <v>20</v>
      </c>
      <c r="H140" s="43">
        <f t="shared" si="16"/>
        <v>30</v>
      </c>
      <c r="I140" s="43">
        <f t="shared" si="16"/>
        <v>35</v>
      </c>
      <c r="J140" s="44">
        <f>SUM(B140:I140)</f>
        <v>130</v>
      </c>
      <c r="K140" s="36"/>
    </row>
    <row r="141" spans="1:11" ht="15">
      <c r="A141" s="45" t="s">
        <v>206</v>
      </c>
      <c r="D141" s="112">
        <v>10</v>
      </c>
      <c r="E141" s="112">
        <v>10</v>
      </c>
      <c r="F141" s="112">
        <v>10</v>
      </c>
      <c r="G141" s="112">
        <v>20</v>
      </c>
      <c r="H141" s="112">
        <v>20</v>
      </c>
      <c r="I141" s="112">
        <v>35</v>
      </c>
      <c r="K141" s="9"/>
    </row>
    <row r="142" spans="1:11" ht="15">
      <c r="A142" s="45" t="s">
        <v>206</v>
      </c>
      <c r="D142" s="18"/>
      <c r="E142" s="18"/>
      <c r="F142" s="18"/>
      <c r="G142" s="18"/>
      <c r="H142" s="18"/>
    </row>
    <row r="143" spans="1:11" ht="15">
      <c r="A143" s="45" t="s">
        <v>206</v>
      </c>
      <c r="G143" s="16" t="s">
        <v>131</v>
      </c>
    </row>
    <row r="144" spans="1:11" ht="15">
      <c r="A144" s="45" t="s">
        <v>207</v>
      </c>
      <c r="D144" s="112">
        <v>5</v>
      </c>
      <c r="E144" s="112">
        <v>10</v>
      </c>
      <c r="H144" s="112">
        <v>10</v>
      </c>
      <c r="I144" s="7"/>
      <c r="K144" s="9"/>
    </row>
    <row r="145" spans="1:11" ht="15">
      <c r="A145" s="45" t="s">
        <v>208</v>
      </c>
      <c r="H145" s="18"/>
      <c r="I145" s="18"/>
      <c r="K145" s="9"/>
    </row>
    <row r="146" spans="1:11">
      <c r="A146" s="25"/>
      <c r="K146" s="9"/>
    </row>
    <row r="147" spans="1:11" ht="30">
      <c r="A147" s="42" t="s">
        <v>209</v>
      </c>
      <c r="B147" s="43">
        <f>SUM(B148,B151,B154)</f>
        <v>0</v>
      </c>
      <c r="C147" s="43">
        <f t="shared" ref="C147:I147" si="17">SUM(C148,C151,C154)</f>
        <v>0</v>
      </c>
      <c r="D147" s="43">
        <f t="shared" si="17"/>
        <v>0</v>
      </c>
      <c r="E147" s="43">
        <f t="shared" si="17"/>
        <v>0</v>
      </c>
      <c r="F147" s="43">
        <f t="shared" si="17"/>
        <v>30</v>
      </c>
      <c r="G147" s="43">
        <f t="shared" si="17"/>
        <v>0</v>
      </c>
      <c r="H147" s="43">
        <f t="shared" si="17"/>
        <v>0</v>
      </c>
      <c r="I147" s="43">
        <f t="shared" si="17"/>
        <v>15</v>
      </c>
      <c r="J147" s="44">
        <f>SUM(B147:I147)</f>
        <v>45</v>
      </c>
      <c r="K147" s="36"/>
    </row>
    <row r="148" spans="1:11" ht="15">
      <c r="A148" s="45" t="s">
        <v>210</v>
      </c>
      <c r="F148" s="112">
        <v>10</v>
      </c>
      <c r="I148" s="112">
        <v>5</v>
      </c>
      <c r="K148" s="9"/>
    </row>
    <row r="149" spans="1:11" ht="15">
      <c r="A149" s="45" t="s">
        <v>210</v>
      </c>
      <c r="G149" s="18"/>
      <c r="H149" s="18"/>
      <c r="K149" s="9"/>
    </row>
    <row r="150" spans="1:11" ht="15">
      <c r="A150" s="45" t="s">
        <v>210</v>
      </c>
      <c r="G150" s="16" t="s">
        <v>131</v>
      </c>
      <c r="K150" s="9"/>
    </row>
    <row r="151" spans="1:11" ht="15">
      <c r="A151" s="45" t="s">
        <v>211</v>
      </c>
      <c r="F151" s="112">
        <v>10</v>
      </c>
      <c r="I151" s="112">
        <v>5</v>
      </c>
      <c r="K151" s="9"/>
    </row>
    <row r="152" spans="1:11" ht="15">
      <c r="A152" s="45" t="s">
        <v>211</v>
      </c>
      <c r="G152" s="18"/>
      <c r="H152" s="18"/>
      <c r="K152" s="9"/>
    </row>
    <row r="153" spans="1:11" ht="15">
      <c r="A153" s="45" t="s">
        <v>211</v>
      </c>
      <c r="G153" s="16" t="s">
        <v>131</v>
      </c>
      <c r="K153" s="9"/>
    </row>
    <row r="154" spans="1:11" ht="30">
      <c r="A154" s="45" t="s">
        <v>212</v>
      </c>
      <c r="F154" s="112">
        <v>10</v>
      </c>
      <c r="I154" s="112">
        <v>5</v>
      </c>
      <c r="K154" s="9"/>
    </row>
    <row r="155" spans="1:11" ht="30">
      <c r="A155" s="45" t="s">
        <v>212</v>
      </c>
      <c r="G155" s="18"/>
      <c r="H155" s="18"/>
      <c r="I155" s="18"/>
      <c r="K155" s="9"/>
    </row>
    <row r="156" spans="1:11">
      <c r="A156" s="25"/>
      <c r="K156" s="9"/>
    </row>
    <row r="157" spans="1:11" ht="15">
      <c r="A157" s="42" t="s">
        <v>213</v>
      </c>
      <c r="B157" s="43">
        <f>SUM(B161)</f>
        <v>0</v>
      </c>
      <c r="C157" s="43">
        <f t="shared" ref="C157:I157" si="18">SUM(C161)</f>
        <v>0</v>
      </c>
      <c r="D157" s="43">
        <f t="shared" si="18"/>
        <v>5</v>
      </c>
      <c r="E157" s="43">
        <f t="shared" si="18"/>
        <v>0</v>
      </c>
      <c r="F157" s="43">
        <f t="shared" si="18"/>
        <v>0</v>
      </c>
      <c r="G157" s="43">
        <f t="shared" si="18"/>
        <v>0</v>
      </c>
      <c r="H157" s="43">
        <f t="shared" si="18"/>
        <v>0</v>
      </c>
      <c r="I157" s="43">
        <f t="shared" si="18"/>
        <v>0</v>
      </c>
      <c r="J157" s="44">
        <f>SUM(B157:I157)</f>
        <v>5</v>
      </c>
      <c r="K157" s="36"/>
    </row>
    <row r="158" spans="1:11" ht="15">
      <c r="A158" s="45" t="s">
        <v>214</v>
      </c>
      <c r="G158" s="18"/>
      <c r="H158" s="18"/>
      <c r="I158" s="18"/>
      <c r="K158" s="9"/>
    </row>
    <row r="159" spans="1:11" ht="15">
      <c r="A159" s="45" t="s">
        <v>215</v>
      </c>
      <c r="G159" s="18"/>
      <c r="H159" s="18"/>
      <c r="I159" s="18"/>
      <c r="K159" s="9"/>
    </row>
    <row r="160" spans="1:11" ht="15">
      <c r="A160" s="45" t="s">
        <v>215</v>
      </c>
      <c r="G160" s="16" t="s">
        <v>131</v>
      </c>
      <c r="K160" s="9"/>
    </row>
    <row r="161" spans="1:11" ht="15">
      <c r="A161" s="45" t="s">
        <v>216</v>
      </c>
      <c r="B161" s="30"/>
      <c r="D161" s="112">
        <v>5</v>
      </c>
      <c r="K161" s="9"/>
    </row>
    <row r="162" spans="1:11" ht="15">
      <c r="A162" s="45" t="s">
        <v>217</v>
      </c>
      <c r="B162" s="18"/>
      <c r="C162" s="18"/>
      <c r="D162" s="18"/>
      <c r="E162" s="18"/>
      <c r="F162" s="18"/>
      <c r="G162" s="18"/>
      <c r="H162" s="18"/>
      <c r="I162" s="18"/>
      <c r="K162" s="9"/>
    </row>
    <row r="163" spans="1:11">
      <c r="K163" s="9"/>
    </row>
    <row r="164" spans="1:11" ht="30">
      <c r="A164" s="46" t="s">
        <v>112</v>
      </c>
      <c r="B164" s="47" t="s">
        <v>113</v>
      </c>
      <c r="C164" s="47" t="s">
        <v>114</v>
      </c>
      <c r="D164" s="47" t="s">
        <v>115</v>
      </c>
      <c r="E164" s="47" t="s">
        <v>116</v>
      </c>
      <c r="F164" s="47" t="s">
        <v>117</v>
      </c>
      <c r="G164" s="47" t="s">
        <v>118</v>
      </c>
      <c r="H164" s="47" t="s">
        <v>119</v>
      </c>
      <c r="I164" s="47" t="s">
        <v>120</v>
      </c>
      <c r="J164" s="47" t="s">
        <v>121</v>
      </c>
      <c r="K164" s="3"/>
    </row>
    <row r="165" spans="1:11" ht="15">
      <c r="A165" s="25" t="s">
        <v>218</v>
      </c>
      <c r="B165" s="3">
        <f t="shared" ref="B165:J165" si="19">SUM(B2,B45,B95,B138)</f>
        <v>260</v>
      </c>
      <c r="C165" s="3">
        <f t="shared" si="19"/>
        <v>260</v>
      </c>
      <c r="D165" s="3">
        <f t="shared" si="19"/>
        <v>260</v>
      </c>
      <c r="E165" s="3">
        <f t="shared" si="19"/>
        <v>260</v>
      </c>
      <c r="F165" s="3">
        <f t="shared" si="19"/>
        <v>100</v>
      </c>
      <c r="G165" s="3">
        <f t="shared" si="19"/>
        <v>100</v>
      </c>
      <c r="H165" s="3">
        <f t="shared" si="19"/>
        <v>100</v>
      </c>
      <c r="I165" s="3">
        <f t="shared" si="19"/>
        <v>100</v>
      </c>
      <c r="J165" s="3">
        <f t="shared" si="19"/>
        <v>1440</v>
      </c>
      <c r="K165" s="3"/>
    </row>
    <row r="166" spans="1:11">
      <c r="A166" s="25"/>
      <c r="B166" s="3"/>
      <c r="C166" s="3"/>
      <c r="D166" s="3"/>
      <c r="E166" s="3"/>
      <c r="F166" s="3"/>
      <c r="G166" s="3"/>
      <c r="H166" s="3"/>
      <c r="I166" s="3"/>
      <c r="J166" s="3"/>
    </row>
    <row r="167" spans="1:11">
      <c r="A167" s="25"/>
      <c r="B167" s="3"/>
      <c r="C167" s="3"/>
      <c r="D167" s="3"/>
      <c r="E167" s="3"/>
      <c r="F167" s="3"/>
      <c r="G167" s="3"/>
      <c r="H167" s="3"/>
      <c r="I167" s="3"/>
      <c r="J167" s="3"/>
    </row>
  </sheetData>
  <pageMargins left="0.7" right="0.7" top="0.78740157499999996" bottom="0.78740157499999996" header="0.3" footer="0.3"/>
  <pageSetup paperSize="9" scale="42" fitToHeight="2"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A19E6-6101-184E-B4BA-DCFB8622C2C9}">
  <dimension ref="A1:J54"/>
  <sheetViews>
    <sheetView tabSelected="1" zoomScale="150" zoomScaleNormal="110" zoomScalePageLayoutView="120" workbookViewId="0">
      <selection activeCell="A2" sqref="A2:XFD2"/>
    </sheetView>
  </sheetViews>
  <sheetFormatPr defaultColWidth="10.875" defaultRowHeight="11.1"/>
  <cols>
    <col min="1" max="1" width="9.125" style="48" customWidth="1"/>
    <col min="2" max="2" width="10" style="48" customWidth="1"/>
    <col min="3" max="3" width="5" style="53" customWidth="1"/>
    <col min="4" max="4" width="13.375" style="53" customWidth="1"/>
    <col min="5" max="5" width="15" style="48" customWidth="1"/>
    <col min="6" max="6" width="5.875" style="57" customWidth="1"/>
    <col min="7" max="7" width="1.625" style="48" customWidth="1"/>
    <col min="8" max="8" width="21.625" style="53" customWidth="1"/>
    <col min="9" max="9" width="33.375" style="53" customWidth="1"/>
    <col min="10" max="10" width="25" style="48" customWidth="1"/>
    <col min="11" max="16384" width="10.875" style="48"/>
  </cols>
  <sheetData>
    <row r="1" spans="1:10">
      <c r="A1" s="153" t="s">
        <v>219</v>
      </c>
      <c r="B1" s="153"/>
      <c r="C1" s="153"/>
      <c r="D1" s="153"/>
      <c r="E1" s="153"/>
      <c r="F1" s="153"/>
      <c r="G1" s="153"/>
      <c r="H1" s="153"/>
      <c r="I1" s="153"/>
    </row>
    <row r="2" spans="1:10" ht="24">
      <c r="A2" s="49" t="s">
        <v>220</v>
      </c>
      <c r="B2" s="49" t="s">
        <v>221</v>
      </c>
      <c r="C2" s="50" t="s">
        <v>222</v>
      </c>
      <c r="D2" s="50" t="s">
        <v>223</v>
      </c>
      <c r="E2" s="49" t="s">
        <v>224</v>
      </c>
      <c r="F2" s="51" t="s">
        <v>225</v>
      </c>
      <c r="G2" s="49"/>
      <c r="H2" s="50" t="s">
        <v>226</v>
      </c>
      <c r="I2" s="49" t="s">
        <v>227</v>
      </c>
    </row>
    <row r="3" spans="1:10" ht="69" customHeight="1">
      <c r="A3" s="48" t="s">
        <v>56</v>
      </c>
      <c r="B3" s="52" t="s">
        <v>64</v>
      </c>
      <c r="C3" s="141" t="s">
        <v>228</v>
      </c>
      <c r="D3" s="151" t="s">
        <v>186</v>
      </c>
      <c r="E3" s="110" t="s">
        <v>229</v>
      </c>
      <c r="F3" s="57">
        <v>10</v>
      </c>
      <c r="H3" s="141" t="s">
        <v>230</v>
      </c>
      <c r="I3" s="150" t="s">
        <v>231</v>
      </c>
      <c r="J3" s="141" t="s">
        <v>232</v>
      </c>
    </row>
    <row r="4" spans="1:10" ht="69" customHeight="1">
      <c r="B4" s="54"/>
      <c r="C4" s="141"/>
      <c r="D4" s="152"/>
      <c r="E4" s="110" t="s">
        <v>193</v>
      </c>
      <c r="F4" s="57">
        <v>5</v>
      </c>
      <c r="H4" s="141"/>
      <c r="I4" s="150"/>
      <c r="J4" s="141"/>
    </row>
    <row r="5" spans="1:10" ht="69" customHeight="1">
      <c r="B5" s="52"/>
      <c r="C5" s="55"/>
      <c r="D5" s="110" t="s">
        <v>233</v>
      </c>
      <c r="E5" s="110" t="s">
        <v>198</v>
      </c>
      <c r="F5" s="57">
        <v>40</v>
      </c>
      <c r="H5" s="141"/>
      <c r="I5" s="150"/>
    </row>
    <row r="6" spans="1:10" ht="99.95" customHeight="1">
      <c r="B6" s="52"/>
      <c r="C6" s="55"/>
      <c r="D6" s="110" t="s">
        <v>159</v>
      </c>
      <c r="E6" s="110" t="s">
        <v>234</v>
      </c>
      <c r="F6" s="57">
        <v>5</v>
      </c>
      <c r="H6" s="141"/>
      <c r="I6" s="150"/>
    </row>
    <row r="7" spans="1:10" ht="12">
      <c r="B7" s="52"/>
      <c r="C7" s="55"/>
      <c r="D7" s="50"/>
      <c r="E7" s="56" t="s">
        <v>4</v>
      </c>
      <c r="F7" s="51">
        <f>SUM(F3:F6)</f>
        <v>60</v>
      </c>
    </row>
    <row r="8" spans="1:10">
      <c r="B8" s="52"/>
      <c r="C8" s="55"/>
      <c r="D8" s="55"/>
    </row>
    <row r="9" spans="1:10" ht="95.1" customHeight="1">
      <c r="A9" s="48" t="s">
        <v>235</v>
      </c>
      <c r="B9" s="55" t="s">
        <v>77</v>
      </c>
      <c r="C9" s="53" t="s">
        <v>236</v>
      </c>
      <c r="D9" s="110" t="s">
        <v>159</v>
      </c>
      <c r="E9" s="110" t="s">
        <v>162</v>
      </c>
      <c r="F9" s="57">
        <v>10</v>
      </c>
      <c r="H9" s="141" t="s">
        <v>237</v>
      </c>
      <c r="I9" s="150" t="s">
        <v>238</v>
      </c>
    </row>
    <row r="10" spans="1:10" ht="95.1" customHeight="1">
      <c r="B10" s="58"/>
      <c r="C10" s="55"/>
      <c r="D10" s="149" t="s">
        <v>186</v>
      </c>
      <c r="E10" s="110" t="s">
        <v>187</v>
      </c>
      <c r="F10" s="57">
        <v>40</v>
      </c>
      <c r="H10" s="141"/>
      <c r="I10" s="141"/>
    </row>
    <row r="11" spans="1:10" ht="95.1" customHeight="1">
      <c r="B11" s="52"/>
      <c r="C11" s="55"/>
      <c r="D11" s="149"/>
      <c r="E11" s="110" t="s">
        <v>229</v>
      </c>
      <c r="F11" s="57">
        <v>10</v>
      </c>
      <c r="H11" s="141"/>
      <c r="I11" s="141"/>
    </row>
    <row r="12" spans="1:10">
      <c r="B12" s="52"/>
      <c r="C12" s="55"/>
      <c r="D12" s="59"/>
      <c r="E12" s="60" t="s">
        <v>4</v>
      </c>
      <c r="F12" s="51">
        <f>SUM(F9:F11)</f>
        <v>60</v>
      </c>
    </row>
    <row r="13" spans="1:10">
      <c r="B13" s="52"/>
      <c r="C13" s="55"/>
      <c r="D13" s="55"/>
    </row>
    <row r="14" spans="1:10" ht="96.95" customHeight="1">
      <c r="A14" s="48" t="s">
        <v>239</v>
      </c>
      <c r="B14" s="55" t="s">
        <v>86</v>
      </c>
      <c r="C14" s="53" t="s">
        <v>240</v>
      </c>
      <c r="D14" s="149" t="s">
        <v>159</v>
      </c>
      <c r="E14" s="110" t="s">
        <v>234</v>
      </c>
      <c r="F14" s="57">
        <v>35</v>
      </c>
      <c r="H14" s="141" t="s">
        <v>241</v>
      </c>
    </row>
    <row r="15" spans="1:10" ht="96.95" customHeight="1">
      <c r="B15" s="54"/>
      <c r="C15" s="55"/>
      <c r="D15" s="149"/>
      <c r="E15" s="110" t="s">
        <v>161</v>
      </c>
      <c r="F15" s="57">
        <v>20</v>
      </c>
      <c r="H15" s="141"/>
    </row>
    <row r="16" spans="1:10" ht="96.95" customHeight="1">
      <c r="B16" s="52"/>
      <c r="C16" s="55"/>
      <c r="D16" s="110" t="s">
        <v>186</v>
      </c>
      <c r="E16" s="110" t="s">
        <v>191</v>
      </c>
      <c r="F16" s="57">
        <v>5</v>
      </c>
      <c r="H16" s="141"/>
    </row>
    <row r="17" spans="1:9">
      <c r="B17" s="52"/>
      <c r="C17" s="55"/>
      <c r="D17" s="59"/>
      <c r="E17" s="60" t="s">
        <v>4</v>
      </c>
      <c r="F17" s="51">
        <f>SUM(F14:F16)</f>
        <v>60</v>
      </c>
    </row>
    <row r="18" spans="1:9">
      <c r="B18" s="52"/>
      <c r="C18" s="55"/>
      <c r="D18" s="55"/>
    </row>
    <row r="19" spans="1:9" ht="42" customHeight="1">
      <c r="A19" s="48" t="s">
        <v>242</v>
      </c>
      <c r="B19" s="52" t="s">
        <v>94</v>
      </c>
      <c r="C19" s="53" t="s">
        <v>243</v>
      </c>
      <c r="D19" s="149" t="s">
        <v>155</v>
      </c>
      <c r="E19" s="110" t="s">
        <v>156</v>
      </c>
      <c r="F19" s="57">
        <v>10</v>
      </c>
      <c r="H19" s="141" t="s">
        <v>244</v>
      </c>
      <c r="I19" s="141" t="s">
        <v>245</v>
      </c>
    </row>
    <row r="20" spans="1:9" ht="42" customHeight="1">
      <c r="B20" s="54"/>
      <c r="C20" s="55"/>
      <c r="D20" s="149"/>
      <c r="E20" s="110" t="s">
        <v>157</v>
      </c>
      <c r="F20" s="57">
        <v>5</v>
      </c>
      <c r="H20" s="141"/>
      <c r="I20" s="141"/>
    </row>
    <row r="21" spans="1:9" ht="50.1" customHeight="1">
      <c r="B21" s="52"/>
      <c r="C21" s="55"/>
      <c r="D21" s="149"/>
      <c r="E21" s="110" t="s">
        <v>158</v>
      </c>
      <c r="F21" s="57">
        <v>5</v>
      </c>
      <c r="H21" s="141"/>
      <c r="I21" s="141"/>
    </row>
    <row r="22" spans="1:9" ht="42" customHeight="1">
      <c r="B22" s="52"/>
      <c r="C22" s="55"/>
      <c r="D22" s="149" t="s">
        <v>246</v>
      </c>
      <c r="E22" s="110" t="s">
        <v>247</v>
      </c>
      <c r="F22" s="57">
        <v>10</v>
      </c>
      <c r="H22" s="141"/>
      <c r="I22" s="141"/>
    </row>
    <row r="23" spans="1:9" ht="42" customHeight="1">
      <c r="B23" s="52"/>
      <c r="C23" s="55"/>
      <c r="D23" s="149"/>
      <c r="E23" s="110" t="s">
        <v>176</v>
      </c>
      <c r="F23" s="57">
        <v>10</v>
      </c>
      <c r="H23" s="141"/>
      <c r="I23" s="141"/>
    </row>
    <row r="24" spans="1:9" ht="12">
      <c r="B24" s="52"/>
      <c r="C24" s="55"/>
      <c r="D24" s="59"/>
      <c r="E24" s="56" t="s">
        <v>4</v>
      </c>
      <c r="F24" s="51">
        <f>SUM(F19:F23)</f>
        <v>40</v>
      </c>
    </row>
    <row r="25" spans="1:9">
      <c r="B25" s="52"/>
      <c r="C25" s="55"/>
      <c r="D25" s="55"/>
    </row>
    <row r="26" spans="1:9" ht="39.950000000000003" customHeight="1">
      <c r="A26" s="48" t="s">
        <v>248</v>
      </c>
      <c r="B26" s="55" t="s">
        <v>249</v>
      </c>
      <c r="C26" s="53" t="s">
        <v>250</v>
      </c>
      <c r="D26" s="149" t="s">
        <v>143</v>
      </c>
      <c r="E26" s="110" t="s">
        <v>144</v>
      </c>
      <c r="F26" s="57">
        <v>10</v>
      </c>
      <c r="H26" s="141" t="s">
        <v>251</v>
      </c>
      <c r="I26" s="150"/>
    </row>
    <row r="27" spans="1:9" ht="39.950000000000003" customHeight="1">
      <c r="B27" s="54"/>
      <c r="D27" s="149"/>
      <c r="E27" s="110" t="s">
        <v>145</v>
      </c>
      <c r="F27" s="57">
        <v>10</v>
      </c>
      <c r="H27" s="141"/>
      <c r="I27" s="141"/>
    </row>
    <row r="28" spans="1:9" ht="39.950000000000003" customHeight="1">
      <c r="D28" s="110" t="s">
        <v>186</v>
      </c>
      <c r="E28" s="110" t="s">
        <v>229</v>
      </c>
      <c r="F28" s="57">
        <v>20</v>
      </c>
      <c r="H28" s="141"/>
      <c r="I28" s="141"/>
    </row>
    <row r="29" spans="1:9" ht="12">
      <c r="D29" s="50"/>
      <c r="E29" s="56" t="s">
        <v>4</v>
      </c>
      <c r="F29" s="51">
        <f>SUM(F26:F28)</f>
        <v>40</v>
      </c>
    </row>
    <row r="31" spans="1:9">
      <c r="D31" s="61"/>
      <c r="E31" s="62" t="s">
        <v>252</v>
      </c>
      <c r="F31" s="63">
        <f>SUM(F29,F24,F17,F12,F7)</f>
        <v>260</v>
      </c>
    </row>
    <row r="33" spans="1:9">
      <c r="A33" s="153" t="s">
        <v>253</v>
      </c>
      <c r="B33" s="153"/>
      <c r="C33" s="153"/>
      <c r="D33" s="153"/>
      <c r="E33" s="153"/>
      <c r="F33" s="153"/>
      <c r="G33" s="153"/>
      <c r="H33" s="153"/>
      <c r="I33" s="153"/>
    </row>
    <row r="34" spans="1:9" ht="24">
      <c r="A34" s="49" t="s">
        <v>220</v>
      </c>
      <c r="B34" s="49" t="s">
        <v>221</v>
      </c>
      <c r="C34" s="50" t="s">
        <v>222</v>
      </c>
      <c r="D34" s="50" t="s">
        <v>223</v>
      </c>
      <c r="E34" s="49" t="s">
        <v>224</v>
      </c>
      <c r="F34" s="51" t="s">
        <v>254</v>
      </c>
      <c r="G34" s="49"/>
      <c r="H34" s="50" t="s">
        <v>226</v>
      </c>
      <c r="I34" s="49" t="s">
        <v>227</v>
      </c>
    </row>
    <row r="35" spans="1:9" ht="24" customHeight="1">
      <c r="A35" s="48" t="s">
        <v>255</v>
      </c>
      <c r="B35" s="55" t="s">
        <v>107</v>
      </c>
      <c r="C35" s="53" t="s">
        <v>240</v>
      </c>
      <c r="D35" s="146" t="s">
        <v>123</v>
      </c>
      <c r="E35" s="125" t="s">
        <v>125</v>
      </c>
      <c r="F35" s="145"/>
      <c r="H35" s="154" t="s">
        <v>256</v>
      </c>
      <c r="I35" s="141" t="s">
        <v>257</v>
      </c>
    </row>
    <row r="36" spans="1:9" ht="36">
      <c r="D36" s="147"/>
      <c r="E36" s="125" t="s">
        <v>258</v>
      </c>
      <c r="F36" s="145"/>
      <c r="H36" s="154"/>
      <c r="I36" s="141"/>
    </row>
    <row r="37" spans="1:9" ht="24">
      <c r="D37" s="148"/>
      <c r="E37" s="125" t="s">
        <v>136</v>
      </c>
      <c r="F37" s="145"/>
      <c r="H37" s="154"/>
      <c r="I37" s="141"/>
    </row>
    <row r="38" spans="1:9" ht="48">
      <c r="D38" s="125" t="s">
        <v>138</v>
      </c>
      <c r="E38" s="125" t="s">
        <v>139</v>
      </c>
      <c r="F38" s="145"/>
      <c r="H38" s="154"/>
      <c r="I38" s="141"/>
    </row>
    <row r="39" spans="1:9" ht="24" customHeight="1">
      <c r="D39" s="146" t="s">
        <v>143</v>
      </c>
      <c r="E39" s="125" t="s">
        <v>144</v>
      </c>
      <c r="F39" s="145"/>
      <c r="H39" s="154"/>
      <c r="I39" s="141"/>
    </row>
    <row r="40" spans="1:9" ht="12">
      <c r="D40" s="147"/>
      <c r="E40" s="125" t="s">
        <v>145</v>
      </c>
      <c r="F40" s="145"/>
      <c r="H40" s="154"/>
      <c r="I40" s="141"/>
    </row>
    <row r="41" spans="1:9" ht="36">
      <c r="D41" s="147"/>
      <c r="E41" s="125" t="s">
        <v>146</v>
      </c>
      <c r="F41" s="145"/>
      <c r="H41" s="154"/>
      <c r="I41" s="141"/>
    </row>
    <row r="42" spans="1:9" ht="24">
      <c r="D42" s="147"/>
      <c r="E42" s="125" t="s">
        <v>147</v>
      </c>
      <c r="F42" s="145"/>
      <c r="H42" s="154"/>
      <c r="I42" s="141"/>
    </row>
    <row r="43" spans="1:9" ht="36">
      <c r="D43" s="148"/>
      <c r="E43" s="125" t="s">
        <v>259</v>
      </c>
      <c r="F43" s="145"/>
      <c r="H43" s="154"/>
      <c r="I43" s="141"/>
    </row>
    <row r="44" spans="1:9" ht="24">
      <c r="D44" s="146" t="s">
        <v>155</v>
      </c>
      <c r="E44" s="125" t="s">
        <v>156</v>
      </c>
      <c r="F44" s="145"/>
      <c r="H44" s="154"/>
      <c r="I44" s="141"/>
    </row>
    <row r="45" spans="1:9" ht="24">
      <c r="D45" s="148"/>
      <c r="E45" s="125" t="s">
        <v>157</v>
      </c>
      <c r="F45" s="145"/>
      <c r="H45" s="154"/>
      <c r="I45" s="141"/>
    </row>
    <row r="46" spans="1:9" ht="24" customHeight="1">
      <c r="D46" s="146" t="s">
        <v>159</v>
      </c>
      <c r="E46" s="125" t="s">
        <v>162</v>
      </c>
      <c r="F46" s="145"/>
      <c r="H46" s="154"/>
      <c r="I46" s="141"/>
    </row>
    <row r="47" spans="1:9" ht="24">
      <c r="D47" s="147"/>
      <c r="E47" s="125" t="s">
        <v>166</v>
      </c>
      <c r="F47" s="145"/>
      <c r="H47" s="154"/>
      <c r="I47" s="141"/>
    </row>
    <row r="48" spans="1:9" ht="12">
      <c r="D48" s="147"/>
      <c r="E48" s="125" t="s">
        <v>167</v>
      </c>
      <c r="F48" s="145"/>
      <c r="H48" s="154"/>
      <c r="I48" s="141"/>
    </row>
    <row r="49" spans="4:9" ht="24">
      <c r="D49" s="147"/>
      <c r="E49" s="125" t="s">
        <v>168</v>
      </c>
      <c r="F49" s="145"/>
      <c r="H49" s="154"/>
      <c r="I49" s="141"/>
    </row>
    <row r="50" spans="4:9" ht="24">
      <c r="D50" s="148"/>
      <c r="E50" s="125" t="s">
        <v>169</v>
      </c>
      <c r="F50" s="145"/>
      <c r="H50" s="154"/>
      <c r="I50" s="141"/>
    </row>
    <row r="51" spans="4:9" ht="24" customHeight="1">
      <c r="D51" s="142" t="s">
        <v>170</v>
      </c>
      <c r="E51" s="125" t="s">
        <v>171</v>
      </c>
      <c r="F51" s="145"/>
      <c r="H51" s="154"/>
      <c r="I51" s="141"/>
    </row>
    <row r="52" spans="4:9" ht="24">
      <c r="D52" s="143"/>
      <c r="E52" s="125" t="s">
        <v>260</v>
      </c>
      <c r="F52" s="145"/>
      <c r="H52" s="154"/>
      <c r="I52" s="141"/>
    </row>
    <row r="53" spans="4:9" ht="36">
      <c r="D53" s="144"/>
      <c r="E53" s="125" t="s">
        <v>173</v>
      </c>
      <c r="F53" s="145"/>
      <c r="H53" s="154"/>
      <c r="I53" s="141"/>
    </row>
    <row r="54" spans="4:9">
      <c r="D54" s="50"/>
      <c r="E54" s="49"/>
      <c r="F54" s="51" t="s">
        <v>261</v>
      </c>
    </row>
  </sheetData>
  <mergeCells count="27">
    <mergeCell ref="A1:I1"/>
    <mergeCell ref="A33:I33"/>
    <mergeCell ref="I26:I28"/>
    <mergeCell ref="H35:H53"/>
    <mergeCell ref="I35:I53"/>
    <mergeCell ref="D10:D11"/>
    <mergeCell ref="D14:D15"/>
    <mergeCell ref="D19:D21"/>
    <mergeCell ref="D22:D23"/>
    <mergeCell ref="D44:D45"/>
    <mergeCell ref="C3:C4"/>
    <mergeCell ref="J3:J4"/>
    <mergeCell ref="D51:D53"/>
    <mergeCell ref="F35:F53"/>
    <mergeCell ref="D35:D37"/>
    <mergeCell ref="D39:D43"/>
    <mergeCell ref="D46:D50"/>
    <mergeCell ref="D26:D27"/>
    <mergeCell ref="H3:H6"/>
    <mergeCell ref="H9:H11"/>
    <mergeCell ref="H14:H16"/>
    <mergeCell ref="H19:H23"/>
    <mergeCell ref="H26:H28"/>
    <mergeCell ref="I3:I6"/>
    <mergeCell ref="I9:I11"/>
    <mergeCell ref="I19:I23"/>
    <mergeCell ref="D3:D4"/>
  </mergeCell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C18A6-F07B-6547-847F-F8B429F8C47B}">
  <dimension ref="A1:J47"/>
  <sheetViews>
    <sheetView topLeftCell="A34" zoomScale="150" zoomScaleNormal="150" zoomScalePageLayoutView="150" workbookViewId="0">
      <selection activeCell="E17" sqref="E17"/>
    </sheetView>
  </sheetViews>
  <sheetFormatPr defaultColWidth="10.875" defaultRowHeight="11.1"/>
  <cols>
    <col min="1" max="1" width="9.375" style="53" customWidth="1"/>
    <col min="2" max="2" width="10" style="53" customWidth="1"/>
    <col min="3" max="3" width="5" style="53" customWidth="1"/>
    <col min="4" max="4" width="13.375" style="53" customWidth="1"/>
    <col min="5" max="5" width="15" style="48" customWidth="1"/>
    <col min="6" max="6" width="5.875" style="57" customWidth="1"/>
    <col min="7" max="7" width="1.625" style="48" customWidth="1"/>
    <col min="8" max="8" width="21.625" style="53" customWidth="1"/>
    <col min="9" max="9" width="33.375" style="53" customWidth="1"/>
    <col min="10" max="10" width="25" style="48" customWidth="1"/>
    <col min="11" max="16384" width="10.875" style="48"/>
  </cols>
  <sheetData>
    <row r="1" spans="1:10">
      <c r="A1" s="153" t="s">
        <v>219</v>
      </c>
      <c r="B1" s="153"/>
      <c r="C1" s="153"/>
      <c r="D1" s="153"/>
      <c r="E1" s="153"/>
      <c r="F1" s="153"/>
      <c r="G1" s="153"/>
      <c r="H1" s="153"/>
      <c r="I1" s="153"/>
    </row>
    <row r="2" spans="1:10" ht="24">
      <c r="A2" s="49" t="s">
        <v>220</v>
      </c>
      <c r="B2" s="49" t="s">
        <v>221</v>
      </c>
      <c r="C2" s="50" t="s">
        <v>222</v>
      </c>
      <c r="D2" s="50" t="s">
        <v>223</v>
      </c>
      <c r="E2" s="49" t="s">
        <v>224</v>
      </c>
      <c r="F2" s="51" t="s">
        <v>225</v>
      </c>
      <c r="G2" s="49"/>
      <c r="H2" s="50" t="s">
        <v>262</v>
      </c>
      <c r="I2" s="49" t="s">
        <v>227</v>
      </c>
    </row>
    <row r="3" spans="1:10" ht="39" customHeight="1">
      <c r="A3" s="53" t="s">
        <v>57</v>
      </c>
      <c r="B3" s="55" t="s">
        <v>65</v>
      </c>
      <c r="C3" s="48" t="s">
        <v>236</v>
      </c>
      <c r="D3" s="110" t="s">
        <v>186</v>
      </c>
      <c r="E3" s="110" t="s">
        <v>189</v>
      </c>
      <c r="F3" s="127">
        <v>40</v>
      </c>
      <c r="H3" s="154" t="s">
        <v>263</v>
      </c>
      <c r="I3" s="141" t="s">
        <v>264</v>
      </c>
      <c r="J3" s="141" t="s">
        <v>232</v>
      </c>
    </row>
    <row r="4" spans="1:10" ht="39" customHeight="1">
      <c r="C4" s="48"/>
      <c r="D4" s="110" t="s">
        <v>233</v>
      </c>
      <c r="E4" s="110" t="s">
        <v>196</v>
      </c>
      <c r="F4" s="57">
        <v>20</v>
      </c>
      <c r="H4" s="154"/>
      <c r="I4" s="141"/>
      <c r="J4" s="141"/>
    </row>
    <row r="5" spans="1:10" ht="48.95" customHeight="1">
      <c r="C5" s="48"/>
      <c r="D5" s="110" t="s">
        <v>159</v>
      </c>
      <c r="E5" s="110" t="s">
        <v>166</v>
      </c>
      <c r="F5" s="127">
        <v>20</v>
      </c>
      <c r="H5" s="154"/>
      <c r="I5" s="141"/>
    </row>
    <row r="6" spans="1:10">
      <c r="B6" s="55"/>
      <c r="D6" s="50"/>
      <c r="E6" s="60" t="s">
        <v>4</v>
      </c>
      <c r="F6" s="51">
        <f>SUM(F3:F5)</f>
        <v>80</v>
      </c>
    </row>
    <row r="7" spans="1:10">
      <c r="B7" s="55"/>
    </row>
    <row r="8" spans="1:10" ht="44.1" customHeight="1">
      <c r="A8" s="53" t="s">
        <v>73</v>
      </c>
      <c r="B8" s="55" t="s">
        <v>265</v>
      </c>
      <c r="C8" s="53" t="s">
        <v>266</v>
      </c>
      <c r="D8" s="110" t="s">
        <v>233</v>
      </c>
      <c r="E8" s="110" t="s">
        <v>196</v>
      </c>
      <c r="F8" s="57">
        <v>20</v>
      </c>
      <c r="H8" s="141" t="s">
        <v>267</v>
      </c>
      <c r="I8" s="150"/>
    </row>
    <row r="9" spans="1:10" ht="44.1" customHeight="1">
      <c r="B9" s="54"/>
      <c r="C9" s="53" t="s">
        <v>268</v>
      </c>
      <c r="D9" s="110" t="s">
        <v>159</v>
      </c>
      <c r="E9" s="110" t="s">
        <v>234</v>
      </c>
      <c r="F9" s="57">
        <v>10</v>
      </c>
      <c r="H9" s="141"/>
      <c r="I9" s="141"/>
    </row>
    <row r="10" spans="1:10" ht="44.1" customHeight="1">
      <c r="B10" s="55"/>
      <c r="C10" s="53" t="s">
        <v>269</v>
      </c>
      <c r="D10" s="149" t="s">
        <v>123</v>
      </c>
      <c r="E10" s="110" t="s">
        <v>125</v>
      </c>
      <c r="F10" s="57">
        <v>10</v>
      </c>
      <c r="H10" s="141"/>
      <c r="I10" s="141"/>
    </row>
    <row r="11" spans="1:10" ht="44.1" customHeight="1">
      <c r="B11" s="55"/>
      <c r="C11" s="53" t="s">
        <v>270</v>
      </c>
      <c r="D11" s="149"/>
      <c r="E11" s="110" t="s">
        <v>258</v>
      </c>
      <c r="F11" s="57">
        <v>10</v>
      </c>
      <c r="H11" s="141"/>
      <c r="I11" s="141"/>
    </row>
    <row r="12" spans="1:10" ht="44.1" customHeight="1">
      <c r="B12" s="55"/>
      <c r="C12" s="53" t="s">
        <v>271</v>
      </c>
      <c r="D12" s="149" t="s">
        <v>246</v>
      </c>
      <c r="E12" s="110" t="s">
        <v>247</v>
      </c>
      <c r="F12" s="57">
        <v>5</v>
      </c>
      <c r="H12" s="141"/>
      <c r="I12" s="141"/>
    </row>
    <row r="13" spans="1:10" ht="27.95" customHeight="1">
      <c r="B13" s="55"/>
      <c r="C13" s="53" t="s">
        <v>271</v>
      </c>
      <c r="D13" s="149"/>
      <c r="E13" s="110" t="s">
        <v>176</v>
      </c>
      <c r="F13" s="57">
        <v>5</v>
      </c>
      <c r="H13" s="141"/>
      <c r="I13" s="141"/>
    </row>
    <row r="14" spans="1:10">
      <c r="B14" s="55"/>
      <c r="D14" s="50"/>
      <c r="E14" s="60" t="s">
        <v>4</v>
      </c>
      <c r="F14" s="51">
        <f>SUM(F8:F13)</f>
        <v>60</v>
      </c>
    </row>
    <row r="16" spans="1:10" ht="69.95" customHeight="1">
      <c r="A16" s="53" t="s">
        <v>83</v>
      </c>
      <c r="B16" s="55" t="s">
        <v>272</v>
      </c>
      <c r="C16" s="53" t="s">
        <v>273</v>
      </c>
      <c r="D16" s="149" t="s">
        <v>159</v>
      </c>
      <c r="E16" s="110" t="s">
        <v>274</v>
      </c>
      <c r="F16" s="57">
        <v>10</v>
      </c>
      <c r="H16" s="141" t="s">
        <v>275</v>
      </c>
      <c r="I16" s="155"/>
    </row>
    <row r="17" spans="1:9" ht="69.95" customHeight="1">
      <c r="B17" s="54"/>
      <c r="C17" s="53" t="s">
        <v>273</v>
      </c>
      <c r="D17" s="149"/>
      <c r="E17" s="110" t="s">
        <v>164</v>
      </c>
      <c r="F17" s="57">
        <v>5</v>
      </c>
      <c r="H17" s="141"/>
      <c r="I17" s="155"/>
    </row>
    <row r="18" spans="1:9" ht="69.95" customHeight="1">
      <c r="B18" s="55"/>
      <c r="C18" s="53" t="s">
        <v>273</v>
      </c>
      <c r="D18" s="149"/>
      <c r="E18" s="110" t="s">
        <v>165</v>
      </c>
      <c r="F18" s="57">
        <v>5</v>
      </c>
      <c r="H18" s="141"/>
      <c r="I18" s="155"/>
    </row>
    <row r="19" spans="1:9" ht="69.95" customHeight="1">
      <c r="B19" s="55"/>
      <c r="C19" s="53" t="s">
        <v>276</v>
      </c>
      <c r="D19" s="110" t="s">
        <v>186</v>
      </c>
      <c r="E19" s="110" t="s">
        <v>229</v>
      </c>
      <c r="F19" s="57">
        <v>10</v>
      </c>
      <c r="H19" s="141"/>
      <c r="I19" s="155"/>
    </row>
    <row r="20" spans="1:9" ht="69.95" customHeight="1">
      <c r="B20" s="55"/>
      <c r="C20" s="53" t="s">
        <v>277</v>
      </c>
      <c r="D20" s="149" t="s">
        <v>278</v>
      </c>
      <c r="E20" s="110" t="s">
        <v>183</v>
      </c>
      <c r="F20" s="57">
        <v>5</v>
      </c>
      <c r="H20" s="141"/>
      <c r="I20" s="155"/>
    </row>
    <row r="21" spans="1:9" ht="69.95" customHeight="1">
      <c r="B21" s="55"/>
      <c r="C21" s="53" t="s">
        <v>277</v>
      </c>
      <c r="D21" s="149"/>
      <c r="E21" s="110" t="s">
        <v>184</v>
      </c>
      <c r="F21" s="57">
        <v>5</v>
      </c>
      <c r="H21" s="141"/>
      <c r="I21" s="155"/>
    </row>
    <row r="22" spans="1:9" ht="81" customHeight="1">
      <c r="B22" s="55"/>
      <c r="D22" s="110" t="s">
        <v>233</v>
      </c>
      <c r="E22" s="110" t="s">
        <v>197</v>
      </c>
      <c r="F22" s="57">
        <v>20</v>
      </c>
      <c r="H22" s="141"/>
      <c r="I22" s="155"/>
    </row>
    <row r="23" spans="1:9">
      <c r="B23" s="55"/>
      <c r="D23" s="50"/>
      <c r="E23" s="60" t="s">
        <v>4</v>
      </c>
      <c r="F23" s="51">
        <f>SUM(F16:F22)</f>
        <v>60</v>
      </c>
    </row>
    <row r="24" spans="1:9">
      <c r="B24" s="55"/>
    </row>
    <row r="25" spans="1:9" ht="45" customHeight="1">
      <c r="A25" s="53" t="s">
        <v>91</v>
      </c>
      <c r="B25" s="55" t="s">
        <v>279</v>
      </c>
      <c r="C25" s="53" t="s">
        <v>276</v>
      </c>
      <c r="D25" s="149" t="s">
        <v>186</v>
      </c>
      <c r="E25" s="110" t="s">
        <v>229</v>
      </c>
      <c r="F25" s="57">
        <v>5</v>
      </c>
      <c r="H25" s="154" t="s">
        <v>280</v>
      </c>
      <c r="I25" s="141" t="s">
        <v>281</v>
      </c>
    </row>
    <row r="26" spans="1:9" ht="45" customHeight="1">
      <c r="B26" s="54"/>
      <c r="C26" s="53" t="s">
        <v>282</v>
      </c>
      <c r="D26" s="149"/>
      <c r="E26" s="110" t="s">
        <v>193</v>
      </c>
      <c r="F26" s="57">
        <v>5</v>
      </c>
      <c r="H26" s="154"/>
      <c r="I26" s="141"/>
    </row>
    <row r="27" spans="1:9" ht="45" customHeight="1">
      <c r="C27" s="53" t="s">
        <v>266</v>
      </c>
      <c r="D27" s="110" t="s">
        <v>233</v>
      </c>
      <c r="E27" s="110" t="s">
        <v>198</v>
      </c>
      <c r="F27" s="57">
        <v>40</v>
      </c>
      <c r="H27" s="154"/>
      <c r="I27" s="141"/>
    </row>
    <row r="28" spans="1:9" ht="45" customHeight="1">
      <c r="C28" s="53" t="s">
        <v>271</v>
      </c>
      <c r="D28" s="149" t="s">
        <v>246</v>
      </c>
      <c r="E28" s="110" t="s">
        <v>247</v>
      </c>
      <c r="F28" s="57">
        <v>5</v>
      </c>
      <c r="H28" s="154"/>
      <c r="I28" s="141"/>
    </row>
    <row r="29" spans="1:9" ht="57.95" customHeight="1">
      <c r="C29" s="53" t="s">
        <v>271</v>
      </c>
      <c r="D29" s="149"/>
      <c r="E29" s="110" t="s">
        <v>176</v>
      </c>
      <c r="F29" s="57">
        <v>5</v>
      </c>
      <c r="H29" s="154"/>
      <c r="I29" s="141"/>
    </row>
    <row r="30" spans="1:9">
      <c r="D30" s="50"/>
      <c r="E30" s="60" t="s">
        <v>4</v>
      </c>
      <c r="F30" s="51">
        <f>SUM(F25:F29)</f>
        <v>60</v>
      </c>
    </row>
    <row r="32" spans="1:9">
      <c r="D32" s="65"/>
      <c r="E32" s="66" t="s">
        <v>283</v>
      </c>
      <c r="F32" s="67">
        <f>SUM(F30,F23,F14,F6)</f>
        <v>260</v>
      </c>
    </row>
    <row r="34" spans="1:9">
      <c r="A34" s="153" t="s">
        <v>253</v>
      </c>
      <c r="B34" s="153"/>
      <c r="C34" s="153"/>
      <c r="D34" s="153"/>
      <c r="E34" s="153"/>
      <c r="F34" s="153"/>
      <c r="G34" s="153"/>
      <c r="H34" s="153"/>
      <c r="I34" s="153"/>
    </row>
    <row r="35" spans="1:9" ht="24">
      <c r="A35" s="49" t="s">
        <v>220</v>
      </c>
      <c r="B35" s="49" t="s">
        <v>221</v>
      </c>
      <c r="C35" s="50" t="s">
        <v>222</v>
      </c>
      <c r="D35" s="50" t="s">
        <v>223</v>
      </c>
      <c r="E35" s="49" t="s">
        <v>224</v>
      </c>
      <c r="F35" s="51" t="s">
        <v>254</v>
      </c>
      <c r="G35" s="49"/>
      <c r="H35" s="50" t="s">
        <v>226</v>
      </c>
      <c r="I35" s="49" t="s">
        <v>227</v>
      </c>
    </row>
    <row r="36" spans="1:9" ht="24" customHeight="1">
      <c r="A36" s="53" t="s">
        <v>103</v>
      </c>
      <c r="B36" s="55" t="s">
        <v>108</v>
      </c>
      <c r="C36" s="53" t="s">
        <v>236</v>
      </c>
      <c r="D36" s="156" t="s">
        <v>123</v>
      </c>
      <c r="E36" s="126" t="s">
        <v>125</v>
      </c>
      <c r="F36" s="145"/>
      <c r="H36" s="154" t="s">
        <v>284</v>
      </c>
      <c r="I36" s="150" t="s">
        <v>285</v>
      </c>
    </row>
    <row r="37" spans="1:9" ht="36">
      <c r="D37" s="156"/>
      <c r="E37" s="126" t="s">
        <v>258</v>
      </c>
      <c r="F37" s="145"/>
      <c r="H37" s="154"/>
      <c r="I37" s="141"/>
    </row>
    <row r="38" spans="1:9" ht="24">
      <c r="D38" s="156"/>
      <c r="E38" s="126" t="s">
        <v>136</v>
      </c>
      <c r="F38" s="145"/>
      <c r="H38" s="154"/>
      <c r="I38" s="141"/>
    </row>
    <row r="39" spans="1:9" ht="24" customHeight="1">
      <c r="D39" s="156" t="s">
        <v>143</v>
      </c>
      <c r="E39" s="126" t="s">
        <v>144</v>
      </c>
      <c r="F39" s="145"/>
      <c r="H39" s="154"/>
      <c r="I39" s="141"/>
    </row>
    <row r="40" spans="1:9" ht="12">
      <c r="D40" s="156"/>
      <c r="E40" s="126" t="s">
        <v>145</v>
      </c>
      <c r="F40" s="145"/>
      <c r="H40" s="154"/>
      <c r="I40" s="141"/>
    </row>
    <row r="41" spans="1:9" ht="36">
      <c r="D41" s="156"/>
      <c r="E41" s="126" t="s">
        <v>146</v>
      </c>
      <c r="F41" s="145"/>
      <c r="H41" s="154"/>
      <c r="I41" s="141"/>
    </row>
    <row r="42" spans="1:9" ht="24">
      <c r="D42" s="156"/>
      <c r="E42" s="126" t="s">
        <v>147</v>
      </c>
      <c r="F42" s="145"/>
      <c r="H42" s="154"/>
      <c r="I42" s="141"/>
    </row>
    <row r="43" spans="1:9" ht="36">
      <c r="D43" s="156"/>
      <c r="E43" s="126" t="s">
        <v>259</v>
      </c>
      <c r="F43" s="145"/>
      <c r="H43" s="154"/>
      <c r="I43" s="141"/>
    </row>
    <row r="44" spans="1:9" ht="24">
      <c r="D44" s="156" t="s">
        <v>186</v>
      </c>
      <c r="E44" s="126" t="s">
        <v>189</v>
      </c>
      <c r="F44" s="145"/>
      <c r="H44" s="154"/>
      <c r="I44" s="141"/>
    </row>
    <row r="45" spans="1:9" ht="36">
      <c r="D45" s="156"/>
      <c r="E45" s="126" t="s">
        <v>191</v>
      </c>
      <c r="F45" s="145"/>
      <c r="H45" s="154"/>
      <c r="I45" s="141"/>
    </row>
    <row r="46" spans="1:9" ht="24">
      <c r="D46" s="156"/>
      <c r="E46" s="126" t="s">
        <v>229</v>
      </c>
      <c r="F46" s="145"/>
      <c r="H46" s="154"/>
      <c r="I46" s="141"/>
    </row>
    <row r="47" spans="1:9">
      <c r="D47" s="50"/>
      <c r="E47" s="49"/>
      <c r="F47" s="51" t="s">
        <v>261</v>
      </c>
    </row>
  </sheetData>
  <mergeCells count="23">
    <mergeCell ref="J3:J4"/>
    <mergeCell ref="D44:D46"/>
    <mergeCell ref="F36:F46"/>
    <mergeCell ref="D28:D29"/>
    <mergeCell ref="D10:D11"/>
    <mergeCell ref="D12:D13"/>
    <mergeCell ref="D16:D18"/>
    <mergeCell ref="D20:D21"/>
    <mergeCell ref="D25:D26"/>
    <mergeCell ref="A1:I1"/>
    <mergeCell ref="A34:I34"/>
    <mergeCell ref="I16:I22"/>
    <mergeCell ref="D36:D38"/>
    <mergeCell ref="D39:D43"/>
    <mergeCell ref="H36:H46"/>
    <mergeCell ref="H3:H5"/>
    <mergeCell ref="H8:H13"/>
    <mergeCell ref="H25:H29"/>
    <mergeCell ref="H16:H22"/>
    <mergeCell ref="I36:I46"/>
    <mergeCell ref="I3:I5"/>
    <mergeCell ref="I8:I13"/>
    <mergeCell ref="I25:I2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93F59-B449-8F4F-A3C8-DFC98D9C770D}">
  <dimension ref="A1:J48"/>
  <sheetViews>
    <sheetView topLeftCell="A4" zoomScale="120" zoomScaleNormal="120" zoomScalePageLayoutView="150" workbookViewId="0">
      <selection activeCell="E38" sqref="E38"/>
    </sheetView>
  </sheetViews>
  <sheetFormatPr defaultColWidth="10.875" defaultRowHeight="11.1"/>
  <cols>
    <col min="1" max="1" width="9.125" style="53" customWidth="1"/>
    <col min="2" max="2" width="10" style="53" customWidth="1"/>
    <col min="3" max="3" width="3.5" style="48" customWidth="1"/>
    <col min="4" max="4" width="13.375" style="53" customWidth="1"/>
    <col min="5" max="5" width="15" style="48" customWidth="1"/>
    <col min="6" max="6" width="5.875" style="57" customWidth="1"/>
    <col min="7" max="7" width="1.625" style="48" customWidth="1"/>
    <col min="8" max="8" width="21.625" style="48" customWidth="1"/>
    <col min="9" max="9" width="33.125" style="48" customWidth="1"/>
    <col min="10" max="10" width="25" style="48" customWidth="1"/>
    <col min="11" max="16384" width="10.875" style="48"/>
  </cols>
  <sheetData>
    <row r="1" spans="1:10">
      <c r="A1" s="153" t="s">
        <v>219</v>
      </c>
      <c r="B1" s="153"/>
      <c r="C1" s="153"/>
      <c r="D1" s="153"/>
      <c r="E1" s="153"/>
      <c r="F1" s="153"/>
      <c r="G1" s="153"/>
      <c r="H1" s="153"/>
      <c r="I1" s="153"/>
    </row>
    <row r="2" spans="1:10" ht="21" customHeight="1">
      <c r="A2" s="49" t="s">
        <v>220</v>
      </c>
      <c r="B2" s="49" t="s">
        <v>222</v>
      </c>
      <c r="C2" s="50" t="s">
        <v>286</v>
      </c>
      <c r="D2" s="50" t="s">
        <v>223</v>
      </c>
      <c r="E2" s="49" t="s">
        <v>224</v>
      </c>
      <c r="F2" s="51" t="s">
        <v>225</v>
      </c>
      <c r="G2" s="49"/>
      <c r="H2" s="50" t="s">
        <v>262</v>
      </c>
      <c r="I2" s="49" t="s">
        <v>227</v>
      </c>
    </row>
    <row r="3" spans="1:10" ht="51" customHeight="1">
      <c r="A3" s="53" t="s">
        <v>58</v>
      </c>
      <c r="B3" s="55" t="s">
        <v>287</v>
      </c>
      <c r="C3" s="53" t="s">
        <v>288</v>
      </c>
      <c r="D3" s="149" t="s">
        <v>186</v>
      </c>
      <c r="E3" s="110" t="s">
        <v>187</v>
      </c>
      <c r="F3" s="57">
        <v>40</v>
      </c>
      <c r="H3" s="141" t="s">
        <v>289</v>
      </c>
      <c r="I3" s="159" t="s">
        <v>290</v>
      </c>
      <c r="J3" s="53" t="s">
        <v>232</v>
      </c>
    </row>
    <row r="4" spans="1:10" ht="51" customHeight="1">
      <c r="B4" s="54"/>
      <c r="C4" s="53"/>
      <c r="D4" s="149"/>
      <c r="E4" s="110" t="s">
        <v>229</v>
      </c>
      <c r="F4" s="57">
        <v>20</v>
      </c>
      <c r="H4" s="141"/>
      <c r="I4" s="141"/>
    </row>
    <row r="5" spans="1:10" ht="51" customHeight="1">
      <c r="B5" s="55"/>
      <c r="C5" s="53"/>
      <c r="D5" s="110" t="s">
        <v>159</v>
      </c>
      <c r="E5" s="110" t="s">
        <v>162</v>
      </c>
      <c r="F5" s="57">
        <v>20</v>
      </c>
      <c r="H5" s="141"/>
      <c r="I5" s="141"/>
    </row>
    <row r="6" spans="1:10">
      <c r="D6" s="50"/>
      <c r="E6" s="60" t="s">
        <v>4</v>
      </c>
      <c r="F6" s="51">
        <f>SUM('S2 - A1'!F3:F5)</f>
        <v>80</v>
      </c>
      <c r="H6" s="64"/>
      <c r="I6" s="53"/>
    </row>
    <row r="8" spans="1:10" ht="24">
      <c r="A8" s="53" t="s">
        <v>74</v>
      </c>
      <c r="B8" s="55" t="s">
        <v>79</v>
      </c>
      <c r="C8" s="53" t="s">
        <v>291</v>
      </c>
      <c r="D8" s="149" t="s">
        <v>155</v>
      </c>
      <c r="E8" s="110" t="s">
        <v>156</v>
      </c>
      <c r="F8" s="127">
        <v>10</v>
      </c>
      <c r="H8" s="154" t="s">
        <v>292</v>
      </c>
      <c r="I8" s="141"/>
    </row>
    <row r="9" spans="1:10" ht="24">
      <c r="B9" s="55"/>
      <c r="C9" s="48" t="s">
        <v>291</v>
      </c>
      <c r="D9" s="149"/>
      <c r="E9" s="110" t="s">
        <v>157</v>
      </c>
      <c r="F9" s="57">
        <v>5</v>
      </c>
      <c r="H9" s="158"/>
      <c r="I9" s="141"/>
    </row>
    <row r="10" spans="1:10" ht="48">
      <c r="B10" s="55"/>
      <c r="C10" s="48" t="s">
        <v>250</v>
      </c>
      <c r="D10" s="149"/>
      <c r="E10" s="110" t="s">
        <v>158</v>
      </c>
      <c r="F10" s="127">
        <v>5</v>
      </c>
      <c r="H10" s="158"/>
      <c r="I10" s="141"/>
    </row>
    <row r="11" spans="1:10" ht="36">
      <c r="B11" s="55"/>
      <c r="C11" s="48" t="s">
        <v>273</v>
      </c>
      <c r="D11" s="110" t="s">
        <v>143</v>
      </c>
      <c r="E11" s="110" t="s">
        <v>146</v>
      </c>
      <c r="F11" s="57">
        <v>20</v>
      </c>
      <c r="H11" s="158"/>
      <c r="I11" s="141"/>
    </row>
    <row r="12" spans="1:10">
      <c r="B12" s="55"/>
      <c r="D12" s="50"/>
      <c r="E12" s="60" t="s">
        <v>4</v>
      </c>
      <c r="F12" s="51">
        <f>SUM(F8:F11)</f>
        <v>40</v>
      </c>
      <c r="H12" s="68"/>
    </row>
    <row r="13" spans="1:10">
      <c r="B13" s="55"/>
      <c r="D13" s="55"/>
      <c r="H13" s="68"/>
    </row>
    <row r="14" spans="1:10" ht="24">
      <c r="A14" s="53" t="s">
        <v>84</v>
      </c>
      <c r="B14" s="55" t="s">
        <v>293</v>
      </c>
      <c r="D14" s="149" t="s">
        <v>159</v>
      </c>
      <c r="E14" s="128" t="s">
        <v>167</v>
      </c>
      <c r="F14" s="57">
        <v>15</v>
      </c>
      <c r="H14" s="154" t="s">
        <v>294</v>
      </c>
      <c r="I14" s="141" t="s">
        <v>295</v>
      </c>
    </row>
    <row r="15" spans="1:10" ht="24.95" customHeight="1">
      <c r="D15" s="149"/>
      <c r="E15" s="128" t="s">
        <v>168</v>
      </c>
      <c r="F15" s="127">
        <v>20</v>
      </c>
      <c r="H15" s="158"/>
      <c r="I15" s="141"/>
    </row>
    <row r="16" spans="1:10" ht="36">
      <c r="D16" s="110" t="s">
        <v>278</v>
      </c>
      <c r="E16" s="128" t="s">
        <v>296</v>
      </c>
      <c r="F16" s="57">
        <v>5</v>
      </c>
      <c r="H16" s="158"/>
      <c r="I16" s="141"/>
    </row>
    <row r="17" spans="1:9" ht="24.95" customHeight="1">
      <c r="D17" s="110" t="s">
        <v>186</v>
      </c>
      <c r="E17" s="128" t="s">
        <v>188</v>
      </c>
      <c r="F17" s="127">
        <v>20</v>
      </c>
      <c r="H17" s="158"/>
      <c r="I17" s="141"/>
    </row>
    <row r="18" spans="1:9">
      <c r="D18" s="50"/>
      <c r="E18" s="60" t="s">
        <v>4</v>
      </c>
      <c r="F18" s="69">
        <f>SUM(F14:F17)</f>
        <v>60</v>
      </c>
    </row>
    <row r="20" spans="1:9" ht="60">
      <c r="A20" s="53" t="s">
        <v>92</v>
      </c>
      <c r="B20" s="55" t="s">
        <v>297</v>
      </c>
      <c r="C20" s="53" t="s">
        <v>240</v>
      </c>
      <c r="D20" s="110" t="s">
        <v>233</v>
      </c>
      <c r="E20" s="110" t="s">
        <v>298</v>
      </c>
      <c r="F20" s="127">
        <v>10</v>
      </c>
      <c r="H20" s="141" t="s">
        <v>299</v>
      </c>
      <c r="I20" s="160"/>
    </row>
    <row r="21" spans="1:9" ht="36">
      <c r="C21" s="48" t="s">
        <v>300</v>
      </c>
      <c r="D21" s="110" t="s">
        <v>123</v>
      </c>
      <c r="E21" s="110" t="s">
        <v>125</v>
      </c>
      <c r="F21" s="57">
        <v>10</v>
      </c>
      <c r="H21" s="157"/>
      <c r="I21" s="141"/>
    </row>
    <row r="22" spans="1:9" ht="48">
      <c r="C22" s="48" t="s">
        <v>300</v>
      </c>
      <c r="D22" s="110" t="s">
        <v>138</v>
      </c>
      <c r="E22" s="110" t="s">
        <v>139</v>
      </c>
      <c r="F22" s="127">
        <v>10</v>
      </c>
      <c r="H22" s="157"/>
      <c r="I22" s="141"/>
    </row>
    <row r="23" spans="1:9" ht="36">
      <c r="D23" s="70" t="s">
        <v>301</v>
      </c>
      <c r="E23" s="70" t="s">
        <v>216</v>
      </c>
      <c r="F23" s="57">
        <v>5</v>
      </c>
      <c r="H23" s="157"/>
      <c r="I23" s="141"/>
    </row>
    <row r="24" spans="1:9" ht="48">
      <c r="C24" s="48" t="s">
        <v>273</v>
      </c>
      <c r="D24" s="110" t="s">
        <v>159</v>
      </c>
      <c r="E24" s="110" t="s">
        <v>167</v>
      </c>
      <c r="F24" s="127">
        <v>5</v>
      </c>
      <c r="H24" s="157"/>
      <c r="I24" s="141"/>
    </row>
    <row r="25" spans="1:9">
      <c r="D25" s="50"/>
      <c r="E25" s="60" t="s">
        <v>4</v>
      </c>
      <c r="F25" s="51">
        <f>SUM(F20:F24)</f>
        <v>40</v>
      </c>
    </row>
    <row r="27" spans="1:9" ht="45" customHeight="1">
      <c r="A27" s="53" t="s">
        <v>99</v>
      </c>
      <c r="B27" s="55" t="s">
        <v>302</v>
      </c>
      <c r="C27" s="53" t="s">
        <v>303</v>
      </c>
      <c r="D27" s="149" t="s">
        <v>205</v>
      </c>
      <c r="E27" s="70" t="s">
        <v>206</v>
      </c>
      <c r="F27" s="127">
        <v>5</v>
      </c>
      <c r="H27" s="154" t="s">
        <v>304</v>
      </c>
      <c r="I27" s="141" t="s">
        <v>305</v>
      </c>
    </row>
    <row r="28" spans="1:9" ht="45" customHeight="1">
      <c r="C28" s="48" t="s">
        <v>303</v>
      </c>
      <c r="D28" s="149"/>
      <c r="E28" s="70" t="s">
        <v>207</v>
      </c>
      <c r="F28" s="57">
        <v>10</v>
      </c>
      <c r="H28" s="158"/>
      <c r="I28" s="141"/>
    </row>
    <row r="29" spans="1:9" ht="45" customHeight="1">
      <c r="C29" s="48" t="s">
        <v>240</v>
      </c>
      <c r="D29" s="110" t="s">
        <v>233</v>
      </c>
      <c r="E29" s="110" t="s">
        <v>200</v>
      </c>
      <c r="F29" s="127">
        <v>20</v>
      </c>
      <c r="H29" s="158"/>
      <c r="I29" s="141"/>
    </row>
    <row r="30" spans="1:9" ht="45" customHeight="1">
      <c r="C30" s="48" t="s">
        <v>306</v>
      </c>
      <c r="D30" s="110" t="s">
        <v>278</v>
      </c>
      <c r="E30" s="110" t="s">
        <v>296</v>
      </c>
      <c r="F30" s="57">
        <v>5</v>
      </c>
      <c r="H30" s="158"/>
      <c r="I30" s="141"/>
    </row>
    <row r="31" spans="1:9">
      <c r="D31" s="50"/>
      <c r="E31" s="60" t="s">
        <v>4</v>
      </c>
      <c r="F31" s="51">
        <f>SUM(F27:F30)</f>
        <v>40</v>
      </c>
    </row>
    <row r="33" spans="1:9">
      <c r="D33" s="65"/>
      <c r="E33" s="66" t="s">
        <v>307</v>
      </c>
      <c r="F33" s="67">
        <f>SUM(F31,F25,F18,F12,F6)</f>
        <v>260</v>
      </c>
    </row>
    <row r="34" spans="1:9">
      <c r="D34" s="71"/>
      <c r="E34" s="72"/>
      <c r="F34" s="73"/>
    </row>
    <row r="35" spans="1:9">
      <c r="A35" s="153" t="s">
        <v>253</v>
      </c>
      <c r="B35" s="153"/>
      <c r="C35" s="153"/>
      <c r="D35" s="153"/>
      <c r="E35" s="153"/>
      <c r="F35" s="153"/>
      <c r="G35" s="153"/>
      <c r="H35" s="153"/>
      <c r="I35" s="153"/>
    </row>
    <row r="36" spans="1:9" ht="24">
      <c r="A36" s="49" t="s">
        <v>220</v>
      </c>
      <c r="B36" s="49" t="s">
        <v>221</v>
      </c>
      <c r="C36" s="50" t="s">
        <v>222</v>
      </c>
      <c r="D36" s="50" t="s">
        <v>223</v>
      </c>
      <c r="E36" s="49" t="s">
        <v>224</v>
      </c>
      <c r="F36" s="51" t="s">
        <v>254</v>
      </c>
      <c r="G36" s="49"/>
      <c r="H36" s="50" t="s">
        <v>226</v>
      </c>
      <c r="I36" s="49" t="s">
        <v>227</v>
      </c>
    </row>
    <row r="37" spans="1:9" ht="24" customHeight="1">
      <c r="A37" s="53" t="s">
        <v>104</v>
      </c>
      <c r="B37" s="55" t="s">
        <v>308</v>
      </c>
      <c r="C37" s="48" t="s">
        <v>236</v>
      </c>
      <c r="D37" s="156" t="s">
        <v>123</v>
      </c>
      <c r="E37" s="126" t="s">
        <v>125</v>
      </c>
      <c r="F37" s="145"/>
      <c r="H37" s="141" t="s">
        <v>309</v>
      </c>
      <c r="I37" s="141" t="s">
        <v>310</v>
      </c>
    </row>
    <row r="38" spans="1:9" ht="36">
      <c r="D38" s="156"/>
      <c r="E38" s="126" t="s">
        <v>258</v>
      </c>
      <c r="F38" s="145"/>
      <c r="H38" s="141"/>
      <c r="I38" s="141"/>
    </row>
    <row r="39" spans="1:9" ht="24">
      <c r="D39" s="156"/>
      <c r="E39" s="126" t="s">
        <v>136</v>
      </c>
      <c r="F39" s="145"/>
      <c r="H39" s="141"/>
      <c r="I39" s="141"/>
    </row>
    <row r="40" spans="1:9" ht="24" customHeight="1">
      <c r="D40" s="156" t="s">
        <v>143</v>
      </c>
      <c r="E40" s="126" t="s">
        <v>144</v>
      </c>
      <c r="F40" s="145"/>
      <c r="H40" s="141"/>
      <c r="I40" s="141"/>
    </row>
    <row r="41" spans="1:9" ht="12">
      <c r="D41" s="156"/>
      <c r="E41" s="126" t="s">
        <v>145</v>
      </c>
      <c r="F41" s="145"/>
      <c r="H41" s="141"/>
      <c r="I41" s="141"/>
    </row>
    <row r="42" spans="1:9" ht="36">
      <c r="D42" s="156"/>
      <c r="E42" s="126" t="s">
        <v>146</v>
      </c>
      <c r="F42" s="145"/>
      <c r="H42" s="141"/>
      <c r="I42" s="141"/>
    </row>
    <row r="43" spans="1:9" ht="24">
      <c r="D43" s="156"/>
      <c r="E43" s="126" t="s">
        <v>147</v>
      </c>
      <c r="F43" s="145"/>
      <c r="H43" s="141"/>
      <c r="I43" s="141"/>
    </row>
    <row r="44" spans="1:9" ht="36">
      <c r="D44" s="156"/>
      <c r="E44" s="126" t="s">
        <v>259</v>
      </c>
      <c r="F44" s="145"/>
      <c r="H44" s="141"/>
      <c r="I44" s="141"/>
    </row>
    <row r="45" spans="1:9" ht="24">
      <c r="D45" s="156" t="s">
        <v>186</v>
      </c>
      <c r="E45" s="126" t="s">
        <v>190</v>
      </c>
      <c r="F45" s="145"/>
      <c r="H45" s="141"/>
      <c r="I45" s="141"/>
    </row>
    <row r="46" spans="1:9" ht="36">
      <c r="D46" s="156"/>
      <c r="E46" s="126" t="s">
        <v>191</v>
      </c>
      <c r="F46" s="145"/>
      <c r="H46" s="141"/>
      <c r="I46" s="141"/>
    </row>
    <row r="47" spans="1:9" ht="24">
      <c r="D47" s="156"/>
      <c r="E47" s="126" t="s">
        <v>229</v>
      </c>
      <c r="F47" s="145"/>
      <c r="H47" s="141"/>
      <c r="I47" s="141"/>
    </row>
    <row r="48" spans="1:9">
      <c r="D48" s="50"/>
      <c r="E48" s="49"/>
      <c r="F48" s="51" t="s">
        <v>261</v>
      </c>
    </row>
  </sheetData>
  <mergeCells count="22">
    <mergeCell ref="I37:I47"/>
    <mergeCell ref="I8:I11"/>
    <mergeCell ref="I20:I24"/>
    <mergeCell ref="I14:I17"/>
    <mergeCell ref="I27:I30"/>
    <mergeCell ref="H37:H47"/>
    <mergeCell ref="D37:D39"/>
    <mergeCell ref="D40:D44"/>
    <mergeCell ref="D45:D47"/>
    <mergeCell ref="F37:F47"/>
    <mergeCell ref="A1:I1"/>
    <mergeCell ref="A35:I35"/>
    <mergeCell ref="H20:H24"/>
    <mergeCell ref="H14:H17"/>
    <mergeCell ref="D27:D28"/>
    <mergeCell ref="H27:H30"/>
    <mergeCell ref="D3:D4"/>
    <mergeCell ref="H3:H5"/>
    <mergeCell ref="I3:I5"/>
    <mergeCell ref="D14:D15"/>
    <mergeCell ref="D8:D10"/>
    <mergeCell ref="H8:H11"/>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DEE26-5212-194B-AC19-940DC1178D4A}">
  <dimension ref="A1:J45"/>
  <sheetViews>
    <sheetView topLeftCell="A12" zoomScale="120" zoomScaleNormal="120" zoomScalePageLayoutView="160" workbookViewId="0">
      <selection activeCell="B35" sqref="B35"/>
    </sheetView>
  </sheetViews>
  <sheetFormatPr defaultColWidth="10.875" defaultRowHeight="11.1"/>
  <cols>
    <col min="1" max="1" width="9.125" style="53" customWidth="1"/>
    <col min="2" max="2" width="10" style="53" customWidth="1"/>
    <col min="3" max="3" width="5" style="53" customWidth="1"/>
    <col min="4" max="4" width="13.375" style="48" customWidth="1"/>
    <col min="5" max="5" width="15" style="48" customWidth="1"/>
    <col min="6" max="6" width="5.875" style="57" customWidth="1"/>
    <col min="7" max="7" width="1.625" style="48" customWidth="1"/>
    <col min="8" max="8" width="21.625" style="48" customWidth="1"/>
    <col min="9" max="9" width="33.375" style="48" customWidth="1"/>
    <col min="10" max="10" width="25" style="48" customWidth="1"/>
    <col min="11" max="16384" width="10.875" style="48"/>
  </cols>
  <sheetData>
    <row r="1" spans="1:10">
      <c r="A1" s="153" t="s">
        <v>219</v>
      </c>
      <c r="B1" s="153"/>
      <c r="C1" s="153"/>
      <c r="D1" s="153"/>
      <c r="E1" s="153"/>
      <c r="F1" s="153"/>
      <c r="G1" s="153"/>
      <c r="H1" s="153"/>
      <c r="I1" s="153"/>
    </row>
    <row r="2" spans="1:10" ht="24">
      <c r="A2" s="49" t="s">
        <v>220</v>
      </c>
      <c r="B2" s="49" t="s">
        <v>221</v>
      </c>
      <c r="C2" s="50" t="s">
        <v>222</v>
      </c>
      <c r="D2" s="50" t="s">
        <v>223</v>
      </c>
      <c r="E2" s="49" t="s">
        <v>224</v>
      </c>
      <c r="F2" s="51" t="s">
        <v>225</v>
      </c>
      <c r="G2" s="49"/>
      <c r="H2" s="50" t="s">
        <v>262</v>
      </c>
      <c r="I2" s="49" t="s">
        <v>227</v>
      </c>
    </row>
    <row r="3" spans="1:10" ht="36" customHeight="1">
      <c r="A3" s="53" t="s">
        <v>311</v>
      </c>
      <c r="B3" s="55" t="s">
        <v>312</v>
      </c>
      <c r="C3" s="53" t="s">
        <v>300</v>
      </c>
      <c r="D3" s="149" t="s">
        <v>123</v>
      </c>
      <c r="E3" s="110" t="s">
        <v>258</v>
      </c>
      <c r="F3" s="57">
        <v>10</v>
      </c>
      <c r="H3" s="141" t="s">
        <v>313</v>
      </c>
      <c r="I3" s="150" t="s">
        <v>314</v>
      </c>
      <c r="J3" s="141" t="s">
        <v>232</v>
      </c>
    </row>
    <row r="4" spans="1:10" ht="24.95" customHeight="1">
      <c r="C4" s="53" t="s">
        <v>300</v>
      </c>
      <c r="D4" s="149"/>
      <c r="E4" s="110" t="s">
        <v>136</v>
      </c>
      <c r="F4" s="57">
        <v>10</v>
      </c>
      <c r="H4" s="141"/>
      <c r="I4" s="141"/>
      <c r="J4" s="141"/>
    </row>
    <row r="5" spans="1:10" ht="24.95" customHeight="1">
      <c r="C5" s="53" t="s">
        <v>315</v>
      </c>
      <c r="D5" s="149" t="s">
        <v>143</v>
      </c>
      <c r="E5" s="110" t="s">
        <v>147</v>
      </c>
      <c r="F5" s="57">
        <v>10</v>
      </c>
      <c r="H5" s="141"/>
      <c r="I5" s="141"/>
      <c r="J5" s="141"/>
    </row>
    <row r="6" spans="1:10" ht="24.95" customHeight="1">
      <c r="C6" s="53" t="s">
        <v>316</v>
      </c>
      <c r="D6" s="149"/>
      <c r="E6" s="110" t="s">
        <v>317</v>
      </c>
      <c r="F6" s="57">
        <v>5</v>
      </c>
      <c r="H6" s="141"/>
      <c r="I6" s="141"/>
    </row>
    <row r="7" spans="1:10" ht="36" customHeight="1">
      <c r="C7" s="53" t="s">
        <v>318</v>
      </c>
      <c r="D7" s="149"/>
      <c r="E7" s="110" t="s">
        <v>319</v>
      </c>
      <c r="F7" s="57">
        <v>5</v>
      </c>
      <c r="H7" s="141"/>
      <c r="I7" s="141"/>
    </row>
    <row r="8" spans="1:10" ht="36" customHeight="1">
      <c r="D8" s="149" t="s">
        <v>186</v>
      </c>
      <c r="E8" s="110" t="s">
        <v>191</v>
      </c>
      <c r="F8" s="57">
        <v>5</v>
      </c>
      <c r="H8" s="141"/>
      <c r="I8" s="141"/>
    </row>
    <row r="9" spans="1:10" s="53" customFormat="1" ht="14.1" customHeight="1">
      <c r="C9" s="53" t="s">
        <v>282</v>
      </c>
      <c r="D9" s="149"/>
      <c r="E9" s="110" t="s">
        <v>193</v>
      </c>
      <c r="F9" s="57">
        <v>15</v>
      </c>
      <c r="G9" s="48"/>
      <c r="H9" s="141"/>
      <c r="I9" s="141"/>
    </row>
    <row r="10" spans="1:10">
      <c r="D10" s="49"/>
      <c r="E10" s="60" t="s">
        <v>4</v>
      </c>
      <c r="F10" s="51">
        <f>SUM(F3:F9)</f>
        <v>60</v>
      </c>
    </row>
    <row r="12" spans="1:10" ht="42.95" customHeight="1">
      <c r="A12" s="53" t="s">
        <v>75</v>
      </c>
      <c r="B12" s="55" t="s">
        <v>80</v>
      </c>
      <c r="C12" s="53" t="s">
        <v>271</v>
      </c>
      <c r="D12" s="149" t="s">
        <v>320</v>
      </c>
      <c r="E12" s="110" t="s">
        <v>151</v>
      </c>
      <c r="F12" s="57">
        <v>20</v>
      </c>
      <c r="H12" s="141" t="s">
        <v>321</v>
      </c>
      <c r="I12" s="150"/>
    </row>
    <row r="13" spans="1:10" ht="42.95" customHeight="1">
      <c r="B13" s="55"/>
      <c r="C13" s="53" t="s">
        <v>271</v>
      </c>
      <c r="D13" s="149"/>
      <c r="E13" s="110" t="s">
        <v>152</v>
      </c>
      <c r="F13" s="57">
        <v>20</v>
      </c>
      <c r="H13" s="157"/>
      <c r="I13" s="141"/>
    </row>
    <row r="14" spans="1:10">
      <c r="B14" s="55"/>
      <c r="D14" s="74"/>
      <c r="E14" s="60" t="s">
        <v>4</v>
      </c>
      <c r="F14" s="51">
        <f>SUM(F12:F13)</f>
        <v>40</v>
      </c>
    </row>
    <row r="15" spans="1:10">
      <c r="B15" s="55"/>
      <c r="D15" s="52"/>
    </row>
    <row r="16" spans="1:10" ht="39" customHeight="1">
      <c r="A16" s="53" t="s">
        <v>85</v>
      </c>
      <c r="B16" s="55" t="s">
        <v>89</v>
      </c>
      <c r="C16" s="53" t="s">
        <v>236</v>
      </c>
      <c r="D16" s="110" t="s">
        <v>186</v>
      </c>
      <c r="E16" s="110" t="s">
        <v>190</v>
      </c>
      <c r="F16" s="57">
        <v>40</v>
      </c>
      <c r="H16" s="141" t="s">
        <v>322</v>
      </c>
      <c r="I16" s="141"/>
    </row>
    <row r="17" spans="1:9" ht="39" customHeight="1">
      <c r="B17" s="55"/>
      <c r="C17" s="53" t="s">
        <v>303</v>
      </c>
      <c r="D17" s="149" t="s">
        <v>205</v>
      </c>
      <c r="E17" s="70" t="s">
        <v>206</v>
      </c>
      <c r="F17" s="57">
        <v>10</v>
      </c>
      <c r="H17" s="157"/>
      <c r="I17" s="141"/>
    </row>
    <row r="18" spans="1:9" ht="39" customHeight="1">
      <c r="B18" s="55"/>
      <c r="D18" s="149"/>
      <c r="E18" s="70" t="s">
        <v>207</v>
      </c>
      <c r="F18" s="57">
        <v>10</v>
      </c>
      <c r="H18" s="157"/>
      <c r="I18" s="141"/>
    </row>
    <row r="19" spans="1:9">
      <c r="B19" s="55"/>
      <c r="D19" s="74"/>
      <c r="E19" s="60" t="s">
        <v>4</v>
      </c>
      <c r="F19" s="51">
        <f>SUM(F16:F18)</f>
        <v>60</v>
      </c>
    </row>
    <row r="20" spans="1:9">
      <c r="B20" s="55"/>
      <c r="D20" s="52"/>
      <c r="I20" s="53"/>
    </row>
    <row r="21" spans="1:9" ht="27" customHeight="1">
      <c r="A21" s="53" t="s">
        <v>93</v>
      </c>
      <c r="B21" s="55" t="s">
        <v>97</v>
      </c>
      <c r="C21" s="53" t="s">
        <v>250</v>
      </c>
      <c r="D21" s="149" t="s">
        <v>159</v>
      </c>
      <c r="E21" s="110" t="s">
        <v>166</v>
      </c>
      <c r="F21" s="57">
        <v>10</v>
      </c>
      <c r="H21" s="154" t="s">
        <v>323</v>
      </c>
      <c r="I21" s="141" t="s">
        <v>324</v>
      </c>
    </row>
    <row r="22" spans="1:9" ht="14.1" customHeight="1">
      <c r="C22" s="53" t="s">
        <v>325</v>
      </c>
      <c r="D22" s="149"/>
      <c r="E22" s="110" t="s">
        <v>167</v>
      </c>
      <c r="F22" s="57">
        <v>20</v>
      </c>
      <c r="H22" s="158"/>
      <c r="I22" s="141"/>
    </row>
    <row r="23" spans="1:9" ht="24" customHeight="1">
      <c r="C23" s="53" t="s">
        <v>240</v>
      </c>
      <c r="D23" s="149"/>
      <c r="E23" s="110" t="s">
        <v>168</v>
      </c>
      <c r="F23" s="57">
        <v>20</v>
      </c>
      <c r="H23" s="158"/>
      <c r="I23" s="141"/>
    </row>
    <row r="24" spans="1:9" ht="24.95" customHeight="1">
      <c r="C24" s="53" t="s">
        <v>250</v>
      </c>
      <c r="D24" s="149"/>
      <c r="E24" s="110" t="s">
        <v>169</v>
      </c>
      <c r="F24" s="57">
        <v>10</v>
      </c>
      <c r="H24" s="158"/>
      <c r="I24" s="141"/>
    </row>
    <row r="25" spans="1:9" ht="26.1" customHeight="1">
      <c r="C25" s="53" t="s">
        <v>240</v>
      </c>
      <c r="D25" s="110" t="s">
        <v>233</v>
      </c>
      <c r="E25" s="110" t="s">
        <v>200</v>
      </c>
      <c r="F25" s="57">
        <v>20</v>
      </c>
      <c r="H25" s="158"/>
      <c r="I25" s="141"/>
    </row>
    <row r="26" spans="1:9" ht="23.1" customHeight="1">
      <c r="C26" s="53" t="s">
        <v>326</v>
      </c>
      <c r="D26" s="162" t="s">
        <v>170</v>
      </c>
      <c r="E26" s="110" t="s">
        <v>171</v>
      </c>
      <c r="F26" s="57">
        <v>5</v>
      </c>
      <c r="H26" s="158"/>
      <c r="I26" s="141"/>
    </row>
    <row r="27" spans="1:9" ht="21.95" customHeight="1">
      <c r="C27" s="53" t="s">
        <v>326</v>
      </c>
      <c r="D27" s="162"/>
      <c r="E27" s="110" t="s">
        <v>260</v>
      </c>
      <c r="F27" s="57">
        <v>10</v>
      </c>
      <c r="H27" s="158"/>
      <c r="I27" s="141"/>
    </row>
    <row r="28" spans="1:9" ht="36.950000000000003" customHeight="1">
      <c r="C28" s="53" t="s">
        <v>326</v>
      </c>
      <c r="D28" s="162"/>
      <c r="E28" s="110" t="s">
        <v>173</v>
      </c>
      <c r="F28" s="57">
        <v>5</v>
      </c>
      <c r="H28" s="158"/>
      <c r="I28" s="141"/>
    </row>
    <row r="29" spans="1:9">
      <c r="D29" s="49"/>
      <c r="E29" s="60" t="s">
        <v>4</v>
      </c>
      <c r="F29" s="51">
        <f>SUM(F21:F28)</f>
        <v>100</v>
      </c>
    </row>
    <row r="31" spans="1:9">
      <c r="D31" s="75"/>
      <c r="E31" s="66" t="s">
        <v>327</v>
      </c>
      <c r="F31" s="67">
        <f>SUM(F29,F19,F14,F10)</f>
        <v>260</v>
      </c>
    </row>
    <row r="33" spans="1:9">
      <c r="A33" s="153" t="s">
        <v>253</v>
      </c>
      <c r="B33" s="153"/>
      <c r="C33" s="153"/>
      <c r="D33" s="153"/>
      <c r="E33" s="153"/>
      <c r="F33" s="153"/>
      <c r="G33" s="153"/>
      <c r="H33" s="153"/>
      <c r="I33" s="153"/>
    </row>
    <row r="34" spans="1:9" ht="24">
      <c r="A34" s="49" t="s">
        <v>220</v>
      </c>
      <c r="B34" s="49" t="s">
        <v>221</v>
      </c>
      <c r="C34" s="50" t="s">
        <v>222</v>
      </c>
      <c r="D34" s="50" t="s">
        <v>223</v>
      </c>
      <c r="E34" s="49" t="s">
        <v>224</v>
      </c>
      <c r="F34" s="51" t="s">
        <v>254</v>
      </c>
      <c r="G34" s="49"/>
      <c r="H34" s="50" t="s">
        <v>226</v>
      </c>
      <c r="I34" s="49" t="s">
        <v>227</v>
      </c>
    </row>
    <row r="35" spans="1:9" ht="24" customHeight="1">
      <c r="A35" s="53" t="s">
        <v>105</v>
      </c>
      <c r="B35" s="55" t="s">
        <v>328</v>
      </c>
      <c r="C35" s="53" t="s">
        <v>288</v>
      </c>
      <c r="D35" s="161" t="s">
        <v>123</v>
      </c>
      <c r="E35" s="125" t="s">
        <v>125</v>
      </c>
      <c r="F35" s="145"/>
      <c r="H35" s="141" t="s">
        <v>329</v>
      </c>
      <c r="I35" s="150" t="s">
        <v>330</v>
      </c>
    </row>
    <row r="36" spans="1:9" ht="36">
      <c r="D36" s="161"/>
      <c r="E36" s="125" t="s">
        <v>258</v>
      </c>
      <c r="F36" s="145"/>
      <c r="H36" s="141"/>
      <c r="I36" s="141"/>
    </row>
    <row r="37" spans="1:9" ht="24">
      <c r="D37" s="161"/>
      <c r="E37" s="125" t="s">
        <v>136</v>
      </c>
      <c r="F37" s="145"/>
      <c r="H37" s="141"/>
      <c r="I37" s="141"/>
    </row>
    <row r="38" spans="1:9" ht="24" customHeight="1">
      <c r="D38" s="161" t="s">
        <v>143</v>
      </c>
      <c r="E38" s="125" t="s">
        <v>144</v>
      </c>
      <c r="F38" s="145"/>
      <c r="H38" s="141"/>
      <c r="I38" s="141"/>
    </row>
    <row r="39" spans="1:9" ht="12">
      <c r="D39" s="161"/>
      <c r="E39" s="125" t="s">
        <v>145</v>
      </c>
      <c r="F39" s="145"/>
      <c r="H39" s="141"/>
      <c r="I39" s="141"/>
    </row>
    <row r="40" spans="1:9" ht="36">
      <c r="D40" s="161"/>
      <c r="E40" s="125" t="s">
        <v>146</v>
      </c>
      <c r="F40" s="145"/>
      <c r="H40" s="141"/>
      <c r="I40" s="141"/>
    </row>
    <row r="41" spans="1:9" ht="24">
      <c r="D41" s="161"/>
      <c r="E41" s="125" t="s">
        <v>147</v>
      </c>
      <c r="F41" s="145"/>
      <c r="H41" s="141"/>
      <c r="I41" s="141"/>
    </row>
    <row r="42" spans="1:9" ht="36">
      <c r="D42" s="161"/>
      <c r="E42" s="125" t="s">
        <v>319</v>
      </c>
      <c r="F42" s="145"/>
      <c r="H42" s="141"/>
      <c r="I42" s="141"/>
    </row>
    <row r="43" spans="1:9" ht="36">
      <c r="D43" s="161" t="s">
        <v>186</v>
      </c>
      <c r="E43" s="125" t="s">
        <v>191</v>
      </c>
      <c r="F43" s="145"/>
      <c r="H43" s="141"/>
      <c r="I43" s="141"/>
    </row>
    <row r="44" spans="1:9" ht="24">
      <c r="D44" s="161"/>
      <c r="E44" s="125" t="s">
        <v>229</v>
      </c>
      <c r="F44" s="145"/>
      <c r="H44" s="141"/>
      <c r="I44" s="141"/>
    </row>
    <row r="45" spans="1:9">
      <c r="D45" s="50"/>
      <c r="E45" s="49"/>
      <c r="F45" s="51" t="s">
        <v>261</v>
      </c>
    </row>
  </sheetData>
  <mergeCells count="24">
    <mergeCell ref="I3:I9"/>
    <mergeCell ref="H3:H9"/>
    <mergeCell ref="H12:H13"/>
    <mergeCell ref="H16:H18"/>
    <mergeCell ref="D17:D18"/>
    <mergeCell ref="D12:D13"/>
    <mergeCell ref="D3:D4"/>
    <mergeCell ref="D5:D7"/>
    <mergeCell ref="A1:I1"/>
    <mergeCell ref="A33:I33"/>
    <mergeCell ref="J3:J5"/>
    <mergeCell ref="D43:D44"/>
    <mergeCell ref="D26:D28"/>
    <mergeCell ref="I35:I44"/>
    <mergeCell ref="I16:I18"/>
    <mergeCell ref="H35:H44"/>
    <mergeCell ref="F35:F44"/>
    <mergeCell ref="H21:H28"/>
    <mergeCell ref="D35:D37"/>
    <mergeCell ref="D38:D42"/>
    <mergeCell ref="I12:I13"/>
    <mergeCell ref="I21:I28"/>
    <mergeCell ref="D8:D9"/>
    <mergeCell ref="D21:D24"/>
  </mergeCell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EE91F-CB5B-F746-9B3A-2EC355B20072}">
  <dimension ref="A1:J38"/>
  <sheetViews>
    <sheetView zoomScale="108" zoomScaleNormal="108" zoomScalePageLayoutView="168" workbookViewId="0">
      <selection activeCell="B20" sqref="B20"/>
    </sheetView>
  </sheetViews>
  <sheetFormatPr defaultColWidth="10.875" defaultRowHeight="11.1"/>
  <cols>
    <col min="1" max="1" width="9.125" style="48" customWidth="1"/>
    <col min="2" max="2" width="10" style="48" customWidth="1"/>
    <col min="3" max="3" width="3.625" style="53" customWidth="1"/>
    <col min="4" max="4" width="13.375" style="48" customWidth="1"/>
    <col min="5" max="5" width="15" style="48" customWidth="1"/>
    <col min="6" max="6" width="5.875" style="57" customWidth="1"/>
    <col min="7" max="7" width="1.5" style="48" customWidth="1"/>
    <col min="8" max="8" width="21.625" style="48" customWidth="1"/>
    <col min="9" max="9" width="33.375" style="48" customWidth="1"/>
    <col min="10" max="10" width="24.875" style="48" customWidth="1"/>
    <col min="11" max="16384" width="10.875" style="48"/>
  </cols>
  <sheetData>
    <row r="1" spans="1:10">
      <c r="A1" s="153" t="s">
        <v>219</v>
      </c>
      <c r="B1" s="153"/>
      <c r="C1" s="153"/>
      <c r="D1" s="153"/>
      <c r="E1" s="153"/>
      <c r="F1" s="153"/>
      <c r="G1" s="153"/>
      <c r="H1" s="153"/>
      <c r="I1" s="153"/>
    </row>
    <row r="2" spans="1:10" ht="24.95" customHeight="1">
      <c r="A2" s="49" t="s">
        <v>220</v>
      </c>
      <c r="B2" s="49" t="s">
        <v>221</v>
      </c>
      <c r="C2" s="50" t="s">
        <v>222</v>
      </c>
      <c r="D2" s="50" t="s">
        <v>223</v>
      </c>
      <c r="E2" s="49" t="s">
        <v>224</v>
      </c>
      <c r="F2" s="51" t="s">
        <v>225</v>
      </c>
      <c r="G2" s="49"/>
      <c r="H2" s="50" t="s">
        <v>262</v>
      </c>
      <c r="I2" s="49" t="s">
        <v>227</v>
      </c>
    </row>
    <row r="3" spans="1:10" ht="48.95" customHeight="1">
      <c r="A3" s="48" t="s">
        <v>60</v>
      </c>
      <c r="B3" s="55" t="s">
        <v>331</v>
      </c>
      <c r="C3" s="53" t="s">
        <v>303</v>
      </c>
      <c r="D3" s="70" t="s">
        <v>205</v>
      </c>
      <c r="E3" s="70" t="s">
        <v>206</v>
      </c>
      <c r="F3" s="57">
        <v>10</v>
      </c>
      <c r="H3" s="141" t="s">
        <v>332</v>
      </c>
      <c r="I3" s="141" t="s">
        <v>333</v>
      </c>
      <c r="J3" s="141" t="s">
        <v>232</v>
      </c>
    </row>
    <row r="4" spans="1:10" ht="36" customHeight="1">
      <c r="D4" s="149" t="s">
        <v>209</v>
      </c>
      <c r="E4" s="70" t="s">
        <v>210</v>
      </c>
      <c r="F4" s="57">
        <v>10</v>
      </c>
      <c r="H4" s="157"/>
      <c r="I4" s="141"/>
      <c r="J4" s="141"/>
    </row>
    <row r="5" spans="1:10" ht="36" customHeight="1">
      <c r="D5" s="149"/>
      <c r="E5" s="70" t="s">
        <v>211</v>
      </c>
      <c r="F5" s="57">
        <v>10</v>
      </c>
      <c r="H5" s="157"/>
      <c r="I5" s="141"/>
    </row>
    <row r="6" spans="1:10" ht="44.1" customHeight="1">
      <c r="D6" s="149"/>
      <c r="E6" s="70" t="s">
        <v>212</v>
      </c>
      <c r="F6" s="57">
        <v>10</v>
      </c>
      <c r="H6" s="157"/>
      <c r="I6" s="141"/>
    </row>
    <row r="7" spans="1:10">
      <c r="D7" s="49"/>
      <c r="E7" s="49" t="s">
        <v>4</v>
      </c>
      <c r="F7" s="51">
        <f>SUM(F3:F6)</f>
        <v>40</v>
      </c>
    </row>
    <row r="9" spans="1:10" ht="27" customHeight="1">
      <c r="A9" s="48" t="s">
        <v>334</v>
      </c>
      <c r="B9" s="163" t="s">
        <v>335</v>
      </c>
      <c r="C9" s="53" t="s">
        <v>250</v>
      </c>
      <c r="D9" s="149" t="s">
        <v>159</v>
      </c>
      <c r="E9" s="110" t="s">
        <v>166</v>
      </c>
      <c r="F9" s="57">
        <v>10</v>
      </c>
      <c r="H9" s="154" t="s">
        <v>336</v>
      </c>
      <c r="I9" s="141" t="s">
        <v>337</v>
      </c>
    </row>
    <row r="10" spans="1:10" ht="27" customHeight="1">
      <c r="B10" s="163"/>
      <c r="C10" s="53" t="s">
        <v>273</v>
      </c>
      <c r="D10" s="149"/>
      <c r="E10" s="110" t="s">
        <v>167</v>
      </c>
      <c r="F10" s="57">
        <v>10</v>
      </c>
      <c r="H10" s="154"/>
      <c r="I10" s="141"/>
    </row>
    <row r="11" spans="1:10" ht="24.95" customHeight="1">
      <c r="C11" s="53" t="s">
        <v>240</v>
      </c>
      <c r="D11" s="149"/>
      <c r="E11" s="110" t="s">
        <v>168</v>
      </c>
      <c r="F11" s="57">
        <v>10</v>
      </c>
      <c r="H11" s="154"/>
      <c r="I11" s="141"/>
    </row>
    <row r="12" spans="1:10" ht="24">
      <c r="C12" s="53" t="s">
        <v>273</v>
      </c>
      <c r="D12" s="149"/>
      <c r="E12" s="110" t="s">
        <v>169</v>
      </c>
      <c r="F12" s="57">
        <v>10</v>
      </c>
      <c r="H12" s="154"/>
      <c r="I12" s="141"/>
    </row>
    <row r="13" spans="1:10" ht="24" customHeight="1">
      <c r="C13" s="53" t="s">
        <v>240</v>
      </c>
      <c r="D13" s="110" t="s">
        <v>233</v>
      </c>
      <c r="E13" s="110" t="s">
        <v>200</v>
      </c>
      <c r="F13" s="57">
        <v>20</v>
      </c>
      <c r="H13" s="154"/>
      <c r="I13" s="141"/>
    </row>
    <row r="14" spans="1:10">
      <c r="D14" s="49"/>
      <c r="E14" s="60" t="s">
        <v>4</v>
      </c>
      <c r="F14" s="51">
        <f>SUM(F9:F13)</f>
        <v>60</v>
      </c>
      <c r="H14" s="64"/>
      <c r="I14" s="53"/>
    </row>
    <row r="15" spans="1:10">
      <c r="H15" s="64"/>
      <c r="I15" s="53"/>
    </row>
    <row r="16" spans="1:10">
      <c r="D16" s="75"/>
      <c r="E16" s="66" t="s">
        <v>338</v>
      </c>
      <c r="F16" s="67">
        <f>SUM(F14,F7)</f>
        <v>100</v>
      </c>
    </row>
    <row r="17" spans="1:9" ht="12.75" customHeight="1"/>
    <row r="18" spans="1:9">
      <c r="A18" s="153" t="s">
        <v>253</v>
      </c>
      <c r="B18" s="153"/>
      <c r="C18" s="153"/>
      <c r="D18" s="153"/>
      <c r="E18" s="153"/>
      <c r="F18" s="153"/>
      <c r="G18" s="153"/>
      <c r="H18" s="153"/>
      <c r="I18" s="153"/>
    </row>
    <row r="19" spans="1:9" ht="24">
      <c r="A19" s="49" t="s">
        <v>220</v>
      </c>
      <c r="B19" s="49" t="s">
        <v>221</v>
      </c>
      <c r="C19" s="50" t="s">
        <v>222</v>
      </c>
      <c r="D19" s="50" t="s">
        <v>223</v>
      </c>
      <c r="E19" s="49" t="s">
        <v>224</v>
      </c>
      <c r="F19" s="51" t="s">
        <v>254</v>
      </c>
      <c r="G19" s="49"/>
      <c r="H19" s="50" t="s">
        <v>226</v>
      </c>
      <c r="I19" s="49" t="s">
        <v>227</v>
      </c>
    </row>
    <row r="20" spans="1:9" ht="24" customHeight="1">
      <c r="A20" s="48" t="s">
        <v>106</v>
      </c>
      <c r="B20" s="52" t="s">
        <v>339</v>
      </c>
      <c r="C20" s="53" t="s">
        <v>340</v>
      </c>
      <c r="D20" s="156" t="s">
        <v>123</v>
      </c>
      <c r="E20" s="125" t="s">
        <v>125</v>
      </c>
      <c r="F20" s="145"/>
      <c r="H20" s="154" t="s">
        <v>341</v>
      </c>
      <c r="I20" s="141" t="s">
        <v>342</v>
      </c>
    </row>
    <row r="21" spans="1:9" ht="36">
      <c r="D21" s="156"/>
      <c r="E21" s="125" t="s">
        <v>258</v>
      </c>
      <c r="F21" s="145"/>
      <c r="H21" s="154"/>
      <c r="I21" s="141"/>
    </row>
    <row r="22" spans="1:9" ht="24">
      <c r="D22" s="156"/>
      <c r="E22" s="125" t="s">
        <v>136</v>
      </c>
      <c r="F22" s="145"/>
      <c r="H22" s="154"/>
      <c r="I22" s="141"/>
    </row>
    <row r="23" spans="1:9" ht="24" customHeight="1">
      <c r="D23" s="156" t="s">
        <v>143</v>
      </c>
      <c r="E23" s="125" t="s">
        <v>144</v>
      </c>
      <c r="F23" s="145"/>
      <c r="H23" s="154"/>
      <c r="I23" s="141"/>
    </row>
    <row r="24" spans="1:9" ht="12">
      <c r="D24" s="156"/>
      <c r="E24" s="125" t="s">
        <v>145</v>
      </c>
      <c r="F24" s="145"/>
      <c r="H24" s="154"/>
      <c r="I24" s="141"/>
    </row>
    <row r="25" spans="1:9" ht="36">
      <c r="D25" s="156"/>
      <c r="E25" s="125" t="s">
        <v>146</v>
      </c>
      <c r="F25" s="145"/>
      <c r="H25" s="154"/>
      <c r="I25" s="141"/>
    </row>
    <row r="26" spans="1:9" ht="24">
      <c r="D26" s="156"/>
      <c r="E26" s="125" t="s">
        <v>147</v>
      </c>
      <c r="F26" s="145"/>
      <c r="H26" s="154"/>
      <c r="I26" s="141"/>
    </row>
    <row r="27" spans="1:9" ht="47.1" customHeight="1">
      <c r="D27" s="156"/>
      <c r="E27" s="125" t="s">
        <v>319</v>
      </c>
      <c r="F27" s="145"/>
      <c r="H27" s="154"/>
      <c r="I27" s="141"/>
    </row>
    <row r="28" spans="1:9" ht="24" customHeight="1">
      <c r="D28" s="156" t="s">
        <v>159</v>
      </c>
      <c r="E28" s="125" t="s">
        <v>162</v>
      </c>
      <c r="F28" s="145"/>
      <c r="H28" s="154"/>
      <c r="I28" s="141"/>
    </row>
    <row r="29" spans="1:9" ht="24">
      <c r="D29" s="156"/>
      <c r="E29" s="125" t="s">
        <v>166</v>
      </c>
      <c r="F29" s="145"/>
      <c r="H29" s="154"/>
      <c r="I29" s="141"/>
    </row>
    <row r="30" spans="1:9" ht="23.1" customHeight="1">
      <c r="D30" s="156"/>
      <c r="E30" s="125" t="s">
        <v>167</v>
      </c>
      <c r="F30" s="145"/>
      <c r="H30" s="154"/>
      <c r="I30" s="141"/>
    </row>
    <row r="31" spans="1:9" ht="24">
      <c r="D31" s="156"/>
      <c r="E31" s="125" t="s">
        <v>168</v>
      </c>
      <c r="F31" s="145"/>
      <c r="H31" s="154"/>
      <c r="I31" s="141"/>
    </row>
    <row r="32" spans="1:9" ht="24">
      <c r="D32" s="156"/>
      <c r="E32" s="125" t="s">
        <v>169</v>
      </c>
      <c r="F32" s="145"/>
      <c r="H32" s="154"/>
      <c r="I32" s="141"/>
    </row>
    <row r="33" spans="4:9" ht="24">
      <c r="D33" s="125" t="s">
        <v>233</v>
      </c>
      <c r="E33" s="125" t="s">
        <v>200</v>
      </c>
      <c r="F33" s="145"/>
      <c r="H33" s="154"/>
      <c r="I33" s="141"/>
    </row>
    <row r="34" spans="4:9" ht="69" customHeight="1">
      <c r="D34" s="125" t="s">
        <v>205</v>
      </c>
      <c r="E34" s="125" t="s">
        <v>206</v>
      </c>
      <c r="F34" s="145"/>
      <c r="H34" s="154"/>
      <c r="I34" s="141"/>
    </row>
    <row r="35" spans="4:9" ht="35.1" customHeight="1">
      <c r="D35" s="156" t="s">
        <v>209</v>
      </c>
      <c r="E35" s="125" t="s">
        <v>210</v>
      </c>
      <c r="F35" s="145"/>
      <c r="H35" s="154"/>
      <c r="I35" s="141"/>
    </row>
    <row r="36" spans="4:9" ht="36">
      <c r="D36" s="156"/>
      <c r="E36" s="125" t="s">
        <v>211</v>
      </c>
      <c r="F36" s="145"/>
      <c r="H36" s="154"/>
      <c r="I36" s="141"/>
    </row>
    <row r="37" spans="4:9" ht="60" customHeight="1">
      <c r="D37" s="125"/>
      <c r="E37" s="125" t="s">
        <v>212</v>
      </c>
      <c r="F37" s="145"/>
      <c r="H37" s="154"/>
      <c r="I37" s="141"/>
    </row>
    <row r="38" spans="4:9">
      <c r="D38" s="50"/>
      <c r="E38" s="49"/>
      <c r="F38" s="51" t="s">
        <v>261</v>
      </c>
    </row>
  </sheetData>
  <mergeCells count="17">
    <mergeCell ref="D23:D27"/>
    <mergeCell ref="D4:D6"/>
    <mergeCell ref="H9:H13"/>
    <mergeCell ref="I9:I13"/>
    <mergeCell ref="I20:I37"/>
    <mergeCell ref="H20:H37"/>
    <mergeCell ref="H3:H6"/>
    <mergeCell ref="D28:D32"/>
    <mergeCell ref="F20:F37"/>
    <mergeCell ref="D9:D12"/>
    <mergeCell ref="D20:D22"/>
    <mergeCell ref="D35:D36"/>
    <mergeCell ref="B9:B10"/>
    <mergeCell ref="A1:I1"/>
    <mergeCell ref="A18:I18"/>
    <mergeCell ref="J3:J4"/>
    <mergeCell ref="I3:I6"/>
  </mergeCell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12DA-FB26-9147-A2EC-CD6439E28CC9}">
  <dimension ref="A1:J13"/>
  <sheetViews>
    <sheetView zoomScaleNormal="100" zoomScalePageLayoutView="132" workbookViewId="0">
      <selection activeCell="I2" sqref="I2"/>
    </sheetView>
  </sheetViews>
  <sheetFormatPr defaultColWidth="10.875" defaultRowHeight="11.1"/>
  <cols>
    <col min="1" max="1" width="9.125" style="48" customWidth="1"/>
    <col min="2" max="2" width="10" style="48" customWidth="1"/>
    <col min="3" max="3" width="5" style="48" customWidth="1"/>
    <col min="4" max="4" width="13.375" style="48" customWidth="1"/>
    <col min="5" max="5" width="15" style="48" customWidth="1"/>
    <col min="6" max="6" width="5.875" style="57" customWidth="1"/>
    <col min="7" max="7" width="1.625" style="48" customWidth="1"/>
    <col min="8" max="8" width="21.625" style="48" customWidth="1"/>
    <col min="9" max="9" width="33.375" style="48" customWidth="1"/>
    <col min="10" max="10" width="25" style="48" customWidth="1"/>
    <col min="11" max="16384" width="10.875" style="48"/>
  </cols>
  <sheetData>
    <row r="1" spans="1:10">
      <c r="A1" s="153" t="s">
        <v>219</v>
      </c>
      <c r="B1" s="153"/>
      <c r="C1" s="153"/>
      <c r="D1" s="153"/>
      <c r="E1" s="153"/>
      <c r="F1" s="153"/>
      <c r="G1" s="153"/>
      <c r="H1" s="153"/>
      <c r="I1" s="153"/>
    </row>
    <row r="2" spans="1:10" ht="24">
      <c r="A2" s="49" t="s">
        <v>220</v>
      </c>
      <c r="B2" s="49" t="s">
        <v>221</v>
      </c>
      <c r="C2" s="50" t="s">
        <v>222</v>
      </c>
      <c r="D2" s="50" t="s">
        <v>223</v>
      </c>
      <c r="E2" s="49" t="s">
        <v>224</v>
      </c>
      <c r="F2" s="51" t="s">
        <v>225</v>
      </c>
      <c r="G2" s="49"/>
      <c r="H2" s="50" t="s">
        <v>262</v>
      </c>
      <c r="I2" s="49" t="s">
        <v>227</v>
      </c>
    </row>
    <row r="3" spans="1:10" ht="26.1" customHeight="1">
      <c r="A3" s="48" t="s">
        <v>61</v>
      </c>
      <c r="B3" s="163" t="s">
        <v>343</v>
      </c>
      <c r="C3" s="55"/>
      <c r="D3" s="149" t="s">
        <v>159</v>
      </c>
      <c r="E3" s="110" t="s">
        <v>167</v>
      </c>
      <c r="F3" s="57">
        <v>10</v>
      </c>
      <c r="H3" s="154" t="s">
        <v>344</v>
      </c>
      <c r="I3" s="141" t="s">
        <v>345</v>
      </c>
      <c r="J3" s="141" t="s">
        <v>232</v>
      </c>
    </row>
    <row r="4" spans="1:10" ht="26.1" customHeight="1">
      <c r="B4" s="163"/>
      <c r="D4" s="149"/>
      <c r="E4" s="110" t="s">
        <v>168</v>
      </c>
      <c r="F4" s="57">
        <v>10</v>
      </c>
      <c r="H4" s="158"/>
      <c r="I4" s="141"/>
      <c r="J4" s="141"/>
    </row>
    <row r="5" spans="1:10" ht="27.95" customHeight="1">
      <c r="D5" s="149" t="s">
        <v>246</v>
      </c>
      <c r="E5" s="110" t="s">
        <v>247</v>
      </c>
      <c r="F5" s="57">
        <v>10</v>
      </c>
      <c r="H5" s="158"/>
      <c r="I5" s="141"/>
      <c r="J5" s="141"/>
    </row>
    <row r="6" spans="1:10" ht="48.95" customHeight="1">
      <c r="D6" s="149"/>
      <c r="E6" s="110" t="s">
        <v>176</v>
      </c>
      <c r="F6" s="57">
        <v>10</v>
      </c>
      <c r="H6" s="158"/>
      <c r="I6" s="141"/>
    </row>
    <row r="7" spans="1:10" ht="24" customHeight="1">
      <c r="C7" s="48" t="s">
        <v>240</v>
      </c>
      <c r="D7" s="110" t="s">
        <v>233</v>
      </c>
      <c r="E7" s="110" t="s">
        <v>200</v>
      </c>
      <c r="F7" s="57">
        <v>20</v>
      </c>
      <c r="H7" s="158"/>
      <c r="I7" s="141"/>
    </row>
    <row r="8" spans="1:10" ht="24" customHeight="1">
      <c r="D8" s="149" t="s">
        <v>346</v>
      </c>
      <c r="E8" s="110" t="s">
        <v>202</v>
      </c>
      <c r="F8" s="57">
        <v>10</v>
      </c>
      <c r="H8" s="158"/>
      <c r="I8" s="141"/>
    </row>
    <row r="9" spans="1:10" ht="33" customHeight="1">
      <c r="D9" s="149"/>
      <c r="E9" s="110" t="s">
        <v>203</v>
      </c>
      <c r="F9" s="57">
        <v>10</v>
      </c>
      <c r="H9" s="158"/>
      <c r="I9" s="141"/>
    </row>
    <row r="10" spans="1:10" ht="47.1" customHeight="1">
      <c r="C10" s="48" t="s">
        <v>303</v>
      </c>
      <c r="D10" s="70" t="s">
        <v>205</v>
      </c>
      <c r="E10" s="70" t="s">
        <v>206</v>
      </c>
      <c r="F10" s="57">
        <v>20</v>
      </c>
      <c r="H10" s="158"/>
      <c r="I10" s="141"/>
    </row>
    <row r="11" spans="1:10">
      <c r="D11" s="49"/>
      <c r="E11" s="60" t="s">
        <v>4</v>
      </c>
      <c r="F11" s="51">
        <f>SUM(F3:F10)</f>
        <v>100</v>
      </c>
    </row>
    <row r="13" spans="1:10">
      <c r="D13" s="75"/>
      <c r="E13" s="66" t="s">
        <v>347</v>
      </c>
      <c r="F13" s="67">
        <f>SUM(F11)</f>
        <v>100</v>
      </c>
    </row>
  </sheetData>
  <mergeCells count="8">
    <mergeCell ref="A1:I1"/>
    <mergeCell ref="J3:J5"/>
    <mergeCell ref="H3:H10"/>
    <mergeCell ref="D3:D4"/>
    <mergeCell ref="D5:D6"/>
    <mergeCell ref="D8:D9"/>
    <mergeCell ref="I3:I10"/>
    <mergeCell ref="B3:B4"/>
  </mergeCell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75086E6A63F2744BE17F2CFC6125998" ma:contentTypeVersion="4" ma:contentTypeDescription="Crée un document." ma:contentTypeScope="" ma:versionID="9f1ae611dd87177dcf177e5604d9fc93">
  <xsd:schema xmlns:xsd="http://www.w3.org/2001/XMLSchema" xmlns:xs="http://www.w3.org/2001/XMLSchema" xmlns:p="http://schemas.microsoft.com/office/2006/metadata/properties" xmlns:ns2="66ae25fb-d669-448d-a673-6a95218b3606" targetNamespace="http://schemas.microsoft.com/office/2006/metadata/properties" ma:root="true" ma:fieldsID="f6f48a2e46925826da8d22140faa40ee" ns2:_="">
    <xsd:import namespace="66ae25fb-d669-448d-a673-6a95218b360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ae25fb-d669-448d-a673-6a95218b36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445EDB-6134-40A3-B3FF-C92936B6C430}"/>
</file>

<file path=customXml/itemProps2.xml><?xml version="1.0" encoding="utf-8"?>
<ds:datastoreItem xmlns:ds="http://schemas.openxmlformats.org/officeDocument/2006/customXml" ds:itemID="{2E87C54F-24FB-47C4-AEBD-22D046B2CB2E}"/>
</file>

<file path=customXml/itemProps3.xml><?xml version="1.0" encoding="utf-8"?>
<ds:datastoreItem xmlns:ds="http://schemas.openxmlformats.org/officeDocument/2006/customXml" ds:itemID="{D55E1F11-2AD3-4436-8EC1-F0E2A15DC44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Marina Lauper</cp:lastModifiedBy>
  <cp:revision/>
  <dcterms:created xsi:type="dcterms:W3CDTF">2022-12-07T08:18:27Z</dcterms:created>
  <dcterms:modified xsi:type="dcterms:W3CDTF">2024-01-12T08:06:12Z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0x010100C75086E6A63F2744BE17F2CFC6125998</vt:lpwstr>
  </property>
</Properties>
</file>