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<sst xmlns="http://schemas.openxmlformats.org/spreadsheetml/2006/main" count="29" uniqueCount="10">
  <si>
    <t>Year wise carrier delay query</t>
  </si>
  <si>
    <t>Year wise NAS delay query</t>
  </si>
  <si>
    <t>Year wise weather delay query</t>
  </si>
  <si>
    <t>Year wise late aircraft query</t>
  </si>
  <si>
    <t>Year wise security delay query</t>
  </si>
  <si>
    <t>Itterations</t>
  </si>
  <si>
    <t>HiveQL</t>
  </si>
  <si>
    <t>SparkSQL</t>
  </si>
  <si>
    <t>Average Time Taken</t>
  </si>
  <si>
    <t>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</si>
</sst>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Carrier delay query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Carrier delay query HiveQL</c:v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Sheet1!$A$3:$A$7</c:f>
            </c:strRef>
          </c:cat>
          <c:val>
            <c:numRef>
              <c:f>Sheet1!$B$3:$B$7</c:f>
              <c:numCache/>
            </c:numRef>
          </c:val>
        </c:ser>
        <c:ser>
          <c:idx val="1"/>
          <c:order val="1"/>
          <c:tx>
            <c:v>Carrier delay query SparkSQL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Sheet1!$A$3:$A$7</c:f>
            </c:strRef>
          </c:cat>
          <c:val>
            <c:numRef>
              <c:f>Sheet1!$C$3:$C$7</c:f>
              <c:numCache/>
            </c:numRef>
          </c:val>
        </c:ser>
        <c:axId val="1727264127"/>
        <c:axId val="390662210"/>
      </c:barChart>
      <c:catAx>
        <c:axId val="1727264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90662210"/>
      </c:catAx>
      <c:valAx>
        <c:axId val="390662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2726412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HiveQL and SparkSQL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NAS delay query HiveQL</c:v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Sheet1!$F$3:$F$7</c:f>
            </c:strRef>
          </c:cat>
          <c:val>
            <c:numRef>
              <c:f>Sheet1!$G$3:$G$7</c:f>
              <c:numCache/>
            </c:numRef>
          </c:val>
        </c:ser>
        <c:ser>
          <c:idx val="1"/>
          <c:order val="1"/>
          <c:tx>
            <c:v>NAS delay query SparkSQL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Sheet1!$F$3:$F$7</c:f>
            </c:strRef>
          </c:cat>
          <c:val>
            <c:numRef>
              <c:f>Sheet1!$H$3:$H$7</c:f>
              <c:numCache/>
            </c:numRef>
          </c:val>
        </c:ser>
        <c:axId val="713208101"/>
        <c:axId val="922392312"/>
      </c:barChart>
      <c:catAx>
        <c:axId val="713208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22392312"/>
      </c:catAx>
      <c:valAx>
        <c:axId val="922392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1320810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HiveQL and SparkSQL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Weather delay query HiveQL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Sheet1!$K$3:$K$7</c:f>
            </c:strRef>
          </c:cat>
          <c:val>
            <c:numRef>
              <c:f>Sheet1!$L$3:$L$7</c:f>
              <c:numCache/>
            </c:numRef>
          </c:val>
        </c:ser>
        <c:ser>
          <c:idx val="1"/>
          <c:order val="1"/>
          <c:tx>
            <c:v>Weather delay query SparkSQL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Sheet1!$K$3:$K$7</c:f>
            </c:strRef>
          </c:cat>
          <c:val>
            <c:numRef>
              <c:f>Sheet1!$M$3:$M$7</c:f>
              <c:numCache/>
            </c:numRef>
          </c:val>
        </c:ser>
        <c:axId val="1612356377"/>
        <c:axId val="852265772"/>
      </c:barChart>
      <c:catAx>
        <c:axId val="16123563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52265772"/>
      </c:catAx>
      <c:valAx>
        <c:axId val="852265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1235637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HiveQL and SparkSQL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Late aircraft query HiveQL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Sheet1!$P$3:$P$7</c:f>
            </c:strRef>
          </c:cat>
          <c:val>
            <c:numRef>
              <c:f>Sheet1!$Q$3:$Q$7</c:f>
              <c:numCache/>
            </c:numRef>
          </c:val>
        </c:ser>
        <c:ser>
          <c:idx val="1"/>
          <c:order val="1"/>
          <c:tx>
            <c:v>Late aircraft query SparkSQL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Sheet1!$P$3:$P$7</c:f>
            </c:strRef>
          </c:cat>
          <c:val>
            <c:numRef>
              <c:f>Sheet1!$R$3:$R$7</c:f>
              <c:numCache/>
            </c:numRef>
          </c:val>
        </c:ser>
        <c:axId val="1289944385"/>
        <c:axId val="514298664"/>
      </c:barChart>
      <c:catAx>
        <c:axId val="1289944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14298664"/>
      </c:catAx>
      <c:valAx>
        <c:axId val="514298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8994438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HiveQL and SparkSQL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Security delay query HiveQL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Sheet1!$U$3:$U$7</c:f>
            </c:strRef>
          </c:cat>
          <c:val>
            <c:numRef>
              <c:f>Sheet1!$V$3:$V$7</c:f>
              <c:numCache/>
            </c:numRef>
          </c:val>
        </c:ser>
        <c:ser>
          <c:idx val="1"/>
          <c:order val="1"/>
          <c:tx>
            <c:v>Security delay query SparkSQL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Sheet1!$U$3:$U$7</c:f>
            </c:strRef>
          </c:cat>
          <c:val>
            <c:numRef>
              <c:f>Sheet1!$W$3:$W$7</c:f>
              <c:numCache/>
            </c:numRef>
          </c:val>
        </c:ser>
        <c:axId val="1808440862"/>
        <c:axId val="1879881536"/>
      </c:barChart>
      <c:catAx>
        <c:axId val="1808440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79881536"/>
      </c:catAx>
      <c:valAx>
        <c:axId val="1879881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0844086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Average Time Taken By Query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HiveQL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Sheet1!$A$29:$A$33</c:f>
            </c:strRef>
          </c:cat>
          <c:val>
            <c:numRef>
              <c:f>Sheet1!$B$29:$B$33</c:f>
              <c:numCache/>
            </c:numRef>
          </c:val>
        </c:ser>
        <c:ser>
          <c:idx val="1"/>
          <c:order val="1"/>
          <c:tx>
            <c:v>SparkSQL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Sheet1!$A$29:$A$33</c:f>
            </c:strRef>
          </c:cat>
          <c:val>
            <c:numRef>
              <c:f>Sheet1!$C$29:$C$33</c:f>
              <c:numCache/>
            </c:numRef>
          </c:val>
        </c:ser>
        <c:axId val="721020374"/>
        <c:axId val="2104261494"/>
      </c:barChart>
      <c:catAx>
        <c:axId val="7210203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 Taken by 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04261494"/>
      </c:catAx>
      <c:valAx>
        <c:axId val="2104261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2102037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9</xdr:row>
      <xdr:rowOff>38100</xdr:rowOff>
    </xdr:from>
    <xdr:ext cx="4133850" cy="2562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552450</xdr:colOff>
      <xdr:row>9</xdr:row>
      <xdr:rowOff>38100</xdr:rowOff>
    </xdr:from>
    <xdr:ext cx="4200525" cy="2562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504825</xdr:colOff>
      <xdr:row>9</xdr:row>
      <xdr:rowOff>38100</xdr:rowOff>
    </xdr:from>
    <xdr:ext cx="4133850" cy="25622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561975</xdr:colOff>
      <xdr:row>9</xdr:row>
      <xdr:rowOff>38100</xdr:rowOff>
    </xdr:from>
    <xdr:ext cx="4133850" cy="25622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619125</xdr:colOff>
      <xdr:row>9</xdr:row>
      <xdr:rowOff>38100</xdr:rowOff>
    </xdr:from>
    <xdr:ext cx="4133850" cy="25622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952500</xdr:colOff>
      <xdr:row>26</xdr:row>
      <xdr:rowOff>152400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</cols>
  <sheetData>
    <row r="1" ht="15.75" customHeight="1">
      <c r="A1" s="1" t="s">
        <v>0</v>
      </c>
      <c r="D1" s="1"/>
      <c r="E1" s="2"/>
      <c r="F1" s="1" t="s">
        <v>1</v>
      </c>
      <c r="I1" s="2"/>
      <c r="J1" s="2"/>
      <c r="K1" s="1" t="s">
        <v>2</v>
      </c>
      <c r="N1" s="2"/>
      <c r="O1" s="2"/>
      <c r="P1" s="1" t="s">
        <v>3</v>
      </c>
      <c r="S1" s="2"/>
      <c r="T1" s="2"/>
      <c r="U1" s="1" t="s">
        <v>4</v>
      </c>
      <c r="X1" s="2"/>
      <c r="Y1" s="2"/>
      <c r="Z1" s="2"/>
      <c r="AA1" s="2"/>
      <c r="AB1" s="2"/>
      <c r="AC1" s="2"/>
      <c r="AD1" s="2"/>
    </row>
    <row r="2" ht="15.75" customHeight="1">
      <c r="A2" s="3" t="s">
        <v>5</v>
      </c>
      <c r="B2" s="3" t="s">
        <v>6</v>
      </c>
      <c r="C2" s="3" t="s">
        <v>7</v>
      </c>
      <c r="E2" s="3"/>
      <c r="F2" s="3" t="s">
        <v>5</v>
      </c>
      <c r="G2" s="3" t="s">
        <v>6</v>
      </c>
      <c r="H2" s="3" t="s">
        <v>7</v>
      </c>
      <c r="J2" s="3"/>
      <c r="K2" s="3" t="s">
        <v>5</v>
      </c>
      <c r="L2" s="3" t="s">
        <v>6</v>
      </c>
      <c r="M2" s="3" t="s">
        <v>7</v>
      </c>
      <c r="O2" s="3"/>
      <c r="P2" s="3" t="s">
        <v>5</v>
      </c>
      <c r="Q2" s="3" t="s">
        <v>6</v>
      </c>
      <c r="R2" s="3" t="s">
        <v>7</v>
      </c>
      <c r="T2" s="3"/>
      <c r="U2" s="3" t="s">
        <v>5</v>
      </c>
      <c r="V2" s="3" t="s">
        <v>6</v>
      </c>
      <c r="W2" s="3" t="s">
        <v>7</v>
      </c>
    </row>
    <row r="3" ht="15.75" customHeight="1">
      <c r="A3" s="3">
        <v>1.0</v>
      </c>
      <c r="B3" s="3">
        <v>9.701</v>
      </c>
      <c r="C3" s="3">
        <f>7756/1000</f>
        <v>7.756</v>
      </c>
      <c r="E3" s="3"/>
      <c r="F3" s="3">
        <v>1.0</v>
      </c>
      <c r="G3" s="3">
        <v>5.993</v>
      </c>
      <c r="H3" s="3">
        <f>635/1000</f>
        <v>0.635</v>
      </c>
      <c r="J3" s="3"/>
      <c r="K3" s="3">
        <v>1.0</v>
      </c>
      <c r="L3" s="3">
        <v>5.64</v>
      </c>
      <c r="M3" s="3">
        <f>689/1000</f>
        <v>0.689</v>
      </c>
      <c r="O3" s="3"/>
      <c r="P3" s="3">
        <v>1.0</v>
      </c>
      <c r="Q3" s="3">
        <v>4.547</v>
      </c>
      <c r="R3" s="3">
        <f>476/1000</f>
        <v>0.476</v>
      </c>
      <c r="T3" s="3"/>
      <c r="U3" s="3">
        <v>1.0</v>
      </c>
      <c r="V3" s="3">
        <v>5.857</v>
      </c>
      <c r="W3" s="3">
        <f>436/1000</f>
        <v>0.436</v>
      </c>
    </row>
    <row r="4" ht="15.75" customHeight="1">
      <c r="A4" s="3">
        <v>2.0</v>
      </c>
      <c r="B4" s="3">
        <v>5.967</v>
      </c>
      <c r="C4" s="3">
        <f>8047/1000</f>
        <v>8.047</v>
      </c>
      <c r="E4" s="3"/>
      <c r="F4" s="3">
        <v>2.0</v>
      </c>
      <c r="G4" s="3">
        <v>5.652</v>
      </c>
      <c r="H4" s="3">
        <f>523/1000</f>
        <v>0.523</v>
      </c>
      <c r="J4" s="3"/>
      <c r="K4" s="3">
        <v>2.0</v>
      </c>
      <c r="L4" s="3">
        <v>6.582</v>
      </c>
      <c r="M4" s="3">
        <f>457/1000</f>
        <v>0.457</v>
      </c>
      <c r="O4" s="3"/>
      <c r="P4" s="3">
        <v>2.0</v>
      </c>
      <c r="Q4" s="3">
        <v>5.692</v>
      </c>
      <c r="R4" s="3">
        <f>473/1000</f>
        <v>0.473</v>
      </c>
      <c r="T4" s="3"/>
      <c r="U4" s="3">
        <v>2.0</v>
      </c>
      <c r="V4" s="3">
        <v>5.38</v>
      </c>
      <c r="W4" s="3">
        <f>428/1000</f>
        <v>0.428</v>
      </c>
    </row>
    <row r="5" ht="15.75" customHeight="1">
      <c r="A5" s="3">
        <v>3.0</v>
      </c>
      <c r="B5" s="3">
        <v>6.434</v>
      </c>
      <c r="C5" s="3">
        <f>7953/1000</f>
        <v>7.953</v>
      </c>
      <c r="E5" s="3"/>
      <c r="F5" s="3">
        <v>3.0</v>
      </c>
      <c r="G5" s="3">
        <v>6.462</v>
      </c>
      <c r="H5" s="3">
        <f>900/1000</f>
        <v>0.9</v>
      </c>
      <c r="J5" s="3"/>
      <c r="K5" s="3">
        <v>3.0</v>
      </c>
      <c r="L5" s="3">
        <v>5.488</v>
      </c>
      <c r="M5" s="3">
        <f>481/1000</f>
        <v>0.481</v>
      </c>
      <c r="O5" s="3"/>
      <c r="P5" s="3">
        <v>3.0</v>
      </c>
      <c r="Q5" s="3">
        <v>5.944</v>
      </c>
      <c r="R5" s="3">
        <f>452/1000</f>
        <v>0.452</v>
      </c>
      <c r="T5" s="3"/>
      <c r="U5" s="3">
        <v>3.0</v>
      </c>
      <c r="V5" s="3">
        <v>5.948</v>
      </c>
      <c r="W5" s="3">
        <f>366/1000</f>
        <v>0.366</v>
      </c>
    </row>
    <row r="6" ht="15.75" customHeight="1">
      <c r="A6" s="3">
        <v>4.0</v>
      </c>
      <c r="B6" s="3">
        <v>6.622</v>
      </c>
      <c r="C6" s="3">
        <f>8299/1000</f>
        <v>8.299</v>
      </c>
      <c r="E6" s="3"/>
      <c r="F6" s="3">
        <v>4.0</v>
      </c>
      <c r="G6" s="3">
        <v>5.36</v>
      </c>
      <c r="H6" s="3">
        <f>515/1000</f>
        <v>0.515</v>
      </c>
      <c r="J6" s="3"/>
      <c r="K6" s="3">
        <v>4.0</v>
      </c>
      <c r="L6" s="3">
        <v>6.569</v>
      </c>
      <c r="M6" s="3">
        <f>570/1000</f>
        <v>0.57</v>
      </c>
      <c r="O6" s="3"/>
      <c r="P6" s="3">
        <v>4.0</v>
      </c>
      <c r="Q6" s="3">
        <v>6.026</v>
      </c>
      <c r="R6" s="3">
        <f>460/1000</f>
        <v>0.46</v>
      </c>
      <c r="T6" s="3"/>
      <c r="U6" s="3">
        <v>4.0</v>
      </c>
      <c r="V6" s="3">
        <v>5.86</v>
      </c>
      <c r="W6" s="3">
        <f>489/1000</f>
        <v>0.489</v>
      </c>
    </row>
    <row r="7" ht="15.75" customHeight="1">
      <c r="A7" s="3">
        <v>5.0</v>
      </c>
      <c r="B7" s="3">
        <v>5.842</v>
      </c>
      <c r="C7" s="3">
        <f>395/1000</f>
        <v>0.395</v>
      </c>
      <c r="E7" s="3"/>
      <c r="F7" s="3">
        <v>5.0</v>
      </c>
      <c r="G7" s="3">
        <v>1.333</v>
      </c>
      <c r="H7" s="3">
        <f>415/1000</f>
        <v>0.415</v>
      </c>
      <c r="J7" s="3"/>
      <c r="K7" s="3">
        <v>5.0</v>
      </c>
      <c r="L7" s="3">
        <v>5.703</v>
      </c>
      <c r="M7" s="3">
        <f>434/1000</f>
        <v>0.434</v>
      </c>
      <c r="O7" s="3"/>
      <c r="P7" s="3">
        <v>5.0</v>
      </c>
      <c r="Q7" s="3">
        <v>5.876</v>
      </c>
      <c r="R7" s="3">
        <f>441/1000</f>
        <v>0.441</v>
      </c>
      <c r="T7" s="3"/>
      <c r="U7" s="3">
        <v>5.0</v>
      </c>
      <c r="V7" s="3">
        <v>1.333</v>
      </c>
      <c r="W7" s="3">
        <f>341/1000</f>
        <v>0.341</v>
      </c>
    </row>
    <row r="8" ht="15.75" customHeight="1">
      <c r="A8" s="3"/>
      <c r="B8" s="3"/>
      <c r="C8" s="3"/>
    </row>
    <row r="9" ht="15.75" customHeight="1">
      <c r="A9" s="3"/>
      <c r="B9" s="3"/>
      <c r="C9" s="3"/>
    </row>
    <row r="10" ht="15.75" customHeight="1">
      <c r="A10" s="3"/>
      <c r="B10" s="3"/>
      <c r="C10" s="3"/>
    </row>
    <row r="11" ht="15.75" customHeight="1">
      <c r="A11" s="3"/>
      <c r="B11" s="3"/>
      <c r="C11" s="3"/>
    </row>
    <row r="12" ht="15.75" customHeight="1">
      <c r="A12" s="3"/>
      <c r="B12" s="3"/>
      <c r="C12" s="3"/>
    </row>
    <row r="13" ht="15.75" customHeight="1">
      <c r="A13" s="3"/>
      <c r="B13" s="3"/>
      <c r="C13" s="3"/>
    </row>
    <row r="14" ht="15.75" customHeight="1">
      <c r="A14" s="3"/>
      <c r="B14" s="3"/>
      <c r="C14" s="3"/>
    </row>
    <row r="15" ht="15.75" customHeight="1">
      <c r="A15" s="3"/>
      <c r="B15" s="3"/>
      <c r="C15" s="3"/>
    </row>
    <row r="16" ht="15.75" customHeight="1">
      <c r="A16" s="3"/>
      <c r="B16" s="3"/>
      <c r="C16" s="3"/>
    </row>
    <row r="17" ht="15.75" customHeight="1">
      <c r="A17" s="3"/>
      <c r="B17" s="3"/>
      <c r="C17" s="3"/>
    </row>
    <row r="18" ht="15.75" customHeight="1">
      <c r="A18" s="3"/>
      <c r="B18" s="3"/>
      <c r="C18" s="3"/>
    </row>
    <row r="19" ht="15.75" customHeight="1">
      <c r="A19" s="3"/>
      <c r="B19" s="3"/>
      <c r="C19" s="3"/>
    </row>
    <row r="20" ht="15.75" customHeight="1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 t="s">
        <v>8</v>
      </c>
    </row>
    <row r="28" ht="15.75" customHeight="1">
      <c r="A28" s="3" t="s">
        <v>9</v>
      </c>
      <c r="B28" s="3" t="s">
        <v>6</v>
      </c>
      <c r="C28" s="3" t="s">
        <v>7</v>
      </c>
    </row>
    <row r="29" ht="15.75" customHeight="1">
      <c r="A29" s="4" t="s">
        <v>0</v>
      </c>
      <c r="B29" s="5">
        <f t="shared" ref="B29:C29" si="1">AVERAGE(B3:B7)</f>
        <v>6.9132</v>
      </c>
      <c r="C29" s="5">
        <f t="shared" si="1"/>
        <v>6.49</v>
      </c>
    </row>
    <row r="30" ht="15.75" customHeight="1">
      <c r="A30" s="4" t="s">
        <v>1</v>
      </c>
      <c r="B30" s="5">
        <f t="shared" ref="B30:C30" si="2">AVERAGE(G3:G7)</f>
        <v>4.96</v>
      </c>
      <c r="C30" s="5">
        <f t="shared" si="2"/>
        <v>0.5976</v>
      </c>
    </row>
    <row r="31" ht="15.75" customHeight="1">
      <c r="A31" s="4" t="s">
        <v>2</v>
      </c>
      <c r="B31" s="5">
        <f t="shared" ref="B31:C31" si="3">AVERAGE(L3:L7)</f>
        <v>5.9964</v>
      </c>
      <c r="C31" s="5">
        <f t="shared" si="3"/>
        <v>0.5262</v>
      </c>
    </row>
    <row r="32" ht="15.75" customHeight="1">
      <c r="A32" s="4" t="s">
        <v>3</v>
      </c>
      <c r="B32" s="5">
        <f t="shared" ref="B32:C32" si="4">AVERAGE(Q3:Q7)</f>
        <v>5.617</v>
      </c>
      <c r="C32" s="5">
        <f t="shared" si="4"/>
        <v>0.4604</v>
      </c>
    </row>
    <row r="33" ht="15.75" customHeight="1">
      <c r="A33" s="4" t="s">
        <v>4</v>
      </c>
      <c r="B33" s="5">
        <f t="shared" ref="B33:C33" si="5">AVERAGE(V3:V7)</f>
        <v>4.8756</v>
      </c>
      <c r="C33" s="5">
        <f t="shared" si="5"/>
        <v>0.412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F1:H1"/>
    <mergeCell ref="K1:M1"/>
    <mergeCell ref="P1:R1"/>
    <mergeCell ref="U1:W1"/>
    <mergeCell ref="A27:C27"/>
  </mergeCells>
  <printOptions/>
  <pageMargins bottom="0.75" footer="0.0" header="0.0" left="0.7" right="0.7" top="0.75"/>
  <pageSetup orientation="landscape"/>
  <drawing r:id="rId1"/>
</worksheet>
</file>