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7" i="1" s="1"/>
  <c r="C22" i="1"/>
  <c r="D22" i="1" s="1"/>
  <c r="C17" i="1"/>
  <c r="D17" i="1" s="1"/>
  <c r="C21" i="1"/>
  <c r="D21" i="1" s="1"/>
  <c r="C2" i="1"/>
  <c r="D2" i="1" s="1"/>
  <c r="C5" i="1"/>
  <c r="D5" i="1" s="1"/>
  <c r="C7" i="1"/>
  <c r="D7" i="1" s="1"/>
  <c r="C20" i="1"/>
  <c r="D20" i="1" s="1"/>
  <c r="C18" i="1"/>
  <c r="D18" i="1" s="1"/>
  <c r="C10" i="1"/>
  <c r="D10" i="1" s="1"/>
  <c r="C24" i="1"/>
  <c r="D24" i="1" s="1"/>
  <c r="C23" i="1"/>
  <c r="D23" i="1" s="1"/>
  <c r="C12" i="1"/>
  <c r="D12" i="1" s="1"/>
  <c r="C15" i="1"/>
  <c r="C13" i="1"/>
  <c r="D15" i="1"/>
  <c r="D13" i="1"/>
  <c r="C4" i="1"/>
  <c r="D4" i="1" s="1"/>
  <c r="D3" i="1"/>
  <c r="D16" i="1"/>
  <c r="C3" i="1"/>
  <c r="C16" i="1"/>
  <c r="C9" i="1"/>
  <c r="D9" i="1" s="1"/>
  <c r="C19" i="1"/>
  <c r="D19" i="1"/>
  <c r="D11" i="1"/>
  <c r="C11" i="1"/>
  <c r="D6" i="1"/>
  <c r="C8" i="1"/>
  <c r="C6" i="1"/>
  <c r="D14" i="1"/>
  <c r="D8" i="1"/>
  <c r="C14" i="1"/>
  <c r="H8" i="1" l="1"/>
  <c r="G4" i="1"/>
  <c r="H4" i="1"/>
  <c r="H9" i="1" l="1"/>
  <c r="H10" i="1" s="1"/>
  <c r="H11" i="1" l="1"/>
</calcChain>
</file>

<file path=xl/sharedStrings.xml><?xml version="1.0" encoding="utf-8"?>
<sst xmlns="http://schemas.openxmlformats.org/spreadsheetml/2006/main" count="37" uniqueCount="37">
  <si>
    <t xml:space="preserve">שם </t>
  </si>
  <si>
    <t>הגשת עבודה</t>
  </si>
  <si>
    <t>ציון מבחן</t>
  </si>
  <si>
    <t>ציון סופי</t>
  </si>
  <si>
    <t>אוראל זבריקו</t>
  </si>
  <si>
    <t>עמית עזרו</t>
  </si>
  <si>
    <t>פאר הרוש</t>
  </si>
  <si>
    <t>יעקב בונדר</t>
  </si>
  <si>
    <t>אופק שגיא</t>
  </si>
  <si>
    <t>יהב בן חור</t>
  </si>
  <si>
    <t>יהב רוט</t>
  </si>
  <si>
    <t>נדב בן מלך</t>
  </si>
  <si>
    <t>אדיר אילוז</t>
  </si>
  <si>
    <t>רוני מרקוביץ</t>
  </si>
  <si>
    <t>רון זעפרני</t>
  </si>
  <si>
    <t>נריה דיין</t>
  </si>
  <si>
    <t>בר כהן</t>
  </si>
  <si>
    <t>ליאן כהן</t>
  </si>
  <si>
    <t>אביב לוי</t>
  </si>
  <si>
    <t>שגיא אלה</t>
  </si>
  <si>
    <t>עמית כהן</t>
  </si>
  <si>
    <t>שגב חדד</t>
  </si>
  <si>
    <t>עמרי מלכה</t>
  </si>
  <si>
    <t>טל פרידמן</t>
  </si>
  <si>
    <t>דוד רוזמן</t>
  </si>
  <si>
    <t>איתי</t>
  </si>
  <si>
    <t>נעה</t>
  </si>
  <si>
    <t xml:space="preserve">ממוצע </t>
  </si>
  <si>
    <t>חציון</t>
  </si>
  <si>
    <t>0-55</t>
  </si>
  <si>
    <t>56-64</t>
  </si>
  <si>
    <t>65-75</t>
  </si>
  <si>
    <t>76-84</t>
  </si>
  <si>
    <t>85-94</t>
  </si>
  <si>
    <t>95-100</t>
  </si>
  <si>
    <t>טווח</t>
  </si>
  <si>
    <t>מספר תלמידים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</si>
</sst>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Sheet1!$G$6:$G$11</c:f>
              <c:strCache>
                <c:ptCount val="6"/>
                <c:pt idx="0">
                  <c:v>0-55</c:v>
                </c:pt>
                <c:pt idx="1">
                  <c:v>56-64</c:v>
                </c:pt>
                <c:pt idx="2">
                  <c:v>65-75</c:v>
                </c:pt>
                <c:pt idx="3">
                  <c:v>76-84</c:v>
                </c:pt>
                <c:pt idx="4">
                  <c:v>85-94</c:v>
                </c:pt>
                <c:pt idx="5">
                  <c:v>95-100</c:v>
                </c:pt>
              </c:strCache>
            </c:strRef>
          </c:cat>
          <c:val>
            <c:numRef>
              <c:f>Sheet1!$H$6:$H$11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2672"/>
        <c:axId val="189378560"/>
      </c:barChart>
      <c:catAx>
        <c:axId val="189372672"/>
        <c:scaling>
          <c:orientation val="maxMin"/>
        </c:scaling>
        <c:delete val="0"/>
        <c:axPos val="b"/>
        <c:majorTickMark val="out"/>
        <c:minorTickMark val="none"/>
        <c:tickLblPos val="nextTo"/>
        <c:crossAx val="189378560"/>
        <c:crosses val="autoZero"/>
        <c:auto val="1"/>
        <c:lblAlgn val="ctr"/>
        <c:lblOffset val="100"/>
        <c:noMultiLvlLbl val="0"/>
      </c:catAx>
      <c:valAx>
        <c:axId val="1893785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937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161925</xdr:rowOff>
    </xdr:from>
    <xdr:to>
      <xdr:col>11</xdr:col>
      <xdr:colOff>114300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abSelected="1" workbookViewId="0">
      <selection activeCell="B15" sqref="B15"/>
    </sheetView>
  </sheetViews>
  <sheetFormatPr defaultRowHeight="14.25" x14ac:dyDescent="0.2"/>
  <cols>
    <col min="2" max="2" width="13.25" customWidth="1"/>
    <col min="8" max="8" width="13.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">
      <c r="A2" s="4" t="s">
        <v>23</v>
      </c>
      <c r="B2" s="4"/>
      <c r="C2" s="4">
        <f>0</f>
        <v>0</v>
      </c>
      <c r="D2" s="4">
        <f t="shared" ref="D2:D24" si="0">MIN(C2+B2*1.6666667, 100)</f>
        <v>0</v>
      </c>
    </row>
    <row r="3" spans="1:8" x14ac:dyDescent="0.2">
      <c r="A3" s="4" t="s">
        <v>15</v>
      </c>
      <c r="B3" s="4"/>
      <c r="C3" s="4">
        <f>15</f>
        <v>15</v>
      </c>
      <c r="D3" s="4">
        <f t="shared" si="0"/>
        <v>15</v>
      </c>
      <c r="G3" s="3" t="s">
        <v>27</v>
      </c>
      <c r="H3" s="3" t="s">
        <v>28</v>
      </c>
    </row>
    <row r="4" spans="1:8" x14ac:dyDescent="0.2">
      <c r="A4" s="4" t="s">
        <v>16</v>
      </c>
      <c r="B4" s="4"/>
      <c r="C4" s="4">
        <f>7+12+20</f>
        <v>39</v>
      </c>
      <c r="D4" s="4">
        <f t="shared" si="0"/>
        <v>39</v>
      </c>
      <c r="G4" s="1">
        <f>AVERAGE(D2:D24)</f>
        <v>75.985507321739135</v>
      </c>
      <c r="H4" s="1">
        <f>MEDIAN(D2:D24)</f>
        <v>85.000000200000002</v>
      </c>
    </row>
    <row r="5" spans="1:8" x14ac:dyDescent="0.2">
      <c r="A5" s="4" t="s">
        <v>22</v>
      </c>
      <c r="B5" s="4"/>
      <c r="C5" s="4">
        <f>15+12+23+2</f>
        <v>52</v>
      </c>
      <c r="D5" s="4">
        <f t="shared" si="0"/>
        <v>52</v>
      </c>
      <c r="G5" s="3" t="s">
        <v>35</v>
      </c>
      <c r="H5" s="3" t="s">
        <v>36</v>
      </c>
    </row>
    <row r="6" spans="1:8" x14ac:dyDescent="0.2">
      <c r="A6" s="2" t="s">
        <v>6</v>
      </c>
      <c r="B6" s="2">
        <v>6</v>
      </c>
      <c r="C6" s="2">
        <f>15+12+12+10+3</f>
        <v>52</v>
      </c>
      <c r="D6" s="2">
        <f t="shared" si="0"/>
        <v>62.000000200000002</v>
      </c>
      <c r="G6" s="1" t="s">
        <v>29</v>
      </c>
      <c r="H6" s="1">
        <f>COUNTIF(D2:D24, "&lt;=55")</f>
        <v>4</v>
      </c>
    </row>
    <row r="7" spans="1:8" x14ac:dyDescent="0.2">
      <c r="A7" s="2" t="s">
        <v>20</v>
      </c>
      <c r="B7" s="2">
        <v>5</v>
      </c>
      <c r="C7" s="2">
        <f>3+23+20+12</f>
        <v>58</v>
      </c>
      <c r="D7" s="2">
        <f t="shared" si="0"/>
        <v>66.333333499999995</v>
      </c>
      <c r="G7" s="1" t="s">
        <v>30</v>
      </c>
      <c r="H7" s="1">
        <f>COUNTIF(D2:D24, "&lt;=64") - H6</f>
        <v>1</v>
      </c>
    </row>
    <row r="8" spans="1:8" x14ac:dyDescent="0.2">
      <c r="A8" s="2" t="s">
        <v>4</v>
      </c>
      <c r="B8" s="2">
        <v>6</v>
      </c>
      <c r="C8" s="2">
        <f>10+10+22+20</f>
        <v>62</v>
      </c>
      <c r="D8" s="2">
        <f t="shared" si="0"/>
        <v>72.000000200000002</v>
      </c>
      <c r="G8" s="1" t="s">
        <v>31</v>
      </c>
      <c r="H8" s="1">
        <f>COUNTIF(D2:D24, "&lt;=75") - H7 - H6</f>
        <v>2</v>
      </c>
    </row>
    <row r="9" spans="1:8" x14ac:dyDescent="0.2">
      <c r="A9" s="2" t="s">
        <v>11</v>
      </c>
      <c r="B9" s="2">
        <v>5</v>
      </c>
      <c r="C9" s="2">
        <f>12+4+12+25+16</f>
        <v>69</v>
      </c>
      <c r="D9" s="2">
        <f t="shared" si="0"/>
        <v>77.333333499999995</v>
      </c>
      <c r="G9" s="1" t="s">
        <v>32</v>
      </c>
      <c r="H9" s="1">
        <f>COUNTIF(D2:D24, "&lt;=84") - H7 - H6 - H8</f>
        <v>3</v>
      </c>
    </row>
    <row r="10" spans="1:8" x14ac:dyDescent="0.2">
      <c r="A10" s="2" t="s">
        <v>18</v>
      </c>
      <c r="B10" s="2"/>
      <c r="C10" s="2">
        <f>20+12+15+13+23</f>
        <v>83</v>
      </c>
      <c r="D10" s="2">
        <f t="shared" si="0"/>
        <v>83</v>
      </c>
      <c r="G10" s="1" t="s">
        <v>33</v>
      </c>
      <c r="H10" s="1">
        <f>COUNTIF(D2:D24, "&lt;=94") - H7 - H6 - H8 - H9</f>
        <v>8</v>
      </c>
    </row>
    <row r="11" spans="1:8" x14ac:dyDescent="0.2">
      <c r="A11" s="2" t="s">
        <v>12</v>
      </c>
      <c r="B11" s="2"/>
      <c r="C11" s="2">
        <f>15+15+18+15+20</f>
        <v>83</v>
      </c>
      <c r="D11" s="2">
        <f t="shared" si="0"/>
        <v>83</v>
      </c>
      <c r="G11" s="1" t="s">
        <v>34</v>
      </c>
      <c r="H11" s="1">
        <f>COUNTIF(D2:D24, "&lt;=100") - H7 - H6 - H8 - H9 - H10</f>
        <v>5</v>
      </c>
    </row>
    <row r="12" spans="1:8" x14ac:dyDescent="0.2">
      <c r="A12" s="2" t="s">
        <v>17</v>
      </c>
      <c r="B12" s="2"/>
      <c r="C12" s="2">
        <f>15+13+20+20+17</f>
        <v>85</v>
      </c>
      <c r="D12" s="2">
        <f t="shared" si="0"/>
        <v>85</v>
      </c>
    </row>
    <row r="13" spans="1:8" x14ac:dyDescent="0.2">
      <c r="A13" s="2" t="s">
        <v>8</v>
      </c>
      <c r="B13" s="2">
        <v>6</v>
      </c>
      <c r="C13" s="2">
        <f>20+15+15+25</f>
        <v>75</v>
      </c>
      <c r="D13" s="2">
        <f t="shared" si="0"/>
        <v>85.000000200000002</v>
      </c>
    </row>
    <row r="14" spans="1:8" x14ac:dyDescent="0.2">
      <c r="A14" s="2" t="s">
        <v>5</v>
      </c>
      <c r="B14" s="2">
        <v>6</v>
      </c>
      <c r="C14" s="2">
        <f>15+15+22+14+20</f>
        <v>86</v>
      </c>
      <c r="D14" s="2">
        <f t="shared" si="0"/>
        <v>96.000000200000002</v>
      </c>
    </row>
    <row r="15" spans="1:8" x14ac:dyDescent="0.2">
      <c r="A15" s="2" t="s">
        <v>7</v>
      </c>
      <c r="B15" s="2">
        <v>5</v>
      </c>
      <c r="C15" s="2">
        <f>16+15+15+20+10+4</f>
        <v>80</v>
      </c>
      <c r="D15" s="2">
        <f t="shared" si="0"/>
        <v>88.333333499999995</v>
      </c>
    </row>
    <row r="16" spans="1:8" x14ac:dyDescent="0.2">
      <c r="A16" s="2" t="s">
        <v>14</v>
      </c>
      <c r="B16" s="2"/>
      <c r="C16" s="2">
        <f>15+10+25+19+20</f>
        <v>89</v>
      </c>
      <c r="D16" s="2">
        <f t="shared" si="0"/>
        <v>89</v>
      </c>
    </row>
    <row r="17" spans="1:4" x14ac:dyDescent="0.2">
      <c r="A17" s="2" t="s">
        <v>25</v>
      </c>
      <c r="B17" s="2">
        <v>5</v>
      </c>
      <c r="C17" s="2">
        <f>20+20+15+10+16</f>
        <v>81</v>
      </c>
      <c r="D17" s="2">
        <f t="shared" si="0"/>
        <v>89.333333499999995</v>
      </c>
    </row>
    <row r="18" spans="1:4" x14ac:dyDescent="0.2">
      <c r="A18" s="2" t="s">
        <v>21</v>
      </c>
      <c r="B18" s="2">
        <v>3</v>
      </c>
      <c r="C18" s="2">
        <f>15+12+23+15+20</f>
        <v>85</v>
      </c>
      <c r="D18" s="2">
        <f t="shared" si="0"/>
        <v>90.000000099999994</v>
      </c>
    </row>
    <row r="19" spans="1:4" x14ac:dyDescent="0.2">
      <c r="A19" s="2" t="s">
        <v>13</v>
      </c>
      <c r="B19" s="2"/>
      <c r="C19" s="2">
        <f>15+11+30+15+20</f>
        <v>91</v>
      </c>
      <c r="D19" s="2">
        <f t="shared" si="0"/>
        <v>91</v>
      </c>
    </row>
    <row r="20" spans="1:4" x14ac:dyDescent="0.2">
      <c r="A20" s="2" t="s">
        <v>19</v>
      </c>
      <c r="B20" s="2"/>
      <c r="C20" s="2">
        <f>15+23+15+18+20</f>
        <v>91</v>
      </c>
      <c r="D20" s="2">
        <f t="shared" si="0"/>
        <v>91</v>
      </c>
    </row>
    <row r="21" spans="1:4" x14ac:dyDescent="0.2">
      <c r="A21" s="2" t="s">
        <v>24</v>
      </c>
      <c r="B21" s="2">
        <v>5</v>
      </c>
      <c r="C21" s="2">
        <f>15+12+23+18+20</f>
        <v>88</v>
      </c>
      <c r="D21" s="2">
        <f t="shared" si="0"/>
        <v>96.333333499999995</v>
      </c>
    </row>
    <row r="22" spans="1:4" x14ac:dyDescent="0.2">
      <c r="A22" s="2" t="s">
        <v>26</v>
      </c>
      <c r="B22" s="2"/>
      <c r="C22" s="2">
        <f>15+12+30+20+20</f>
        <v>97</v>
      </c>
      <c r="D22" s="2">
        <f t="shared" si="0"/>
        <v>97</v>
      </c>
    </row>
    <row r="23" spans="1:4" x14ac:dyDescent="0.2">
      <c r="A23" s="2" t="s">
        <v>9</v>
      </c>
      <c r="B23" s="2">
        <v>5</v>
      </c>
      <c r="C23" s="2">
        <f>15+15+25+40</f>
        <v>95</v>
      </c>
      <c r="D23" s="2">
        <f t="shared" si="0"/>
        <v>100</v>
      </c>
    </row>
    <row r="24" spans="1:4" x14ac:dyDescent="0.2">
      <c r="A24" s="2" t="s">
        <v>10</v>
      </c>
      <c r="B24" s="2">
        <v>5</v>
      </c>
      <c r="C24" s="2">
        <f>15+15+30+20+20</f>
        <v>100</v>
      </c>
      <c r="D24" s="2">
        <f t="shared" si="0"/>
        <v>100</v>
      </c>
    </row>
  </sheetData>
  <sortState ref="A2:D24">
    <sortCondition ref="D2:D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 hadad</dc:creator>
  <cp:lastModifiedBy>eran hadad</cp:lastModifiedBy>
  <dcterms:created xsi:type="dcterms:W3CDTF">2017-11-18T22:22:58Z</dcterms:created>
  <dcterms:modified xsi:type="dcterms:W3CDTF">2017-11-19T14:49:58Z</dcterms:modified>
</cp:coreProperties>
</file>