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junio\PycharmProjects\desafioAdmFin\"/>
    </mc:Choice>
  </mc:AlternateContent>
  <xr:revisionPtr revIDLastSave="0" documentId="13_ncr:1_{FB40A086-9351-48A8-AE89-0E68B5B022B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ONTAS A PAGAR" sheetId="1" r:id="rId1"/>
    <sheet name="ENTRADAS" sheetId="4" r:id="rId2"/>
    <sheet name="CONTROLE DE ENTRADAS" sheetId="3" r:id="rId3"/>
    <sheet name="SAIDA AVULSA" sheetId="5" r:id="rId4"/>
    <sheet name="Plan1" sheetId="2" r:id="rId5"/>
  </sheets>
  <definedNames>
    <definedName name="_xlnm.Print_Area" localSheetId="0">Tabela1[[#Headers],[#Data],[Entrada]:[Prazo]]</definedName>
    <definedName name="_xlnm.Database" localSheetId="0">'CONTAS A PAGAR'!$A$1:$J$1</definedName>
  </definedNames>
  <calcPr calcId="181029"/>
</workbook>
</file>

<file path=xl/calcChain.xml><?xml version="1.0" encoding="utf-8"?>
<calcChain xmlns="http://schemas.openxmlformats.org/spreadsheetml/2006/main">
  <c r="F4" i="1" l="1"/>
  <c r="P4" i="3"/>
  <c r="H10" i="1"/>
  <c r="B20" i="5"/>
  <c r="D20" i="4"/>
  <c r="P2" i="3" s="1"/>
  <c r="J8" i="3"/>
  <c r="L8" i="3" s="1"/>
  <c r="M8" i="3" s="1"/>
  <c r="J9" i="3"/>
  <c r="L9" i="3" s="1"/>
  <c r="M9" i="3" s="1"/>
  <c r="J10" i="3"/>
  <c r="L10" i="3" s="1"/>
  <c r="M10" i="3" s="1"/>
  <c r="J11" i="3"/>
  <c r="L11" i="3" s="1"/>
  <c r="M11" i="3" s="1"/>
  <c r="J12" i="3"/>
  <c r="L12" i="3" s="1"/>
  <c r="M12" i="3" s="1"/>
  <c r="J7" i="3"/>
  <c r="L7" i="3" s="1"/>
  <c r="M7" i="3" s="1"/>
  <c r="P1" i="3" s="1"/>
  <c r="J6" i="1"/>
  <c r="F6" i="1" s="1"/>
  <c r="I6" i="1"/>
  <c r="H9" i="1"/>
  <c r="I8" i="1"/>
  <c r="J8" i="1"/>
  <c r="F8" i="1" s="1"/>
  <c r="A9" i="2"/>
  <c r="I4" i="1"/>
  <c r="I5" i="1"/>
  <c r="I7" i="1"/>
  <c r="J4" i="1"/>
  <c r="J5" i="1"/>
  <c r="F5" i="1" s="1"/>
  <c r="J7" i="1"/>
  <c r="F7" i="1" s="1"/>
  <c r="D9" i="1"/>
  <c r="P3" i="3" l="1"/>
  <c r="J2" i="1"/>
  <c r="F2" i="1" s="1"/>
  <c r="J3" i="1"/>
  <c r="F3" i="1" s="1"/>
  <c r="I2" i="1"/>
  <c r="I3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3" i="2"/>
  <c r="E56" i="2"/>
  <c r="E57" i="2"/>
  <c r="E58" i="2"/>
  <c r="E59" i="2"/>
  <c r="E64" i="2"/>
  <c r="E65" i="2"/>
  <c r="E66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F26" i="2" s="1"/>
  <c r="D27" i="2"/>
  <c r="D28" i="2"/>
  <c r="D29" i="2"/>
  <c r="D30" i="2"/>
  <c r="D31" i="2"/>
  <c r="D32" i="2"/>
  <c r="D33" i="2"/>
  <c r="D34" i="2"/>
  <c r="D35" i="2"/>
  <c r="D36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4" i="2"/>
  <c r="C56" i="2"/>
  <c r="C57" i="2"/>
  <c r="C58" i="2"/>
  <c r="C59" i="2"/>
  <c r="C61" i="2"/>
  <c r="C64" i="2"/>
  <c r="C65" i="2"/>
  <c r="A60" i="2"/>
  <c r="B5" i="2"/>
  <c r="B6" i="2"/>
  <c r="B7" i="2"/>
  <c r="B8" i="2"/>
  <c r="B9" i="2"/>
  <c r="C9" i="2" s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60" i="2"/>
  <c r="B62" i="2"/>
  <c r="B63" i="2"/>
  <c r="B66" i="2"/>
  <c r="B4" i="2"/>
  <c r="A62" i="2"/>
  <c r="A63" i="2"/>
  <c r="A66" i="2"/>
  <c r="A51" i="2"/>
  <c r="A52" i="2"/>
  <c r="A53" i="2"/>
  <c r="A54" i="2"/>
  <c r="A55" i="2"/>
  <c r="A5" i="2"/>
  <c r="C5" i="2" s="1"/>
  <c r="A6" i="2"/>
  <c r="A7" i="2"/>
  <c r="A8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4" i="2"/>
  <c r="D37" i="2"/>
  <c r="D38" i="2"/>
  <c r="E61" i="2"/>
  <c r="E63" i="2"/>
  <c r="E62" i="2"/>
  <c r="D39" i="2"/>
  <c r="E54" i="2"/>
  <c r="E55" i="2"/>
  <c r="D40" i="2"/>
  <c r="E52" i="2"/>
  <c r="E60" i="2"/>
  <c r="D41" i="2"/>
  <c r="D42" i="2"/>
  <c r="D43" i="2"/>
  <c r="D44" i="2"/>
  <c r="D45" i="2"/>
  <c r="D46" i="2"/>
  <c r="D47" i="2"/>
  <c r="D48" i="2"/>
  <c r="D49" i="2"/>
  <c r="C7" i="2" l="1"/>
  <c r="C16" i="2"/>
  <c r="C39" i="2"/>
  <c r="C15" i="2"/>
  <c r="C37" i="2"/>
  <c r="C31" i="2"/>
  <c r="F10" i="2"/>
  <c r="I9" i="1"/>
  <c r="C33" i="2"/>
  <c r="C8" i="2"/>
  <c r="C60" i="2"/>
  <c r="C44" i="2"/>
  <c r="C48" i="2"/>
  <c r="F55" i="2"/>
  <c r="F27" i="2"/>
  <c r="F23" i="2"/>
  <c r="C27" i="2"/>
  <c r="F50" i="2"/>
  <c r="F25" i="2"/>
  <c r="F5" i="2"/>
  <c r="C62" i="2"/>
  <c r="F15" i="2"/>
  <c r="F28" i="2"/>
  <c r="C41" i="2"/>
  <c r="C29" i="2"/>
  <c r="F43" i="2"/>
  <c r="F62" i="2"/>
  <c r="F6" i="2"/>
  <c r="F46" i="2"/>
  <c r="F42" i="2"/>
  <c r="C66" i="2"/>
  <c r="C43" i="2"/>
  <c r="C23" i="2"/>
  <c r="C11" i="2"/>
  <c r="F64" i="2"/>
  <c r="F37" i="2"/>
  <c r="F33" i="2"/>
  <c r="F21" i="2"/>
  <c r="F17" i="2"/>
  <c r="F9" i="2"/>
  <c r="F41" i="2"/>
  <c r="C53" i="2"/>
  <c r="C54" i="2"/>
  <c r="C42" i="2"/>
  <c r="C22" i="2"/>
  <c r="F24" i="2"/>
  <c r="F45" i="2"/>
  <c r="F54" i="2"/>
  <c r="C49" i="2"/>
  <c r="C45" i="2"/>
  <c r="C25" i="2"/>
  <c r="C21" i="2"/>
  <c r="C17" i="2"/>
  <c r="C13" i="2"/>
  <c r="F66" i="2"/>
  <c r="F47" i="2"/>
  <c r="F35" i="2"/>
  <c r="F31" i="2"/>
  <c r="F19" i="2"/>
  <c r="F11" i="2"/>
  <c r="F7" i="2"/>
  <c r="F49" i="2"/>
  <c r="C46" i="2"/>
  <c r="C26" i="2"/>
  <c r="C14" i="2"/>
  <c r="C6" i="2"/>
  <c r="F53" i="2"/>
  <c r="F32" i="2"/>
  <c r="F20" i="2"/>
  <c r="F12" i="2"/>
  <c r="F52" i="2"/>
  <c r="F39" i="2"/>
  <c r="F58" i="2"/>
  <c r="C63" i="2"/>
  <c r="C38" i="2"/>
  <c r="C30" i="2"/>
  <c r="C10" i="2"/>
  <c r="F16" i="2"/>
  <c r="F60" i="2"/>
  <c r="C55" i="2"/>
  <c r="C4" i="2"/>
  <c r="C52" i="2"/>
  <c r="F51" i="2"/>
  <c r="F22" i="2"/>
  <c r="F44" i="2"/>
  <c r="F40" i="2"/>
  <c r="F59" i="2"/>
  <c r="F48" i="2"/>
  <c r="F61" i="2"/>
  <c r="C40" i="2"/>
  <c r="C36" i="2"/>
  <c r="C32" i="2"/>
  <c r="C28" i="2"/>
  <c r="C24" i="2"/>
  <c r="C20" i="2"/>
  <c r="C12" i="2"/>
  <c r="F63" i="2"/>
  <c r="F65" i="2"/>
  <c r="F57" i="2"/>
  <c r="F38" i="2"/>
  <c r="F34" i="2"/>
  <c r="F30" i="2"/>
  <c r="F18" i="2"/>
  <c r="F14" i="2"/>
  <c r="C51" i="2"/>
  <c r="C47" i="2"/>
  <c r="C35" i="2"/>
  <c r="C19" i="2"/>
  <c r="F56" i="2"/>
  <c r="F29" i="2"/>
  <c r="F13" i="2"/>
  <c r="C50" i="2"/>
  <c r="C34" i="2"/>
  <c r="C18" i="2"/>
  <c r="F4" i="2"/>
  <c r="F36" i="2"/>
  <c r="F8" i="2"/>
</calcChain>
</file>

<file path=xl/sharedStrings.xml><?xml version="1.0" encoding="utf-8"?>
<sst xmlns="http://schemas.openxmlformats.org/spreadsheetml/2006/main" count="114" uniqueCount="84">
  <si>
    <t>Entrada</t>
  </si>
  <si>
    <t>Descrição</t>
  </si>
  <si>
    <t>Valor</t>
  </si>
  <si>
    <t>Vencimento</t>
  </si>
  <si>
    <t>Total</t>
  </si>
  <si>
    <t>Prazo</t>
  </si>
  <si>
    <t>Situação</t>
  </si>
  <si>
    <t>Data do Pagamento</t>
  </si>
  <si>
    <t>Valor Pago</t>
  </si>
  <si>
    <t>Diferença Paga</t>
  </si>
  <si>
    <t>Data de Pagamento</t>
  </si>
  <si>
    <t>Prazo de Pagamento</t>
  </si>
  <si>
    <t>Diferença</t>
  </si>
  <si>
    <t>energia</t>
  </si>
  <si>
    <t>11/12/2019</t>
  </si>
  <si>
    <t>Internet</t>
  </si>
  <si>
    <t>Papelaria</t>
  </si>
  <si>
    <t>Loja x</t>
  </si>
  <si>
    <t>Loja y</t>
  </si>
  <si>
    <t>Documento</t>
  </si>
  <si>
    <t>lux</t>
  </si>
  <si>
    <t>PAGAMENTOS REALIZADOS</t>
  </si>
  <si>
    <t>Origem</t>
  </si>
  <si>
    <t>Destino</t>
  </si>
  <si>
    <t>Data</t>
  </si>
  <si>
    <t>TOTAL</t>
  </si>
  <si>
    <t>TOTAL DE PEDIDOS</t>
  </si>
  <si>
    <t>PAG.REALIZADOS</t>
  </si>
  <si>
    <t>PENDENTE</t>
  </si>
  <si>
    <t>Ítem</t>
  </si>
  <si>
    <t>DTª SOLICITAÇÃO</t>
  </si>
  <si>
    <t>CLIENTE</t>
  </si>
  <si>
    <t>TIPO</t>
  </si>
  <si>
    <t>AMBIENTE</t>
  </si>
  <si>
    <t>Nº Amb.</t>
  </si>
  <si>
    <t>NOTAS</t>
  </si>
  <si>
    <t>Pagamento</t>
  </si>
  <si>
    <t>Cliente A</t>
  </si>
  <si>
    <t>Projeto de reforma</t>
  </si>
  <si>
    <t>Sala</t>
  </si>
  <si>
    <t>Emitida</t>
  </si>
  <si>
    <t>OK</t>
  </si>
  <si>
    <t>JANEIRO</t>
  </si>
  <si>
    <t>Cliente B</t>
  </si>
  <si>
    <t>Criação de projeto</t>
  </si>
  <si>
    <t>Cozinha</t>
  </si>
  <si>
    <t>Cliente C</t>
  </si>
  <si>
    <t>Aptº Completo</t>
  </si>
  <si>
    <t>Cliente D</t>
  </si>
  <si>
    <t>Garagem</t>
  </si>
  <si>
    <t>FEVEREIRO</t>
  </si>
  <si>
    <t>Cliente E</t>
  </si>
  <si>
    <t>Casa de praia</t>
  </si>
  <si>
    <t>-</t>
  </si>
  <si>
    <t>Cliente F</t>
  </si>
  <si>
    <t>Área de lazer</t>
  </si>
  <si>
    <t>Valor do projeto</t>
  </si>
  <si>
    <t>Emitir</t>
  </si>
  <si>
    <t xml:space="preserve">ACRÉSCIMOS </t>
  </si>
  <si>
    <t>TOTAL S/ NOTA</t>
  </si>
  <si>
    <t>VALOR DA NOTA</t>
  </si>
  <si>
    <t>TOTAL C/ NOTA</t>
  </si>
  <si>
    <t>Concluido</t>
  </si>
  <si>
    <t>Andamento</t>
  </si>
  <si>
    <t>Pendente</t>
  </si>
  <si>
    <t>DATA DE ENTREGA</t>
  </si>
  <si>
    <t>MÊS</t>
  </si>
  <si>
    <t>MAIO</t>
  </si>
  <si>
    <t>JUNHO</t>
  </si>
  <si>
    <t>Santander - CLIENTE A</t>
  </si>
  <si>
    <t>Santander - CLIENTE B</t>
  </si>
  <si>
    <t>Santander - CLIENTE C</t>
  </si>
  <si>
    <t>TED-conta Robert</t>
  </si>
  <si>
    <t>TED- Conta building</t>
  </si>
  <si>
    <t>BUILDING ENGANHARIA JUNIOR</t>
  </si>
  <si>
    <t>DESCRIÇÃO</t>
  </si>
  <si>
    <t>DESTINO</t>
  </si>
  <si>
    <t>SAIDA AVULSA</t>
  </si>
  <si>
    <t>compra de caneta</t>
  </si>
  <si>
    <t>supermercado</t>
  </si>
  <si>
    <t>reposição de compra de material x - Erasmo</t>
  </si>
  <si>
    <t>reposição de compra de material x - Jessica</t>
  </si>
  <si>
    <t>CAIXA</t>
  </si>
  <si>
    <t>Data de hoje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</si>
</sst>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&quot;R$&quot;\ #,##0.00"/>
  </numFmts>
  <fonts count="42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2"/>
      <name val="Arial Narrow"/>
      <family val="2"/>
    </font>
    <font>
      <sz val="8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D8BE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75E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 tint="-0.14999847407452621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4" fontId="3" fillId="0" borderId="0" xfId="1" applyFont="1"/>
    <xf numFmtId="0" fontId="7" fillId="0" borderId="0" xfId="0" applyFont="1" applyAlignment="1">
      <alignment horizontal="center" vertical="center"/>
    </xf>
    <xf numFmtId="164" fontId="3" fillId="0" borderId="0" xfId="1" applyFont="1" applyProtection="1">
      <protection hidden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164" fontId="3" fillId="0" borderId="0" xfId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 applyProtection="1">
      <alignment horizontal="center" vertical="center"/>
      <protection hidden="1"/>
    </xf>
    <xf numFmtId="164" fontId="5" fillId="0" borderId="0" xfId="1" applyFont="1" applyAlignment="1" applyProtection="1">
      <alignment horizontal="center"/>
      <protection hidden="1"/>
    </xf>
    <xf numFmtId="0" fontId="1" fillId="0" borderId="0" xfId="0" applyFont="1"/>
    <xf numFmtId="164" fontId="12" fillId="0" borderId="0" xfId="1" applyFont="1" applyAlignment="1" applyProtection="1">
      <alignment horizontal="center"/>
      <protection hidden="1"/>
    </xf>
    <xf numFmtId="0" fontId="13" fillId="0" borderId="0" xfId="0" applyNumberFormat="1" applyFont="1" applyAlignment="1" applyProtection="1">
      <alignment horizontal="center" vertical="center"/>
      <protection hidden="1"/>
    </xf>
    <xf numFmtId="164" fontId="14" fillId="0" borderId="0" xfId="1" applyFont="1" applyAlignment="1" applyProtection="1">
      <alignment horizontal="center"/>
      <protection hidden="1"/>
    </xf>
    <xf numFmtId="0" fontId="15" fillId="0" borderId="0" xfId="0" applyNumberFormat="1" applyFont="1" applyAlignment="1" applyProtection="1">
      <alignment horizontal="center" vertical="center"/>
      <protection hidden="1"/>
    </xf>
    <xf numFmtId="164" fontId="16" fillId="0" borderId="0" xfId="1" applyFont="1" applyAlignment="1" applyProtection="1">
      <alignment horizontal="center"/>
      <protection hidden="1"/>
    </xf>
    <xf numFmtId="0" fontId="17" fillId="0" borderId="0" xfId="0" applyNumberFormat="1" applyFont="1" applyAlignment="1" applyProtection="1">
      <alignment horizontal="center" vertical="center"/>
      <protection hidden="1"/>
    </xf>
    <xf numFmtId="164" fontId="18" fillId="0" borderId="0" xfId="1" applyFont="1" applyAlignment="1" applyProtection="1">
      <alignment horizontal="center"/>
      <protection hidden="1"/>
    </xf>
    <xf numFmtId="164" fontId="1" fillId="0" borderId="0" xfId="1" applyFont="1" applyAlignment="1">
      <alignment horizontal="center"/>
    </xf>
    <xf numFmtId="0" fontId="19" fillId="0" borderId="0" xfId="0" applyNumberFormat="1" applyFont="1" applyAlignment="1" applyProtection="1">
      <alignment horizontal="center" vertical="center"/>
      <protection hidden="1"/>
    </xf>
    <xf numFmtId="164" fontId="20" fillId="0" borderId="0" xfId="1" applyFont="1" applyAlignment="1" applyProtection="1">
      <alignment horizontal="center"/>
      <protection hidden="1"/>
    </xf>
    <xf numFmtId="0" fontId="21" fillId="0" borderId="0" xfId="0" applyNumberFormat="1" applyFont="1" applyAlignment="1" applyProtection="1">
      <alignment horizontal="center" vertical="center"/>
      <protection hidden="1"/>
    </xf>
    <xf numFmtId="164" fontId="22" fillId="0" borderId="0" xfId="1" applyFont="1" applyAlignment="1" applyProtection="1">
      <alignment horizontal="center"/>
      <protection hidden="1"/>
    </xf>
    <xf numFmtId="16" fontId="7" fillId="0" borderId="0" xfId="0" applyNumberFormat="1" applyFont="1" applyAlignment="1">
      <alignment horizontal="center" vertical="center"/>
    </xf>
    <xf numFmtId="0" fontId="23" fillId="0" borderId="0" xfId="0" applyNumberFormat="1" applyFont="1" applyAlignment="1" applyProtection="1">
      <alignment horizontal="center" vertical="center"/>
      <protection hidden="1"/>
    </xf>
    <xf numFmtId="164" fontId="24" fillId="0" borderId="0" xfId="1" applyFont="1" applyAlignment="1" applyProtection="1">
      <alignment horizontal="center"/>
      <protection hidden="1"/>
    </xf>
    <xf numFmtId="3" fontId="7" fillId="0" borderId="0" xfId="0" applyNumberFormat="1" applyFont="1" applyAlignment="1">
      <alignment horizontal="center" vertical="center"/>
    </xf>
    <xf numFmtId="0" fontId="25" fillId="0" borderId="0" xfId="0" applyNumberFormat="1" applyFont="1" applyAlignment="1" applyProtection="1">
      <alignment horizontal="center" vertical="center"/>
      <protection hidden="1"/>
    </xf>
    <xf numFmtId="164" fontId="26" fillId="0" borderId="0" xfId="1" applyFont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0" fontId="1" fillId="2" borderId="0" xfId="0" applyFont="1" applyFill="1"/>
    <xf numFmtId="0" fontId="29" fillId="0" borderId="0" xfId="0" applyNumberFormat="1" applyFont="1" applyAlignment="1" applyProtection="1">
      <alignment horizontal="center" vertical="center"/>
      <protection hidden="1"/>
    </xf>
    <xf numFmtId="164" fontId="30" fillId="0" borderId="0" xfId="1" applyFont="1" applyAlignment="1" applyProtection="1">
      <alignment horizontal="center"/>
      <protection hidden="1"/>
    </xf>
    <xf numFmtId="0" fontId="30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1" fillId="0" borderId="0" xfId="0" applyNumberFormat="1" applyFont="1" applyAlignment="1" applyProtection="1">
      <alignment horizontal="center" vertical="center"/>
      <protection hidden="1"/>
    </xf>
    <xf numFmtId="164" fontId="32" fillId="0" borderId="0" xfId="1" applyFont="1" applyAlignment="1" applyProtection="1">
      <alignment horizontal="center"/>
      <protection hidden="1"/>
    </xf>
    <xf numFmtId="0" fontId="32" fillId="0" borderId="0" xfId="0" applyFont="1" applyProtection="1">
      <protection hidden="1"/>
    </xf>
    <xf numFmtId="0" fontId="33" fillId="0" borderId="0" xfId="0" applyNumberFormat="1" applyFont="1" applyAlignment="1" applyProtection="1">
      <alignment horizontal="center" vertical="center"/>
      <protection hidden="1"/>
    </xf>
    <xf numFmtId="164" fontId="34" fillId="0" borderId="0" xfId="1" applyFont="1" applyAlignment="1" applyProtection="1">
      <alignment horizontal="center"/>
      <protection hidden="1"/>
    </xf>
    <xf numFmtId="0" fontId="34" fillId="0" borderId="0" xfId="0" applyFont="1" applyProtection="1">
      <protection hidden="1"/>
    </xf>
    <xf numFmtId="0" fontId="27" fillId="0" borderId="0" xfId="0" applyFont="1" applyFill="1" applyProtection="1">
      <protection hidden="1"/>
    </xf>
    <xf numFmtId="14" fontId="3" fillId="0" borderId="6" xfId="0" applyNumberFormat="1" applyFont="1" applyBorder="1" applyAlignment="1">
      <alignment horizontal="center"/>
    </xf>
    <xf numFmtId="0" fontId="11" fillId="0" borderId="7" xfId="0" applyNumberFormat="1" applyFont="1" applyBorder="1" applyAlignment="1" applyProtection="1">
      <alignment horizontal="center" vertical="center"/>
      <protection hidden="1"/>
    </xf>
    <xf numFmtId="164" fontId="3" fillId="0" borderId="4" xfId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11" fillId="0" borderId="1" xfId="0" applyNumberFormat="1" applyFont="1" applyBorder="1" applyAlignment="1" applyProtection="1">
      <alignment horizontal="center" vertical="center"/>
      <protection hidden="1"/>
    </xf>
    <xf numFmtId="164" fontId="3" fillId="0" borderId="8" xfId="1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13" fillId="0" borderId="10" xfId="0" applyNumberFormat="1" applyFont="1" applyBorder="1" applyAlignment="1" applyProtection="1">
      <alignment horizontal="center" vertical="center"/>
      <protection hidden="1"/>
    </xf>
    <xf numFmtId="0" fontId="3" fillId="0" borderId="2" xfId="0" applyFont="1" applyBorder="1"/>
    <xf numFmtId="14" fontId="3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" fontId="7" fillId="0" borderId="2" xfId="0" applyNumberFormat="1" applyFont="1" applyBorder="1" applyAlignment="1">
      <alignment horizontal="center" vertical="center"/>
    </xf>
    <xf numFmtId="164" fontId="3" fillId="0" borderId="2" xfId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 applyProtection="1">
      <alignment horizontal="center" vertical="center"/>
      <protection hidden="1"/>
    </xf>
    <xf numFmtId="164" fontId="3" fillId="0" borderId="2" xfId="1" applyFont="1" applyBorder="1" applyProtection="1">
      <protection hidden="1"/>
    </xf>
    <xf numFmtId="164" fontId="10" fillId="0" borderId="2" xfId="1" applyFont="1" applyBorder="1" applyAlignment="1" applyProtection="1">
      <alignment horizontal="center"/>
      <protection hidden="1"/>
    </xf>
    <xf numFmtId="14" fontId="3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33" fillId="0" borderId="2" xfId="0" applyNumberFormat="1" applyFont="1" applyBorder="1" applyAlignment="1" applyProtection="1">
      <alignment horizontal="center" vertical="center"/>
      <protection hidden="1"/>
    </xf>
    <xf numFmtId="164" fontId="34" fillId="0" borderId="2" xfId="1" applyFont="1" applyBorder="1" applyAlignment="1" applyProtection="1">
      <alignment horizontal="center"/>
      <protection hidden="1"/>
    </xf>
    <xf numFmtId="0" fontId="28" fillId="0" borderId="5" xfId="0" applyFont="1" applyFill="1" applyBorder="1" applyAlignment="1">
      <alignment horizontal="left"/>
    </xf>
    <xf numFmtId="0" fontId="5" fillId="0" borderId="11" xfId="0" applyFont="1" applyFill="1" applyBorder="1" applyProtection="1">
      <protection hidden="1"/>
    </xf>
    <xf numFmtId="0" fontId="27" fillId="0" borderId="12" xfId="0" applyFont="1" applyFill="1" applyBorder="1" applyProtection="1">
      <protection hidden="1"/>
    </xf>
    <xf numFmtId="0" fontId="34" fillId="0" borderId="12" xfId="0" applyFont="1" applyFill="1" applyBorder="1" applyProtection="1">
      <protection hidden="1"/>
    </xf>
    <xf numFmtId="0" fontId="34" fillId="0" borderId="13" xfId="0" applyFont="1" applyFill="1" applyBorder="1" applyProtection="1">
      <protection hidden="1"/>
    </xf>
    <xf numFmtId="14" fontId="1" fillId="2" borderId="2" xfId="0" applyNumberFormat="1" applyFont="1" applyFill="1" applyBorder="1"/>
    <xf numFmtId="0" fontId="1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1" fillId="0" borderId="2" xfId="0" applyNumberFormat="1" applyFont="1" applyBorder="1" applyAlignment="1" applyProtection="1">
      <alignment horizontal="center" vertical="center"/>
      <protection hidden="1"/>
    </xf>
    <xf numFmtId="164" fontId="12" fillId="0" borderId="2" xfId="1" applyFont="1" applyBorder="1" applyAlignment="1" applyProtection="1">
      <alignment horizontal="center"/>
      <protection hidden="1"/>
    </xf>
    <xf numFmtId="164" fontId="1" fillId="4" borderId="2" xfId="0" applyNumberFormat="1" applyFont="1" applyFill="1" applyBorder="1"/>
    <xf numFmtId="0" fontId="4" fillId="5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left"/>
    </xf>
    <xf numFmtId="164" fontId="4" fillId="5" borderId="2" xfId="1" applyFont="1" applyFill="1" applyBorder="1" applyAlignment="1">
      <alignment horizontal="left"/>
    </xf>
    <xf numFmtId="0" fontId="35" fillId="0" borderId="0" xfId="0" applyFont="1"/>
    <xf numFmtId="0" fontId="35" fillId="0" borderId="0" xfId="0" applyFont="1" applyAlignment="1">
      <alignment horizontal="center"/>
    </xf>
    <xf numFmtId="164" fontId="35" fillId="0" borderId="0" xfId="1" applyFont="1" applyAlignment="1">
      <alignment horizontal="center"/>
    </xf>
    <xf numFmtId="164" fontId="35" fillId="0" borderId="0" xfId="0" applyNumberFormat="1" applyFont="1" applyAlignment="1">
      <alignment horizontal="center"/>
    </xf>
    <xf numFmtId="164" fontId="36" fillId="0" borderId="0" xfId="0" applyNumberFormat="1" applyFont="1" applyAlignment="1">
      <alignment horizontal="center"/>
    </xf>
    <xf numFmtId="0" fontId="39" fillId="8" borderId="14" xfId="0" applyFont="1" applyFill="1" applyBorder="1" applyAlignment="1">
      <alignment horizontal="center"/>
    </xf>
    <xf numFmtId="0" fontId="40" fillId="8" borderId="14" xfId="0" applyFont="1" applyFill="1" applyBorder="1" applyAlignment="1">
      <alignment horizontal="center" vertical="center"/>
    </xf>
    <xf numFmtId="164" fontId="38" fillId="7" borderId="14" xfId="0" applyNumberFormat="1" applyFont="1" applyFill="1" applyBorder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4" fontId="37" fillId="0" borderId="0" xfId="0" applyNumberFormat="1" applyFont="1" applyFill="1" applyAlignment="1">
      <alignment horizontal="center"/>
    </xf>
    <xf numFmtId="164" fontId="35" fillId="6" borderId="14" xfId="0" applyNumberFormat="1" applyFont="1" applyFill="1" applyBorder="1" applyAlignment="1">
      <alignment horizontal="center"/>
    </xf>
    <xf numFmtId="165" fontId="0" fillId="6" borderId="14" xfId="0" applyNumberFormat="1" applyFill="1" applyBorder="1"/>
    <xf numFmtId="14" fontId="7" fillId="0" borderId="2" xfId="1" applyNumberFormat="1" applyFont="1" applyBorder="1" applyAlignment="1" applyProtection="1">
      <alignment horizontal="center"/>
      <protection hidden="1"/>
    </xf>
    <xf numFmtId="14" fontId="7" fillId="0" borderId="0" xfId="1" applyNumberFormat="1" applyFont="1" applyAlignment="1" applyProtection="1">
      <alignment horizontal="center"/>
      <protection hidden="1"/>
    </xf>
    <xf numFmtId="14" fontId="7" fillId="0" borderId="5" xfId="1" applyNumberFormat="1" applyFont="1" applyBorder="1" applyAlignment="1" applyProtection="1">
      <alignment horizontal="center"/>
      <protection hidden="1"/>
    </xf>
    <xf numFmtId="14" fontId="7" fillId="0" borderId="9" xfId="1" applyNumberFormat="1" applyFont="1" applyBorder="1" applyAlignment="1" applyProtection="1">
      <alignment horizontal="center"/>
      <protection hidden="1"/>
    </xf>
    <xf numFmtId="14" fontId="4" fillId="5" borderId="2" xfId="0" applyNumberFormat="1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164" fontId="7" fillId="0" borderId="2" xfId="1" applyFont="1" applyBorder="1" applyProtection="1">
      <protection hidden="1"/>
    </xf>
    <xf numFmtId="164" fontId="7" fillId="0" borderId="0" xfId="1" applyFont="1" applyProtection="1">
      <protection hidden="1"/>
    </xf>
    <xf numFmtId="164" fontId="7" fillId="0" borderId="0" xfId="1" applyFont="1"/>
    <xf numFmtId="164" fontId="4" fillId="3" borderId="2" xfId="0" applyNumberFormat="1" applyFont="1" applyFill="1" applyBorder="1"/>
    <xf numFmtId="0" fontId="1" fillId="9" borderId="2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64" fontId="39" fillId="11" borderId="14" xfId="0" applyNumberFormat="1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 vertical="center"/>
    </xf>
    <xf numFmtId="0" fontId="0" fillId="11" borderId="0" xfId="0" applyFill="1"/>
    <xf numFmtId="14" fontId="1" fillId="9" borderId="2" xfId="0" applyNumberFormat="1" applyFont="1" applyFill="1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165" fontId="0" fillId="11" borderId="14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41" fillId="5" borderId="14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64" formatCode="_-&quot;R$&quot;\ * #,##0.00_-;\-&quot;R$&quot;\ * #,##0.00_-;_-&quot;R$&quot;\ * &quot;-&quot;??_-;_-@_-"/>
      <fill>
        <patternFill patternType="solid">
          <fgColor indexed="64"/>
          <bgColor rgb="FF00B0F0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 Narrow"/>
        <family val="2"/>
        <scheme val="none"/>
      </font>
      <numFmt numFmtId="164" formatCode="_-&quot;R$&quot;\ * #,##0.00_-;\-&quot;R$&quot;\ * #,##0.00_-;_-&quot;R$&quot;\ * &quot;-&quot;??_-;_-@_-"/>
      <fill>
        <patternFill patternType="solid">
          <fgColor indexed="64"/>
          <bgColor rgb="FF1D8BEF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 Narrow"/>
        <family val="2"/>
        <scheme val="none"/>
      </font>
      <numFmt numFmtId="19" formatCode="dd/mm/yyyy"/>
      <fill>
        <patternFill patternType="solid">
          <fgColor indexed="64"/>
          <bgColor rgb="FF1D8B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6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12"/>
        <name val="Arial Narro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1"/>
    </dxf>
    <dxf>
      <font>
        <b val="0"/>
        <strike val="0"/>
        <outline val="0"/>
        <shadow val="0"/>
        <u val="none"/>
        <vertAlign val="baseline"/>
        <sz val="12"/>
        <color auto="1"/>
        <name val="Arial Narrow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2"/>
        <color auto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rial Narrow"/>
        <scheme val="none"/>
      </font>
      <numFmt numFmtId="0" formatCode="General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  <protection locked="1" hidden="1"/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/>
        <strike val="0"/>
        <outline val="0"/>
        <shadow val="0"/>
        <u val="none"/>
        <vertAlign val="baseline"/>
        <sz val="12"/>
        <name val="Arial Narrow"/>
        <scheme val="none"/>
      </font>
      <protection locked="1" hidden="1"/>
    </dxf>
    <dxf>
      <font>
        <strike val="0"/>
        <outline val="0"/>
        <shadow val="0"/>
        <u val="none"/>
        <vertAlign val="baseline"/>
        <sz val="12"/>
        <color theme="0"/>
        <name val="Arial Narrow"/>
        <scheme val="none"/>
      </font>
      <fill>
        <patternFill patternType="solid">
          <fgColor indexed="64"/>
          <bgColor rgb="FF275EA1"/>
        </patternFill>
      </fill>
      <alignment horizontal="left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9" tint="-0.24994659260841701"/>
        </patternFill>
      </fill>
    </dxf>
  </dxfs>
  <tableStyles count="0" defaultTableStyle="TableStyleMedium9" defaultPivotStyle="PivotStyleLight16"/>
  <colors>
    <mruColors>
      <color rgb="FF1D8BEF"/>
      <color rgb="FF275EA1"/>
      <color rgb="FF0066FF"/>
      <color rgb="FF6666FF"/>
      <color rgb="FF3399FF"/>
      <color rgb="FF00CC99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48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Plan1!$D$3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Plan1!$D$4:$D$66</c:f>
              <c:numCache>
                <c:formatCode>_-"R$"\ * #,##0.00_-;\-"R$"\ * #,##0.00_-;_-"R$"\ * "-"??_-;_-@_-</c:formatCode>
                <c:ptCount val="63"/>
                <c:pt idx="0">
                  <c:v>250</c:v>
                </c:pt>
                <c:pt idx="1">
                  <c:v>250</c:v>
                </c:pt>
                <c:pt idx="2">
                  <c:v>246</c:v>
                </c:pt>
                <c:pt idx="3">
                  <c:v>90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E-49E1-A21E-98ECA48576D1}"/>
            </c:ext>
          </c:extLst>
        </c:ser>
        <c:ser>
          <c:idx val="1"/>
          <c:order val="1"/>
          <c:tx>
            <c:strRef>
              <c:f>Plan1!$E$3</c:f>
              <c:strCache>
                <c:ptCount val="1"/>
                <c:pt idx="0">
                  <c:v>Valor Pago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Plan1!$E$4:$E$66</c:f>
              <c:numCache>
                <c:formatCode>_-"R$"\ * #,##0.00_-;\-"R$"\ * #,##0.00_-;_-"R$"\ * "-"??_-;_-@_-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E-49E1-A21E-98ECA4857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197808"/>
        <c:axId val="240204528"/>
      </c:barChart>
      <c:catAx>
        <c:axId val="24019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204528"/>
        <c:crosses val="autoZero"/>
        <c:auto val="1"/>
        <c:lblAlgn val="ctr"/>
        <c:lblOffset val="100"/>
        <c:noMultiLvlLbl val="0"/>
      </c:catAx>
      <c:valAx>
        <c:axId val="2402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1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321468</xdr:colOff>
      <xdr:row>5</xdr:row>
      <xdr:rowOff>142873</xdr:rowOff>
    </xdr:from>
    <xdr:to>
      <xdr:col>12</xdr:col>
      <xdr:colOff>822324</xdr:colOff>
      <xdr:row>11</xdr:row>
      <xdr:rowOff>36269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6975935-6AE6-452A-B7C0-5972A1964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2" y="1166811"/>
          <a:ext cx="2667793" cy="1119739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857250</xdr:colOff>
      <xdr:row>1</xdr:row>
      <xdr:rowOff>26560</xdr:rowOff>
    </xdr:from>
    <xdr:to>
      <xdr:col>11</xdr:col>
      <xdr:colOff>973138</xdr:colOff>
      <xdr:row>5</xdr:row>
      <xdr:rowOff>83343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E4FA1D9-59B3-43E0-83A4-2738C7909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1094" y="240873"/>
          <a:ext cx="1092200" cy="866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66</xdr:row>
      <xdr:rowOff>166687</xdr:rowOff>
    </xdr:from>
    <xdr:to>
      <xdr:col>8</xdr:col>
      <xdr:colOff>1143000</xdr:colOff>
      <xdr:row>81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J9" totalsRowCount="1" headerRowDxfId="22" dataDxfId="21" totalsRowDxfId="20" headerRowBorderDxfId="19">
  <autoFilter ref="A1:J8" xr:uid="{00000000-0009-0000-0100-000001000000}"/>
  <sortState xmlns:xlrd2="http://schemas.microsoft.com/office/spreadsheetml/2017/richdata2" ref="A31:J43">
    <sortCondition ref="E1:E43"/>
  </sortState>
  <tableColumns count="10">
    <tableColumn id="1" xr3:uid="{00000000-0010-0000-0000-000001000000}" name="Entrada" totalsRowLabel="11/12/2019" dataDxfId="18" totalsRowDxfId="9"/>
    <tableColumn id="2" xr3:uid="{00000000-0010-0000-0000-000002000000}" name="Descrição" totalsRowLabel="energia" dataDxfId="17" totalsRowDxfId="8"/>
    <tableColumn id="3" xr3:uid="{00000000-0010-0000-0000-000003000000}" name="Documento" dataDxfId="16" totalsRowDxfId="7"/>
    <tableColumn id="4" xr3:uid="{00000000-0010-0000-0000-000004000000}" name="Valor" totalsRowFunction="sum" dataDxfId="15" totalsRowDxfId="6" dataCellStyle="Moeda"/>
    <tableColumn id="5" xr3:uid="{00000000-0010-0000-0000-000005000000}" name="Vencimento" dataDxfId="14" totalsRowDxfId="5"/>
    <tableColumn id="8" xr3:uid="{00000000-0010-0000-0000-000008000000}" name="Prazo" dataDxfId="13" totalsRowDxfId="4">
      <calculatedColumnFormula xml:space="preserve"> IF(Tabela1[[#This Row],[Situação]]="Pago", "", IF(Tabela1[[#This Row],[Vencimento]]=TODAY(),"Vence Hoje", IF(Tabela1[[#This Row],[Vencimento]]&lt;TODAY( ),"Vencido", Tabela1[[#This Row],[Vencimento]]-TODAY( )&amp;" Dias p/ Vencer"&amp; IF(Tabela1[[#This Row],[Data do Pagamento]]&lt;=Tabela1[[#This Row],[Vencimento]],""))))</calculatedColumnFormula>
    </tableColumn>
    <tableColumn id="6" xr3:uid="{00000000-0010-0000-0000-000006000000}" name="Data do Pagamento" totalsRowLabel="Total" dataDxfId="12" totalsRowDxfId="3" dataCellStyle="Moeda"/>
    <tableColumn id="11" xr3:uid="{00000000-0010-0000-0000-00000B000000}" name="Valor Pago" totalsRowFunction="custom" dataDxfId="11" totalsRowDxfId="2" dataCellStyle="Moeda">
      <totalsRowFormula>SUM(Tabela1[Valor Pago])</totalsRowFormula>
    </tableColumn>
    <tableColumn id="12" xr3:uid="{00000000-0010-0000-0000-00000C000000}" name="Diferença Paga" totalsRowFunction="custom" totalsRowDxfId="1" dataCellStyle="Moeda">
      <calculatedColumnFormula>IF(Tabela1[[#This Row],[Valor Pago]]="","", Tabela1[[#This Row],[Valor Pago]]-Tabela1[[#This Row],[Valor]])</calculatedColumnFormula>
      <totalsRowFormula>SUM(Tabela1[Diferença Paga])</totalsRowFormula>
    </tableColumn>
    <tableColumn id="7" xr3:uid="{00000000-0010-0000-0000-000007000000}" name="Situação" dataDxfId="10" totalsRowDxfId="0" dataCellStyle="Moeda">
      <calculatedColumnFormula>IF(Tabela1[[#This Row],[Data do Pagamento]]&lt;=0,"Pendente", "Pago")</calculatedColumnFormula>
    </tableColumn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L186"/>
  <sheetViews>
    <sheetView showGridLines="0" tabSelected="1" zoomScale="80" zoomScaleNormal="8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F25" sqref="F25"/>
    </sheetView>
  </sheetViews>
  <sheetFormatPr defaultColWidth="9.140625" defaultRowHeight="15.75" x14ac:dyDescent="0.25"/>
  <cols>
    <col min="1" max="1" width="11.7109375" style="1" customWidth="1"/>
    <col min="2" max="2" width="30.7109375" style="2" bestFit="1" customWidth="1"/>
    <col min="3" max="3" width="20.5703125" style="6" customWidth="1"/>
    <col min="4" max="4" width="15.85546875" style="3" bestFit="1" customWidth="1"/>
    <col min="5" max="5" width="16.140625" style="4" bestFit="1" customWidth="1"/>
    <col min="6" max="6" width="16.42578125" style="2" bestFit="1" customWidth="1"/>
    <col min="7" max="7" width="20.85546875" style="107" bestFit="1" customWidth="1"/>
    <col min="8" max="8" width="14.28515625" style="111" bestFit="1" customWidth="1"/>
    <col min="9" max="9" width="17.85546875" style="5" bestFit="1" customWidth="1"/>
    <col min="10" max="10" width="11" style="3" bestFit="1" customWidth="1"/>
    <col min="11" max="11" width="14.5703125" style="1" customWidth="1"/>
    <col min="12" max="12" width="17.85546875" style="1" customWidth="1"/>
    <col min="13" max="13" width="17" style="1" customWidth="1"/>
    <col min="14" max="16384" width="9.140625" style="1"/>
  </cols>
  <sheetData>
    <row r="1" spans="1:12" ht="16.5" thickBot="1" x14ac:dyDescent="0.3">
      <c r="A1" s="85" t="s">
        <v>0</v>
      </c>
      <c r="B1" s="86" t="s">
        <v>1</v>
      </c>
      <c r="C1" s="87" t="s">
        <v>19</v>
      </c>
      <c r="D1" s="85" t="s">
        <v>2</v>
      </c>
      <c r="E1" s="88" t="s">
        <v>3</v>
      </c>
      <c r="F1" s="86" t="s">
        <v>5</v>
      </c>
      <c r="G1" s="106" t="s">
        <v>7</v>
      </c>
      <c r="H1" s="89" t="s">
        <v>8</v>
      </c>
      <c r="I1" s="89" t="s">
        <v>9</v>
      </c>
      <c r="J1" s="85" t="s">
        <v>6</v>
      </c>
      <c r="K1" s="71"/>
    </row>
    <row r="2" spans="1:12" x14ac:dyDescent="0.25">
      <c r="A2" s="59">
        <v>44317</v>
      </c>
      <c r="B2" s="60" t="s">
        <v>15</v>
      </c>
      <c r="C2" s="61">
        <v>44348</v>
      </c>
      <c r="D2" s="62">
        <v>100</v>
      </c>
      <c r="E2" s="63">
        <v>44331</v>
      </c>
      <c r="F2" s="64" t="str">
        <f ca="1" xml:space="preserve"> IF(Tabela1[[#This Row],[Situação]]="Pago", "", IF(Tabela1[[#This Row],[Vencimento]]=TODAY(),"Vence Hoje", IF(Tabela1[[#This Row],[Vencimento]]&lt;TODAY( ),"Vencido", Tabela1[[#This Row],[Vencimento]]-TODAY( )&amp;" Dias p/ Vencer"&amp; IF(Tabela1[[#This Row],[Data do Pagamento]]&lt;=Tabela1[[#This Row],[Vencimento]],""))))</f>
        <v/>
      </c>
      <c r="G2" s="102">
        <v>44331</v>
      </c>
      <c r="H2" s="109">
        <v>100</v>
      </c>
      <c r="I2" s="65">
        <f>IF(Tabela1[[#This Row],[Valor Pago]]="","", Tabela1[[#This Row],[Valor Pago]]-Tabela1[[#This Row],[Valor]])</f>
        <v>0</v>
      </c>
      <c r="J2" s="66" t="str">
        <f>IF(Tabela1[[#This Row],[Data do Pagamento]]&lt;=0,"Pendente", "Pago")</f>
        <v>Pago</v>
      </c>
      <c r="K2" s="72"/>
    </row>
    <row r="3" spans="1:12" x14ac:dyDescent="0.25">
      <c r="A3" s="59">
        <v>44348</v>
      </c>
      <c r="B3" s="60" t="s">
        <v>15</v>
      </c>
      <c r="C3" s="61">
        <v>44378</v>
      </c>
      <c r="D3" s="62">
        <v>100</v>
      </c>
      <c r="E3" s="67">
        <v>44350</v>
      </c>
      <c r="F3" s="64" t="str">
        <f ca="1" xml:space="preserve"> IF(Tabela1[[#This Row],[Situação]]="Pago", "", IF(Tabela1[[#This Row],[Vencimento]]=TODAY(),"Vence Hoje", IF(Tabela1[[#This Row],[Vencimento]]&lt;TODAY( ),"Vencido", Tabela1[[#This Row],[Vencimento]]-TODAY( )&amp;" Dias p/ Vencer"&amp; IF(Tabela1[[#This Row],[Data do Pagamento]]&lt;=Tabela1[[#This Row],[Vencimento]],""))))</f>
        <v>Vencido</v>
      </c>
      <c r="G3" s="102"/>
      <c r="H3" s="109"/>
      <c r="I3" s="65" t="str">
        <f>IF(Tabela1[[#This Row],[Valor Pago]]="","", Tabela1[[#This Row],[Valor Pago]]-Tabela1[[#This Row],[Valor]])</f>
        <v/>
      </c>
      <c r="J3" s="66" t="str">
        <f>IF(Tabela1[[#This Row],[Data do Pagamento]]&lt;=0,"Pendente", "Pago")</f>
        <v>Pendente</v>
      </c>
      <c r="K3" s="73"/>
    </row>
    <row r="4" spans="1:12" x14ac:dyDescent="0.25">
      <c r="A4" s="59">
        <v>44318</v>
      </c>
      <c r="B4" s="60" t="s">
        <v>16</v>
      </c>
      <c r="C4" s="68">
        <v>752</v>
      </c>
      <c r="D4" s="62">
        <v>250</v>
      </c>
      <c r="E4" s="67">
        <v>44352</v>
      </c>
      <c r="F4" s="69" t="str">
        <f ca="1" xml:space="preserve"> IF(Tabela1[[#This Row],[Situação]]="Pago", "", IF(Tabela1[[#This Row],[Vencimento]]=TODAY(),"Vence Hoje", IF(Tabela1[[#This Row],[Vencimento]]&lt;TODAY( ),"Vencido", Tabela1[[#This Row],[Vencimento]]-TODAY( )&amp;" Dias p/ Vencer"&amp; IF(Tabela1[[#This Row],[Data do Pagamento]]&lt;=Tabela1[[#This Row],[Vencimento]],""))))</f>
        <v>1 Dias p/ Vencer</v>
      </c>
      <c r="G4" s="102"/>
      <c r="H4" s="109"/>
      <c r="I4" s="65" t="str">
        <f>IF(Tabela1[[#This Row],[Valor Pago]]="","", Tabela1[[#This Row],[Valor Pago]]-Tabela1[[#This Row],[Valor]])</f>
        <v/>
      </c>
      <c r="J4" s="70" t="str">
        <f>IF(Tabela1[[#This Row],[Data do Pagamento]]&lt;=0,"Pendente", "Pago")</f>
        <v>Pendente</v>
      </c>
      <c r="K4" s="74"/>
    </row>
    <row r="5" spans="1:12" x14ac:dyDescent="0.25">
      <c r="A5" s="59">
        <v>44318</v>
      </c>
      <c r="B5" s="60" t="s">
        <v>16</v>
      </c>
      <c r="C5" s="68">
        <v>752</v>
      </c>
      <c r="D5" s="62">
        <v>250</v>
      </c>
      <c r="E5" s="67">
        <v>44351</v>
      </c>
      <c r="F5" s="69" t="str">
        <f ca="1" xml:space="preserve"> IF(Tabela1[[#This Row],[Situação]]="Pago", "", IF(Tabela1[[#This Row],[Vencimento]]=TODAY(),"Vence Hoje", IF(Tabela1[[#This Row],[Vencimento]]&lt;TODAY( ),"Vencido", Tabela1[[#This Row],[Vencimento]]-TODAY( )&amp;" Dias p/ Vencer"&amp; IF(Tabela1[[#This Row],[Data do Pagamento]]&lt;=Tabela1[[#This Row],[Vencimento]],""))))</f>
        <v>Vence Hoje</v>
      </c>
      <c r="G5" s="102"/>
      <c r="H5" s="109"/>
      <c r="I5" s="65" t="str">
        <f>IF(Tabela1[[#This Row],[Valor Pago]]="","", Tabela1[[#This Row],[Valor Pago]]-Tabela1[[#This Row],[Valor]])</f>
        <v/>
      </c>
      <c r="J5" s="70" t="str">
        <f>IF(Tabela1[[#This Row],[Data do Pagamento]]&lt;=0,"Pendente", "Pago")</f>
        <v>Pendente</v>
      </c>
      <c r="K5" s="74"/>
      <c r="L5" s="18"/>
    </row>
    <row r="6" spans="1:12" x14ac:dyDescent="0.25">
      <c r="A6" s="59">
        <v>44321</v>
      </c>
      <c r="B6" s="60" t="s">
        <v>20</v>
      </c>
      <c r="C6" s="68">
        <v>756</v>
      </c>
      <c r="D6" s="62">
        <v>246</v>
      </c>
      <c r="E6" s="67">
        <v>44413</v>
      </c>
      <c r="F6" s="69" t="str">
        <f ca="1" xml:space="preserve"> IF(Tabela1[[#This Row],[Situação]]="Pago", "", IF(Tabela1[[#This Row],[Vencimento]]=TODAY(),"Vence Hoje", IF(Tabela1[[#This Row],[Vencimento]]&lt;TODAY( ),"Vencido", Tabela1[[#This Row],[Vencimento]]-TODAY( )&amp;" Dias p/ Vencer"&amp; IF(Tabela1[[#This Row],[Data do Pagamento]]&lt;=Tabela1[[#This Row],[Vencimento]],""))))</f>
        <v>62 Dias p/ Vencer</v>
      </c>
      <c r="G6" s="102"/>
      <c r="H6" s="109"/>
      <c r="I6" s="65" t="str">
        <f>IF(Tabela1[[#This Row],[Valor Pago]]="","", Tabela1[[#This Row],[Valor Pago]]-Tabela1[[#This Row],[Valor]])</f>
        <v/>
      </c>
      <c r="J6" s="70" t="str">
        <f>IF(Tabela1[[#This Row],[Data do Pagamento]]&lt;=0,"Pendente", "Pago")</f>
        <v>Pendente</v>
      </c>
      <c r="K6" s="74"/>
      <c r="L6" s="18"/>
    </row>
    <row r="7" spans="1:12" x14ac:dyDescent="0.25">
      <c r="A7" s="59">
        <v>44336</v>
      </c>
      <c r="B7" s="60" t="s">
        <v>17</v>
      </c>
      <c r="C7" s="68">
        <v>123</v>
      </c>
      <c r="D7" s="62">
        <v>90</v>
      </c>
      <c r="E7" s="63">
        <v>44351</v>
      </c>
      <c r="F7" s="69" t="str">
        <f ca="1" xml:space="preserve"> IF(Tabela1[[#This Row],[Situação]]="Pago", "", IF(Tabela1[[#This Row],[Vencimento]]=TODAY(),"Vence Hoje", IF(Tabela1[[#This Row],[Vencimento]]&lt;TODAY( ),"Vencido", Tabela1[[#This Row],[Vencimento]]-TODAY( )&amp;" Dias p/ Vencer"&amp; IF(Tabela1[[#This Row],[Data do Pagamento]]&lt;=Tabela1[[#This Row],[Vencimento]],""))))</f>
        <v/>
      </c>
      <c r="G7" s="102">
        <v>44350</v>
      </c>
      <c r="H7" s="109">
        <v>95</v>
      </c>
      <c r="I7" s="65">
        <f>IF(Tabela1[[#This Row],[Valor Pago]]="","", Tabela1[[#This Row],[Valor Pago]]-Tabela1[[#This Row],[Valor]])</f>
        <v>5</v>
      </c>
      <c r="J7" s="70" t="str">
        <f>IF(Tabela1[[#This Row],[Data do Pagamento]]&lt;=0,"Pendente", "Pago")</f>
        <v>Pago</v>
      </c>
      <c r="K7" s="74"/>
      <c r="L7" s="18"/>
    </row>
    <row r="8" spans="1:12" ht="16.5" thickBot="1" x14ac:dyDescent="0.3">
      <c r="A8" s="59">
        <v>44336</v>
      </c>
      <c r="B8" s="60" t="s">
        <v>18</v>
      </c>
      <c r="C8" s="68">
        <v>456</v>
      </c>
      <c r="D8" s="62">
        <v>50</v>
      </c>
      <c r="E8" s="67">
        <v>44351</v>
      </c>
      <c r="F8" s="69" t="str">
        <f ca="1" xml:space="preserve"> IF(Tabela1[[#This Row],[Situação]]="Pago", "", IF(Tabela1[[#This Row],[Vencimento]]=TODAY(),"Vence Hoje", IF(Tabela1[[#This Row],[Vencimento]]&lt;TODAY( ),"Vencido", Tabela1[[#This Row],[Vencimento]]-TODAY( )&amp;" Dias p/ Vencer"&amp; IF(Tabela1[[#This Row],[Data do Pagamento]]&lt;=Tabela1[[#This Row],[Vencimento]],""))))</f>
        <v>Vence Hoje</v>
      </c>
      <c r="G8" s="102"/>
      <c r="H8" s="109"/>
      <c r="I8" s="65" t="str">
        <f>IF(Tabela1[[#This Row],[Valor Pago]]="","", Tabela1[[#This Row],[Valor Pago]]-Tabela1[[#This Row],[Valor]])</f>
        <v/>
      </c>
      <c r="J8" s="70" t="str">
        <f>IF(Tabela1[[#This Row],[Data do Pagamento]]&lt;=0,"Pendente", "Pago")</f>
        <v>Pendente</v>
      </c>
      <c r="K8" s="75"/>
    </row>
    <row r="9" spans="1:12" x14ac:dyDescent="0.25">
      <c r="A9" s="76" t="s">
        <v>14</v>
      </c>
      <c r="B9" s="77" t="s">
        <v>13</v>
      </c>
      <c r="C9" s="78"/>
      <c r="D9" s="79">
        <f>SUBTOTAL(109,Tabela1[Valor])</f>
        <v>1086</v>
      </c>
      <c r="E9" s="80"/>
      <c r="F9" s="77"/>
      <c r="G9" s="108" t="s">
        <v>4</v>
      </c>
      <c r="H9" s="112">
        <f>SUM(Tabela1[Valor Pago])</f>
        <v>195</v>
      </c>
      <c r="I9" s="84">
        <f>SUM(Tabela1[Diferença Paga])</f>
        <v>5</v>
      </c>
      <c r="J9" s="81"/>
      <c r="K9" s="38"/>
    </row>
    <row r="10" spans="1:12" x14ac:dyDescent="0.25">
      <c r="A10" s="58"/>
      <c r="B10" s="60"/>
      <c r="C10" s="68"/>
      <c r="D10" s="62"/>
      <c r="E10" s="67"/>
      <c r="F10" s="82"/>
      <c r="G10" s="122" t="s">
        <v>83</v>
      </c>
      <c r="H10" s="108">
        <f ca="1">TODAY()</f>
        <v>44351</v>
      </c>
      <c r="I10" s="65"/>
      <c r="J10" s="83"/>
      <c r="K10" s="49"/>
    </row>
    <row r="11" spans="1:12" x14ac:dyDescent="0.25">
      <c r="B11" s="15"/>
      <c r="D11" s="13"/>
      <c r="E11" s="50"/>
      <c r="F11" s="51"/>
      <c r="G11" s="103"/>
      <c r="H11" s="110"/>
      <c r="I11" s="7"/>
      <c r="J11" s="19"/>
      <c r="K11" s="49"/>
    </row>
    <row r="12" spans="1:12" x14ac:dyDescent="0.25">
      <c r="B12" s="15"/>
      <c r="D12" s="13"/>
      <c r="E12" s="50"/>
      <c r="F12" s="51"/>
      <c r="G12" s="103"/>
      <c r="H12" s="110"/>
      <c r="I12" s="7"/>
      <c r="J12" s="19"/>
      <c r="K12" s="49"/>
    </row>
    <row r="13" spans="1:12" x14ac:dyDescent="0.25">
      <c r="B13" s="15"/>
      <c r="D13" s="13"/>
      <c r="E13" s="50"/>
      <c r="F13" s="51"/>
      <c r="G13" s="103"/>
      <c r="H13" s="110"/>
      <c r="I13" s="7"/>
      <c r="J13" s="19"/>
      <c r="K13" s="49"/>
    </row>
    <row r="14" spans="1:12" x14ac:dyDescent="0.25">
      <c r="B14" s="15"/>
      <c r="D14" s="13"/>
      <c r="E14" s="50"/>
      <c r="F14" s="51"/>
      <c r="G14" s="103"/>
      <c r="H14" s="110"/>
      <c r="I14" s="7"/>
      <c r="J14" s="19"/>
      <c r="K14" s="49"/>
    </row>
    <row r="15" spans="1:12" x14ac:dyDescent="0.25">
      <c r="B15" s="15"/>
      <c r="D15" s="52"/>
      <c r="E15" s="53"/>
      <c r="F15" s="54"/>
      <c r="G15" s="104"/>
      <c r="H15" s="110"/>
      <c r="I15" s="7"/>
      <c r="J15" s="19"/>
      <c r="K15" s="49"/>
      <c r="L15" s="18"/>
    </row>
    <row r="16" spans="1:12" x14ac:dyDescent="0.25">
      <c r="B16" s="15"/>
      <c r="D16" s="55"/>
      <c r="E16" s="56"/>
      <c r="F16" s="57"/>
      <c r="G16" s="105"/>
      <c r="H16" s="110"/>
      <c r="I16" s="7"/>
      <c r="J16" s="21"/>
      <c r="K16" s="49"/>
    </row>
    <row r="17" spans="2:11" x14ac:dyDescent="0.25">
      <c r="B17" s="15"/>
      <c r="D17" s="13"/>
      <c r="F17" s="20"/>
      <c r="G17" s="103"/>
      <c r="H17" s="110"/>
      <c r="I17" s="7"/>
      <c r="J17" s="21"/>
      <c r="K17" s="49"/>
    </row>
    <row r="18" spans="2:11" x14ac:dyDescent="0.25">
      <c r="B18" s="15"/>
      <c r="D18" s="13"/>
      <c r="F18" s="22"/>
      <c r="G18" s="103"/>
      <c r="H18" s="110"/>
      <c r="I18" s="7"/>
      <c r="J18" s="23"/>
      <c r="K18" s="49"/>
    </row>
    <row r="19" spans="2:11" x14ac:dyDescent="0.25">
      <c r="B19" s="15"/>
      <c r="D19" s="13"/>
      <c r="F19" s="22"/>
      <c r="G19" s="103"/>
      <c r="H19" s="110"/>
      <c r="I19" s="7"/>
      <c r="J19" s="23"/>
      <c r="K19" s="49"/>
    </row>
    <row r="20" spans="2:11" x14ac:dyDescent="0.25">
      <c r="B20" s="15"/>
      <c r="D20" s="13"/>
      <c r="F20" s="22"/>
      <c r="G20" s="103"/>
      <c r="H20" s="110"/>
      <c r="I20" s="7"/>
      <c r="J20" s="23"/>
      <c r="K20" s="49"/>
    </row>
    <row r="21" spans="2:11" x14ac:dyDescent="0.25">
      <c r="B21" s="15"/>
      <c r="D21" s="13"/>
      <c r="F21" s="22"/>
      <c r="G21" s="103"/>
      <c r="H21" s="110"/>
      <c r="I21" s="7"/>
      <c r="J21" s="23"/>
      <c r="K21" s="49"/>
    </row>
    <row r="22" spans="2:11" x14ac:dyDescent="0.25">
      <c r="B22" s="15"/>
      <c r="D22" s="13"/>
      <c r="F22" s="16"/>
      <c r="G22" s="103"/>
      <c r="H22" s="110"/>
      <c r="I22" s="7"/>
      <c r="J22" s="17"/>
      <c r="K22" s="49"/>
    </row>
    <row r="23" spans="2:11" x14ac:dyDescent="0.25">
      <c r="B23" s="15"/>
      <c r="D23" s="13"/>
      <c r="F23" s="16"/>
      <c r="G23" s="103"/>
      <c r="H23" s="110"/>
      <c r="I23" s="7"/>
      <c r="J23" s="17"/>
      <c r="K23" s="49"/>
    </row>
    <row r="24" spans="2:11" x14ac:dyDescent="0.25">
      <c r="B24" s="15"/>
      <c r="D24" s="13"/>
      <c r="F24" s="16"/>
      <c r="G24" s="103"/>
      <c r="H24" s="110"/>
      <c r="I24" s="7"/>
      <c r="J24" s="17"/>
      <c r="K24" s="49"/>
    </row>
    <row r="25" spans="2:11" x14ac:dyDescent="0.25">
      <c r="B25" s="15"/>
      <c r="D25" s="13"/>
      <c r="F25" s="24"/>
      <c r="G25" s="103"/>
      <c r="H25" s="110"/>
      <c r="I25" s="7"/>
      <c r="J25" s="25"/>
      <c r="K25" s="49"/>
    </row>
    <row r="26" spans="2:11" x14ac:dyDescent="0.25">
      <c r="B26" s="15"/>
      <c r="D26" s="13"/>
      <c r="F26" s="24"/>
      <c r="G26" s="103"/>
      <c r="H26" s="110"/>
      <c r="I26" s="7"/>
      <c r="J26" s="25"/>
      <c r="K26" s="49"/>
    </row>
    <row r="27" spans="2:11" x14ac:dyDescent="0.25">
      <c r="B27" s="15"/>
      <c r="D27" s="13"/>
      <c r="F27" s="24"/>
      <c r="G27" s="103"/>
      <c r="H27" s="110"/>
      <c r="I27" s="7"/>
      <c r="J27" s="25"/>
      <c r="K27" s="49"/>
    </row>
    <row r="28" spans="2:11" x14ac:dyDescent="0.25">
      <c r="B28" s="15"/>
      <c r="D28" s="13"/>
      <c r="F28" s="24"/>
      <c r="G28" s="103"/>
      <c r="H28" s="110"/>
      <c r="I28" s="7"/>
      <c r="J28" s="25"/>
      <c r="K28" s="49"/>
    </row>
    <row r="29" spans="2:11" x14ac:dyDescent="0.25">
      <c r="B29" s="15"/>
      <c r="D29" s="13"/>
      <c r="F29" s="24"/>
      <c r="G29" s="103"/>
      <c r="H29" s="110"/>
      <c r="I29" s="7"/>
      <c r="J29" s="25"/>
      <c r="K29" s="49"/>
    </row>
    <row r="30" spans="2:11" x14ac:dyDescent="0.25">
      <c r="B30" s="15"/>
      <c r="D30" s="13"/>
      <c r="F30" s="24"/>
      <c r="G30" s="103"/>
      <c r="H30" s="110"/>
      <c r="I30" s="7"/>
      <c r="J30" s="25"/>
      <c r="K30" s="49"/>
    </row>
    <row r="31" spans="2:11" x14ac:dyDescent="0.25">
      <c r="B31" s="15"/>
      <c r="D31" s="13"/>
      <c r="F31" s="24"/>
      <c r="G31" s="103"/>
      <c r="H31" s="110"/>
      <c r="I31" s="7"/>
      <c r="J31" s="25"/>
      <c r="K31" s="49"/>
    </row>
    <row r="32" spans="2:11" ht="15" customHeight="1" x14ac:dyDescent="0.25">
      <c r="B32" s="15"/>
      <c r="D32" s="13"/>
      <c r="F32" s="24"/>
      <c r="G32" s="103"/>
      <c r="H32" s="110"/>
      <c r="I32" s="7"/>
      <c r="J32" s="25"/>
      <c r="K32" s="49"/>
    </row>
    <row r="33" spans="2:11" x14ac:dyDescent="0.25">
      <c r="B33" s="15"/>
      <c r="D33" s="13"/>
      <c r="F33" s="24"/>
      <c r="G33" s="103"/>
      <c r="H33" s="110"/>
      <c r="I33" s="7"/>
      <c r="J33" s="25"/>
      <c r="K33" s="49"/>
    </row>
    <row r="34" spans="2:11" x14ac:dyDescent="0.25">
      <c r="B34" s="15"/>
      <c r="D34" s="13"/>
      <c r="F34" s="24"/>
      <c r="G34" s="103"/>
      <c r="H34" s="110"/>
      <c r="I34" s="7"/>
      <c r="J34" s="25"/>
      <c r="K34" s="49"/>
    </row>
    <row r="35" spans="2:11" x14ac:dyDescent="0.25">
      <c r="B35" s="15"/>
      <c r="D35" s="13"/>
      <c r="F35" s="24"/>
      <c r="G35" s="103"/>
      <c r="H35" s="110"/>
      <c r="I35" s="7"/>
      <c r="J35" s="25"/>
      <c r="K35" s="49"/>
    </row>
    <row r="36" spans="2:11" x14ac:dyDescent="0.25">
      <c r="B36" s="15"/>
      <c r="D36" s="13"/>
      <c r="F36" s="24"/>
      <c r="G36" s="103"/>
      <c r="H36" s="110"/>
      <c r="I36" s="7"/>
      <c r="J36" s="25"/>
      <c r="K36" s="49"/>
    </row>
    <row r="37" spans="2:11" x14ac:dyDescent="0.25">
      <c r="B37" s="15"/>
      <c r="D37" s="13"/>
      <c r="F37" s="24"/>
      <c r="G37" s="103"/>
      <c r="H37" s="110"/>
      <c r="I37" s="7"/>
      <c r="J37" s="25"/>
      <c r="K37" s="49"/>
    </row>
    <row r="38" spans="2:11" x14ac:dyDescent="0.25">
      <c r="B38" s="15"/>
      <c r="D38" s="13"/>
      <c r="F38" s="24"/>
      <c r="G38" s="103"/>
      <c r="H38" s="110"/>
      <c r="I38" s="7"/>
      <c r="J38" s="25"/>
      <c r="K38" s="49"/>
    </row>
    <row r="39" spans="2:11" x14ac:dyDescent="0.25">
      <c r="B39" s="15"/>
      <c r="D39" s="26"/>
      <c r="E39" s="14"/>
      <c r="F39" s="16"/>
      <c r="G39" s="103"/>
      <c r="H39" s="110"/>
      <c r="I39" s="7"/>
      <c r="J39" s="17"/>
      <c r="K39" s="49"/>
    </row>
    <row r="40" spans="2:11" x14ac:dyDescent="0.25">
      <c r="B40" s="15"/>
      <c r="D40" s="26"/>
      <c r="E40" s="14"/>
      <c r="F40" s="16"/>
      <c r="G40" s="103"/>
      <c r="H40" s="110"/>
      <c r="I40" s="7"/>
      <c r="J40" s="17"/>
      <c r="K40" s="49"/>
    </row>
    <row r="41" spans="2:11" x14ac:dyDescent="0.25">
      <c r="B41" s="15"/>
      <c r="D41" s="26"/>
      <c r="E41" s="14"/>
      <c r="F41" s="16"/>
      <c r="G41" s="103"/>
      <c r="H41" s="110"/>
      <c r="I41" s="7"/>
      <c r="J41" s="17"/>
      <c r="K41" s="49"/>
    </row>
    <row r="42" spans="2:11" x14ac:dyDescent="0.25">
      <c r="B42" s="15"/>
      <c r="D42" s="26"/>
      <c r="E42" s="14"/>
      <c r="F42" s="16"/>
      <c r="G42" s="103"/>
      <c r="H42" s="110"/>
      <c r="I42" s="7"/>
      <c r="J42" s="17"/>
      <c r="K42" s="49"/>
    </row>
    <row r="43" spans="2:11" x14ac:dyDescent="0.25">
      <c r="B43" s="15"/>
      <c r="D43" s="26"/>
      <c r="E43" s="14"/>
      <c r="F43" s="16"/>
      <c r="G43" s="103"/>
      <c r="H43" s="110"/>
      <c r="I43" s="7"/>
      <c r="J43" s="17"/>
      <c r="K43" s="49"/>
    </row>
    <row r="44" spans="2:11" x14ac:dyDescent="0.25">
      <c r="B44" s="15"/>
      <c r="D44" s="26"/>
      <c r="E44" s="14"/>
      <c r="F44" s="16"/>
      <c r="G44" s="103"/>
      <c r="H44" s="110"/>
      <c r="I44" s="7"/>
      <c r="J44" s="17"/>
      <c r="K44" s="49"/>
    </row>
    <row r="45" spans="2:11" x14ac:dyDescent="0.25">
      <c r="B45" s="15"/>
      <c r="D45" s="26"/>
      <c r="E45" s="14"/>
      <c r="F45" s="16"/>
      <c r="G45" s="103"/>
      <c r="H45" s="110"/>
      <c r="I45" s="7"/>
      <c r="J45" s="17"/>
      <c r="K45" s="49"/>
    </row>
    <row r="46" spans="2:11" x14ac:dyDescent="0.25">
      <c r="B46" s="15"/>
      <c r="D46" s="26"/>
      <c r="E46" s="14"/>
      <c r="F46" s="16"/>
      <c r="G46" s="103"/>
      <c r="H46" s="110"/>
      <c r="I46" s="7"/>
      <c r="J46" s="17"/>
      <c r="K46" s="49"/>
    </row>
    <row r="47" spans="2:11" x14ac:dyDescent="0.25">
      <c r="B47" s="15"/>
      <c r="D47" s="26"/>
      <c r="E47" s="14"/>
      <c r="F47" s="16"/>
      <c r="G47" s="103"/>
      <c r="H47" s="110"/>
      <c r="I47" s="7"/>
      <c r="J47" s="17"/>
      <c r="K47" s="49"/>
    </row>
    <row r="48" spans="2:11" x14ac:dyDescent="0.25">
      <c r="B48" s="15"/>
      <c r="D48" s="26"/>
      <c r="E48" s="14"/>
      <c r="F48" s="16"/>
      <c r="G48" s="103"/>
      <c r="H48" s="110"/>
      <c r="I48" s="7"/>
      <c r="J48" s="17"/>
      <c r="K48" s="49"/>
    </row>
    <row r="49" spans="2:11" x14ac:dyDescent="0.25">
      <c r="B49" s="15"/>
      <c r="D49" s="26"/>
      <c r="E49" s="14"/>
      <c r="F49" s="16"/>
      <c r="G49" s="103"/>
      <c r="H49" s="110"/>
      <c r="I49" s="7"/>
      <c r="J49" s="17"/>
      <c r="K49" s="49"/>
    </row>
    <row r="50" spans="2:11" x14ac:dyDescent="0.25">
      <c r="B50" s="15"/>
      <c r="D50" s="26"/>
      <c r="E50" s="14"/>
      <c r="F50" s="16"/>
      <c r="G50" s="103"/>
      <c r="H50" s="110"/>
      <c r="I50" s="7"/>
      <c r="J50" s="17"/>
      <c r="K50" s="49"/>
    </row>
    <row r="51" spans="2:11" x14ac:dyDescent="0.25">
      <c r="B51" s="15"/>
      <c r="D51" s="26"/>
      <c r="E51" s="14"/>
      <c r="F51" s="16"/>
      <c r="G51" s="103"/>
      <c r="H51" s="110"/>
      <c r="I51" s="7"/>
      <c r="J51" s="17"/>
      <c r="K51" s="49"/>
    </row>
    <row r="52" spans="2:11" x14ac:dyDescent="0.25">
      <c r="B52" s="15"/>
      <c r="D52" s="26"/>
      <c r="E52" s="14"/>
      <c r="F52" s="16"/>
      <c r="G52" s="103"/>
      <c r="H52" s="110"/>
      <c r="I52" s="7"/>
      <c r="J52" s="17"/>
      <c r="K52" s="49"/>
    </row>
    <row r="53" spans="2:11" x14ac:dyDescent="0.25">
      <c r="B53" s="15"/>
      <c r="D53" s="26"/>
      <c r="E53" s="14"/>
      <c r="F53" s="16"/>
      <c r="G53" s="103"/>
      <c r="H53" s="110"/>
      <c r="I53" s="7"/>
      <c r="J53" s="17"/>
      <c r="K53" s="49"/>
    </row>
    <row r="54" spans="2:11" x14ac:dyDescent="0.25">
      <c r="B54" s="15"/>
      <c r="D54" s="26"/>
      <c r="E54" s="14"/>
      <c r="F54" s="16"/>
      <c r="G54" s="103"/>
      <c r="H54" s="110"/>
      <c r="I54" s="7"/>
      <c r="J54" s="17"/>
      <c r="K54" s="49"/>
    </row>
    <row r="55" spans="2:11" x14ac:dyDescent="0.25">
      <c r="B55" s="15"/>
      <c r="D55" s="26"/>
      <c r="E55" s="14"/>
      <c r="F55" s="16"/>
      <c r="G55" s="103"/>
      <c r="H55" s="110"/>
      <c r="I55" s="7"/>
      <c r="J55" s="17"/>
      <c r="K55" s="49"/>
    </row>
    <row r="56" spans="2:11" x14ac:dyDescent="0.25">
      <c r="B56" s="15"/>
      <c r="D56" s="26"/>
      <c r="E56" s="14"/>
      <c r="F56" s="16"/>
      <c r="G56" s="103"/>
      <c r="H56" s="110"/>
      <c r="I56" s="7"/>
      <c r="J56" s="17"/>
      <c r="K56" s="49"/>
    </row>
    <row r="57" spans="2:11" x14ac:dyDescent="0.25">
      <c r="B57" s="15"/>
      <c r="D57" s="26"/>
      <c r="E57" s="14"/>
      <c r="F57" s="16"/>
      <c r="G57" s="103"/>
      <c r="H57" s="110"/>
      <c r="I57" s="7"/>
      <c r="J57" s="17"/>
      <c r="K57" s="49"/>
    </row>
    <row r="58" spans="2:11" x14ac:dyDescent="0.25">
      <c r="B58" s="15"/>
      <c r="D58" s="26"/>
      <c r="E58" s="14"/>
      <c r="F58" s="16"/>
      <c r="G58" s="103"/>
      <c r="H58" s="110"/>
      <c r="I58" s="7"/>
      <c r="J58" s="17"/>
      <c r="K58" s="49"/>
    </row>
    <row r="59" spans="2:11" x14ac:dyDescent="0.25">
      <c r="B59" s="15"/>
      <c r="D59" s="26"/>
      <c r="E59" s="14"/>
      <c r="F59" s="16"/>
      <c r="G59" s="103"/>
      <c r="H59" s="110"/>
      <c r="I59" s="7"/>
      <c r="J59" s="17"/>
      <c r="K59" s="49"/>
    </row>
    <row r="60" spans="2:11" x14ac:dyDescent="0.25">
      <c r="B60" s="15"/>
      <c r="D60" s="26"/>
      <c r="E60" s="14"/>
      <c r="F60" s="16"/>
      <c r="G60" s="103"/>
      <c r="H60" s="110"/>
      <c r="I60" s="7"/>
      <c r="J60" s="17"/>
      <c r="K60" s="49"/>
    </row>
    <row r="61" spans="2:11" x14ac:dyDescent="0.25">
      <c r="B61" s="15"/>
      <c r="D61" s="26"/>
      <c r="E61" s="14"/>
      <c r="F61" s="16"/>
      <c r="G61" s="103"/>
      <c r="H61" s="110"/>
      <c r="I61" s="7"/>
      <c r="J61" s="17"/>
      <c r="K61" s="49"/>
    </row>
    <row r="62" spans="2:11" x14ac:dyDescent="0.25">
      <c r="B62" s="15"/>
      <c r="D62" s="13"/>
      <c r="F62" s="16"/>
      <c r="G62" s="103"/>
      <c r="H62" s="110"/>
      <c r="I62" s="7"/>
      <c r="J62" s="17"/>
      <c r="K62" s="49"/>
    </row>
    <row r="63" spans="2:11" x14ac:dyDescent="0.25">
      <c r="B63" s="15"/>
      <c r="D63" s="13"/>
      <c r="F63" s="16"/>
      <c r="G63" s="103"/>
      <c r="H63" s="110"/>
      <c r="I63" s="7"/>
      <c r="J63" s="17"/>
      <c r="K63" s="49"/>
    </row>
    <row r="64" spans="2:11" x14ac:dyDescent="0.25">
      <c r="B64" s="15"/>
      <c r="D64" s="13"/>
      <c r="F64" s="16"/>
      <c r="G64" s="103"/>
      <c r="H64" s="110"/>
      <c r="I64" s="7"/>
      <c r="J64" s="17"/>
      <c r="K64" s="49"/>
    </row>
    <row r="65" spans="2:11" x14ac:dyDescent="0.25">
      <c r="B65" s="15"/>
      <c r="D65" s="13"/>
      <c r="F65" s="16"/>
      <c r="G65" s="103"/>
      <c r="H65" s="110"/>
      <c r="I65" s="7"/>
      <c r="J65" s="17"/>
      <c r="K65" s="49"/>
    </row>
    <row r="66" spans="2:11" x14ac:dyDescent="0.25">
      <c r="B66" s="15"/>
      <c r="D66" s="13"/>
      <c r="F66" s="16"/>
      <c r="G66" s="103"/>
      <c r="H66" s="110"/>
      <c r="I66" s="7"/>
      <c r="J66" s="17"/>
      <c r="K66" s="49"/>
    </row>
    <row r="67" spans="2:11" x14ac:dyDescent="0.25">
      <c r="B67" s="15"/>
      <c r="D67" s="13"/>
      <c r="F67" s="16"/>
      <c r="G67" s="103"/>
      <c r="H67" s="110"/>
      <c r="I67" s="7"/>
      <c r="J67" s="17"/>
      <c r="K67" s="49"/>
    </row>
    <row r="68" spans="2:11" x14ac:dyDescent="0.25">
      <c r="B68" s="15"/>
      <c r="D68" s="13"/>
      <c r="F68" s="16"/>
      <c r="G68" s="103"/>
      <c r="H68" s="110"/>
      <c r="I68" s="7"/>
      <c r="J68" s="17"/>
      <c r="K68" s="49"/>
    </row>
    <row r="69" spans="2:11" x14ac:dyDescent="0.25">
      <c r="B69" s="15"/>
      <c r="D69" s="13"/>
      <c r="F69" s="16"/>
      <c r="G69" s="103"/>
      <c r="H69" s="110"/>
      <c r="I69" s="7"/>
      <c r="J69" s="17"/>
      <c r="K69" s="37"/>
    </row>
    <row r="70" spans="2:11" x14ac:dyDescent="0.25">
      <c r="B70" s="15"/>
      <c r="D70" s="13"/>
      <c r="F70" s="16"/>
      <c r="G70" s="103"/>
      <c r="H70" s="110"/>
      <c r="I70" s="7"/>
      <c r="J70" s="17"/>
      <c r="K70" s="37"/>
    </row>
    <row r="71" spans="2:11" x14ac:dyDescent="0.25">
      <c r="B71" s="15"/>
      <c r="D71" s="13"/>
      <c r="F71" s="16"/>
      <c r="G71" s="103"/>
      <c r="H71" s="110"/>
      <c r="I71" s="7"/>
      <c r="J71" s="17"/>
      <c r="K71" s="37"/>
    </row>
    <row r="72" spans="2:11" x14ac:dyDescent="0.25">
      <c r="B72" s="15"/>
      <c r="D72" s="13"/>
      <c r="F72" s="16"/>
      <c r="G72" s="103"/>
      <c r="H72" s="110"/>
      <c r="I72" s="7"/>
      <c r="J72" s="17"/>
      <c r="K72" s="37"/>
    </row>
    <row r="73" spans="2:11" x14ac:dyDescent="0.25">
      <c r="B73" s="15"/>
      <c r="D73" s="13"/>
      <c r="F73" s="16"/>
      <c r="G73" s="103"/>
      <c r="H73" s="110"/>
      <c r="I73" s="7"/>
      <c r="J73" s="17"/>
      <c r="K73" s="37"/>
    </row>
    <row r="74" spans="2:11" x14ac:dyDescent="0.25">
      <c r="B74" s="15"/>
      <c r="D74" s="26"/>
      <c r="E74" s="14"/>
      <c r="F74" s="16"/>
      <c r="G74" s="103"/>
      <c r="H74" s="110"/>
      <c r="I74" s="7"/>
      <c r="J74" s="17"/>
      <c r="K74" s="37"/>
    </row>
    <row r="75" spans="2:11" x14ac:dyDescent="0.25">
      <c r="B75" s="15"/>
      <c r="D75" s="26"/>
      <c r="E75" s="14"/>
      <c r="F75" s="16"/>
      <c r="G75" s="103"/>
      <c r="H75" s="110"/>
      <c r="I75" s="7"/>
      <c r="J75" s="17"/>
      <c r="K75" s="37"/>
    </row>
    <row r="76" spans="2:11" x14ac:dyDescent="0.25">
      <c r="B76" s="15"/>
      <c r="D76" s="26"/>
      <c r="E76" s="14"/>
      <c r="F76" s="16"/>
      <c r="G76" s="103"/>
      <c r="H76" s="110"/>
      <c r="I76" s="7"/>
      <c r="J76" s="17"/>
      <c r="K76" s="37"/>
    </row>
    <row r="77" spans="2:11" x14ac:dyDescent="0.25">
      <c r="B77" s="15"/>
      <c r="D77" s="26"/>
      <c r="E77" s="14"/>
      <c r="F77" s="16"/>
      <c r="G77" s="103"/>
      <c r="H77" s="110"/>
      <c r="I77" s="7"/>
      <c r="J77" s="17"/>
      <c r="K77" s="37"/>
    </row>
    <row r="78" spans="2:11" x14ac:dyDescent="0.25">
      <c r="B78" s="15"/>
      <c r="D78" s="26"/>
      <c r="E78" s="14"/>
      <c r="F78" s="16"/>
      <c r="G78" s="103"/>
      <c r="H78" s="110"/>
      <c r="I78" s="7"/>
      <c r="J78" s="17"/>
      <c r="K78" s="37"/>
    </row>
    <row r="79" spans="2:11" x14ac:dyDescent="0.25">
      <c r="B79" s="15"/>
      <c r="D79" s="26"/>
      <c r="E79" s="14"/>
      <c r="F79" s="16"/>
      <c r="G79" s="103"/>
      <c r="H79" s="110"/>
      <c r="I79" s="7"/>
      <c r="J79" s="17"/>
      <c r="K79" s="37"/>
    </row>
    <row r="80" spans="2:11" x14ac:dyDescent="0.25">
      <c r="B80" s="15"/>
      <c r="D80" s="26"/>
      <c r="E80" s="14"/>
      <c r="F80" s="16"/>
      <c r="G80" s="103"/>
      <c r="H80" s="110"/>
      <c r="I80" s="7"/>
      <c r="J80" s="17"/>
      <c r="K80" s="37"/>
    </row>
    <row r="81" spans="2:11" x14ac:dyDescent="0.25">
      <c r="B81" s="15"/>
      <c r="D81" s="26"/>
      <c r="E81" s="14"/>
      <c r="F81" s="16"/>
      <c r="G81" s="103"/>
      <c r="H81" s="110"/>
      <c r="I81" s="7"/>
      <c r="J81" s="17"/>
      <c r="K81" s="37"/>
    </row>
    <row r="82" spans="2:11" x14ac:dyDescent="0.25">
      <c r="B82" s="15"/>
      <c r="D82" s="26"/>
      <c r="E82" s="14"/>
      <c r="F82" s="16"/>
      <c r="G82" s="103"/>
      <c r="H82" s="110"/>
      <c r="I82" s="7"/>
      <c r="J82" s="17"/>
      <c r="K82" s="37"/>
    </row>
    <row r="83" spans="2:11" x14ac:dyDescent="0.25">
      <c r="B83" s="15"/>
      <c r="D83" s="26"/>
      <c r="E83" s="14"/>
      <c r="F83" s="16"/>
      <c r="G83" s="103"/>
      <c r="H83" s="110"/>
      <c r="I83" s="7"/>
      <c r="J83" s="17"/>
      <c r="K83" s="37"/>
    </row>
    <row r="84" spans="2:11" x14ac:dyDescent="0.25">
      <c r="B84" s="15"/>
      <c r="D84" s="26"/>
      <c r="E84" s="14"/>
      <c r="F84" s="16"/>
      <c r="G84" s="103"/>
      <c r="H84" s="110"/>
      <c r="I84" s="7"/>
      <c r="J84" s="17"/>
      <c r="K84" s="37"/>
    </row>
    <row r="85" spans="2:11" x14ac:dyDescent="0.25">
      <c r="B85" s="15"/>
      <c r="D85" s="26"/>
      <c r="E85" s="14"/>
      <c r="F85" s="16"/>
      <c r="G85" s="103"/>
      <c r="H85" s="110"/>
      <c r="I85" s="7"/>
      <c r="J85" s="17"/>
      <c r="K85" s="37"/>
    </row>
    <row r="86" spans="2:11" x14ac:dyDescent="0.25">
      <c r="B86" s="15"/>
      <c r="D86" s="13"/>
      <c r="F86" s="16"/>
      <c r="G86" s="103"/>
      <c r="H86" s="110"/>
      <c r="I86" s="7"/>
      <c r="J86" s="17"/>
      <c r="K86" s="37"/>
    </row>
    <row r="87" spans="2:11" x14ac:dyDescent="0.25">
      <c r="B87" s="15"/>
      <c r="D87" s="13"/>
      <c r="F87" s="16"/>
      <c r="G87" s="103"/>
      <c r="H87" s="110"/>
      <c r="I87" s="7"/>
      <c r="J87" s="17"/>
      <c r="K87" s="37"/>
    </row>
    <row r="88" spans="2:11" x14ac:dyDescent="0.25">
      <c r="B88" s="15"/>
      <c r="D88" s="13"/>
      <c r="F88" s="16"/>
      <c r="G88" s="103"/>
      <c r="H88" s="110"/>
      <c r="I88" s="7"/>
      <c r="J88" s="17"/>
      <c r="K88" s="37"/>
    </row>
    <row r="89" spans="2:11" x14ac:dyDescent="0.25">
      <c r="B89" s="15"/>
      <c r="D89" s="13"/>
      <c r="E89" s="14"/>
      <c r="F89" s="16"/>
      <c r="G89" s="103"/>
      <c r="H89" s="110"/>
      <c r="I89" s="7"/>
      <c r="J89" s="17"/>
      <c r="K89" s="37"/>
    </row>
    <row r="90" spans="2:11" x14ac:dyDescent="0.25">
      <c r="B90" s="15"/>
      <c r="D90" s="13"/>
      <c r="F90" s="16"/>
      <c r="G90" s="103"/>
      <c r="H90" s="110"/>
      <c r="I90" s="7"/>
      <c r="J90" s="17"/>
      <c r="K90" s="37"/>
    </row>
    <row r="91" spans="2:11" x14ac:dyDescent="0.25">
      <c r="B91" s="15"/>
      <c r="D91" s="13"/>
      <c r="F91" s="16"/>
      <c r="G91" s="103"/>
      <c r="H91" s="110"/>
      <c r="I91" s="7"/>
      <c r="J91" s="17"/>
      <c r="K91" s="37"/>
    </row>
    <row r="92" spans="2:11" x14ac:dyDescent="0.25">
      <c r="B92" s="15"/>
      <c r="D92" s="13"/>
      <c r="F92" s="16"/>
      <c r="G92" s="103"/>
      <c r="H92" s="110"/>
      <c r="I92" s="7"/>
      <c r="J92" s="17"/>
      <c r="K92" s="37"/>
    </row>
    <row r="93" spans="2:11" x14ac:dyDescent="0.25">
      <c r="B93" s="15"/>
      <c r="D93" s="13"/>
      <c r="F93" s="16"/>
      <c r="G93" s="103"/>
      <c r="H93" s="110"/>
      <c r="I93" s="7"/>
      <c r="J93" s="17"/>
      <c r="K93" s="37"/>
    </row>
    <row r="94" spans="2:11" x14ac:dyDescent="0.25">
      <c r="B94" s="15"/>
      <c r="D94" s="13"/>
      <c r="F94" s="16"/>
      <c r="G94" s="103"/>
      <c r="H94" s="110"/>
      <c r="I94" s="7"/>
      <c r="J94" s="17"/>
      <c r="K94" s="37"/>
    </row>
    <row r="95" spans="2:11" x14ac:dyDescent="0.25">
      <c r="B95" s="15"/>
      <c r="D95" s="13"/>
      <c r="F95" s="16"/>
      <c r="G95" s="103"/>
      <c r="H95" s="110"/>
      <c r="I95" s="7"/>
      <c r="J95" s="17"/>
      <c r="K95" s="37"/>
    </row>
    <row r="96" spans="2:11" x14ac:dyDescent="0.25">
      <c r="B96" s="15"/>
      <c r="D96" s="13"/>
      <c r="F96" s="16"/>
      <c r="G96" s="103"/>
      <c r="H96" s="110"/>
      <c r="I96" s="7"/>
      <c r="J96" s="17"/>
      <c r="K96" s="37"/>
    </row>
    <row r="97" spans="2:11" x14ac:dyDescent="0.25">
      <c r="B97" s="15"/>
      <c r="D97" s="13"/>
      <c r="F97" s="16"/>
      <c r="G97" s="103"/>
      <c r="H97" s="110"/>
      <c r="I97" s="7"/>
      <c r="J97" s="17"/>
      <c r="K97" s="37"/>
    </row>
    <row r="98" spans="2:11" x14ac:dyDescent="0.25">
      <c r="B98" s="15"/>
      <c r="D98" s="13"/>
      <c r="F98" s="16"/>
      <c r="G98" s="103"/>
      <c r="H98" s="110"/>
      <c r="I98" s="7"/>
      <c r="J98" s="17"/>
      <c r="K98" s="37"/>
    </row>
    <row r="99" spans="2:11" x14ac:dyDescent="0.25">
      <c r="B99" s="15"/>
      <c r="D99" s="13"/>
      <c r="F99" s="16"/>
      <c r="G99" s="103"/>
      <c r="H99" s="110"/>
      <c r="I99" s="7"/>
      <c r="J99" s="17"/>
      <c r="K99" s="37"/>
    </row>
    <row r="100" spans="2:11" x14ac:dyDescent="0.25">
      <c r="B100" s="15"/>
      <c r="D100" s="13"/>
      <c r="F100" s="16"/>
      <c r="G100" s="103"/>
      <c r="H100" s="110"/>
      <c r="I100" s="7"/>
      <c r="J100" s="17"/>
      <c r="K100" s="37"/>
    </row>
    <row r="101" spans="2:11" x14ac:dyDescent="0.25">
      <c r="B101" s="15"/>
      <c r="D101" s="13"/>
      <c r="F101" s="16"/>
      <c r="G101" s="103"/>
      <c r="H101" s="110"/>
      <c r="I101" s="7"/>
      <c r="J101" s="17"/>
      <c r="K101" s="37"/>
    </row>
    <row r="102" spans="2:11" x14ac:dyDescent="0.25">
      <c r="B102" s="15"/>
      <c r="D102" s="13"/>
      <c r="F102" s="16"/>
      <c r="G102" s="103"/>
      <c r="H102" s="110"/>
      <c r="I102" s="7"/>
      <c r="J102" s="17"/>
      <c r="K102" s="37"/>
    </row>
    <row r="103" spans="2:11" x14ac:dyDescent="0.25">
      <c r="B103" s="15"/>
      <c r="D103" s="13"/>
      <c r="F103" s="16"/>
      <c r="G103" s="103"/>
      <c r="H103" s="110"/>
      <c r="I103" s="7"/>
      <c r="J103" s="17"/>
      <c r="K103" s="37"/>
    </row>
    <row r="104" spans="2:11" x14ac:dyDescent="0.25">
      <c r="B104" s="15"/>
      <c r="D104" s="13"/>
      <c r="F104" s="16"/>
      <c r="G104" s="103"/>
      <c r="H104" s="110"/>
      <c r="I104" s="7"/>
      <c r="J104" s="17"/>
      <c r="K104" s="37"/>
    </row>
    <row r="105" spans="2:11" x14ac:dyDescent="0.25">
      <c r="B105" s="15"/>
      <c r="D105" s="13"/>
      <c r="F105" s="16"/>
      <c r="G105" s="103"/>
      <c r="H105" s="110"/>
      <c r="I105" s="7"/>
      <c r="J105" s="17"/>
      <c r="K105" s="37"/>
    </row>
    <row r="106" spans="2:11" x14ac:dyDescent="0.25">
      <c r="B106" s="15"/>
      <c r="D106" s="13"/>
      <c r="F106" s="16"/>
      <c r="G106" s="103"/>
      <c r="H106" s="110"/>
      <c r="I106" s="7"/>
      <c r="J106" s="17"/>
      <c r="K106" s="37"/>
    </row>
    <row r="107" spans="2:11" x14ac:dyDescent="0.25">
      <c r="B107" s="15"/>
      <c r="D107" s="13"/>
      <c r="F107" s="16"/>
      <c r="G107" s="103"/>
      <c r="H107" s="110"/>
      <c r="I107" s="7"/>
      <c r="J107" s="17"/>
      <c r="K107" s="37"/>
    </row>
    <row r="108" spans="2:11" x14ac:dyDescent="0.25">
      <c r="B108" s="15"/>
      <c r="D108" s="13"/>
      <c r="F108" s="16"/>
      <c r="G108" s="103"/>
      <c r="H108" s="110"/>
      <c r="I108" s="7"/>
      <c r="J108" s="17"/>
      <c r="K108" s="37"/>
    </row>
    <row r="109" spans="2:11" x14ac:dyDescent="0.25">
      <c r="B109" s="15"/>
      <c r="D109" s="13"/>
      <c r="F109" s="16"/>
      <c r="G109" s="103"/>
      <c r="H109" s="110"/>
      <c r="I109" s="7"/>
      <c r="J109" s="17"/>
      <c r="K109" s="37"/>
    </row>
    <row r="110" spans="2:11" x14ac:dyDescent="0.25">
      <c r="B110" s="15"/>
      <c r="D110" s="13"/>
      <c r="F110" s="16"/>
      <c r="G110" s="103"/>
      <c r="H110" s="110"/>
      <c r="I110" s="7"/>
      <c r="J110" s="17"/>
      <c r="K110" s="37"/>
    </row>
    <row r="111" spans="2:11" x14ac:dyDescent="0.25">
      <c r="B111" s="15"/>
      <c r="D111" s="13"/>
      <c r="F111" s="16"/>
      <c r="G111" s="103"/>
      <c r="H111" s="110"/>
      <c r="I111" s="7"/>
      <c r="J111" s="17"/>
      <c r="K111" s="37"/>
    </row>
    <row r="112" spans="2:11" x14ac:dyDescent="0.25">
      <c r="B112" s="15"/>
      <c r="D112" s="13"/>
      <c r="F112" s="16"/>
      <c r="G112" s="103"/>
      <c r="H112" s="110"/>
      <c r="I112" s="7"/>
      <c r="J112" s="17"/>
      <c r="K112" s="37"/>
    </row>
    <row r="113" spans="2:11" x14ac:dyDescent="0.25">
      <c r="B113" s="15"/>
      <c r="D113" s="13"/>
      <c r="F113" s="16"/>
      <c r="G113" s="103"/>
      <c r="H113" s="110"/>
      <c r="I113" s="7"/>
      <c r="J113" s="17"/>
      <c r="K113" s="37"/>
    </row>
    <row r="114" spans="2:11" x14ac:dyDescent="0.25">
      <c r="B114" s="15"/>
      <c r="D114" s="13"/>
      <c r="F114" s="16"/>
      <c r="G114" s="103"/>
      <c r="H114" s="110"/>
      <c r="I114" s="7"/>
      <c r="J114" s="17"/>
      <c r="K114" s="37"/>
    </row>
    <row r="115" spans="2:11" x14ac:dyDescent="0.25">
      <c r="B115" s="15"/>
      <c r="D115" s="13"/>
      <c r="F115" s="16"/>
      <c r="G115" s="103"/>
      <c r="H115" s="110"/>
      <c r="I115" s="7"/>
      <c r="J115" s="17"/>
      <c r="K115" s="37"/>
    </row>
    <row r="116" spans="2:11" x14ac:dyDescent="0.25">
      <c r="B116" s="15"/>
      <c r="D116" s="13"/>
      <c r="F116" s="16"/>
      <c r="G116" s="103"/>
      <c r="H116" s="110"/>
      <c r="I116" s="7"/>
      <c r="J116" s="17"/>
      <c r="K116" s="37"/>
    </row>
    <row r="117" spans="2:11" x14ac:dyDescent="0.25">
      <c r="B117" s="15"/>
      <c r="D117" s="13"/>
      <c r="F117" s="16"/>
      <c r="G117" s="103"/>
      <c r="H117" s="110"/>
      <c r="I117" s="7"/>
      <c r="J117" s="17"/>
      <c r="K117" s="37"/>
    </row>
    <row r="118" spans="2:11" x14ac:dyDescent="0.25">
      <c r="B118" s="15"/>
      <c r="D118" s="13"/>
      <c r="F118" s="16"/>
      <c r="G118" s="103"/>
      <c r="H118" s="110"/>
      <c r="I118" s="7"/>
      <c r="J118" s="17"/>
      <c r="K118" s="37"/>
    </row>
    <row r="119" spans="2:11" x14ac:dyDescent="0.25">
      <c r="B119" s="15"/>
      <c r="D119" s="13"/>
      <c r="F119" s="16"/>
      <c r="G119" s="103"/>
      <c r="H119" s="110"/>
      <c r="I119" s="7"/>
      <c r="J119" s="17"/>
      <c r="K119" s="37"/>
    </row>
    <row r="120" spans="2:11" x14ac:dyDescent="0.25">
      <c r="B120" s="15"/>
      <c r="D120" s="13"/>
      <c r="F120" s="16"/>
      <c r="G120" s="103"/>
      <c r="H120" s="110"/>
      <c r="I120" s="7"/>
      <c r="J120" s="17"/>
      <c r="K120" s="37"/>
    </row>
    <row r="121" spans="2:11" x14ac:dyDescent="0.25">
      <c r="B121" s="15"/>
      <c r="D121" s="13"/>
      <c r="F121" s="16"/>
      <c r="G121" s="103"/>
      <c r="H121" s="110"/>
      <c r="I121" s="7"/>
      <c r="J121" s="17"/>
      <c r="K121" s="37"/>
    </row>
    <row r="122" spans="2:11" x14ac:dyDescent="0.25">
      <c r="B122" s="15"/>
      <c r="D122" s="13"/>
      <c r="F122" s="24"/>
      <c r="G122" s="103"/>
      <c r="H122" s="110"/>
      <c r="I122" s="7"/>
      <c r="J122" s="25"/>
      <c r="K122" s="37"/>
    </row>
    <row r="123" spans="2:11" x14ac:dyDescent="0.25">
      <c r="B123" s="15"/>
      <c r="D123" s="13"/>
      <c r="F123" s="24"/>
      <c r="G123" s="103"/>
      <c r="H123" s="110"/>
      <c r="I123" s="7"/>
      <c r="J123" s="25"/>
      <c r="K123" s="37"/>
    </row>
    <row r="124" spans="2:11" x14ac:dyDescent="0.25">
      <c r="B124" s="15"/>
      <c r="D124" s="13"/>
      <c r="F124" s="24"/>
      <c r="G124" s="103"/>
      <c r="H124" s="110"/>
      <c r="I124" s="7"/>
      <c r="J124" s="25"/>
      <c r="K124" s="37"/>
    </row>
    <row r="125" spans="2:11" x14ac:dyDescent="0.25">
      <c r="B125" s="15"/>
      <c r="D125" s="13"/>
      <c r="F125" s="24"/>
      <c r="G125" s="103"/>
      <c r="H125" s="110"/>
      <c r="I125" s="7"/>
      <c r="J125" s="25"/>
      <c r="K125" s="37"/>
    </row>
    <row r="126" spans="2:11" x14ac:dyDescent="0.25">
      <c r="B126" s="15"/>
      <c r="D126" s="13"/>
      <c r="F126" s="24"/>
      <c r="G126" s="103"/>
      <c r="H126" s="110"/>
      <c r="I126" s="7"/>
      <c r="J126" s="25"/>
      <c r="K126" s="37"/>
    </row>
    <row r="127" spans="2:11" x14ac:dyDescent="0.25">
      <c r="B127" s="15"/>
      <c r="D127" s="13"/>
      <c r="F127" s="24"/>
      <c r="G127" s="103"/>
      <c r="H127" s="110"/>
      <c r="I127" s="7"/>
      <c r="J127" s="25"/>
      <c r="K127" s="37"/>
    </row>
    <row r="128" spans="2:11" x14ac:dyDescent="0.25">
      <c r="B128" s="15"/>
      <c r="D128" s="13"/>
      <c r="F128" s="24"/>
      <c r="G128" s="103"/>
      <c r="H128" s="110"/>
      <c r="I128" s="7"/>
      <c r="J128" s="25"/>
      <c r="K128" s="37"/>
    </row>
    <row r="129" spans="2:11" x14ac:dyDescent="0.25">
      <c r="B129" s="15"/>
      <c r="D129" s="13"/>
      <c r="F129" s="24"/>
      <c r="G129" s="103"/>
      <c r="H129" s="110"/>
      <c r="I129" s="7"/>
      <c r="J129" s="25"/>
      <c r="K129" s="37"/>
    </row>
    <row r="130" spans="2:11" x14ac:dyDescent="0.25">
      <c r="B130" s="15"/>
      <c r="D130" s="13"/>
      <c r="F130" s="24"/>
      <c r="G130" s="103"/>
      <c r="H130" s="110"/>
      <c r="I130" s="7"/>
      <c r="J130" s="25"/>
      <c r="K130" s="37"/>
    </row>
    <row r="131" spans="2:11" x14ac:dyDescent="0.25">
      <c r="B131" s="15"/>
      <c r="D131" s="13"/>
      <c r="F131" s="24"/>
      <c r="G131" s="103"/>
      <c r="H131" s="110"/>
      <c r="I131" s="7"/>
      <c r="J131" s="25"/>
      <c r="K131" s="37"/>
    </row>
    <row r="132" spans="2:11" x14ac:dyDescent="0.25">
      <c r="B132" s="15"/>
      <c r="D132" s="13"/>
      <c r="F132" s="24"/>
      <c r="G132" s="103"/>
      <c r="H132" s="110"/>
      <c r="I132" s="7"/>
      <c r="J132" s="25"/>
      <c r="K132" s="37"/>
    </row>
    <row r="133" spans="2:11" x14ac:dyDescent="0.25">
      <c r="B133" s="15"/>
      <c r="D133" s="13"/>
      <c r="F133" s="24"/>
      <c r="G133" s="103"/>
      <c r="H133" s="110"/>
      <c r="I133" s="7"/>
      <c r="J133" s="25"/>
      <c r="K133" s="37"/>
    </row>
    <row r="134" spans="2:11" x14ac:dyDescent="0.25">
      <c r="B134" s="15"/>
      <c r="D134" s="13"/>
      <c r="E134" s="14"/>
      <c r="F134" s="24"/>
      <c r="G134" s="103"/>
      <c r="H134" s="110"/>
      <c r="I134" s="7"/>
      <c r="J134" s="25"/>
      <c r="K134" s="37"/>
    </row>
    <row r="135" spans="2:11" x14ac:dyDescent="0.25">
      <c r="B135" s="15"/>
      <c r="D135" s="13"/>
      <c r="F135" s="24"/>
      <c r="G135" s="103"/>
      <c r="H135" s="110"/>
      <c r="I135" s="7"/>
      <c r="J135" s="25"/>
      <c r="K135" s="37"/>
    </row>
    <row r="136" spans="2:11" x14ac:dyDescent="0.25">
      <c r="B136" s="15"/>
      <c r="D136" s="13"/>
      <c r="F136" s="24"/>
      <c r="G136" s="103"/>
      <c r="H136" s="110"/>
      <c r="I136" s="7"/>
      <c r="J136" s="25"/>
      <c r="K136" s="37"/>
    </row>
    <row r="137" spans="2:11" x14ac:dyDescent="0.25">
      <c r="B137" s="15"/>
      <c r="D137" s="13"/>
      <c r="F137" s="24"/>
      <c r="G137" s="103"/>
      <c r="H137" s="110"/>
      <c r="I137" s="7"/>
      <c r="J137" s="25"/>
      <c r="K137" s="37"/>
    </row>
    <row r="138" spans="2:11" x14ac:dyDescent="0.25">
      <c r="B138" s="15"/>
      <c r="D138" s="13"/>
      <c r="F138" s="24"/>
      <c r="G138" s="103"/>
      <c r="H138" s="110"/>
      <c r="I138" s="7"/>
      <c r="J138" s="25"/>
      <c r="K138" s="37"/>
    </row>
    <row r="139" spans="2:11" x14ac:dyDescent="0.25">
      <c r="B139" s="15"/>
      <c r="D139" s="13"/>
      <c r="F139" s="27"/>
      <c r="G139" s="103"/>
      <c r="H139" s="110"/>
      <c r="I139" s="7"/>
      <c r="J139" s="28"/>
      <c r="K139" s="37"/>
    </row>
    <row r="140" spans="2:11" x14ac:dyDescent="0.25">
      <c r="B140" s="15"/>
      <c r="C140" s="31"/>
      <c r="D140" s="13"/>
      <c r="F140" s="29"/>
      <c r="G140" s="103"/>
      <c r="H140" s="110"/>
      <c r="I140" s="7"/>
      <c r="J140" s="30"/>
      <c r="K140" s="37"/>
    </row>
    <row r="141" spans="2:11" x14ac:dyDescent="0.25">
      <c r="B141" s="15"/>
      <c r="C141" s="34"/>
      <c r="D141" s="13"/>
      <c r="F141" s="32"/>
      <c r="G141" s="103"/>
      <c r="H141" s="110"/>
      <c r="I141" s="7"/>
      <c r="J141" s="33"/>
      <c r="K141" s="37"/>
    </row>
    <row r="142" spans="2:11" x14ac:dyDescent="0.25">
      <c r="B142" s="15"/>
      <c r="C142" s="34"/>
      <c r="D142" s="13"/>
      <c r="E142" s="14"/>
      <c r="F142" s="32"/>
      <c r="G142" s="103"/>
      <c r="H142" s="110"/>
      <c r="I142" s="7"/>
      <c r="J142" s="33"/>
      <c r="K142" s="37"/>
    </row>
    <row r="143" spans="2:11" x14ac:dyDescent="0.25">
      <c r="B143" s="15"/>
      <c r="D143" s="13"/>
      <c r="F143" s="16"/>
      <c r="G143" s="103"/>
      <c r="H143" s="110"/>
      <c r="I143" s="7"/>
      <c r="J143" s="17"/>
      <c r="K143" s="37"/>
    </row>
    <row r="144" spans="2:11" x14ac:dyDescent="0.25">
      <c r="B144" s="15"/>
      <c r="D144" s="13"/>
      <c r="F144" s="35"/>
      <c r="G144" s="103"/>
      <c r="H144" s="110"/>
      <c r="I144" s="7"/>
      <c r="J144" s="36"/>
      <c r="K144" s="37"/>
    </row>
    <row r="145" spans="2:11" x14ac:dyDescent="0.25">
      <c r="B145" s="15"/>
      <c r="D145" s="13"/>
      <c r="F145" s="35"/>
      <c r="G145" s="103"/>
      <c r="H145" s="110"/>
      <c r="I145" s="7"/>
      <c r="J145" s="36"/>
      <c r="K145" s="37"/>
    </row>
    <row r="146" spans="2:11" x14ac:dyDescent="0.25">
      <c r="B146" s="15"/>
      <c r="D146" s="13"/>
      <c r="F146" s="35"/>
      <c r="G146" s="103"/>
      <c r="H146" s="110"/>
      <c r="I146" s="7"/>
      <c r="J146" s="36"/>
      <c r="K146" s="37"/>
    </row>
    <row r="147" spans="2:11" x14ac:dyDescent="0.25">
      <c r="B147" s="15"/>
      <c r="D147" s="13"/>
      <c r="F147" s="35"/>
      <c r="G147" s="103"/>
      <c r="H147" s="110"/>
      <c r="I147" s="7"/>
      <c r="J147" s="36"/>
      <c r="K147" s="37"/>
    </row>
    <row r="148" spans="2:11" x14ac:dyDescent="0.25">
      <c r="B148" s="15"/>
      <c r="D148" s="13"/>
      <c r="F148" s="35"/>
      <c r="G148" s="103"/>
      <c r="H148" s="110"/>
      <c r="I148" s="7"/>
      <c r="J148" s="36"/>
      <c r="K148" s="37"/>
    </row>
    <row r="149" spans="2:11" x14ac:dyDescent="0.25">
      <c r="B149" s="15"/>
      <c r="D149" s="13"/>
      <c r="F149" s="35"/>
      <c r="G149" s="103"/>
      <c r="H149" s="110"/>
      <c r="I149" s="7"/>
      <c r="J149" s="36"/>
      <c r="K149" s="37"/>
    </row>
    <row r="150" spans="2:11" x14ac:dyDescent="0.25">
      <c r="B150" s="15"/>
      <c r="D150" s="13"/>
      <c r="F150" s="35"/>
      <c r="G150" s="103"/>
      <c r="H150" s="110"/>
      <c r="I150" s="7"/>
      <c r="J150" s="36"/>
      <c r="K150" s="37"/>
    </row>
    <row r="151" spans="2:11" x14ac:dyDescent="0.25">
      <c r="B151" s="15"/>
      <c r="D151" s="13"/>
      <c r="F151" s="35"/>
      <c r="G151" s="103"/>
      <c r="H151" s="110"/>
      <c r="I151" s="7"/>
      <c r="J151" s="36"/>
      <c r="K151" s="37"/>
    </row>
    <row r="152" spans="2:11" x14ac:dyDescent="0.25">
      <c r="B152" s="15"/>
      <c r="D152" s="13"/>
      <c r="F152" s="35"/>
      <c r="G152" s="103"/>
      <c r="H152" s="110"/>
      <c r="I152" s="7"/>
      <c r="J152" s="36"/>
      <c r="K152" s="37"/>
    </row>
    <row r="153" spans="2:11" x14ac:dyDescent="0.25">
      <c r="B153" s="15"/>
      <c r="D153" s="13"/>
      <c r="F153" s="35"/>
      <c r="G153" s="103"/>
      <c r="H153" s="110"/>
      <c r="I153" s="7"/>
      <c r="J153" s="36"/>
      <c r="K153" s="37"/>
    </row>
    <row r="154" spans="2:11" x14ac:dyDescent="0.25">
      <c r="B154" s="15"/>
      <c r="D154" s="13"/>
      <c r="F154" s="16"/>
      <c r="G154" s="103"/>
      <c r="H154" s="110"/>
      <c r="I154" s="7"/>
      <c r="J154" s="17"/>
      <c r="K154" s="37"/>
    </row>
    <row r="155" spans="2:11" x14ac:dyDescent="0.25">
      <c r="B155" s="15"/>
      <c r="D155" s="13"/>
      <c r="F155" s="35"/>
      <c r="G155" s="103"/>
      <c r="H155" s="110"/>
      <c r="I155" s="7"/>
      <c r="J155" s="36"/>
      <c r="K155" s="37"/>
    </row>
    <row r="156" spans="2:11" x14ac:dyDescent="0.25">
      <c r="B156" s="15"/>
      <c r="C156" s="34"/>
      <c r="D156" s="13"/>
      <c r="F156" s="35"/>
      <c r="G156" s="103"/>
      <c r="H156" s="110"/>
      <c r="I156" s="7"/>
      <c r="J156" s="36"/>
      <c r="K156" s="37"/>
    </row>
    <row r="157" spans="2:11" x14ac:dyDescent="0.25">
      <c r="B157" s="15"/>
      <c r="C157" s="34"/>
      <c r="D157" s="13"/>
      <c r="F157" s="35"/>
      <c r="G157" s="103"/>
      <c r="H157" s="110"/>
      <c r="I157" s="7"/>
      <c r="J157" s="36"/>
      <c r="K157" s="37"/>
    </row>
    <row r="158" spans="2:11" x14ac:dyDescent="0.25">
      <c r="B158" s="15"/>
      <c r="D158" s="13"/>
      <c r="F158" s="35"/>
      <c r="G158" s="103"/>
      <c r="H158" s="110"/>
      <c r="I158" s="7"/>
      <c r="J158" s="36"/>
      <c r="K158" s="37"/>
    </row>
    <row r="159" spans="2:11" x14ac:dyDescent="0.25">
      <c r="B159" s="15"/>
      <c r="D159" s="13"/>
      <c r="F159" s="35"/>
      <c r="G159" s="103"/>
      <c r="H159" s="110"/>
      <c r="I159" s="7"/>
      <c r="J159" s="36"/>
      <c r="K159" s="37"/>
    </row>
    <row r="160" spans="2:11" x14ac:dyDescent="0.25">
      <c r="B160" s="15"/>
      <c r="D160" s="13"/>
      <c r="F160" s="35"/>
      <c r="G160" s="103"/>
      <c r="H160" s="110"/>
      <c r="I160" s="7"/>
      <c r="J160" s="36"/>
      <c r="K160" s="37"/>
    </row>
    <row r="161" spans="2:11" x14ac:dyDescent="0.25">
      <c r="B161" s="15"/>
      <c r="C161" s="34"/>
      <c r="D161" s="13"/>
      <c r="F161" s="16"/>
      <c r="G161" s="103"/>
      <c r="H161" s="110"/>
      <c r="I161" s="7"/>
      <c r="J161" s="17"/>
      <c r="K161" s="37"/>
    </row>
    <row r="162" spans="2:11" x14ac:dyDescent="0.25">
      <c r="B162" s="15"/>
      <c r="C162" s="34"/>
      <c r="D162" s="13"/>
      <c r="F162" s="16"/>
      <c r="G162" s="103"/>
      <c r="H162" s="110"/>
      <c r="I162" s="7"/>
      <c r="J162" s="17"/>
      <c r="K162" s="37"/>
    </row>
    <row r="163" spans="2:11" x14ac:dyDescent="0.25">
      <c r="B163" s="15"/>
      <c r="C163" s="34"/>
      <c r="D163" s="13"/>
      <c r="F163" s="16"/>
      <c r="G163" s="103"/>
      <c r="H163" s="110"/>
      <c r="I163" s="7"/>
      <c r="J163" s="17"/>
      <c r="K163" s="37"/>
    </row>
    <row r="164" spans="2:11" x14ac:dyDescent="0.25">
      <c r="B164" s="15"/>
      <c r="D164" s="13"/>
      <c r="F164" s="39"/>
      <c r="G164" s="103"/>
      <c r="H164" s="110"/>
      <c r="I164" s="7"/>
      <c r="J164" s="40"/>
      <c r="K164" s="41"/>
    </row>
    <row r="165" spans="2:11" x14ac:dyDescent="0.25">
      <c r="B165" s="15"/>
      <c r="D165" s="13"/>
      <c r="F165" s="39"/>
      <c r="G165" s="103"/>
      <c r="H165" s="110"/>
      <c r="I165" s="7"/>
      <c r="J165" s="40"/>
      <c r="K165" s="41"/>
    </row>
    <row r="166" spans="2:11" x14ac:dyDescent="0.25">
      <c r="B166" s="15"/>
      <c r="D166" s="13"/>
      <c r="F166" s="39"/>
      <c r="G166" s="103"/>
      <c r="H166" s="110"/>
      <c r="I166" s="7"/>
      <c r="J166" s="40"/>
      <c r="K166" s="41"/>
    </row>
    <row r="167" spans="2:11" x14ac:dyDescent="0.25">
      <c r="B167" s="15"/>
      <c r="D167" s="13"/>
      <c r="F167" s="39"/>
      <c r="G167" s="103"/>
      <c r="H167" s="110"/>
      <c r="I167" s="7"/>
      <c r="J167" s="40"/>
      <c r="K167" s="41"/>
    </row>
    <row r="168" spans="2:11" x14ac:dyDescent="0.25">
      <c r="B168" s="15"/>
      <c r="C168" s="34"/>
      <c r="D168" s="13"/>
      <c r="F168" s="39"/>
      <c r="G168" s="103"/>
      <c r="H168" s="110"/>
      <c r="I168" s="7"/>
      <c r="J168" s="40"/>
      <c r="K168" s="41"/>
    </row>
    <row r="169" spans="2:11" x14ac:dyDescent="0.25">
      <c r="B169" s="15"/>
      <c r="C169" s="34"/>
      <c r="D169" s="13"/>
      <c r="F169" s="39"/>
      <c r="G169" s="103"/>
      <c r="H169" s="110"/>
      <c r="I169" s="7"/>
      <c r="J169" s="40"/>
      <c r="K169" s="41"/>
    </row>
    <row r="170" spans="2:11" x14ac:dyDescent="0.25">
      <c r="B170" s="15"/>
      <c r="D170" s="13"/>
      <c r="F170" s="16"/>
      <c r="G170" s="103"/>
      <c r="H170" s="110"/>
      <c r="I170" s="7"/>
      <c r="J170" s="17"/>
      <c r="K170" s="42"/>
    </row>
    <row r="171" spans="2:11" x14ac:dyDescent="0.25">
      <c r="B171" s="15"/>
      <c r="D171" s="13"/>
      <c r="F171" s="39"/>
      <c r="G171" s="103"/>
      <c r="H171" s="110"/>
      <c r="I171" s="7"/>
      <c r="J171" s="40"/>
      <c r="K171" s="41"/>
    </row>
    <row r="172" spans="2:11" x14ac:dyDescent="0.25">
      <c r="B172" s="15"/>
      <c r="D172" s="13"/>
      <c r="F172" s="39"/>
      <c r="G172" s="103"/>
      <c r="H172" s="110"/>
      <c r="I172" s="7"/>
      <c r="J172" s="40"/>
      <c r="K172" s="41"/>
    </row>
    <row r="173" spans="2:11" x14ac:dyDescent="0.25">
      <c r="B173" s="15"/>
      <c r="D173" s="13"/>
      <c r="F173" s="39"/>
      <c r="G173" s="103"/>
      <c r="H173" s="110"/>
      <c r="I173" s="7"/>
      <c r="J173" s="40"/>
      <c r="K173" s="41"/>
    </row>
    <row r="174" spans="2:11" x14ac:dyDescent="0.25">
      <c r="B174" s="15"/>
      <c r="D174" s="13"/>
      <c r="F174" s="43"/>
      <c r="G174" s="103"/>
      <c r="H174" s="110"/>
      <c r="I174" s="7"/>
      <c r="J174" s="44"/>
      <c r="K174" s="45"/>
    </row>
    <row r="175" spans="2:11" x14ac:dyDescent="0.25">
      <c r="B175" s="15"/>
      <c r="D175" s="13"/>
      <c r="F175" s="43"/>
      <c r="G175" s="103"/>
      <c r="H175" s="110"/>
      <c r="I175" s="7"/>
      <c r="J175" s="44"/>
      <c r="K175" s="45"/>
    </row>
    <row r="176" spans="2:11" x14ac:dyDescent="0.25">
      <c r="B176" s="15"/>
      <c r="D176" s="13"/>
      <c r="F176" s="46"/>
      <c r="G176" s="103"/>
      <c r="H176" s="110"/>
      <c r="I176" s="7"/>
      <c r="J176" s="47"/>
      <c r="K176" s="48"/>
    </row>
    <row r="177" spans="2:11" x14ac:dyDescent="0.25">
      <c r="B177" s="15"/>
      <c r="D177" s="13"/>
      <c r="F177" s="46"/>
      <c r="G177" s="103"/>
      <c r="H177" s="110"/>
      <c r="I177" s="7"/>
      <c r="J177" s="47"/>
      <c r="K177" s="48"/>
    </row>
    <row r="178" spans="2:11" x14ac:dyDescent="0.25">
      <c r="B178" s="15"/>
      <c r="D178" s="13"/>
      <c r="F178" s="46"/>
      <c r="G178" s="103"/>
      <c r="H178" s="110"/>
      <c r="I178" s="7"/>
      <c r="J178" s="47"/>
      <c r="K178" s="48"/>
    </row>
    <row r="179" spans="2:11" x14ac:dyDescent="0.25">
      <c r="B179" s="15"/>
      <c r="D179" s="13"/>
      <c r="F179" s="46"/>
      <c r="G179" s="103"/>
      <c r="H179" s="110"/>
      <c r="I179" s="7"/>
      <c r="J179" s="47"/>
      <c r="K179" s="48"/>
    </row>
    <row r="180" spans="2:11" x14ac:dyDescent="0.25">
      <c r="B180" s="15"/>
      <c r="D180" s="13"/>
      <c r="E180" s="14"/>
      <c r="F180" s="16"/>
      <c r="G180" s="103"/>
      <c r="H180" s="110"/>
      <c r="I180" s="7"/>
      <c r="J180" s="17"/>
      <c r="K180" s="42"/>
    </row>
    <row r="181" spans="2:11" x14ac:dyDescent="0.25">
      <c r="B181" s="15"/>
      <c r="D181" s="13"/>
      <c r="F181" s="46"/>
      <c r="G181" s="103"/>
      <c r="H181" s="110"/>
      <c r="I181" s="7"/>
      <c r="J181" s="47"/>
      <c r="K181" s="48"/>
    </row>
    <row r="182" spans="2:11" x14ac:dyDescent="0.25">
      <c r="B182" s="15"/>
      <c r="D182" s="13"/>
      <c r="F182" s="46"/>
      <c r="G182" s="103"/>
      <c r="H182" s="110"/>
      <c r="I182" s="7"/>
      <c r="J182" s="47"/>
      <c r="K182" s="48"/>
    </row>
    <row r="183" spans="2:11" x14ac:dyDescent="0.25">
      <c r="B183" s="15"/>
      <c r="D183" s="13"/>
      <c r="F183" s="46"/>
      <c r="G183" s="103"/>
      <c r="H183" s="110"/>
      <c r="I183" s="7"/>
      <c r="J183" s="47"/>
      <c r="K183" s="48"/>
    </row>
    <row r="184" spans="2:11" x14ac:dyDescent="0.25">
      <c r="B184" s="15"/>
      <c r="D184" s="13"/>
      <c r="F184" s="46"/>
      <c r="G184" s="103"/>
      <c r="H184" s="110"/>
      <c r="I184" s="7"/>
      <c r="J184" s="47"/>
      <c r="K184" s="48"/>
    </row>
    <row r="185" spans="2:11" x14ac:dyDescent="0.25">
      <c r="B185" s="15"/>
      <c r="D185" s="13"/>
      <c r="F185" s="46"/>
      <c r="G185" s="103"/>
      <c r="H185" s="110"/>
      <c r="I185" s="7"/>
      <c r="J185" s="47"/>
      <c r="K185" s="48"/>
    </row>
    <row r="186" spans="2:11" x14ac:dyDescent="0.25">
      <c r="B186" s="15"/>
      <c r="D186" s="13"/>
      <c r="F186" s="46"/>
      <c r="G186" s="103"/>
      <c r="H186" s="110"/>
      <c r="I186" s="7"/>
      <c r="J186" s="47"/>
      <c r="K186" s="48"/>
    </row>
  </sheetData>
  <sheetProtection formatCells="0" formatColumns="0" formatRows="0" autoFilter="0"/>
  <phoneticPr fontId="8" type="noConversion"/>
  <conditionalFormatting sqref="F2:F186">
    <cfRule type="cellIs" dxfId="25" priority="11" operator="equal">
      <formula>"Vencido"</formula>
    </cfRule>
  </conditionalFormatting>
  <conditionalFormatting sqref="J2:J186">
    <cfRule type="cellIs" dxfId="24" priority="10" operator="equal">
      <formula>"Pendente"</formula>
    </cfRule>
  </conditionalFormatting>
  <conditionalFormatting sqref="F1:F1048576">
    <cfRule type="cellIs" dxfId="23" priority="9" operator="equal">
      <formula>"Vence Hoje"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25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C046-F082-4594-8F7C-9B277EB6BD9F}">
  <dimension ref="A1:H20"/>
  <sheetViews>
    <sheetView zoomScaleNormal="100" workbookViewId="0">
      <selection activeCell="I14" sqref="I14"/>
    </sheetView>
  </sheetViews>
  <sheetFormatPr defaultRowHeight="15" x14ac:dyDescent="0.25"/>
  <cols>
    <col min="1" max="1" width="20.5703125" customWidth="1"/>
    <col min="2" max="2" width="19.7109375" customWidth="1"/>
    <col min="3" max="3" width="13.5703125" customWidth="1"/>
    <col min="4" max="4" width="13.85546875" customWidth="1"/>
    <col min="8" max="8" width="10.7109375" bestFit="1" customWidth="1"/>
  </cols>
  <sheetData>
    <row r="1" spans="1:8" ht="15.75" x14ac:dyDescent="0.25">
      <c r="A1" s="123" t="s">
        <v>21</v>
      </c>
      <c r="B1" s="123"/>
      <c r="C1" s="123"/>
      <c r="D1" s="123"/>
    </row>
    <row r="2" spans="1:8" ht="15.75" x14ac:dyDescent="0.25">
      <c r="A2" s="114" t="s">
        <v>22</v>
      </c>
      <c r="B2" s="114" t="s">
        <v>23</v>
      </c>
      <c r="C2" s="114" t="s">
        <v>24</v>
      </c>
      <c r="D2" s="114" t="s">
        <v>2</v>
      </c>
    </row>
    <row r="3" spans="1:8" ht="15.75" x14ac:dyDescent="0.25">
      <c r="A3" s="113" t="s">
        <v>69</v>
      </c>
      <c r="B3" s="113" t="s">
        <v>72</v>
      </c>
      <c r="C3" s="113">
        <v>44214</v>
      </c>
      <c r="D3" s="113">
        <v>2009.08</v>
      </c>
    </row>
    <row r="4" spans="1:8" ht="15.75" x14ac:dyDescent="0.25">
      <c r="A4" s="113" t="s">
        <v>70</v>
      </c>
      <c r="B4" s="113" t="s">
        <v>73</v>
      </c>
      <c r="C4" s="113">
        <v>44225</v>
      </c>
      <c r="D4" s="113">
        <v>3054.95</v>
      </c>
    </row>
    <row r="5" spans="1:8" ht="15.75" x14ac:dyDescent="0.25">
      <c r="A5" s="113" t="s">
        <v>71</v>
      </c>
      <c r="B5" s="113" t="s">
        <v>73</v>
      </c>
      <c r="C5" s="113">
        <v>44272</v>
      </c>
      <c r="D5" s="113">
        <v>778.71</v>
      </c>
    </row>
    <row r="6" spans="1:8" ht="15.75" x14ac:dyDescent="0.25">
      <c r="A6" s="113"/>
      <c r="B6" s="113"/>
      <c r="C6" s="113"/>
      <c r="D6" s="113"/>
    </row>
    <row r="7" spans="1:8" ht="15.75" x14ac:dyDescent="0.25">
      <c r="A7" s="113"/>
      <c r="B7" s="113"/>
      <c r="C7" s="113"/>
      <c r="D7" s="113"/>
    </row>
    <row r="8" spans="1:8" ht="15.75" x14ac:dyDescent="0.25">
      <c r="A8" s="113"/>
      <c r="B8" s="113"/>
      <c r="C8" s="113"/>
      <c r="D8" s="113"/>
    </row>
    <row r="9" spans="1:8" ht="17.25" customHeight="1" x14ac:dyDescent="0.25">
      <c r="A9" s="113"/>
      <c r="B9" s="113"/>
      <c r="C9" s="113"/>
      <c r="D9" s="113"/>
    </row>
    <row r="10" spans="1:8" ht="15.75" x14ac:dyDescent="0.25">
      <c r="A10" s="113"/>
      <c r="B10" s="113"/>
      <c r="C10" s="113"/>
      <c r="D10" s="113"/>
    </row>
    <row r="11" spans="1:8" ht="15.75" x14ac:dyDescent="0.25">
      <c r="A11" s="113"/>
      <c r="B11" s="113"/>
      <c r="C11" s="113"/>
      <c r="D11" s="113"/>
    </row>
    <row r="12" spans="1:8" ht="15.75" x14ac:dyDescent="0.25">
      <c r="A12" s="113"/>
      <c r="B12" s="113"/>
      <c r="C12" s="113"/>
      <c r="D12" s="113"/>
    </row>
    <row r="13" spans="1:8" ht="15.75" x14ac:dyDescent="0.25">
      <c r="A13" s="113"/>
      <c r="B13" s="113"/>
      <c r="C13" s="113"/>
      <c r="D13" s="113"/>
      <c r="H13" s="8"/>
    </row>
    <row r="14" spans="1:8" ht="15.75" x14ac:dyDescent="0.25">
      <c r="A14" s="113"/>
      <c r="B14" s="113"/>
      <c r="C14" s="113"/>
      <c r="D14" s="113"/>
    </row>
    <row r="15" spans="1:8" ht="15.75" x14ac:dyDescent="0.25">
      <c r="A15" s="113"/>
      <c r="B15" s="113"/>
      <c r="C15" s="113"/>
      <c r="D15" s="113"/>
    </row>
    <row r="16" spans="1:8" ht="15.75" x14ac:dyDescent="0.25">
      <c r="A16" s="113"/>
      <c r="B16" s="113"/>
      <c r="C16" s="113"/>
      <c r="D16" s="113"/>
    </row>
    <row r="17" spans="1:4" ht="15.75" x14ac:dyDescent="0.25">
      <c r="A17" s="113"/>
      <c r="B17" s="113"/>
      <c r="C17" s="113"/>
      <c r="D17" s="113"/>
    </row>
    <row r="18" spans="1:4" ht="15.75" x14ac:dyDescent="0.25">
      <c r="A18" s="113"/>
      <c r="B18" s="113"/>
      <c r="C18" s="113"/>
      <c r="D18" s="113"/>
    </row>
    <row r="19" spans="1:4" ht="15.75" x14ac:dyDescent="0.25">
      <c r="A19" s="113"/>
      <c r="B19" s="113"/>
      <c r="C19" s="113"/>
      <c r="D19" s="113"/>
    </row>
    <row r="20" spans="1:4" ht="15.75" x14ac:dyDescent="0.25">
      <c r="C20" s="115" t="s">
        <v>25</v>
      </c>
      <c r="D20" s="115">
        <f>SUM(D3:D19)</f>
        <v>5842.74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C595-E986-4317-9EBD-0F28E73BB554}">
  <dimension ref="A1:P49"/>
  <sheetViews>
    <sheetView topLeftCell="B1" zoomScale="91" zoomScaleNormal="91" workbookViewId="0">
      <selection activeCell="P4" sqref="P4"/>
    </sheetView>
  </sheetViews>
  <sheetFormatPr defaultRowHeight="15" x14ac:dyDescent="0.25"/>
  <cols>
    <col min="1" max="1" width="9.140625" customWidth="1"/>
    <col min="2" max="2" width="17.7109375" bestFit="1" customWidth="1"/>
    <col min="3" max="3" width="17.42578125" customWidth="1"/>
    <col min="4" max="4" width="16.85546875" customWidth="1"/>
    <col min="5" max="5" width="18.42578125" customWidth="1"/>
    <col min="6" max="6" width="15.5703125" customWidth="1"/>
    <col min="8" max="8" width="17.42578125" customWidth="1"/>
    <col min="9" max="9" width="15.140625" customWidth="1"/>
    <col min="10" max="10" width="16.5703125" style="118" bestFit="1" customWidth="1"/>
    <col min="11" max="11" width="9" bestFit="1" customWidth="1"/>
    <col min="12" max="12" width="16.42578125" bestFit="1" customWidth="1"/>
    <col min="13" max="13" width="15" style="118" customWidth="1"/>
    <col min="14" max="14" width="12.5703125" customWidth="1"/>
    <col min="15" max="15" width="13.28515625" customWidth="1"/>
    <col min="16" max="16" width="16.42578125" customWidth="1"/>
  </cols>
  <sheetData>
    <row r="1" spans="1:16" ht="15.75" x14ac:dyDescent="0.25">
      <c r="A1" s="90"/>
      <c r="B1" s="91"/>
      <c r="C1" s="91"/>
      <c r="D1" s="90"/>
      <c r="E1" s="90"/>
      <c r="F1" s="90"/>
      <c r="G1" s="91"/>
      <c r="H1" s="92"/>
      <c r="I1" s="93"/>
      <c r="J1" s="98"/>
      <c r="K1" s="94"/>
      <c r="L1" s="94"/>
      <c r="M1" s="99"/>
      <c r="N1" s="124" t="s">
        <v>26</v>
      </c>
      <c r="O1" s="124"/>
      <c r="P1" s="97">
        <f>SUM(M7:M49)</f>
        <v>12872.396200000001</v>
      </c>
    </row>
    <row r="2" spans="1:16" ht="15.75" x14ac:dyDescent="0.25">
      <c r="A2" s="90"/>
      <c r="B2" s="91"/>
      <c r="C2" s="91"/>
      <c r="D2" s="90"/>
      <c r="E2" s="90"/>
      <c r="F2" s="90"/>
      <c r="G2" s="91"/>
      <c r="H2" s="92"/>
      <c r="I2" s="93"/>
      <c r="J2" s="98"/>
      <c r="K2" s="94"/>
      <c r="L2" s="94"/>
      <c r="M2" s="99"/>
      <c r="N2" s="124" t="s">
        <v>27</v>
      </c>
      <c r="O2" s="124"/>
      <c r="P2" s="97">
        <f>ENTRADAS!D20</f>
        <v>5842.74</v>
      </c>
    </row>
    <row r="3" spans="1:16" ht="15.75" x14ac:dyDescent="0.25">
      <c r="A3" s="90"/>
      <c r="B3" s="91"/>
      <c r="C3" s="91"/>
      <c r="D3" s="90"/>
      <c r="E3" s="90"/>
      <c r="F3" s="90"/>
      <c r="G3" s="91"/>
      <c r="H3" s="92"/>
      <c r="I3" s="93"/>
      <c r="J3" s="98"/>
      <c r="K3" s="94"/>
      <c r="L3" s="94"/>
      <c r="M3" s="99"/>
      <c r="N3" s="124" t="s">
        <v>28</v>
      </c>
      <c r="O3" s="124"/>
      <c r="P3" s="97">
        <f>P1-P2</f>
        <v>7029.6562000000013</v>
      </c>
    </row>
    <row r="4" spans="1:16" ht="15.75" x14ac:dyDescent="0.25">
      <c r="A4" s="90"/>
      <c r="B4" s="91"/>
      <c r="C4" s="91"/>
      <c r="D4" s="90"/>
      <c r="E4" s="90"/>
      <c r="F4" s="90"/>
      <c r="G4" s="91"/>
      <c r="H4" s="92"/>
      <c r="I4" s="93"/>
      <c r="J4" s="98"/>
      <c r="K4" s="94"/>
      <c r="L4" s="94"/>
      <c r="M4" s="99"/>
      <c r="N4" s="124" t="s">
        <v>82</v>
      </c>
      <c r="O4" s="124"/>
      <c r="P4" s="100">
        <f>P2-Tabela1[[#Totals],[Valor Pago]]-Tabela1[[#Totals],[Diferença Paga]]-'SAIDA AVULSA'!B20</f>
        <v>5332.74</v>
      </c>
    </row>
    <row r="5" spans="1:16" ht="15.75" x14ac:dyDescent="0.25">
      <c r="A5" s="125" t="s">
        <v>74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</row>
    <row r="6" spans="1:16" x14ac:dyDescent="0.25">
      <c r="A6" s="95" t="s">
        <v>29</v>
      </c>
      <c r="B6" s="95" t="s">
        <v>30</v>
      </c>
      <c r="C6" s="95" t="s">
        <v>65</v>
      </c>
      <c r="D6" s="116" t="s">
        <v>31</v>
      </c>
      <c r="E6" s="116" t="s">
        <v>32</v>
      </c>
      <c r="F6" s="116" t="s">
        <v>33</v>
      </c>
      <c r="G6" s="116" t="s">
        <v>34</v>
      </c>
      <c r="H6" s="116" t="s">
        <v>56</v>
      </c>
      <c r="I6" s="116" t="s">
        <v>58</v>
      </c>
      <c r="J6" s="116" t="s">
        <v>59</v>
      </c>
      <c r="K6" s="116" t="s">
        <v>35</v>
      </c>
      <c r="L6" s="116" t="s">
        <v>60</v>
      </c>
      <c r="M6" s="116" t="s">
        <v>61</v>
      </c>
      <c r="N6" s="116" t="s">
        <v>6</v>
      </c>
      <c r="O6" s="116" t="s">
        <v>36</v>
      </c>
      <c r="P6" s="116" t="s">
        <v>66</v>
      </c>
    </row>
    <row r="7" spans="1:16" ht="15.75" x14ac:dyDescent="0.25">
      <c r="A7" s="96">
        <v>1</v>
      </c>
      <c r="B7" s="113">
        <v>44198</v>
      </c>
      <c r="C7" s="113">
        <v>44275</v>
      </c>
      <c r="D7" s="113" t="s">
        <v>37</v>
      </c>
      <c r="E7" s="113" t="s">
        <v>38</v>
      </c>
      <c r="F7" s="113" t="s">
        <v>39</v>
      </c>
      <c r="G7" s="113">
        <v>1</v>
      </c>
      <c r="H7" s="113">
        <v>1895.36</v>
      </c>
      <c r="I7" s="113">
        <v>0</v>
      </c>
      <c r="J7" s="117">
        <f>I7+H7</f>
        <v>1895.36</v>
      </c>
      <c r="K7" s="113" t="s">
        <v>40</v>
      </c>
      <c r="L7" s="113">
        <f>0.06*J7</f>
        <v>113.7216</v>
      </c>
      <c r="M7" s="117">
        <f>L7+J7</f>
        <v>2009.0816</v>
      </c>
      <c r="N7" s="113" t="s">
        <v>62</v>
      </c>
      <c r="O7" s="113" t="s">
        <v>41</v>
      </c>
      <c r="P7" s="113" t="s">
        <v>42</v>
      </c>
    </row>
    <row r="8" spans="1:16" ht="15.75" x14ac:dyDescent="0.25">
      <c r="A8" s="96">
        <v>2</v>
      </c>
      <c r="B8" s="113">
        <v>36553</v>
      </c>
      <c r="C8" s="113">
        <v>44305</v>
      </c>
      <c r="D8" s="113" t="s">
        <v>43</v>
      </c>
      <c r="E8" s="113" t="s">
        <v>44</v>
      </c>
      <c r="F8" s="113" t="s">
        <v>45</v>
      </c>
      <c r="G8" s="113">
        <v>1</v>
      </c>
      <c r="H8" s="113">
        <v>2882.03</v>
      </c>
      <c r="I8" s="113">
        <v>0</v>
      </c>
      <c r="J8" s="117">
        <f t="shared" ref="J8:J12" si="0">I8+H8</f>
        <v>2882.03</v>
      </c>
      <c r="K8" s="113" t="s">
        <v>40</v>
      </c>
      <c r="L8" s="113">
        <f t="shared" ref="L8:L12" si="1">0.06*J8</f>
        <v>172.92180000000002</v>
      </c>
      <c r="M8" s="117">
        <f t="shared" ref="M8:M12" si="2">L8+J8</f>
        <v>3054.9518000000003</v>
      </c>
      <c r="N8" s="113" t="s">
        <v>62</v>
      </c>
      <c r="O8" s="113" t="s">
        <v>41</v>
      </c>
      <c r="P8" s="113" t="s">
        <v>42</v>
      </c>
    </row>
    <row r="9" spans="1:16" ht="15.75" x14ac:dyDescent="0.25">
      <c r="A9" s="96">
        <v>3</v>
      </c>
      <c r="B9" s="113">
        <v>44255</v>
      </c>
      <c r="C9" s="113">
        <v>44367</v>
      </c>
      <c r="D9" s="113" t="s">
        <v>46</v>
      </c>
      <c r="E9" s="113" t="s">
        <v>44</v>
      </c>
      <c r="F9" s="113" t="s">
        <v>47</v>
      </c>
      <c r="G9" s="113">
        <v>5</v>
      </c>
      <c r="H9" s="113">
        <v>234.63</v>
      </c>
      <c r="I9" s="113">
        <v>500</v>
      </c>
      <c r="J9" s="117">
        <f t="shared" si="0"/>
        <v>734.63</v>
      </c>
      <c r="K9" s="113" t="s">
        <v>57</v>
      </c>
      <c r="L9" s="113">
        <f t="shared" si="1"/>
        <v>44.077799999999996</v>
      </c>
      <c r="M9" s="117">
        <f t="shared" si="2"/>
        <v>778.70780000000002</v>
      </c>
      <c r="N9" s="113" t="s">
        <v>63</v>
      </c>
      <c r="O9" s="113" t="s">
        <v>41</v>
      </c>
      <c r="P9" s="113" t="s">
        <v>50</v>
      </c>
    </row>
    <row r="10" spans="1:16" ht="15.75" x14ac:dyDescent="0.25">
      <c r="A10" s="96">
        <v>4</v>
      </c>
      <c r="B10" s="113">
        <v>44318</v>
      </c>
      <c r="C10" s="113">
        <v>44379</v>
      </c>
      <c r="D10" s="113" t="s">
        <v>48</v>
      </c>
      <c r="E10" s="113" t="s">
        <v>44</v>
      </c>
      <c r="F10" s="113" t="s">
        <v>49</v>
      </c>
      <c r="G10" s="113">
        <v>1</v>
      </c>
      <c r="H10" s="113">
        <v>5203.72</v>
      </c>
      <c r="I10" s="113">
        <v>0</v>
      </c>
      <c r="J10" s="117">
        <f t="shared" si="0"/>
        <v>5203.72</v>
      </c>
      <c r="K10" s="113" t="s">
        <v>57</v>
      </c>
      <c r="L10" s="113">
        <f t="shared" si="1"/>
        <v>312.22320000000002</v>
      </c>
      <c r="M10" s="117">
        <f t="shared" si="2"/>
        <v>5515.9432000000006</v>
      </c>
      <c r="N10" s="113" t="s">
        <v>64</v>
      </c>
      <c r="O10" s="113" t="s">
        <v>28</v>
      </c>
      <c r="P10" s="113" t="s">
        <v>67</v>
      </c>
    </row>
    <row r="11" spans="1:16" ht="15.75" x14ac:dyDescent="0.25">
      <c r="A11" s="96">
        <v>5</v>
      </c>
      <c r="B11" s="113">
        <v>44348</v>
      </c>
      <c r="C11" s="113">
        <v>44433</v>
      </c>
      <c r="D11" s="113" t="s">
        <v>51</v>
      </c>
      <c r="E11" s="113" t="s">
        <v>44</v>
      </c>
      <c r="F11" s="113" t="s">
        <v>52</v>
      </c>
      <c r="G11" s="113">
        <v>6</v>
      </c>
      <c r="H11" s="113">
        <v>314.11</v>
      </c>
      <c r="I11" s="113">
        <v>250</v>
      </c>
      <c r="J11" s="117">
        <f t="shared" si="0"/>
        <v>564.11</v>
      </c>
      <c r="K11" s="113" t="s">
        <v>57</v>
      </c>
      <c r="L11" s="113">
        <f t="shared" si="1"/>
        <v>33.846600000000002</v>
      </c>
      <c r="M11" s="117">
        <f t="shared" si="2"/>
        <v>597.95659999999998</v>
      </c>
      <c r="N11" s="113" t="s">
        <v>63</v>
      </c>
      <c r="O11" s="113" t="s">
        <v>28</v>
      </c>
      <c r="P11" s="113" t="s">
        <v>68</v>
      </c>
    </row>
    <row r="12" spans="1:16" ht="15.75" x14ac:dyDescent="0.25">
      <c r="A12" s="96">
        <v>6</v>
      </c>
      <c r="B12" s="113">
        <v>44348</v>
      </c>
      <c r="C12" s="113">
        <v>44389</v>
      </c>
      <c r="D12" s="113" t="s">
        <v>54</v>
      </c>
      <c r="E12" s="113" t="s">
        <v>38</v>
      </c>
      <c r="F12" s="113" t="s">
        <v>55</v>
      </c>
      <c r="G12" s="113">
        <v>1</v>
      </c>
      <c r="H12" s="113">
        <v>863.92</v>
      </c>
      <c r="I12" s="113">
        <v>0</v>
      </c>
      <c r="J12" s="117">
        <f t="shared" si="0"/>
        <v>863.92</v>
      </c>
      <c r="K12" s="113" t="s">
        <v>57</v>
      </c>
      <c r="L12" s="113">
        <f t="shared" si="1"/>
        <v>51.835199999999993</v>
      </c>
      <c r="M12" s="117">
        <f t="shared" si="2"/>
        <v>915.75519999999995</v>
      </c>
      <c r="N12" s="113" t="s">
        <v>63</v>
      </c>
      <c r="O12" s="113" t="s">
        <v>28</v>
      </c>
      <c r="P12" s="113" t="s">
        <v>68</v>
      </c>
    </row>
    <row r="13" spans="1:16" ht="15.75" x14ac:dyDescent="0.25">
      <c r="A13" s="96">
        <v>7</v>
      </c>
      <c r="B13" s="113"/>
      <c r="C13" s="113"/>
      <c r="D13" s="113"/>
      <c r="E13" s="113"/>
      <c r="F13" s="113"/>
      <c r="G13" s="113"/>
      <c r="H13" s="113"/>
      <c r="I13" s="113"/>
      <c r="J13" s="117"/>
      <c r="K13" s="113"/>
      <c r="L13" s="113"/>
      <c r="M13" s="117"/>
      <c r="N13" s="113"/>
      <c r="O13" s="113"/>
      <c r="P13" s="113"/>
    </row>
    <row r="14" spans="1:16" ht="15.75" x14ac:dyDescent="0.25">
      <c r="A14" s="96">
        <v>8</v>
      </c>
      <c r="B14" s="113"/>
      <c r="C14" s="113"/>
      <c r="D14" s="113"/>
      <c r="E14" s="113"/>
      <c r="F14" s="113"/>
      <c r="G14" s="113"/>
      <c r="H14" s="113"/>
      <c r="I14" s="113"/>
      <c r="J14" s="117"/>
      <c r="K14" s="113"/>
      <c r="L14" s="113"/>
      <c r="M14" s="117"/>
      <c r="N14" s="113"/>
      <c r="O14" s="113"/>
      <c r="P14" s="113"/>
    </row>
    <row r="15" spans="1:16" ht="15.75" x14ac:dyDescent="0.25">
      <c r="A15" s="96">
        <v>9</v>
      </c>
      <c r="B15" s="113"/>
      <c r="C15" s="113"/>
      <c r="D15" s="113"/>
      <c r="E15" s="113"/>
      <c r="F15" s="113"/>
      <c r="G15" s="113"/>
      <c r="H15" s="113"/>
      <c r="I15" s="113"/>
      <c r="J15" s="117"/>
      <c r="K15" s="113"/>
      <c r="L15" s="113"/>
      <c r="M15" s="117"/>
      <c r="N15" s="113"/>
      <c r="O15" s="113"/>
      <c r="P15" s="113"/>
    </row>
    <row r="16" spans="1:16" ht="15.75" x14ac:dyDescent="0.25">
      <c r="A16" s="96">
        <v>10</v>
      </c>
      <c r="B16" s="113"/>
      <c r="C16" s="113"/>
      <c r="D16" s="113"/>
      <c r="E16" s="113"/>
      <c r="F16" s="113"/>
      <c r="G16" s="113"/>
      <c r="H16" s="113"/>
      <c r="I16" s="113"/>
      <c r="J16" s="117"/>
      <c r="K16" s="113"/>
      <c r="L16" s="113"/>
      <c r="M16" s="117"/>
      <c r="N16" s="113"/>
      <c r="O16" s="113"/>
      <c r="P16" s="113"/>
    </row>
    <row r="17" spans="1:16" ht="15.75" x14ac:dyDescent="0.25">
      <c r="A17" s="96">
        <v>11</v>
      </c>
      <c r="B17" s="113"/>
      <c r="C17" s="113"/>
      <c r="D17" s="113"/>
      <c r="E17" s="113"/>
      <c r="F17" s="113"/>
      <c r="G17" s="113"/>
      <c r="H17" s="113"/>
      <c r="I17" s="113"/>
      <c r="J17" s="117"/>
      <c r="K17" s="113"/>
      <c r="L17" s="113"/>
      <c r="M17" s="117"/>
      <c r="N17" s="113"/>
      <c r="O17" s="113"/>
      <c r="P17" s="113"/>
    </row>
    <row r="18" spans="1:16" ht="15.75" x14ac:dyDescent="0.25">
      <c r="A18" s="96">
        <v>12</v>
      </c>
      <c r="B18" s="113"/>
      <c r="C18" s="113"/>
      <c r="D18" s="113"/>
      <c r="E18" s="113"/>
      <c r="F18" s="113"/>
      <c r="G18" s="113"/>
      <c r="H18" s="113"/>
      <c r="I18" s="113"/>
      <c r="J18" s="117"/>
      <c r="K18" s="113" t="s">
        <v>53</v>
      </c>
      <c r="L18" s="113"/>
      <c r="M18" s="117"/>
      <c r="N18" s="113"/>
      <c r="O18" s="113"/>
      <c r="P18" s="113"/>
    </row>
    <row r="19" spans="1:16" ht="15.75" x14ac:dyDescent="0.25">
      <c r="A19" s="96">
        <v>13</v>
      </c>
      <c r="B19" s="113"/>
      <c r="C19" s="113"/>
      <c r="D19" s="113"/>
      <c r="E19" s="113"/>
      <c r="F19" s="113"/>
      <c r="G19" s="113"/>
      <c r="H19" s="113"/>
      <c r="I19" s="113"/>
      <c r="J19" s="117"/>
      <c r="K19" s="113"/>
      <c r="L19" s="113"/>
      <c r="M19" s="117"/>
      <c r="N19" s="113"/>
      <c r="O19" s="113"/>
      <c r="P19" s="113"/>
    </row>
    <row r="20" spans="1:16" ht="15.75" x14ac:dyDescent="0.25">
      <c r="A20" s="96">
        <v>14</v>
      </c>
      <c r="B20" s="113"/>
      <c r="C20" s="113"/>
      <c r="D20" s="113"/>
      <c r="E20" s="113"/>
      <c r="F20" s="113"/>
      <c r="G20" s="113"/>
      <c r="H20" s="113"/>
      <c r="I20" s="113"/>
      <c r="J20" s="117"/>
      <c r="K20" s="113"/>
      <c r="L20" s="113"/>
      <c r="M20" s="117"/>
      <c r="N20" s="113"/>
      <c r="O20" s="113"/>
      <c r="P20" s="113"/>
    </row>
    <row r="21" spans="1:16" ht="15.75" x14ac:dyDescent="0.25">
      <c r="A21" s="96">
        <v>15</v>
      </c>
      <c r="B21" s="113"/>
      <c r="C21" s="113"/>
      <c r="D21" s="113"/>
      <c r="E21" s="113"/>
      <c r="F21" s="113"/>
      <c r="G21" s="113"/>
      <c r="H21" s="113"/>
      <c r="I21" s="113"/>
      <c r="J21" s="117"/>
      <c r="K21" s="113"/>
      <c r="L21" s="113"/>
      <c r="M21" s="117"/>
      <c r="N21" s="113"/>
      <c r="O21" s="113"/>
      <c r="P21" s="113"/>
    </row>
    <row r="22" spans="1:16" ht="15.75" x14ac:dyDescent="0.25">
      <c r="A22" s="96">
        <v>16</v>
      </c>
      <c r="B22" s="113"/>
      <c r="C22" s="113"/>
      <c r="D22" s="113"/>
      <c r="E22" s="113"/>
      <c r="F22" s="113"/>
      <c r="G22" s="113"/>
      <c r="H22" s="113"/>
      <c r="I22" s="113"/>
      <c r="J22" s="117"/>
      <c r="K22" s="113"/>
      <c r="L22" s="113"/>
      <c r="M22" s="117"/>
      <c r="N22" s="113"/>
      <c r="O22" s="113"/>
      <c r="P22" s="113"/>
    </row>
    <row r="23" spans="1:16" ht="15.75" x14ac:dyDescent="0.25">
      <c r="A23" s="96">
        <v>17</v>
      </c>
      <c r="B23" s="113"/>
      <c r="C23" s="113"/>
      <c r="D23" s="113"/>
      <c r="E23" s="113"/>
      <c r="F23" s="113"/>
      <c r="G23" s="113"/>
      <c r="H23" s="113"/>
      <c r="I23" s="113"/>
      <c r="J23" s="117"/>
      <c r="K23" s="113"/>
      <c r="L23" s="113"/>
      <c r="M23" s="117"/>
      <c r="N23" s="113"/>
      <c r="O23" s="113"/>
      <c r="P23" s="113"/>
    </row>
    <row r="24" spans="1:16" ht="15.75" x14ac:dyDescent="0.25">
      <c r="A24" s="96">
        <v>18</v>
      </c>
      <c r="B24" s="113"/>
      <c r="C24" s="113"/>
      <c r="D24" s="113"/>
      <c r="E24" s="113"/>
      <c r="F24" s="113"/>
      <c r="G24" s="113"/>
      <c r="H24" s="113"/>
      <c r="I24" s="113"/>
      <c r="J24" s="117"/>
      <c r="K24" s="113"/>
      <c r="L24" s="113"/>
      <c r="M24" s="117"/>
      <c r="N24" s="113"/>
      <c r="O24" s="113"/>
      <c r="P24" s="113"/>
    </row>
    <row r="25" spans="1:16" ht="15.75" x14ac:dyDescent="0.25">
      <c r="A25" s="96">
        <v>19</v>
      </c>
      <c r="B25" s="113"/>
      <c r="C25" s="113"/>
      <c r="D25" s="113"/>
      <c r="E25" s="113"/>
      <c r="F25" s="113"/>
      <c r="G25" s="113"/>
      <c r="H25" s="113"/>
      <c r="I25" s="113"/>
      <c r="J25" s="117"/>
      <c r="K25" s="113"/>
      <c r="L25" s="113"/>
      <c r="M25" s="117"/>
      <c r="N25" s="113"/>
      <c r="O25" s="113"/>
      <c r="P25" s="113"/>
    </row>
    <row r="26" spans="1:16" ht="15.75" x14ac:dyDescent="0.25">
      <c r="A26" s="96">
        <v>20</v>
      </c>
      <c r="B26" s="113"/>
      <c r="C26" s="113"/>
      <c r="D26" s="113"/>
      <c r="E26" s="113"/>
      <c r="F26" s="113"/>
      <c r="G26" s="113"/>
      <c r="H26" s="113"/>
      <c r="I26" s="113"/>
      <c r="J26" s="117"/>
      <c r="K26" s="113"/>
      <c r="L26" s="113"/>
      <c r="M26" s="117"/>
      <c r="N26" s="113"/>
      <c r="O26" s="113"/>
      <c r="P26" s="113"/>
    </row>
    <row r="27" spans="1:16" ht="15.75" x14ac:dyDescent="0.25">
      <c r="A27" s="96">
        <v>21</v>
      </c>
      <c r="B27" s="113"/>
      <c r="C27" s="113"/>
      <c r="D27" s="113"/>
      <c r="E27" s="113"/>
      <c r="F27" s="113"/>
      <c r="G27" s="113"/>
      <c r="H27" s="113"/>
      <c r="I27" s="113"/>
      <c r="J27" s="117"/>
      <c r="K27" s="113"/>
      <c r="L27" s="113"/>
      <c r="M27" s="117"/>
      <c r="N27" s="113"/>
      <c r="O27" s="113"/>
      <c r="P27" s="113"/>
    </row>
    <row r="28" spans="1:16" ht="15.75" x14ac:dyDescent="0.25">
      <c r="A28" s="96">
        <v>22</v>
      </c>
      <c r="B28" s="113"/>
      <c r="C28" s="113"/>
      <c r="D28" s="113"/>
      <c r="E28" s="113"/>
      <c r="F28" s="113"/>
      <c r="G28" s="113"/>
      <c r="H28" s="113"/>
      <c r="I28" s="113"/>
      <c r="J28" s="117"/>
      <c r="K28" s="113"/>
      <c r="L28" s="113"/>
      <c r="M28" s="117"/>
      <c r="N28" s="113"/>
      <c r="O28" s="113"/>
      <c r="P28" s="113"/>
    </row>
    <row r="29" spans="1:16" ht="15.75" x14ac:dyDescent="0.25">
      <c r="A29" s="96">
        <v>23</v>
      </c>
      <c r="B29" s="113"/>
      <c r="C29" s="113"/>
      <c r="D29" s="113"/>
      <c r="E29" s="113"/>
      <c r="F29" s="113"/>
      <c r="G29" s="113"/>
      <c r="H29" s="113"/>
      <c r="I29" s="113"/>
      <c r="J29" s="117"/>
      <c r="K29" s="113"/>
      <c r="L29" s="113"/>
      <c r="M29" s="117"/>
      <c r="N29" s="113"/>
      <c r="O29" s="113"/>
      <c r="P29" s="113"/>
    </row>
    <row r="30" spans="1:16" ht="15.75" x14ac:dyDescent="0.25">
      <c r="A30" s="96">
        <v>24</v>
      </c>
      <c r="B30" s="113"/>
      <c r="C30" s="113"/>
      <c r="D30" s="113"/>
      <c r="E30" s="113"/>
      <c r="F30" s="113"/>
      <c r="G30" s="113"/>
      <c r="H30" s="113"/>
      <c r="I30" s="113"/>
      <c r="J30" s="117"/>
      <c r="K30" s="113"/>
      <c r="L30" s="113"/>
      <c r="M30" s="117"/>
      <c r="N30" s="113"/>
      <c r="O30" s="113"/>
      <c r="P30" s="113"/>
    </row>
    <row r="31" spans="1:16" ht="15.75" x14ac:dyDescent="0.25">
      <c r="A31" s="96">
        <v>25</v>
      </c>
      <c r="B31" s="113"/>
      <c r="C31" s="113"/>
      <c r="D31" s="113"/>
      <c r="E31" s="113"/>
      <c r="F31" s="113"/>
      <c r="G31" s="113"/>
      <c r="H31" s="113"/>
      <c r="I31" s="113"/>
      <c r="J31" s="117"/>
      <c r="K31" s="113"/>
      <c r="L31" s="113"/>
      <c r="M31" s="117"/>
      <c r="N31" s="113"/>
      <c r="O31" s="113"/>
      <c r="P31" s="113"/>
    </row>
    <row r="32" spans="1:16" ht="15.75" x14ac:dyDescent="0.25">
      <c r="A32" s="96">
        <v>26</v>
      </c>
      <c r="B32" s="113"/>
      <c r="C32" s="113"/>
      <c r="D32" s="113"/>
      <c r="E32" s="113"/>
      <c r="F32" s="113"/>
      <c r="G32" s="113"/>
      <c r="H32" s="113"/>
      <c r="I32" s="113"/>
      <c r="J32" s="117"/>
      <c r="K32" s="113"/>
      <c r="L32" s="113"/>
      <c r="M32" s="117"/>
      <c r="N32" s="113"/>
      <c r="O32" s="113"/>
      <c r="P32" s="113"/>
    </row>
    <row r="33" spans="1:16" ht="15.75" x14ac:dyDescent="0.25">
      <c r="A33" s="96">
        <v>27</v>
      </c>
      <c r="B33" s="113"/>
      <c r="C33" s="113"/>
      <c r="D33" s="113"/>
      <c r="E33" s="113"/>
      <c r="F33" s="113"/>
      <c r="G33" s="113"/>
      <c r="H33" s="113"/>
      <c r="I33" s="113"/>
      <c r="J33" s="117"/>
      <c r="K33" s="113"/>
      <c r="L33" s="113"/>
      <c r="M33" s="117"/>
      <c r="N33" s="113"/>
      <c r="O33" s="113"/>
      <c r="P33" s="113"/>
    </row>
    <row r="34" spans="1:16" ht="15.75" x14ac:dyDescent="0.25">
      <c r="A34" s="96">
        <v>28</v>
      </c>
      <c r="B34" s="113"/>
      <c r="C34" s="113"/>
      <c r="D34" s="113"/>
      <c r="E34" s="113"/>
      <c r="F34" s="113"/>
      <c r="G34" s="113"/>
      <c r="H34" s="113"/>
      <c r="I34" s="113"/>
      <c r="J34" s="117"/>
      <c r="K34" s="113"/>
      <c r="L34" s="113"/>
      <c r="M34" s="117"/>
      <c r="N34" s="113"/>
      <c r="O34" s="113"/>
      <c r="P34" s="113"/>
    </row>
    <row r="35" spans="1:16" ht="15.75" x14ac:dyDescent="0.25">
      <c r="A35" s="96">
        <v>29</v>
      </c>
      <c r="B35" s="113"/>
      <c r="C35" s="113"/>
      <c r="D35" s="113"/>
      <c r="E35" s="113"/>
      <c r="F35" s="113"/>
      <c r="G35" s="113"/>
      <c r="H35" s="113"/>
      <c r="I35" s="113"/>
      <c r="J35" s="117"/>
      <c r="K35" s="113"/>
      <c r="L35" s="113"/>
      <c r="M35" s="117"/>
      <c r="N35" s="113"/>
      <c r="O35" s="113"/>
      <c r="P35" s="113"/>
    </row>
    <row r="36" spans="1:16" ht="15.75" x14ac:dyDescent="0.25">
      <c r="A36" s="96">
        <v>30</v>
      </c>
      <c r="B36" s="113"/>
      <c r="C36" s="113"/>
      <c r="D36" s="113"/>
      <c r="E36" s="113"/>
      <c r="F36" s="113"/>
      <c r="G36" s="113"/>
      <c r="H36" s="113"/>
      <c r="I36" s="113"/>
      <c r="J36" s="117"/>
      <c r="K36" s="113"/>
      <c r="L36" s="113"/>
      <c r="M36" s="117"/>
      <c r="N36" s="113"/>
      <c r="O36" s="113"/>
      <c r="P36" s="113"/>
    </row>
    <row r="37" spans="1:16" ht="15.75" x14ac:dyDescent="0.25">
      <c r="A37" s="96">
        <v>31</v>
      </c>
      <c r="B37" s="113"/>
      <c r="C37" s="113"/>
      <c r="D37" s="113"/>
      <c r="E37" s="113"/>
      <c r="F37" s="113"/>
      <c r="G37" s="113"/>
      <c r="H37" s="113"/>
      <c r="I37" s="113"/>
      <c r="J37" s="117"/>
      <c r="K37" s="113"/>
      <c r="L37" s="113"/>
      <c r="M37" s="117"/>
      <c r="N37" s="113"/>
      <c r="O37" s="113"/>
      <c r="P37" s="113"/>
    </row>
    <row r="38" spans="1:16" ht="15.75" x14ac:dyDescent="0.25">
      <c r="A38" s="96">
        <v>32</v>
      </c>
      <c r="B38" s="113"/>
      <c r="C38" s="113"/>
      <c r="D38" s="113"/>
      <c r="E38" s="113"/>
      <c r="F38" s="113"/>
      <c r="G38" s="113"/>
      <c r="H38" s="113"/>
      <c r="I38" s="113"/>
      <c r="J38" s="117"/>
      <c r="K38" s="113"/>
      <c r="L38" s="113"/>
      <c r="M38" s="117"/>
      <c r="N38" s="113"/>
      <c r="O38" s="113"/>
      <c r="P38" s="113"/>
    </row>
    <row r="39" spans="1:16" ht="15.75" x14ac:dyDescent="0.25">
      <c r="A39" s="96">
        <v>33</v>
      </c>
      <c r="B39" s="113"/>
      <c r="C39" s="113"/>
      <c r="D39" s="113"/>
      <c r="E39" s="113"/>
      <c r="F39" s="113"/>
      <c r="G39" s="113"/>
      <c r="H39" s="113"/>
      <c r="I39" s="113"/>
      <c r="J39" s="117"/>
      <c r="K39" s="113"/>
      <c r="L39" s="113"/>
      <c r="M39" s="117"/>
      <c r="N39" s="113"/>
      <c r="O39" s="113"/>
      <c r="P39" s="113"/>
    </row>
    <row r="40" spans="1:16" ht="15.75" x14ac:dyDescent="0.25">
      <c r="A40" s="96">
        <v>34</v>
      </c>
      <c r="B40" s="113"/>
      <c r="C40" s="113"/>
      <c r="D40" s="113"/>
      <c r="E40" s="113"/>
      <c r="F40" s="113"/>
      <c r="G40" s="113"/>
      <c r="H40" s="113"/>
      <c r="I40" s="113"/>
      <c r="J40" s="117"/>
      <c r="K40" s="113"/>
      <c r="L40" s="113"/>
      <c r="M40" s="117"/>
      <c r="N40" s="113"/>
      <c r="O40" s="113"/>
      <c r="P40" s="113"/>
    </row>
    <row r="41" spans="1:16" ht="15.75" x14ac:dyDescent="0.25">
      <c r="A41" s="96">
        <v>35</v>
      </c>
      <c r="B41" s="113"/>
      <c r="C41" s="113"/>
      <c r="D41" s="113"/>
      <c r="E41" s="113"/>
      <c r="F41" s="113"/>
      <c r="G41" s="113"/>
      <c r="H41" s="113"/>
      <c r="I41" s="113"/>
      <c r="J41" s="117"/>
      <c r="K41" s="113"/>
      <c r="L41" s="113"/>
      <c r="M41" s="117"/>
      <c r="N41" s="113"/>
      <c r="O41" s="113"/>
      <c r="P41" s="113"/>
    </row>
    <row r="42" spans="1:16" ht="15.75" x14ac:dyDescent="0.25">
      <c r="A42" s="96">
        <v>36</v>
      </c>
      <c r="B42" s="113"/>
      <c r="C42" s="113"/>
      <c r="D42" s="113"/>
      <c r="E42" s="113"/>
      <c r="F42" s="113"/>
      <c r="G42" s="113"/>
      <c r="H42" s="113"/>
      <c r="I42" s="113"/>
      <c r="J42" s="117"/>
      <c r="K42" s="113"/>
      <c r="L42" s="113"/>
      <c r="M42" s="117"/>
      <c r="N42" s="113"/>
      <c r="O42" s="113"/>
      <c r="P42" s="113"/>
    </row>
    <row r="43" spans="1:16" ht="15.75" x14ac:dyDescent="0.25">
      <c r="A43" s="96">
        <v>37</v>
      </c>
      <c r="B43" s="113"/>
      <c r="C43" s="113"/>
      <c r="D43" s="113"/>
      <c r="E43" s="113"/>
      <c r="F43" s="113"/>
      <c r="G43" s="113"/>
      <c r="H43" s="113"/>
      <c r="I43" s="113"/>
      <c r="J43" s="117"/>
      <c r="K43" s="113"/>
      <c r="L43" s="113"/>
      <c r="M43" s="117"/>
      <c r="N43" s="113"/>
      <c r="O43" s="113"/>
      <c r="P43" s="113"/>
    </row>
    <row r="44" spans="1:16" ht="15.75" x14ac:dyDescent="0.25">
      <c r="A44" s="96">
        <v>38</v>
      </c>
      <c r="B44" s="113"/>
      <c r="C44" s="113"/>
      <c r="D44" s="113"/>
      <c r="E44" s="113"/>
      <c r="F44" s="113"/>
      <c r="G44" s="113"/>
      <c r="H44" s="113"/>
      <c r="I44" s="113"/>
      <c r="J44" s="117"/>
      <c r="K44" s="113"/>
      <c r="L44" s="113"/>
      <c r="M44" s="117"/>
      <c r="N44" s="113"/>
      <c r="O44" s="113"/>
      <c r="P44" s="113"/>
    </row>
    <row r="45" spans="1:16" ht="15.75" x14ac:dyDescent="0.25">
      <c r="A45" s="96">
        <v>39</v>
      </c>
      <c r="B45" s="113"/>
      <c r="C45" s="113"/>
      <c r="D45" s="113"/>
      <c r="E45" s="113"/>
      <c r="F45" s="113"/>
      <c r="G45" s="113"/>
      <c r="H45" s="113"/>
      <c r="I45" s="113"/>
      <c r="J45" s="117"/>
      <c r="K45" s="113"/>
      <c r="L45" s="113"/>
      <c r="M45" s="117"/>
      <c r="N45" s="113"/>
      <c r="O45" s="113"/>
      <c r="P45" s="113"/>
    </row>
    <row r="46" spans="1:16" ht="15.75" x14ac:dyDescent="0.25">
      <c r="A46" s="96">
        <v>40</v>
      </c>
      <c r="B46" s="113"/>
      <c r="C46" s="113"/>
      <c r="D46" s="113"/>
      <c r="E46" s="113"/>
      <c r="F46" s="113"/>
      <c r="G46" s="113"/>
      <c r="H46" s="113"/>
      <c r="I46" s="113"/>
      <c r="J46" s="117"/>
      <c r="K46" s="113"/>
      <c r="L46" s="113"/>
      <c r="M46" s="117"/>
      <c r="N46" s="113"/>
      <c r="O46" s="113"/>
      <c r="P46" s="113"/>
    </row>
    <row r="47" spans="1:16" ht="15.75" x14ac:dyDescent="0.25">
      <c r="A47" s="96">
        <v>41</v>
      </c>
      <c r="B47" s="113"/>
      <c r="C47" s="113"/>
      <c r="D47" s="113"/>
      <c r="E47" s="113"/>
      <c r="F47" s="113"/>
      <c r="G47" s="113"/>
      <c r="H47" s="113"/>
      <c r="I47" s="113"/>
      <c r="J47" s="117"/>
      <c r="K47" s="113"/>
      <c r="L47" s="113"/>
      <c r="M47" s="117"/>
      <c r="N47" s="113"/>
      <c r="O47" s="113"/>
      <c r="P47" s="113"/>
    </row>
    <row r="48" spans="1:16" ht="15.75" x14ac:dyDescent="0.25">
      <c r="A48" s="96">
        <v>42</v>
      </c>
      <c r="B48" s="113"/>
      <c r="C48" s="113"/>
      <c r="D48" s="113"/>
      <c r="E48" s="113"/>
      <c r="F48" s="113"/>
      <c r="G48" s="113"/>
      <c r="H48" s="113"/>
      <c r="I48" s="113"/>
      <c r="J48" s="117"/>
      <c r="K48" s="113"/>
      <c r="L48" s="113"/>
      <c r="M48" s="117"/>
      <c r="N48" s="113"/>
      <c r="O48" s="113"/>
      <c r="P48" s="113"/>
    </row>
    <row r="49" spans="1:16" ht="15.75" x14ac:dyDescent="0.25">
      <c r="A49" s="96">
        <v>43</v>
      </c>
      <c r="B49" s="113"/>
      <c r="C49" s="113"/>
      <c r="D49" s="113"/>
      <c r="E49" s="113"/>
      <c r="F49" s="113"/>
      <c r="G49" s="113"/>
      <c r="H49" s="113"/>
      <c r="I49" s="113"/>
      <c r="J49" s="117"/>
      <c r="K49" s="113"/>
      <c r="L49" s="113"/>
      <c r="M49" s="117"/>
      <c r="N49" s="113"/>
      <c r="O49" s="113"/>
      <c r="P49" s="113"/>
    </row>
  </sheetData>
  <mergeCells count="5">
    <mergeCell ref="N1:O1"/>
    <mergeCell ref="N2:O2"/>
    <mergeCell ref="N3:O3"/>
    <mergeCell ref="A5:P5"/>
    <mergeCell ref="N4:O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1486-9402-417B-8E06-C0FF5E326F5B}">
  <dimension ref="A1:D20"/>
  <sheetViews>
    <sheetView workbookViewId="0">
      <selection activeCell="J9" sqref="J9"/>
    </sheetView>
  </sheetViews>
  <sheetFormatPr defaultRowHeight="15" x14ac:dyDescent="0.25"/>
  <cols>
    <col min="1" max="1" width="13.7109375" customWidth="1"/>
    <col min="2" max="2" width="13.42578125" customWidth="1"/>
    <col min="3" max="3" width="37" customWidth="1"/>
    <col min="4" max="4" width="44.140625" customWidth="1"/>
  </cols>
  <sheetData>
    <row r="1" spans="1:4" ht="15.75" x14ac:dyDescent="0.25">
      <c r="A1" s="125" t="s">
        <v>77</v>
      </c>
      <c r="B1" s="125"/>
      <c r="C1" s="125"/>
      <c r="D1" s="125"/>
    </row>
    <row r="2" spans="1:4" x14ac:dyDescent="0.25">
      <c r="A2" s="120" t="s">
        <v>24</v>
      </c>
      <c r="B2" s="121" t="s">
        <v>2</v>
      </c>
      <c r="C2" s="120" t="s">
        <v>76</v>
      </c>
      <c r="D2" s="120" t="s">
        <v>75</v>
      </c>
    </row>
    <row r="3" spans="1:4" ht="15.75" x14ac:dyDescent="0.25">
      <c r="A3" s="119">
        <v>44229</v>
      </c>
      <c r="B3" s="113">
        <v>15</v>
      </c>
      <c r="C3" s="113" t="s">
        <v>16</v>
      </c>
      <c r="D3" s="113" t="s">
        <v>78</v>
      </c>
    </row>
    <row r="4" spans="1:4" ht="15.75" x14ac:dyDescent="0.25">
      <c r="A4" s="119">
        <v>44291</v>
      </c>
      <c r="B4" s="113">
        <v>225</v>
      </c>
      <c r="C4" s="113" t="s">
        <v>79</v>
      </c>
      <c r="D4" s="113" t="s">
        <v>81</v>
      </c>
    </row>
    <row r="5" spans="1:4" ht="15.75" x14ac:dyDescent="0.25">
      <c r="A5" s="119">
        <v>44335</v>
      </c>
      <c r="B5" s="113">
        <v>70</v>
      </c>
      <c r="C5" s="113" t="s">
        <v>17</v>
      </c>
      <c r="D5" s="113" t="s">
        <v>80</v>
      </c>
    </row>
    <row r="6" spans="1:4" ht="15.75" x14ac:dyDescent="0.25">
      <c r="A6" s="113"/>
      <c r="B6" s="113"/>
      <c r="C6" s="113"/>
      <c r="D6" s="113"/>
    </row>
    <row r="7" spans="1:4" ht="15.75" x14ac:dyDescent="0.25">
      <c r="A7" s="113"/>
      <c r="B7" s="113"/>
      <c r="C7" s="113"/>
      <c r="D7" s="113"/>
    </row>
    <row r="8" spans="1:4" ht="15.75" x14ac:dyDescent="0.25">
      <c r="A8" s="113"/>
      <c r="B8" s="113"/>
      <c r="C8" s="113"/>
      <c r="D8" s="113"/>
    </row>
    <row r="9" spans="1:4" ht="15.75" x14ac:dyDescent="0.25">
      <c r="A9" s="113"/>
      <c r="B9" s="113"/>
      <c r="C9" s="113"/>
      <c r="D9" s="113"/>
    </row>
    <row r="10" spans="1:4" ht="15.75" x14ac:dyDescent="0.25">
      <c r="A10" s="113"/>
      <c r="B10" s="113"/>
      <c r="C10" s="113"/>
      <c r="D10" s="113"/>
    </row>
    <row r="11" spans="1:4" ht="15.75" x14ac:dyDescent="0.25">
      <c r="A11" s="113"/>
      <c r="B11" s="113"/>
      <c r="C11" s="113"/>
      <c r="D11" s="113"/>
    </row>
    <row r="12" spans="1:4" ht="15.75" x14ac:dyDescent="0.25">
      <c r="A12" s="113"/>
      <c r="B12" s="113"/>
      <c r="C12" s="113"/>
      <c r="D12" s="113"/>
    </row>
    <row r="13" spans="1:4" ht="15.75" x14ac:dyDescent="0.25">
      <c r="A13" s="113"/>
      <c r="B13" s="113"/>
      <c r="C13" s="113"/>
      <c r="D13" s="113"/>
    </row>
    <row r="14" spans="1:4" ht="15.75" x14ac:dyDescent="0.25">
      <c r="A14" s="113"/>
      <c r="B14" s="113"/>
      <c r="C14" s="113"/>
      <c r="D14" s="113"/>
    </row>
    <row r="15" spans="1:4" ht="15.75" x14ac:dyDescent="0.25">
      <c r="A15" s="113"/>
      <c r="B15" s="113"/>
      <c r="C15" s="113"/>
      <c r="D15" s="113"/>
    </row>
    <row r="16" spans="1:4" ht="15.75" x14ac:dyDescent="0.25">
      <c r="A16" s="113"/>
      <c r="B16" s="113"/>
      <c r="C16" s="113"/>
      <c r="D16" s="113"/>
    </row>
    <row r="17" spans="1:4" ht="15.75" x14ac:dyDescent="0.25">
      <c r="A17" s="113"/>
      <c r="B17" s="113"/>
      <c r="C17" s="113"/>
      <c r="D17" s="113"/>
    </row>
    <row r="18" spans="1:4" ht="15.75" x14ac:dyDescent="0.25">
      <c r="A18" s="113"/>
      <c r="B18" s="113"/>
      <c r="C18" s="113"/>
      <c r="D18" s="113"/>
    </row>
    <row r="19" spans="1:4" ht="15.75" x14ac:dyDescent="0.25">
      <c r="A19" s="113"/>
      <c r="B19" s="113"/>
      <c r="C19" s="113"/>
      <c r="D19" s="113"/>
    </row>
    <row r="20" spans="1:4" x14ac:dyDescent="0.25">
      <c r="B20" s="101">
        <f>SUM(B3:B19)</f>
        <v>310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3:F70"/>
  <sheetViews>
    <sheetView workbookViewId="0">
      <selection activeCell="B6" sqref="B6"/>
    </sheetView>
  </sheetViews>
  <sheetFormatPr defaultRowHeight="15" x14ac:dyDescent="0.25"/>
  <cols>
    <col min="1" max="1" width="23.7109375" style="8" customWidth="1"/>
    <col min="2" max="10" width="20.7109375" customWidth="1"/>
  </cols>
  <sheetData>
    <row r="3" spans="1:6" x14ac:dyDescent="0.25">
      <c r="A3" s="9" t="s">
        <v>3</v>
      </c>
      <c r="B3" s="12" t="s">
        <v>10</v>
      </c>
      <c r="C3" s="12" t="s">
        <v>11</v>
      </c>
      <c r="D3" s="12" t="s">
        <v>2</v>
      </c>
      <c r="E3" s="12" t="s">
        <v>8</v>
      </c>
      <c r="F3" s="12" t="s">
        <v>12</v>
      </c>
    </row>
    <row r="4" spans="1:6" x14ac:dyDescent="0.25">
      <c r="A4" s="8">
        <f>Tabela1[[#This Row],[Vencimento]]</f>
        <v>44352</v>
      </c>
      <c r="B4" s="8">
        <f>Tabela1[[#This Row],[Data do Pagamento]]</f>
        <v>0</v>
      </c>
      <c r="C4">
        <f>B4-A4</f>
        <v>-44352</v>
      </c>
      <c r="D4" s="10">
        <f>Tabela1[[#This Row],[Valor]]</f>
        <v>250</v>
      </c>
      <c r="E4" s="10">
        <f>Tabela1[[#This Row],[Valor Pago]]</f>
        <v>0</v>
      </c>
      <c r="F4" s="11">
        <f>E4-D4</f>
        <v>-250</v>
      </c>
    </row>
    <row r="5" spans="1:6" x14ac:dyDescent="0.25">
      <c r="A5" s="8">
        <f>Tabela1[[#This Row],[Vencimento]]</f>
        <v>44351</v>
      </c>
      <c r="B5" s="8">
        <f>Tabela1[[#This Row],[Data do Pagamento]]</f>
        <v>0</v>
      </c>
      <c r="C5">
        <f t="shared" ref="C5:C66" si="0">B5-A5</f>
        <v>-44351</v>
      </c>
      <c r="D5" s="10">
        <f>Tabela1[[#This Row],[Valor]]</f>
        <v>250</v>
      </c>
      <c r="E5" s="10">
        <f>Tabela1[[#This Row],[Valor Pago]]</f>
        <v>0</v>
      </c>
      <c r="F5" s="11">
        <f t="shared" ref="F5:F66" si="1">E5-D5</f>
        <v>-250</v>
      </c>
    </row>
    <row r="6" spans="1:6" x14ac:dyDescent="0.25">
      <c r="A6" s="8">
        <f>Tabela1[[#This Row],[Vencimento]]</f>
        <v>44413</v>
      </c>
      <c r="B6" s="8">
        <f>Tabela1[[#This Row],[Data do Pagamento]]</f>
        <v>0</v>
      </c>
      <c r="C6">
        <f t="shared" si="0"/>
        <v>-44413</v>
      </c>
      <c r="D6" s="10">
        <f>Tabela1[[#This Row],[Valor]]</f>
        <v>246</v>
      </c>
      <c r="E6" s="10">
        <f>Tabela1[[#This Row],[Valor Pago]]</f>
        <v>0</v>
      </c>
      <c r="F6" s="11">
        <f t="shared" si="1"/>
        <v>-246</v>
      </c>
    </row>
    <row r="7" spans="1:6" x14ac:dyDescent="0.25">
      <c r="A7" s="8">
        <f>Tabela1[[#This Row],[Vencimento]]</f>
        <v>44351</v>
      </c>
      <c r="B7" s="8">
        <f>Tabela1[[#This Row],[Data do Pagamento]]</f>
        <v>44350</v>
      </c>
      <c r="C7">
        <f t="shared" si="0"/>
        <v>-1</v>
      </c>
      <c r="D7" s="10">
        <f>Tabela1[[#This Row],[Valor]]</f>
        <v>90</v>
      </c>
      <c r="E7" s="10">
        <f>Tabela1[[#This Row],[Valor Pago]]</f>
        <v>95</v>
      </c>
      <c r="F7" s="11">
        <f t="shared" si="1"/>
        <v>5</v>
      </c>
    </row>
    <row r="8" spans="1:6" x14ac:dyDescent="0.25">
      <c r="A8" s="8">
        <f>Tabela1[[#This Row],[Vencimento]]</f>
        <v>44351</v>
      </c>
      <c r="B8" s="8">
        <f>Tabela1[[#This Row],[Data do Pagamento]]</f>
        <v>0</v>
      </c>
      <c r="C8">
        <f t="shared" si="0"/>
        <v>-44351</v>
      </c>
      <c r="D8" s="10">
        <f>Tabela1[[#This Row],[Valor]]</f>
        <v>50</v>
      </c>
      <c r="E8" s="10">
        <f>Tabela1[[#This Row],[Valor Pago]]</f>
        <v>0</v>
      </c>
      <c r="F8" s="11">
        <f t="shared" si="1"/>
        <v>-50</v>
      </c>
    </row>
    <row r="9" spans="1:6" x14ac:dyDescent="0.25">
      <c r="A9" s="8" t="e">
        <f>Tabela1[[#This Row],[Vencimento]]</f>
        <v>#VALUE!</v>
      </c>
      <c r="B9" s="8" t="e">
        <f>Tabela1[[#This Row],[Data do Pagamento]]</f>
        <v>#VALUE!</v>
      </c>
      <c r="C9" t="e">
        <f t="shared" si="0"/>
        <v>#VALUE!</v>
      </c>
      <c r="D9" s="10" t="e">
        <f>Tabela1[[#This Row],[Valor]]</f>
        <v>#VALUE!</v>
      </c>
      <c r="E9" s="10" t="e">
        <f>Tabela1[[#This Row],[Valor Pago]]</f>
        <v>#VALUE!</v>
      </c>
      <c r="F9" s="11" t="e">
        <f t="shared" si="1"/>
        <v>#VALUE!</v>
      </c>
    </row>
    <row r="10" spans="1:6" x14ac:dyDescent="0.25">
      <c r="A10" s="8" t="e">
        <f>Tabela1[[#This Row],[Vencimento]]</f>
        <v>#VALUE!</v>
      </c>
      <c r="B10" s="8" t="e">
        <f>Tabela1[[#This Row],[Data do Pagamento]]</f>
        <v>#VALUE!</v>
      </c>
      <c r="C10" t="e">
        <f t="shared" si="0"/>
        <v>#VALUE!</v>
      </c>
      <c r="D10" s="10" t="e">
        <f>Tabela1[[#This Row],[Valor]]</f>
        <v>#VALUE!</v>
      </c>
      <c r="E10" s="10" t="e">
        <f>Tabela1[[#This Row],[Valor Pago]]</f>
        <v>#VALUE!</v>
      </c>
      <c r="F10" s="11" t="e">
        <f t="shared" si="1"/>
        <v>#VALUE!</v>
      </c>
    </row>
    <row r="11" spans="1:6" x14ac:dyDescent="0.25">
      <c r="A11" s="8" t="e">
        <f>Tabela1[[#This Row],[Vencimento]]</f>
        <v>#VALUE!</v>
      </c>
      <c r="B11" s="8" t="e">
        <f>Tabela1[[#This Row],[Data do Pagamento]]</f>
        <v>#VALUE!</v>
      </c>
      <c r="C11" t="e">
        <f t="shared" si="0"/>
        <v>#VALUE!</v>
      </c>
      <c r="D11" s="10" t="e">
        <f>Tabela1[[#This Row],[Valor]]</f>
        <v>#VALUE!</v>
      </c>
      <c r="E11" s="10" t="e">
        <f>Tabela1[[#This Row],[Valor Pago]]</f>
        <v>#VALUE!</v>
      </c>
      <c r="F11" s="11" t="e">
        <f t="shared" si="1"/>
        <v>#VALUE!</v>
      </c>
    </row>
    <row r="12" spans="1:6" x14ac:dyDescent="0.25">
      <c r="A12" s="8" t="e">
        <f>Tabela1[[#This Row],[Vencimento]]</f>
        <v>#VALUE!</v>
      </c>
      <c r="B12" s="8" t="e">
        <f>Tabela1[[#This Row],[Data do Pagamento]]</f>
        <v>#VALUE!</v>
      </c>
      <c r="C12" t="e">
        <f t="shared" si="0"/>
        <v>#VALUE!</v>
      </c>
      <c r="D12" s="10" t="e">
        <f>Tabela1[[#This Row],[Valor]]</f>
        <v>#VALUE!</v>
      </c>
      <c r="E12" s="10" t="e">
        <f>Tabela1[[#This Row],[Valor Pago]]</f>
        <v>#VALUE!</v>
      </c>
      <c r="F12" s="11" t="e">
        <f t="shared" si="1"/>
        <v>#VALUE!</v>
      </c>
    </row>
    <row r="13" spans="1:6" x14ac:dyDescent="0.25">
      <c r="A13" s="8" t="e">
        <f>Tabela1[[#This Row],[Vencimento]]</f>
        <v>#VALUE!</v>
      </c>
      <c r="B13" s="8" t="e">
        <f>Tabela1[[#This Row],[Data do Pagamento]]</f>
        <v>#VALUE!</v>
      </c>
      <c r="C13" t="e">
        <f t="shared" si="0"/>
        <v>#VALUE!</v>
      </c>
      <c r="D13" s="10" t="e">
        <f>Tabela1[[#This Row],[Valor]]</f>
        <v>#VALUE!</v>
      </c>
      <c r="E13" s="10" t="e">
        <f>Tabela1[[#This Row],[Valor Pago]]</f>
        <v>#VALUE!</v>
      </c>
      <c r="F13" s="11" t="e">
        <f t="shared" si="1"/>
        <v>#VALUE!</v>
      </c>
    </row>
    <row r="14" spans="1:6" x14ac:dyDescent="0.25">
      <c r="A14" s="8" t="e">
        <f>Tabela1[[#This Row],[Vencimento]]</f>
        <v>#VALUE!</v>
      </c>
      <c r="B14" s="8" t="e">
        <f>Tabela1[[#This Row],[Data do Pagamento]]</f>
        <v>#VALUE!</v>
      </c>
      <c r="C14" t="e">
        <f t="shared" si="0"/>
        <v>#VALUE!</v>
      </c>
      <c r="D14" s="10" t="e">
        <f>Tabela1[[#This Row],[Valor]]</f>
        <v>#VALUE!</v>
      </c>
      <c r="E14" s="10" t="e">
        <f>Tabela1[[#This Row],[Valor Pago]]</f>
        <v>#VALUE!</v>
      </c>
      <c r="F14" s="11" t="e">
        <f t="shared" si="1"/>
        <v>#VALUE!</v>
      </c>
    </row>
    <row r="15" spans="1:6" x14ac:dyDescent="0.25">
      <c r="A15" s="8" t="e">
        <f>Tabela1[[#This Row],[Vencimento]]</f>
        <v>#VALUE!</v>
      </c>
      <c r="B15" s="8" t="e">
        <f>Tabela1[[#This Row],[Data do Pagamento]]</f>
        <v>#VALUE!</v>
      </c>
      <c r="C15" t="e">
        <f t="shared" si="0"/>
        <v>#VALUE!</v>
      </c>
      <c r="D15" s="10" t="e">
        <f>Tabela1[[#This Row],[Valor]]</f>
        <v>#VALUE!</v>
      </c>
      <c r="E15" s="10" t="e">
        <f>Tabela1[[#This Row],[Valor Pago]]</f>
        <v>#VALUE!</v>
      </c>
      <c r="F15" s="11" t="e">
        <f t="shared" si="1"/>
        <v>#VALUE!</v>
      </c>
    </row>
    <row r="16" spans="1:6" x14ac:dyDescent="0.25">
      <c r="A16" s="8" t="e">
        <f>Tabela1[[#This Row],[Vencimento]]</f>
        <v>#VALUE!</v>
      </c>
      <c r="B16" s="8" t="e">
        <f>Tabela1[[#This Row],[Data do Pagamento]]</f>
        <v>#VALUE!</v>
      </c>
      <c r="C16" t="e">
        <f t="shared" si="0"/>
        <v>#VALUE!</v>
      </c>
      <c r="D16" s="10" t="e">
        <f>Tabela1[[#This Row],[Valor]]</f>
        <v>#VALUE!</v>
      </c>
      <c r="E16" s="10" t="e">
        <f>Tabela1[[#This Row],[Valor Pago]]</f>
        <v>#VALUE!</v>
      </c>
      <c r="F16" s="11" t="e">
        <f t="shared" si="1"/>
        <v>#VALUE!</v>
      </c>
    </row>
    <row r="17" spans="1:6" x14ac:dyDescent="0.25">
      <c r="A17" s="8" t="e">
        <f>Tabela1[[#This Row],[Vencimento]]</f>
        <v>#VALUE!</v>
      </c>
      <c r="B17" s="8" t="e">
        <f>Tabela1[[#This Row],[Data do Pagamento]]</f>
        <v>#VALUE!</v>
      </c>
      <c r="C17" t="e">
        <f t="shared" si="0"/>
        <v>#VALUE!</v>
      </c>
      <c r="D17" s="10" t="e">
        <f>Tabela1[[#This Row],[Valor]]</f>
        <v>#VALUE!</v>
      </c>
      <c r="E17" s="10" t="e">
        <f>Tabela1[[#This Row],[Valor Pago]]</f>
        <v>#VALUE!</v>
      </c>
      <c r="F17" s="11" t="e">
        <f t="shared" si="1"/>
        <v>#VALUE!</v>
      </c>
    </row>
    <row r="18" spans="1:6" x14ac:dyDescent="0.25">
      <c r="A18" s="8" t="e">
        <f>Tabela1[[#This Row],[Vencimento]]</f>
        <v>#VALUE!</v>
      </c>
      <c r="B18" s="8" t="e">
        <f>Tabela1[[#This Row],[Data do Pagamento]]</f>
        <v>#VALUE!</v>
      </c>
      <c r="C18" t="e">
        <f t="shared" si="0"/>
        <v>#VALUE!</v>
      </c>
      <c r="D18" s="10" t="e">
        <f>Tabela1[[#This Row],[Valor]]</f>
        <v>#VALUE!</v>
      </c>
      <c r="E18" s="10" t="e">
        <f>Tabela1[[#This Row],[Valor Pago]]</f>
        <v>#VALUE!</v>
      </c>
      <c r="F18" s="11" t="e">
        <f t="shared" si="1"/>
        <v>#VALUE!</v>
      </c>
    </row>
    <row r="19" spans="1:6" x14ac:dyDescent="0.25">
      <c r="A19" s="8" t="e">
        <f>Tabela1[[#This Row],[Vencimento]]</f>
        <v>#VALUE!</v>
      </c>
      <c r="B19" s="8" t="e">
        <f>Tabela1[[#This Row],[Data do Pagamento]]</f>
        <v>#VALUE!</v>
      </c>
      <c r="C19" t="e">
        <f t="shared" si="0"/>
        <v>#VALUE!</v>
      </c>
      <c r="D19" s="10" t="e">
        <f>Tabela1[[#This Row],[Valor]]</f>
        <v>#VALUE!</v>
      </c>
      <c r="E19" s="10" t="e">
        <f>Tabela1[[#This Row],[Valor Pago]]</f>
        <v>#VALUE!</v>
      </c>
      <c r="F19" s="11" t="e">
        <f t="shared" si="1"/>
        <v>#VALUE!</v>
      </c>
    </row>
    <row r="20" spans="1:6" x14ac:dyDescent="0.25">
      <c r="A20" s="8" t="e">
        <f>Tabela1[[#This Row],[Vencimento]]</f>
        <v>#VALUE!</v>
      </c>
      <c r="B20" s="8" t="e">
        <f>Tabela1[[#This Row],[Data do Pagamento]]</f>
        <v>#VALUE!</v>
      </c>
      <c r="C20" t="e">
        <f t="shared" si="0"/>
        <v>#VALUE!</v>
      </c>
      <c r="D20" s="10" t="e">
        <f>Tabela1[[#This Row],[Valor]]</f>
        <v>#VALUE!</v>
      </c>
      <c r="E20" s="10" t="e">
        <f>Tabela1[[#This Row],[Valor Pago]]</f>
        <v>#VALUE!</v>
      </c>
      <c r="F20" s="11" t="e">
        <f t="shared" si="1"/>
        <v>#VALUE!</v>
      </c>
    </row>
    <row r="21" spans="1:6" x14ac:dyDescent="0.25">
      <c r="A21" s="8" t="e">
        <f>Tabela1[[#This Row],[Vencimento]]</f>
        <v>#VALUE!</v>
      </c>
      <c r="B21" s="8" t="e">
        <f>Tabela1[[#This Row],[Data do Pagamento]]</f>
        <v>#VALUE!</v>
      </c>
      <c r="C21" t="e">
        <f t="shared" si="0"/>
        <v>#VALUE!</v>
      </c>
      <c r="D21" s="10" t="e">
        <f>Tabela1[[#This Row],[Valor]]</f>
        <v>#VALUE!</v>
      </c>
      <c r="E21" s="10" t="e">
        <f>Tabela1[[#This Row],[Valor Pago]]</f>
        <v>#VALUE!</v>
      </c>
      <c r="F21" s="11" t="e">
        <f t="shared" si="1"/>
        <v>#VALUE!</v>
      </c>
    </row>
    <row r="22" spans="1:6" x14ac:dyDescent="0.25">
      <c r="A22" s="8" t="e">
        <f>Tabela1[[#This Row],[Vencimento]]</f>
        <v>#VALUE!</v>
      </c>
      <c r="B22" s="8" t="e">
        <f>Tabela1[[#This Row],[Data do Pagamento]]</f>
        <v>#VALUE!</v>
      </c>
      <c r="C22" t="e">
        <f t="shared" si="0"/>
        <v>#VALUE!</v>
      </c>
      <c r="D22" s="10" t="e">
        <f>Tabela1[[#This Row],[Valor]]</f>
        <v>#VALUE!</v>
      </c>
      <c r="E22" s="10" t="e">
        <f>Tabela1[[#This Row],[Valor Pago]]</f>
        <v>#VALUE!</v>
      </c>
      <c r="F22" s="11" t="e">
        <f t="shared" si="1"/>
        <v>#VALUE!</v>
      </c>
    </row>
    <row r="23" spans="1:6" x14ac:dyDescent="0.25">
      <c r="A23" s="8" t="e">
        <f>Tabela1[[#This Row],[Vencimento]]</f>
        <v>#VALUE!</v>
      </c>
      <c r="B23" s="8" t="e">
        <f>Tabela1[[#This Row],[Data do Pagamento]]</f>
        <v>#VALUE!</v>
      </c>
      <c r="C23" t="e">
        <f t="shared" si="0"/>
        <v>#VALUE!</v>
      </c>
      <c r="D23" s="10" t="e">
        <f>Tabela1[[#This Row],[Valor]]</f>
        <v>#VALUE!</v>
      </c>
      <c r="E23" s="10" t="e">
        <f>Tabela1[[#This Row],[Valor Pago]]</f>
        <v>#VALUE!</v>
      </c>
      <c r="F23" s="11" t="e">
        <f t="shared" si="1"/>
        <v>#VALUE!</v>
      </c>
    </row>
    <row r="24" spans="1:6" x14ac:dyDescent="0.25">
      <c r="A24" s="8" t="e">
        <f>Tabela1[[#This Row],[Vencimento]]</f>
        <v>#VALUE!</v>
      </c>
      <c r="B24" s="8" t="e">
        <f>Tabela1[[#This Row],[Data do Pagamento]]</f>
        <v>#VALUE!</v>
      </c>
      <c r="C24" t="e">
        <f t="shared" si="0"/>
        <v>#VALUE!</v>
      </c>
      <c r="D24" s="10" t="e">
        <f>Tabela1[[#This Row],[Valor]]</f>
        <v>#VALUE!</v>
      </c>
      <c r="E24" s="10" t="e">
        <f>Tabela1[[#This Row],[Valor Pago]]</f>
        <v>#VALUE!</v>
      </c>
      <c r="F24" s="11" t="e">
        <f t="shared" si="1"/>
        <v>#VALUE!</v>
      </c>
    </row>
    <row r="25" spans="1:6" x14ac:dyDescent="0.25">
      <c r="A25" s="8" t="e">
        <f>Tabela1[[#This Row],[Vencimento]]</f>
        <v>#VALUE!</v>
      </c>
      <c r="B25" s="8" t="e">
        <f>Tabela1[[#This Row],[Data do Pagamento]]</f>
        <v>#VALUE!</v>
      </c>
      <c r="C25" t="e">
        <f t="shared" si="0"/>
        <v>#VALUE!</v>
      </c>
      <c r="D25" s="10" t="e">
        <f>Tabela1[[#This Row],[Valor]]</f>
        <v>#VALUE!</v>
      </c>
      <c r="E25" s="10" t="e">
        <f>Tabela1[[#This Row],[Valor Pago]]</f>
        <v>#VALUE!</v>
      </c>
      <c r="F25" s="11" t="e">
        <f t="shared" si="1"/>
        <v>#VALUE!</v>
      </c>
    </row>
    <row r="26" spans="1:6" x14ac:dyDescent="0.25">
      <c r="A26" s="8" t="e">
        <f>Tabela1[[#This Row],[Vencimento]]</f>
        <v>#VALUE!</v>
      </c>
      <c r="B26" s="8" t="e">
        <f>Tabela1[[#This Row],[Data do Pagamento]]</f>
        <v>#VALUE!</v>
      </c>
      <c r="C26" t="e">
        <f t="shared" si="0"/>
        <v>#VALUE!</v>
      </c>
      <c r="D26" s="10" t="e">
        <f>Tabela1[[#This Row],[Valor]]</f>
        <v>#VALUE!</v>
      </c>
      <c r="E26" s="10" t="e">
        <f>Tabela1[[#This Row],[Valor Pago]]</f>
        <v>#VALUE!</v>
      </c>
      <c r="F26" s="11" t="e">
        <f t="shared" si="1"/>
        <v>#VALUE!</v>
      </c>
    </row>
    <row r="27" spans="1:6" x14ac:dyDescent="0.25">
      <c r="A27" s="8" t="e">
        <f>Tabela1[[#This Row],[Vencimento]]</f>
        <v>#VALUE!</v>
      </c>
      <c r="B27" s="8" t="e">
        <f>Tabela1[[#This Row],[Data do Pagamento]]</f>
        <v>#VALUE!</v>
      </c>
      <c r="C27" t="e">
        <f t="shared" si="0"/>
        <v>#VALUE!</v>
      </c>
      <c r="D27" s="10" t="e">
        <f>Tabela1[[#This Row],[Valor]]</f>
        <v>#VALUE!</v>
      </c>
      <c r="E27" s="10" t="e">
        <f>Tabela1[[#This Row],[Valor Pago]]</f>
        <v>#VALUE!</v>
      </c>
      <c r="F27" s="11" t="e">
        <f t="shared" si="1"/>
        <v>#VALUE!</v>
      </c>
    </row>
    <row r="28" spans="1:6" x14ac:dyDescent="0.25">
      <c r="A28" s="8" t="e">
        <f>Tabela1[[#This Row],[Vencimento]]</f>
        <v>#VALUE!</v>
      </c>
      <c r="B28" s="8" t="e">
        <f>Tabela1[[#This Row],[Data do Pagamento]]</f>
        <v>#VALUE!</v>
      </c>
      <c r="C28" t="e">
        <f t="shared" si="0"/>
        <v>#VALUE!</v>
      </c>
      <c r="D28" s="10" t="e">
        <f>Tabela1[[#This Row],[Valor]]</f>
        <v>#VALUE!</v>
      </c>
      <c r="E28" s="10" t="e">
        <f>Tabela1[[#This Row],[Valor Pago]]</f>
        <v>#VALUE!</v>
      </c>
      <c r="F28" s="11" t="e">
        <f t="shared" si="1"/>
        <v>#VALUE!</v>
      </c>
    </row>
    <row r="29" spans="1:6" x14ac:dyDescent="0.25">
      <c r="A29" s="8" t="e">
        <f>Tabela1[[#This Row],[Vencimento]]</f>
        <v>#VALUE!</v>
      </c>
      <c r="B29" s="8" t="e">
        <f>Tabela1[[#This Row],[Data do Pagamento]]</f>
        <v>#VALUE!</v>
      </c>
      <c r="C29" t="e">
        <f t="shared" si="0"/>
        <v>#VALUE!</v>
      </c>
      <c r="D29" s="10" t="e">
        <f>Tabela1[[#This Row],[Valor]]</f>
        <v>#VALUE!</v>
      </c>
      <c r="E29" s="10" t="e">
        <f>Tabela1[[#This Row],[Valor Pago]]</f>
        <v>#VALUE!</v>
      </c>
      <c r="F29" s="11" t="e">
        <f t="shared" si="1"/>
        <v>#VALUE!</v>
      </c>
    </row>
    <row r="30" spans="1:6" x14ac:dyDescent="0.25">
      <c r="A30" s="8" t="e">
        <f>Tabela1[[#This Row],[Vencimento]]</f>
        <v>#VALUE!</v>
      </c>
      <c r="B30" s="8" t="e">
        <f>Tabela1[[#This Row],[Data do Pagamento]]</f>
        <v>#VALUE!</v>
      </c>
      <c r="C30" t="e">
        <f t="shared" si="0"/>
        <v>#VALUE!</v>
      </c>
      <c r="D30" s="10" t="e">
        <f>Tabela1[[#This Row],[Valor]]</f>
        <v>#VALUE!</v>
      </c>
      <c r="E30" s="10" t="e">
        <f>Tabela1[[#This Row],[Valor Pago]]</f>
        <v>#VALUE!</v>
      </c>
      <c r="F30" s="11" t="e">
        <f t="shared" si="1"/>
        <v>#VALUE!</v>
      </c>
    </row>
    <row r="31" spans="1:6" x14ac:dyDescent="0.25">
      <c r="A31" s="8" t="e">
        <f>Tabela1[[#This Row],[Vencimento]]</f>
        <v>#VALUE!</v>
      </c>
      <c r="B31" s="8" t="e">
        <f>Tabela1[[#This Row],[Data do Pagamento]]</f>
        <v>#VALUE!</v>
      </c>
      <c r="C31" t="e">
        <f t="shared" si="0"/>
        <v>#VALUE!</v>
      </c>
      <c r="D31" s="10" t="e">
        <f>Tabela1[[#This Row],[Valor]]</f>
        <v>#VALUE!</v>
      </c>
      <c r="E31" s="10" t="e">
        <f>Tabela1[[#This Row],[Valor Pago]]</f>
        <v>#VALUE!</v>
      </c>
      <c r="F31" s="11" t="e">
        <f t="shared" si="1"/>
        <v>#VALUE!</v>
      </c>
    </row>
    <row r="32" spans="1:6" x14ac:dyDescent="0.25">
      <c r="A32" s="8" t="e">
        <f>Tabela1[[#This Row],[Vencimento]]</f>
        <v>#VALUE!</v>
      </c>
      <c r="B32" s="8" t="e">
        <f>Tabela1[[#This Row],[Data do Pagamento]]</f>
        <v>#VALUE!</v>
      </c>
      <c r="C32" t="e">
        <f t="shared" si="0"/>
        <v>#VALUE!</v>
      </c>
      <c r="D32" s="10" t="e">
        <f>Tabela1[[#This Row],[Valor]]</f>
        <v>#VALUE!</v>
      </c>
      <c r="E32" s="10" t="e">
        <f>Tabela1[[#This Row],[Valor Pago]]</f>
        <v>#VALUE!</v>
      </c>
      <c r="F32" s="11" t="e">
        <f t="shared" si="1"/>
        <v>#VALUE!</v>
      </c>
    </row>
    <row r="33" spans="1:6" x14ac:dyDescent="0.25">
      <c r="A33" s="8" t="e">
        <f>Tabela1[[#This Row],[Vencimento]]</f>
        <v>#VALUE!</v>
      </c>
      <c r="B33" s="8" t="e">
        <f>Tabela1[[#This Row],[Data do Pagamento]]</f>
        <v>#VALUE!</v>
      </c>
      <c r="C33" t="e">
        <f t="shared" si="0"/>
        <v>#VALUE!</v>
      </c>
      <c r="D33" s="10" t="e">
        <f>Tabela1[[#This Row],[Valor]]</f>
        <v>#VALUE!</v>
      </c>
      <c r="E33" s="10" t="e">
        <f>Tabela1[[#This Row],[Valor Pago]]</f>
        <v>#VALUE!</v>
      </c>
      <c r="F33" s="11" t="e">
        <f t="shared" si="1"/>
        <v>#VALUE!</v>
      </c>
    </row>
    <row r="34" spans="1:6" x14ac:dyDescent="0.25">
      <c r="A34" s="8" t="e">
        <f>Tabela1[[#This Row],[Vencimento]]</f>
        <v>#VALUE!</v>
      </c>
      <c r="B34" s="8" t="e">
        <f>Tabela1[[#This Row],[Data do Pagamento]]</f>
        <v>#VALUE!</v>
      </c>
      <c r="C34" t="e">
        <f t="shared" si="0"/>
        <v>#VALUE!</v>
      </c>
      <c r="D34" s="10" t="e">
        <f>Tabela1[[#This Row],[Valor]]</f>
        <v>#VALUE!</v>
      </c>
      <c r="E34" s="10" t="e">
        <f>Tabela1[[#This Row],[Valor Pago]]</f>
        <v>#VALUE!</v>
      </c>
      <c r="F34" s="11" t="e">
        <f t="shared" si="1"/>
        <v>#VALUE!</v>
      </c>
    </row>
    <row r="35" spans="1:6" x14ac:dyDescent="0.25">
      <c r="A35" s="8" t="e">
        <f>Tabela1[[#This Row],[Vencimento]]</f>
        <v>#VALUE!</v>
      </c>
      <c r="B35" s="8" t="e">
        <f>Tabela1[[#This Row],[Data do Pagamento]]</f>
        <v>#VALUE!</v>
      </c>
      <c r="C35" t="e">
        <f t="shared" si="0"/>
        <v>#VALUE!</v>
      </c>
      <c r="D35" s="10" t="e">
        <f>Tabela1[[#This Row],[Valor]]</f>
        <v>#VALUE!</v>
      </c>
      <c r="E35" s="10" t="e">
        <f>Tabela1[[#This Row],[Valor Pago]]</f>
        <v>#VALUE!</v>
      </c>
      <c r="F35" s="11" t="e">
        <f t="shared" si="1"/>
        <v>#VALUE!</v>
      </c>
    </row>
    <row r="36" spans="1:6" x14ac:dyDescent="0.25">
      <c r="A36" s="8" t="e">
        <f>Tabela1[[#This Row],[Vencimento]]</f>
        <v>#VALUE!</v>
      </c>
      <c r="B36" s="8" t="e">
        <f>Tabela1[[#This Row],[Data do Pagamento]]</f>
        <v>#VALUE!</v>
      </c>
      <c r="C36" t="e">
        <f t="shared" si="0"/>
        <v>#VALUE!</v>
      </c>
      <c r="D36" s="10" t="e">
        <f>Tabela1[[#This Row],[Valor]]</f>
        <v>#VALUE!</v>
      </c>
      <c r="E36" s="10" t="e">
        <f>Tabela1[[#This Row],[Valor Pago]]</f>
        <v>#VALUE!</v>
      </c>
      <c r="F36" s="11" t="e">
        <f t="shared" si="1"/>
        <v>#VALUE!</v>
      </c>
    </row>
    <row r="37" spans="1:6" x14ac:dyDescent="0.25">
      <c r="A37" s="8" t="e">
        <f>Tabela1[[#This Row],[Vencimento]]</f>
        <v>#VALUE!</v>
      </c>
      <c r="B37" s="8" t="e">
        <f>Tabela1[[#This Row],[Data do Pagamento]]</f>
        <v>#VALUE!</v>
      </c>
      <c r="C37" t="e">
        <f t="shared" si="0"/>
        <v>#VALUE!</v>
      </c>
      <c r="D37" s="10" t="e">
        <f>Tabela1[[#This Row],[Valor]]</f>
        <v>#VALUE!</v>
      </c>
      <c r="E37" s="10" t="e">
        <f>Tabela1[[#This Row],[Valor Pago]]</f>
        <v>#VALUE!</v>
      </c>
      <c r="F37" s="11" t="e">
        <f t="shared" si="1"/>
        <v>#VALUE!</v>
      </c>
    </row>
    <row r="38" spans="1:6" x14ac:dyDescent="0.25">
      <c r="A38" s="8" t="e">
        <f>Tabela1[[#This Row],[Vencimento]]</f>
        <v>#VALUE!</v>
      </c>
      <c r="B38" s="8" t="e">
        <f>Tabela1[[#This Row],[Data do Pagamento]]</f>
        <v>#VALUE!</v>
      </c>
      <c r="C38" t="e">
        <f t="shared" si="0"/>
        <v>#VALUE!</v>
      </c>
      <c r="D38" s="10" t="e">
        <f>Tabela1[[#This Row],[Valor]]</f>
        <v>#VALUE!</v>
      </c>
      <c r="E38" s="10" t="e">
        <f>Tabela1[[#This Row],[Valor Pago]]</f>
        <v>#VALUE!</v>
      </c>
      <c r="F38" s="11" t="e">
        <f t="shared" si="1"/>
        <v>#VALUE!</v>
      </c>
    </row>
    <row r="39" spans="1:6" x14ac:dyDescent="0.25">
      <c r="A39" s="8" t="e">
        <f>Tabela1[[#This Row],[Vencimento]]</f>
        <v>#VALUE!</v>
      </c>
      <c r="B39" s="8" t="e">
        <f>Tabela1[[#This Row],[Data do Pagamento]]</f>
        <v>#VALUE!</v>
      </c>
      <c r="C39" t="e">
        <f t="shared" si="0"/>
        <v>#VALUE!</v>
      </c>
      <c r="D39" s="10" t="e">
        <f>Tabela1[[#This Row],[Valor]]</f>
        <v>#VALUE!</v>
      </c>
      <c r="E39" s="10" t="e">
        <f>Tabela1[[#This Row],[Valor Pago]]</f>
        <v>#VALUE!</v>
      </c>
      <c r="F39" s="11" t="e">
        <f t="shared" si="1"/>
        <v>#VALUE!</v>
      </c>
    </row>
    <row r="40" spans="1:6" x14ac:dyDescent="0.25">
      <c r="A40" s="8" t="e">
        <f>Tabela1[[#This Row],[Vencimento]]</f>
        <v>#VALUE!</v>
      </c>
      <c r="B40" s="8" t="e">
        <f>Tabela1[[#This Row],[Data do Pagamento]]</f>
        <v>#VALUE!</v>
      </c>
      <c r="C40" t="e">
        <f t="shared" si="0"/>
        <v>#VALUE!</v>
      </c>
      <c r="D40" s="10" t="e">
        <f>Tabela1[[#This Row],[Valor]]</f>
        <v>#VALUE!</v>
      </c>
      <c r="E40" s="10" t="e">
        <f>Tabela1[[#This Row],[Valor Pago]]</f>
        <v>#VALUE!</v>
      </c>
      <c r="F40" s="11" t="e">
        <f t="shared" si="1"/>
        <v>#VALUE!</v>
      </c>
    </row>
    <row r="41" spans="1:6" x14ac:dyDescent="0.25">
      <c r="A41" s="8" t="e">
        <f>Tabela1[[#This Row],[Vencimento]]</f>
        <v>#VALUE!</v>
      </c>
      <c r="B41" s="8" t="e">
        <f>Tabela1[[#This Row],[Data do Pagamento]]</f>
        <v>#VALUE!</v>
      </c>
      <c r="C41" t="e">
        <f t="shared" si="0"/>
        <v>#VALUE!</v>
      </c>
      <c r="D41" s="10" t="e">
        <f>Tabela1[[#This Row],[Valor]]</f>
        <v>#VALUE!</v>
      </c>
      <c r="E41" s="10" t="e">
        <f>Tabela1[[#This Row],[Valor Pago]]</f>
        <v>#VALUE!</v>
      </c>
      <c r="F41" s="11" t="e">
        <f t="shared" si="1"/>
        <v>#VALUE!</v>
      </c>
    </row>
    <row r="42" spans="1:6" x14ac:dyDescent="0.25">
      <c r="A42" s="8" t="e">
        <f>Tabela1[[#This Row],[Vencimento]]</f>
        <v>#VALUE!</v>
      </c>
      <c r="B42" s="8" t="e">
        <f>Tabela1[[#This Row],[Data do Pagamento]]</f>
        <v>#VALUE!</v>
      </c>
      <c r="C42" t="e">
        <f t="shared" si="0"/>
        <v>#VALUE!</v>
      </c>
      <c r="D42" s="10" t="e">
        <f>Tabela1[[#This Row],[Valor]]</f>
        <v>#VALUE!</v>
      </c>
      <c r="E42" s="10" t="e">
        <f>Tabela1[[#This Row],[Valor Pago]]</f>
        <v>#VALUE!</v>
      </c>
      <c r="F42" s="11" t="e">
        <f t="shared" si="1"/>
        <v>#VALUE!</v>
      </c>
    </row>
    <row r="43" spans="1:6" x14ac:dyDescent="0.25">
      <c r="A43" s="8" t="e">
        <f>Tabela1[[#This Row],[Vencimento]]</f>
        <v>#VALUE!</v>
      </c>
      <c r="B43" s="8" t="e">
        <f>Tabela1[[#This Row],[Data do Pagamento]]</f>
        <v>#VALUE!</v>
      </c>
      <c r="C43" t="e">
        <f t="shared" si="0"/>
        <v>#VALUE!</v>
      </c>
      <c r="D43" s="10" t="e">
        <f>Tabela1[[#This Row],[Valor]]</f>
        <v>#VALUE!</v>
      </c>
      <c r="E43" s="10" t="e">
        <f>Tabela1[[#This Row],[Valor Pago]]</f>
        <v>#VALUE!</v>
      </c>
      <c r="F43" s="11" t="e">
        <f t="shared" si="1"/>
        <v>#VALUE!</v>
      </c>
    </row>
    <row r="44" spans="1:6" x14ac:dyDescent="0.25">
      <c r="A44" s="8" t="e">
        <f>Tabela1[[#This Row],[Vencimento]]</f>
        <v>#VALUE!</v>
      </c>
      <c r="B44" s="8" t="e">
        <f>Tabela1[[#This Row],[Data do Pagamento]]</f>
        <v>#VALUE!</v>
      </c>
      <c r="C44" t="e">
        <f t="shared" si="0"/>
        <v>#VALUE!</v>
      </c>
      <c r="D44" s="10" t="e">
        <f>Tabela1[[#This Row],[Valor]]</f>
        <v>#VALUE!</v>
      </c>
      <c r="E44" s="10" t="e">
        <f>Tabela1[[#This Row],[Valor Pago]]</f>
        <v>#VALUE!</v>
      </c>
      <c r="F44" s="11" t="e">
        <f t="shared" si="1"/>
        <v>#VALUE!</v>
      </c>
    </row>
    <row r="45" spans="1:6" x14ac:dyDescent="0.25">
      <c r="A45" s="8" t="e">
        <f>Tabela1[[#This Row],[Vencimento]]</f>
        <v>#VALUE!</v>
      </c>
      <c r="B45" s="8" t="e">
        <f>Tabela1[[#This Row],[Data do Pagamento]]</f>
        <v>#VALUE!</v>
      </c>
      <c r="C45" t="e">
        <f t="shared" si="0"/>
        <v>#VALUE!</v>
      </c>
      <c r="D45" s="10" t="e">
        <f>Tabela1[[#This Row],[Valor]]</f>
        <v>#VALUE!</v>
      </c>
      <c r="E45" s="10" t="e">
        <f>Tabela1[[#This Row],[Valor Pago]]</f>
        <v>#VALUE!</v>
      </c>
      <c r="F45" s="11" t="e">
        <f t="shared" si="1"/>
        <v>#VALUE!</v>
      </c>
    </row>
    <row r="46" spans="1:6" x14ac:dyDescent="0.25">
      <c r="A46" s="8" t="e">
        <f>Tabela1[[#This Row],[Vencimento]]</f>
        <v>#VALUE!</v>
      </c>
      <c r="B46" s="8" t="e">
        <f>Tabela1[[#This Row],[Data do Pagamento]]</f>
        <v>#VALUE!</v>
      </c>
      <c r="C46" t="e">
        <f t="shared" si="0"/>
        <v>#VALUE!</v>
      </c>
      <c r="D46" s="10" t="e">
        <f>Tabela1[[#This Row],[Valor]]</f>
        <v>#VALUE!</v>
      </c>
      <c r="E46" s="10" t="e">
        <f>Tabela1[[#This Row],[Valor Pago]]</f>
        <v>#VALUE!</v>
      </c>
      <c r="F46" s="11" t="e">
        <f t="shared" si="1"/>
        <v>#VALUE!</v>
      </c>
    </row>
    <row r="47" spans="1:6" x14ac:dyDescent="0.25">
      <c r="A47" s="8" t="e">
        <f>Tabela1[[#This Row],[Vencimento]]</f>
        <v>#VALUE!</v>
      </c>
      <c r="B47" s="8" t="e">
        <f>Tabela1[[#This Row],[Data do Pagamento]]</f>
        <v>#VALUE!</v>
      </c>
      <c r="C47" t="e">
        <f t="shared" si="0"/>
        <v>#VALUE!</v>
      </c>
      <c r="D47" s="10" t="e">
        <f>Tabela1[[#This Row],[Valor]]</f>
        <v>#VALUE!</v>
      </c>
      <c r="E47" s="10" t="e">
        <f>Tabela1[[#This Row],[Valor Pago]]</f>
        <v>#VALUE!</v>
      </c>
      <c r="F47" s="11" t="e">
        <f t="shared" si="1"/>
        <v>#VALUE!</v>
      </c>
    </row>
    <row r="48" spans="1:6" x14ac:dyDescent="0.25">
      <c r="A48" s="8" t="e">
        <f>Tabela1[[#This Row],[Vencimento]]</f>
        <v>#VALUE!</v>
      </c>
      <c r="B48" s="8" t="e">
        <f>Tabela1[[#This Row],[Data do Pagamento]]</f>
        <v>#VALUE!</v>
      </c>
      <c r="C48" t="e">
        <f t="shared" si="0"/>
        <v>#VALUE!</v>
      </c>
      <c r="D48" s="10" t="e">
        <f>Tabela1[[#This Row],[Valor]]</f>
        <v>#VALUE!</v>
      </c>
      <c r="E48" s="10" t="e">
        <f>Tabela1[[#This Row],[Valor Pago]]</f>
        <v>#VALUE!</v>
      </c>
      <c r="F48" s="11" t="e">
        <f t="shared" si="1"/>
        <v>#VALUE!</v>
      </c>
    </row>
    <row r="49" spans="1:6" x14ac:dyDescent="0.25">
      <c r="A49" s="8" t="e">
        <f>Tabela1[[#This Row],[Vencimento]]</f>
        <v>#VALUE!</v>
      </c>
      <c r="B49" s="8" t="e">
        <f>Tabela1[[#This Row],[Data do Pagamento]]</f>
        <v>#VALUE!</v>
      </c>
      <c r="C49" t="e">
        <f t="shared" si="0"/>
        <v>#VALUE!</v>
      </c>
      <c r="D49" s="10" t="e">
        <f>Tabela1[[#This Row],[Valor]]</f>
        <v>#VALUE!</v>
      </c>
      <c r="E49" s="10" t="e">
        <f>Tabela1[[#This Row],[Valor Pago]]</f>
        <v>#VALUE!</v>
      </c>
      <c r="F49" s="11" t="e">
        <f t="shared" si="1"/>
        <v>#VALUE!</v>
      </c>
    </row>
    <row r="50" spans="1:6" x14ac:dyDescent="0.25">
      <c r="A50" s="8" t="e">
        <f>Tabela1[[#This Row],[Vencimento]]</f>
        <v>#VALUE!</v>
      </c>
      <c r="B50" s="8" t="e">
        <f>Tabela1[[#This Row],[Data do Pagamento]]</f>
        <v>#VALUE!</v>
      </c>
      <c r="C50" t="e">
        <f t="shared" si="0"/>
        <v>#VALUE!</v>
      </c>
      <c r="D50" s="10" t="e">
        <f>Tabela1[[#This Row],[Valor]]</f>
        <v>#VALUE!</v>
      </c>
      <c r="E50" s="10" t="e">
        <f>Tabela1[[#This Row],[Valor Pago]]</f>
        <v>#VALUE!</v>
      </c>
      <c r="F50" s="11" t="e">
        <f t="shared" si="1"/>
        <v>#VALUE!</v>
      </c>
    </row>
    <row r="51" spans="1:6" x14ac:dyDescent="0.25">
      <c r="A51" s="8" t="e">
        <f>Tabela1[[#This Row],[Vencimento]]</f>
        <v>#VALUE!</v>
      </c>
      <c r="B51" s="8" t="e">
        <f>Tabela1[[#This Row],[Data do Pagamento]]</f>
        <v>#VALUE!</v>
      </c>
      <c r="C51" t="e">
        <f t="shared" si="0"/>
        <v>#VALUE!</v>
      </c>
      <c r="D51" s="10" t="e">
        <f>Tabela1[[#This Row],[Valor]]</f>
        <v>#VALUE!</v>
      </c>
      <c r="E51" s="10" t="e">
        <f>Tabela1[[#This Row],[Valor Pago]]</f>
        <v>#VALUE!</v>
      </c>
      <c r="F51" s="11" t="e">
        <f t="shared" si="1"/>
        <v>#VALUE!</v>
      </c>
    </row>
    <row r="52" spans="1:6" x14ac:dyDescent="0.25">
      <c r="A52" s="8" t="e">
        <f>Tabela1[[#This Row],[Vencimento]]</f>
        <v>#VALUE!</v>
      </c>
      <c r="B52" s="8" t="e">
        <f>Tabela1[[#This Row],[Data do Pagamento]]</f>
        <v>#VALUE!</v>
      </c>
      <c r="C52" t="e">
        <f t="shared" si="0"/>
        <v>#VALUE!</v>
      </c>
      <c r="D52" s="10" t="e">
        <f>Tabela1[[#This Row],[Valor]]</f>
        <v>#VALUE!</v>
      </c>
      <c r="E52" s="10" t="e">
        <f>Tabela1[[#This Row],[Valor Pago]]</f>
        <v>#VALUE!</v>
      </c>
      <c r="F52" s="11" t="e">
        <f t="shared" si="1"/>
        <v>#VALUE!</v>
      </c>
    </row>
    <row r="53" spans="1:6" x14ac:dyDescent="0.25">
      <c r="A53" s="8" t="e">
        <f>Tabela1[[#This Row],[Vencimento]]</f>
        <v>#VALUE!</v>
      </c>
      <c r="B53" s="8" t="e">
        <f>Tabela1[[#This Row],[Data do Pagamento]]</f>
        <v>#VALUE!</v>
      </c>
      <c r="C53" t="e">
        <f t="shared" si="0"/>
        <v>#VALUE!</v>
      </c>
      <c r="D53" s="10" t="e">
        <f>Tabela1[[#This Row],[Valor]]</f>
        <v>#VALUE!</v>
      </c>
      <c r="E53" s="10" t="e">
        <f>Tabela1[[#This Row],[Valor Pago]]</f>
        <v>#VALUE!</v>
      </c>
      <c r="F53" s="11" t="e">
        <f t="shared" si="1"/>
        <v>#VALUE!</v>
      </c>
    </row>
    <row r="54" spans="1:6" x14ac:dyDescent="0.25">
      <c r="A54" s="8" t="e">
        <f>Tabela1[[#This Row],[Vencimento]]</f>
        <v>#VALUE!</v>
      </c>
      <c r="B54" s="8" t="e">
        <f>Tabela1[[#This Row],[Data do Pagamento]]</f>
        <v>#VALUE!</v>
      </c>
      <c r="C54" t="e">
        <f t="shared" si="0"/>
        <v>#VALUE!</v>
      </c>
      <c r="D54" s="10" t="e">
        <f>Tabela1[[#This Row],[Valor]]</f>
        <v>#VALUE!</v>
      </c>
      <c r="E54" s="10" t="e">
        <f>Tabela1[[#This Row],[Valor Pago]]</f>
        <v>#VALUE!</v>
      </c>
      <c r="F54" s="11" t="e">
        <f t="shared" si="1"/>
        <v>#VALUE!</v>
      </c>
    </row>
    <row r="55" spans="1:6" x14ac:dyDescent="0.25">
      <c r="A55" s="8" t="e">
        <f>Tabela1[[#This Row],[Vencimento]]</f>
        <v>#VALUE!</v>
      </c>
      <c r="B55" s="8" t="e">
        <f>Tabela1[[#This Row],[Data do Pagamento]]</f>
        <v>#VALUE!</v>
      </c>
      <c r="C55" t="e">
        <f t="shared" si="0"/>
        <v>#VALUE!</v>
      </c>
      <c r="D55" s="10" t="e">
        <f>Tabela1[[#This Row],[Valor]]</f>
        <v>#VALUE!</v>
      </c>
      <c r="E55" s="10" t="e">
        <f>Tabela1[[#This Row],[Valor Pago]]</f>
        <v>#VALUE!</v>
      </c>
      <c r="F55" s="11" t="e">
        <f t="shared" si="1"/>
        <v>#VALUE!</v>
      </c>
    </row>
    <row r="56" spans="1:6" x14ac:dyDescent="0.25">
      <c r="B56" s="9"/>
      <c r="C56">
        <f t="shared" si="0"/>
        <v>0</v>
      </c>
      <c r="D56" s="10" t="e">
        <f>Tabela1[[#This Row],[Valor]]</f>
        <v>#VALUE!</v>
      </c>
      <c r="E56" s="10" t="e">
        <f>Tabela1[[#This Row],[Valor Pago]]</f>
        <v>#VALUE!</v>
      </c>
      <c r="F56" s="11" t="e">
        <f t="shared" si="1"/>
        <v>#VALUE!</v>
      </c>
    </row>
    <row r="57" spans="1:6" x14ac:dyDescent="0.25">
      <c r="B57" s="8"/>
      <c r="C57">
        <f t="shared" si="0"/>
        <v>0</v>
      </c>
      <c r="D57" s="10" t="e">
        <f>Tabela1[[#This Row],[Valor]]</f>
        <v>#VALUE!</v>
      </c>
      <c r="E57" s="10" t="e">
        <f>Tabela1[[#This Row],[Valor Pago]]</f>
        <v>#VALUE!</v>
      </c>
      <c r="F57" s="11" t="e">
        <f t="shared" si="1"/>
        <v>#VALUE!</v>
      </c>
    </row>
    <row r="58" spans="1:6" x14ac:dyDescent="0.25">
      <c r="B58" s="8"/>
      <c r="C58">
        <f t="shared" si="0"/>
        <v>0</v>
      </c>
      <c r="D58" s="10" t="e">
        <f>Tabela1[[#This Row],[Valor]]</f>
        <v>#VALUE!</v>
      </c>
      <c r="E58" s="10" t="e">
        <f>Tabela1[[#This Row],[Valor Pago]]</f>
        <v>#VALUE!</v>
      </c>
      <c r="F58" s="11" t="e">
        <f t="shared" si="1"/>
        <v>#VALUE!</v>
      </c>
    </row>
    <row r="59" spans="1:6" x14ac:dyDescent="0.25">
      <c r="B59" s="8"/>
      <c r="C59">
        <f t="shared" si="0"/>
        <v>0</v>
      </c>
      <c r="D59" s="10" t="e">
        <f>Tabela1[[#This Row],[Valor]]</f>
        <v>#VALUE!</v>
      </c>
      <c r="E59" s="10" t="e">
        <f>Tabela1[[#This Row],[Valor Pago]]</f>
        <v>#VALUE!</v>
      </c>
      <c r="F59" s="11" t="e">
        <f t="shared" si="1"/>
        <v>#VALUE!</v>
      </c>
    </row>
    <row r="60" spans="1:6" x14ac:dyDescent="0.25">
      <c r="A60" s="8" t="e">
        <f>Tabela1[[#This Row],[Vencimento]]</f>
        <v>#VALUE!</v>
      </c>
      <c r="B60" s="8" t="e">
        <f>Tabela1[[#This Row],[Data do Pagamento]]</f>
        <v>#VALUE!</v>
      </c>
      <c r="C60" t="e">
        <f t="shared" si="0"/>
        <v>#VALUE!</v>
      </c>
      <c r="D60" s="10" t="e">
        <f>Tabela1[[#This Row],[Valor]]</f>
        <v>#VALUE!</v>
      </c>
      <c r="E60" s="10" t="e">
        <f>Tabela1[[#This Row],[Valor Pago]]</f>
        <v>#VALUE!</v>
      </c>
      <c r="F60" s="11" t="e">
        <f t="shared" si="1"/>
        <v>#VALUE!</v>
      </c>
    </row>
    <row r="61" spans="1:6" x14ac:dyDescent="0.25">
      <c r="B61" s="8"/>
      <c r="C61">
        <f t="shared" si="0"/>
        <v>0</v>
      </c>
      <c r="D61" s="10" t="e">
        <f>Tabela1[[#This Row],[Valor]]</f>
        <v>#VALUE!</v>
      </c>
      <c r="E61" s="10" t="e">
        <f>Tabela1[[#This Row],[Valor Pago]]</f>
        <v>#VALUE!</v>
      </c>
      <c r="F61" s="11" t="e">
        <f t="shared" si="1"/>
        <v>#VALUE!</v>
      </c>
    </row>
    <row r="62" spans="1:6" x14ac:dyDescent="0.25">
      <c r="A62" s="8" t="e">
        <f>Tabela1[[#This Row],[Vencimento]]</f>
        <v>#VALUE!</v>
      </c>
      <c r="B62" s="8" t="e">
        <f>Tabela1[[#This Row],[Data do Pagamento]]</f>
        <v>#VALUE!</v>
      </c>
      <c r="C62" t="e">
        <f t="shared" si="0"/>
        <v>#VALUE!</v>
      </c>
      <c r="D62" s="10" t="e">
        <f>Tabela1[[#This Row],[Valor]]</f>
        <v>#VALUE!</v>
      </c>
      <c r="E62" s="10" t="e">
        <f>Tabela1[[#This Row],[Valor Pago]]</f>
        <v>#VALUE!</v>
      </c>
      <c r="F62" s="11" t="e">
        <f t="shared" si="1"/>
        <v>#VALUE!</v>
      </c>
    </row>
    <row r="63" spans="1:6" x14ac:dyDescent="0.25">
      <c r="A63" s="8" t="e">
        <f>Tabela1[[#This Row],[Vencimento]]</f>
        <v>#VALUE!</v>
      </c>
      <c r="B63" s="8" t="e">
        <f>Tabela1[[#This Row],[Data do Pagamento]]</f>
        <v>#VALUE!</v>
      </c>
      <c r="C63" t="e">
        <f t="shared" si="0"/>
        <v>#VALUE!</v>
      </c>
      <c r="D63" s="10" t="e">
        <f>Tabela1[[#This Row],[Valor]]</f>
        <v>#VALUE!</v>
      </c>
      <c r="E63" s="10" t="e">
        <f>Tabela1[[#This Row],[Valor Pago]]</f>
        <v>#VALUE!</v>
      </c>
      <c r="F63" s="11" t="e">
        <f t="shared" si="1"/>
        <v>#VALUE!</v>
      </c>
    </row>
    <row r="64" spans="1:6" x14ac:dyDescent="0.25">
      <c r="B64" s="8"/>
      <c r="C64">
        <f t="shared" si="0"/>
        <v>0</v>
      </c>
      <c r="D64" s="10" t="e">
        <f>Tabela1[[#This Row],[Valor]]</f>
        <v>#VALUE!</v>
      </c>
      <c r="E64" s="10" t="e">
        <f>Tabela1[[#This Row],[Valor Pago]]</f>
        <v>#VALUE!</v>
      </c>
      <c r="F64" s="11" t="e">
        <f t="shared" si="1"/>
        <v>#VALUE!</v>
      </c>
    </row>
    <row r="65" spans="1:6" x14ac:dyDescent="0.25">
      <c r="B65" s="8"/>
      <c r="C65">
        <f t="shared" si="0"/>
        <v>0</v>
      </c>
      <c r="D65" s="10" t="e">
        <f>Tabela1[[#This Row],[Valor]]</f>
        <v>#VALUE!</v>
      </c>
      <c r="E65" s="10" t="e">
        <f>Tabela1[[#This Row],[Valor Pago]]</f>
        <v>#VALUE!</v>
      </c>
      <c r="F65" s="11" t="e">
        <f t="shared" si="1"/>
        <v>#VALUE!</v>
      </c>
    </row>
    <row r="66" spans="1:6" x14ac:dyDescent="0.25">
      <c r="A66" s="8" t="e">
        <f>Tabela1[[#This Row],[Vencimento]]</f>
        <v>#VALUE!</v>
      </c>
      <c r="B66" s="8" t="e">
        <f>Tabela1[[#This Row],[Data do Pagamento]]</f>
        <v>#VALUE!</v>
      </c>
      <c r="C66" t="e">
        <f t="shared" si="0"/>
        <v>#VALUE!</v>
      </c>
      <c r="D66" s="10" t="e">
        <f>Tabela1[[#This Row],[Valor]]</f>
        <v>#VALUE!</v>
      </c>
      <c r="E66" s="10" t="e">
        <f>Tabela1[[#This Row],[Valor Pago]]</f>
        <v>#VALUE!</v>
      </c>
      <c r="F66" s="11" t="e">
        <f t="shared" si="1"/>
        <v>#VALUE!</v>
      </c>
    </row>
    <row r="67" spans="1:6" x14ac:dyDescent="0.25">
      <c r="B67" s="8"/>
    </row>
    <row r="68" spans="1:6" x14ac:dyDescent="0.25">
      <c r="B68" s="8"/>
    </row>
    <row r="69" spans="1:6" x14ac:dyDescent="0.25">
      <c r="B69" s="8"/>
    </row>
    <row r="70" spans="1:6" x14ac:dyDescent="0.25">
      <c r="B70" s="8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CONTAS A PAGAR</vt:lpstr>
      <vt:lpstr>ENTRADAS</vt:lpstr>
      <vt:lpstr>CONTROLE DE ENTRADAS</vt:lpstr>
      <vt:lpstr>SAIDA AVULSA</vt:lpstr>
      <vt:lpstr>Plan1</vt:lpstr>
      <vt:lpstr>'CONTAS A PAGAR'!Area_de_impressao</vt:lpstr>
      <vt:lpstr>'CONTAS A PAGAR'!Banco_de_dados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 - Ambientes Planejados</dc:creator>
  <cp:lastModifiedBy>erasmo junior</cp:lastModifiedBy>
  <cp:lastPrinted>2021-06-02T23:14:05Z</cp:lastPrinted>
  <dcterms:created xsi:type="dcterms:W3CDTF">2018-03-20T18:48:21Z</dcterms:created>
  <dcterms:modified xsi:type="dcterms:W3CDTF">2021-06-05T00:15:39Z</dcterms:modified>
</cp:coreProperties>
</file>