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5520" yWindow="464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2" l="1"/>
  <c r="E46" i="2"/>
  <c r="E47" i="2"/>
  <c r="E48" i="2"/>
  <c r="E49" i="2"/>
  <c r="E50" i="2"/>
  <c r="I45" i="2"/>
  <c r="I46" i="2"/>
  <c r="I47" i="2"/>
  <c r="I48" i="2"/>
  <c r="I49" i="2"/>
  <c r="I50" i="2"/>
  <c r="H50" i="2"/>
  <c r="J50" i="2"/>
  <c r="H49" i="2"/>
  <c r="J49" i="2"/>
  <c r="H48" i="2"/>
  <c r="J48" i="2"/>
  <c r="H47" i="2"/>
  <c r="J47" i="2"/>
  <c r="H46" i="2"/>
  <c r="J46" i="2"/>
  <c r="E42" i="2"/>
  <c r="E43" i="2"/>
  <c r="E44" i="2"/>
  <c r="I42" i="2"/>
  <c r="I43" i="2"/>
  <c r="I44" i="2"/>
  <c r="H44" i="2"/>
  <c r="J44" i="2"/>
  <c r="H43" i="2"/>
  <c r="J43" i="2"/>
  <c r="E37" i="2"/>
  <c r="E38" i="2"/>
  <c r="E39" i="2"/>
  <c r="E40" i="2"/>
  <c r="E41" i="2"/>
  <c r="I37" i="2"/>
  <c r="I38" i="2"/>
  <c r="I39" i="2"/>
  <c r="I40" i="2"/>
  <c r="I41" i="2"/>
  <c r="H41" i="2"/>
  <c r="J41" i="2"/>
  <c r="H40" i="2"/>
  <c r="J40" i="2"/>
  <c r="H39" i="2"/>
  <c r="J39" i="2"/>
  <c r="H38" i="2"/>
  <c r="J38" i="2"/>
  <c r="E33" i="2"/>
  <c r="E34" i="2"/>
  <c r="E35" i="2"/>
  <c r="E36" i="2"/>
  <c r="I33" i="2"/>
  <c r="I34" i="2"/>
  <c r="I35" i="2"/>
  <c r="I36" i="2"/>
  <c r="H36" i="2"/>
  <c r="J36" i="2"/>
  <c r="H35" i="2"/>
  <c r="J35" i="2"/>
  <c r="H34" i="2"/>
  <c r="J34" i="2"/>
  <c r="E30" i="2"/>
  <c r="E31" i="2"/>
  <c r="E32" i="2"/>
  <c r="I30" i="2"/>
  <c r="I31" i="2"/>
  <c r="I32" i="2"/>
  <c r="H32" i="2"/>
  <c r="J32" i="2"/>
  <c r="H31" i="2"/>
  <c r="J31" i="2"/>
  <c r="E24" i="2"/>
  <c r="E25" i="2"/>
  <c r="E26" i="2"/>
  <c r="E27" i="2"/>
  <c r="E28" i="2"/>
  <c r="E29" i="2"/>
  <c r="I24" i="2"/>
  <c r="I25" i="2"/>
  <c r="I26" i="2"/>
  <c r="I27" i="2"/>
  <c r="I28" i="2"/>
  <c r="I29" i="2"/>
  <c r="H29" i="2"/>
  <c r="J29" i="2"/>
  <c r="H28" i="2"/>
  <c r="J28" i="2"/>
  <c r="H27" i="2"/>
  <c r="J27" i="2"/>
  <c r="H26" i="2"/>
  <c r="J26" i="2"/>
  <c r="H25" i="2"/>
  <c r="J25" i="2"/>
  <c r="E19" i="2"/>
  <c r="E20" i="2"/>
  <c r="E21" i="2"/>
  <c r="E22" i="2"/>
  <c r="E23" i="2"/>
  <c r="I19" i="2"/>
  <c r="I20" i="2"/>
  <c r="I21" i="2"/>
  <c r="I22" i="2"/>
  <c r="I23" i="2"/>
  <c r="H23" i="2"/>
  <c r="J23" i="2"/>
  <c r="H22" i="2"/>
  <c r="J22" i="2"/>
  <c r="H21" i="2"/>
  <c r="J21" i="2"/>
  <c r="H20" i="2"/>
  <c r="J20" i="2"/>
  <c r="H45" i="2"/>
  <c r="J45" i="2"/>
  <c r="H42" i="2"/>
  <c r="J42" i="2"/>
  <c r="H37" i="2"/>
  <c r="J37" i="2"/>
  <c r="H33" i="2"/>
  <c r="J33" i="2"/>
  <c r="H30" i="2"/>
  <c r="J30" i="2"/>
  <c r="H24" i="2"/>
  <c r="J24" i="2"/>
  <c r="H19" i="2"/>
  <c r="J19" i="2"/>
  <c r="E15" i="2"/>
  <c r="E16" i="2"/>
  <c r="E17" i="2"/>
  <c r="E18" i="2"/>
  <c r="I15" i="2"/>
  <c r="I16" i="2"/>
  <c r="I17" i="2"/>
  <c r="I18" i="2"/>
  <c r="H18" i="2"/>
  <c r="J18" i="2"/>
  <c r="H17" i="2"/>
  <c r="J17" i="2"/>
  <c r="H16" i="2"/>
  <c r="J16" i="2"/>
  <c r="H15" i="2"/>
  <c r="J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</calcChain>
</file>

<file path=xl/sharedStrings.xml><?xml version="1.0" encoding="utf-8"?>
<sst xmlns="http://schemas.openxmlformats.org/spreadsheetml/2006/main" count="63" uniqueCount="44">
  <si>
    <t>LAYER</t>
  </si>
  <si>
    <t>ROW</t>
  </si>
  <si>
    <t>COL.</t>
  </si>
  <si>
    <t>STREAM</t>
  </si>
  <si>
    <t>RCH.</t>
  </si>
  <si>
    <t>FLOW INTO</t>
  </si>
  <si>
    <t>FLOW TO</t>
  </si>
  <si>
    <t>FLOW OUT OF</t>
  </si>
  <si>
    <t>OVRLND.</t>
  </si>
  <si>
    <t>DIRECT</t>
  </si>
  <si>
    <t>STREAMBED</t>
  </si>
  <si>
    <t>SEG.NO.</t>
  </si>
  <si>
    <t>NO.</t>
  </si>
  <si>
    <t>STRM. RCH.</t>
  </si>
  <si>
    <t>AQUIFER</t>
  </si>
  <si>
    <t>RUNOFF</t>
  </si>
  <si>
    <t>PRECIP</t>
  </si>
  <si>
    <t>ET</t>
  </si>
  <si>
    <t>HEAD</t>
  </si>
  <si>
    <t>DEPTH</t>
  </si>
  <si>
    <t>WIDTH</t>
  </si>
  <si>
    <t>CONDCTNC.</t>
  </si>
  <si>
    <t>GRADIENT</t>
  </si>
  <si>
    <t>SEGMENT</t>
  </si>
  <si>
    <t>BED</t>
  </si>
  <si>
    <t>HYD. COND.</t>
  </si>
  <si>
    <t>THICKNESS</t>
  </si>
  <si>
    <t>ELEV.-</t>
  </si>
  <si>
    <t>TOP OF BED</t>
  </si>
  <si>
    <t>OF STREAM</t>
  </si>
  <si>
    <t>ROUGHNESS</t>
  </si>
  <si>
    <t>No.</t>
  </si>
  <si>
    <t>UPPER</t>
  </si>
  <si>
    <t>LOWER</t>
  </si>
  <si>
    <t>CHANNEL</t>
  </si>
  <si>
    <t>BANK</t>
  </si>
  <si>
    <t>slope</t>
  </si>
  <si>
    <t>cellx</t>
  </si>
  <si>
    <t>elev</t>
  </si>
  <si>
    <t>hk</t>
  </si>
  <si>
    <t>bthick</t>
  </si>
  <si>
    <t>rough</t>
  </si>
  <si>
    <t>ndiv</t>
  </si>
  <si>
    <t>ndstr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</si>
</sst>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7" formatCode="0.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165" fontId="0" fillId="0" borderId="0" xfId="0" applyNumberFormat="1"/>
    <xf numFmtId="165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R4" sqref="R4:R39"/>
    </sheetView>
  </sheetViews>
  <sheetFormatPr baseColWidth="10" defaultRowHeight="15" x14ac:dyDescent="0"/>
  <cols>
    <col min="14" max="14" width="10.83203125" style="2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3</v>
      </c>
      <c r="M1" t="s">
        <v>3</v>
      </c>
      <c r="N1" s="2" t="s">
        <v>3</v>
      </c>
      <c r="O1" t="s">
        <v>10</v>
      </c>
      <c r="P1" t="s">
        <v>10</v>
      </c>
    </row>
    <row r="2" spans="1:18">
      <c r="D2" t="s">
        <v>11</v>
      </c>
      <c r="E2" t="s">
        <v>12</v>
      </c>
      <c r="F2" t="s">
        <v>13</v>
      </c>
      <c r="G2" t="s">
        <v>14</v>
      </c>
      <c r="H2" t="s">
        <v>13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s="2" t="s">
        <v>20</v>
      </c>
      <c r="O2" t="s">
        <v>21</v>
      </c>
      <c r="P2" t="s">
        <v>22</v>
      </c>
    </row>
    <row r="4" spans="1:18">
      <c r="A4">
        <v>1</v>
      </c>
      <c r="B4">
        <v>1</v>
      </c>
      <c r="C4">
        <v>1</v>
      </c>
      <c r="D4">
        <v>1</v>
      </c>
      <c r="E4">
        <v>1</v>
      </c>
      <c r="F4" s="1">
        <v>25</v>
      </c>
      <c r="G4" s="1">
        <v>0.79320999999999997</v>
      </c>
      <c r="H4" s="1">
        <v>24.207000000000001</v>
      </c>
      <c r="I4" s="1">
        <v>0</v>
      </c>
      <c r="J4" s="1">
        <v>0</v>
      </c>
      <c r="K4" s="1">
        <v>0</v>
      </c>
      <c r="L4" s="1">
        <v>1094.22</v>
      </c>
      <c r="M4" s="1">
        <v>1.1739999999999999</v>
      </c>
      <c r="N4" s="2">
        <v>12.98</v>
      </c>
      <c r="O4" s="1">
        <v>0.58420000000000005</v>
      </c>
      <c r="P4" s="1">
        <v>0.4526</v>
      </c>
      <c r="R4" s="3">
        <v>12</v>
      </c>
    </row>
    <row r="5" spans="1:18">
      <c r="A5">
        <v>1</v>
      </c>
      <c r="B5">
        <v>2</v>
      </c>
      <c r="C5">
        <v>2</v>
      </c>
      <c r="D5">
        <v>1</v>
      </c>
      <c r="E5">
        <v>2</v>
      </c>
      <c r="F5" s="1">
        <v>24.207000000000001</v>
      </c>
      <c r="G5" s="1">
        <v>2.1480000000000001</v>
      </c>
      <c r="H5" s="1">
        <v>22.059000000000001</v>
      </c>
      <c r="I5" s="1">
        <v>0</v>
      </c>
      <c r="J5" s="1">
        <v>0</v>
      </c>
      <c r="K5" s="1">
        <v>0</v>
      </c>
      <c r="L5" s="1">
        <v>1089.21</v>
      </c>
      <c r="M5" s="1">
        <v>1.1519999999999999</v>
      </c>
      <c r="N5" s="2">
        <v>12.68</v>
      </c>
      <c r="O5" s="1">
        <v>0.88780000000000003</v>
      </c>
      <c r="P5" s="1">
        <v>0.80649999999999999</v>
      </c>
      <c r="R5" s="3">
        <v>12</v>
      </c>
    </row>
    <row r="6" spans="1:18">
      <c r="A6">
        <v>1</v>
      </c>
      <c r="B6">
        <v>3</v>
      </c>
      <c r="C6">
        <v>3</v>
      </c>
      <c r="D6">
        <v>1</v>
      </c>
      <c r="E6">
        <v>3</v>
      </c>
      <c r="F6" s="1">
        <v>22.059000000000001</v>
      </c>
      <c r="G6" s="1">
        <v>2.9904000000000002</v>
      </c>
      <c r="H6" s="1">
        <v>19.068000000000001</v>
      </c>
      <c r="I6" s="1">
        <v>0</v>
      </c>
      <c r="J6" s="1">
        <v>0</v>
      </c>
      <c r="K6" s="1">
        <v>0</v>
      </c>
      <c r="L6" s="1">
        <v>1083.53</v>
      </c>
      <c r="M6" s="1">
        <v>1.1100000000000001</v>
      </c>
      <c r="N6" s="2">
        <v>12.13</v>
      </c>
      <c r="O6" s="1">
        <v>0.72760000000000002</v>
      </c>
      <c r="P6" s="1">
        <v>1.37</v>
      </c>
      <c r="R6" s="3">
        <v>12</v>
      </c>
    </row>
    <row r="7" spans="1:18">
      <c r="A7">
        <v>1</v>
      </c>
      <c r="B7">
        <v>3</v>
      </c>
      <c r="C7">
        <v>4</v>
      </c>
      <c r="D7">
        <v>1</v>
      </c>
      <c r="E7">
        <v>4</v>
      </c>
      <c r="F7" s="1">
        <v>19.068000000000001</v>
      </c>
      <c r="G7" s="1">
        <v>2.5531999999999999</v>
      </c>
      <c r="H7" s="1">
        <v>16.515000000000001</v>
      </c>
      <c r="I7" s="1">
        <v>0</v>
      </c>
      <c r="J7" s="1">
        <v>0</v>
      </c>
      <c r="K7" s="1">
        <v>0</v>
      </c>
      <c r="L7" s="1">
        <v>1078.47</v>
      </c>
      <c r="M7" s="1">
        <v>1.0629999999999999</v>
      </c>
      <c r="N7" s="2">
        <v>11.32</v>
      </c>
      <c r="O7" s="1">
        <v>0.62839999999999996</v>
      </c>
      <c r="P7" s="1">
        <v>1.3540000000000001</v>
      </c>
      <c r="R7" s="3">
        <v>12</v>
      </c>
    </row>
    <row r="8" spans="1:18">
      <c r="A8">
        <v>1</v>
      </c>
      <c r="B8">
        <v>4</v>
      </c>
      <c r="C8">
        <v>5</v>
      </c>
      <c r="D8">
        <v>2</v>
      </c>
      <c r="E8">
        <v>1</v>
      </c>
      <c r="F8" s="1">
        <v>6.5152000000000001</v>
      </c>
      <c r="G8" s="1">
        <v>2.7056</v>
      </c>
      <c r="H8" s="1">
        <v>3.8096999999999999</v>
      </c>
      <c r="I8" s="1">
        <v>0</v>
      </c>
      <c r="J8" s="1">
        <v>0</v>
      </c>
      <c r="K8" s="1">
        <v>0</v>
      </c>
      <c r="L8" s="1">
        <v>1072.4000000000001</v>
      </c>
      <c r="M8" s="1">
        <v>0.46870000000000001</v>
      </c>
      <c r="N8" s="2">
        <v>12</v>
      </c>
      <c r="O8" s="1">
        <v>0.78</v>
      </c>
      <c r="P8" s="1">
        <v>1.1559999999999999</v>
      </c>
      <c r="R8" s="3">
        <v>12</v>
      </c>
    </row>
    <row r="9" spans="1:18">
      <c r="A9">
        <v>1</v>
      </c>
      <c r="B9">
        <v>5</v>
      </c>
      <c r="C9">
        <v>6</v>
      </c>
      <c r="D9">
        <v>2</v>
      </c>
      <c r="E9">
        <v>2</v>
      </c>
      <c r="F9" s="1">
        <v>3.8096999999999999</v>
      </c>
      <c r="G9" s="1">
        <v>1.9953000000000001</v>
      </c>
      <c r="H9" s="1">
        <v>1.8144</v>
      </c>
      <c r="I9" s="1">
        <v>0</v>
      </c>
      <c r="J9" s="1">
        <v>0</v>
      </c>
      <c r="K9" s="1">
        <v>0</v>
      </c>
      <c r="L9" s="1">
        <v>1066.83</v>
      </c>
      <c r="M9" s="1">
        <v>0.32550000000000001</v>
      </c>
      <c r="N9" s="2">
        <v>12</v>
      </c>
      <c r="O9" s="1">
        <v>0.6</v>
      </c>
      <c r="P9" s="1">
        <v>1.1080000000000001</v>
      </c>
      <c r="R9" s="3">
        <v>12</v>
      </c>
    </row>
    <row r="10" spans="1:18">
      <c r="A10">
        <v>1</v>
      </c>
      <c r="B10">
        <v>6</v>
      </c>
      <c r="C10">
        <v>6</v>
      </c>
      <c r="D10">
        <v>2</v>
      </c>
      <c r="E10">
        <v>3</v>
      </c>
      <c r="F10" s="1">
        <v>1.8144</v>
      </c>
      <c r="G10" s="1">
        <v>1.8144</v>
      </c>
      <c r="H10" s="1">
        <v>0</v>
      </c>
      <c r="I10" s="1">
        <v>0</v>
      </c>
      <c r="J10" s="1">
        <v>0</v>
      </c>
      <c r="K10" s="1">
        <v>0</v>
      </c>
      <c r="L10" s="1">
        <v>1061.8499999999999</v>
      </c>
      <c r="M10" s="1">
        <v>5.6309999999999999E-2</v>
      </c>
      <c r="N10" s="2">
        <v>12</v>
      </c>
      <c r="O10" s="1">
        <v>0.6</v>
      </c>
      <c r="P10" s="1">
        <v>1.0189999999999999</v>
      </c>
      <c r="R10" s="3">
        <v>12</v>
      </c>
    </row>
    <row r="11" spans="1:18">
      <c r="A11">
        <v>1</v>
      </c>
      <c r="B11">
        <v>7</v>
      </c>
      <c r="C11">
        <v>6</v>
      </c>
      <c r="D11">
        <v>2</v>
      </c>
      <c r="E11">
        <v>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1057.08</v>
      </c>
      <c r="M11" s="1">
        <v>0</v>
      </c>
      <c r="N11" s="2">
        <v>12</v>
      </c>
      <c r="O11" s="1">
        <v>0.6</v>
      </c>
      <c r="P11" s="1">
        <v>1</v>
      </c>
      <c r="R11" s="3">
        <v>12</v>
      </c>
    </row>
    <row r="12" spans="1:18">
      <c r="A12">
        <v>1</v>
      </c>
      <c r="B12">
        <v>8</v>
      </c>
      <c r="C12">
        <v>6</v>
      </c>
      <c r="D12">
        <v>2</v>
      </c>
      <c r="E12">
        <v>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1052.3599999999999</v>
      </c>
      <c r="M12" s="1">
        <v>0</v>
      </c>
      <c r="N12" s="2">
        <v>12</v>
      </c>
      <c r="O12" s="1">
        <v>0.6</v>
      </c>
      <c r="P12" s="1">
        <v>1</v>
      </c>
      <c r="R12" s="3">
        <v>12</v>
      </c>
    </row>
    <row r="13" spans="1:18">
      <c r="A13">
        <v>1</v>
      </c>
      <c r="B13">
        <v>3</v>
      </c>
      <c r="C13">
        <v>5</v>
      </c>
      <c r="D13">
        <v>3</v>
      </c>
      <c r="E13">
        <v>1</v>
      </c>
      <c r="F13" s="1">
        <v>10</v>
      </c>
      <c r="G13" s="1">
        <v>2.1901999999999999</v>
      </c>
      <c r="H13" s="1">
        <v>7.8098000000000001</v>
      </c>
      <c r="I13" s="1">
        <v>0</v>
      </c>
      <c r="J13" s="1">
        <v>0</v>
      </c>
      <c r="K13" s="1">
        <v>0</v>
      </c>
      <c r="L13" s="1">
        <v>1075.55</v>
      </c>
      <c r="M13" s="1">
        <v>1.909</v>
      </c>
      <c r="N13" s="2">
        <v>9.6359999999999992</v>
      </c>
      <c r="O13" s="1">
        <v>0.72270000000000001</v>
      </c>
      <c r="P13" s="1">
        <v>1.5149999999999999</v>
      </c>
      <c r="R13" s="3">
        <v>9.6359999999999992</v>
      </c>
    </row>
    <row r="14" spans="1:18">
      <c r="A14">
        <v>1</v>
      </c>
      <c r="B14">
        <v>3</v>
      </c>
      <c r="C14">
        <v>6</v>
      </c>
      <c r="D14">
        <v>3</v>
      </c>
      <c r="E14">
        <v>2</v>
      </c>
      <c r="F14" s="1">
        <v>7.8098000000000001</v>
      </c>
      <c r="G14" s="1">
        <v>1.3765000000000001</v>
      </c>
      <c r="H14" s="1">
        <v>6.4333999999999998</v>
      </c>
      <c r="I14" s="1">
        <v>0</v>
      </c>
      <c r="J14" s="1">
        <v>0</v>
      </c>
      <c r="K14" s="1">
        <v>0</v>
      </c>
      <c r="L14" s="1">
        <v>1072.6400000000001</v>
      </c>
      <c r="M14" s="1">
        <v>1.7270000000000001</v>
      </c>
      <c r="N14" s="2">
        <v>8.9090000000000007</v>
      </c>
      <c r="O14" s="1">
        <v>0.66820000000000002</v>
      </c>
      <c r="P14" s="1">
        <v>1.03</v>
      </c>
      <c r="R14" s="3">
        <v>8.9090000000000007</v>
      </c>
    </row>
    <row r="15" spans="1:18">
      <c r="A15">
        <v>1</v>
      </c>
      <c r="B15">
        <v>3</v>
      </c>
      <c r="C15">
        <v>7</v>
      </c>
      <c r="D15">
        <v>3</v>
      </c>
      <c r="E15">
        <v>3</v>
      </c>
      <c r="F15" s="1">
        <v>6.4333999999999998</v>
      </c>
      <c r="G15" s="1">
        <v>0.42183999999999999</v>
      </c>
      <c r="H15" s="1">
        <v>6.0114999999999998</v>
      </c>
      <c r="I15" s="1">
        <v>0</v>
      </c>
      <c r="J15" s="1">
        <v>0</v>
      </c>
      <c r="K15" s="1">
        <v>0</v>
      </c>
      <c r="L15" s="1">
        <v>1069.8699999999999</v>
      </c>
      <c r="M15" s="1">
        <v>1.5549999999999999</v>
      </c>
      <c r="N15" s="2">
        <v>8.218</v>
      </c>
      <c r="O15" s="1">
        <v>0.55469999999999997</v>
      </c>
      <c r="P15" s="1">
        <v>0.38019999999999998</v>
      </c>
      <c r="R15" s="3">
        <v>8.218</v>
      </c>
    </row>
    <row r="16" spans="1:18">
      <c r="A16">
        <v>1</v>
      </c>
      <c r="B16">
        <v>4</v>
      </c>
      <c r="C16">
        <v>8</v>
      </c>
      <c r="D16">
        <v>3</v>
      </c>
      <c r="E16">
        <v>4</v>
      </c>
      <c r="F16" s="1">
        <v>6.0114999999999998</v>
      </c>
      <c r="G16" s="1">
        <v>0.61051999999999995</v>
      </c>
      <c r="H16" s="1">
        <v>5.4009999999999998</v>
      </c>
      <c r="I16" s="1">
        <v>0</v>
      </c>
      <c r="J16" s="1">
        <v>0</v>
      </c>
      <c r="K16" s="1">
        <v>0</v>
      </c>
      <c r="L16" s="1">
        <v>1066.82</v>
      </c>
      <c r="M16" s="1">
        <v>1.3640000000000001</v>
      </c>
      <c r="N16" s="2">
        <v>7.4550000000000001</v>
      </c>
      <c r="O16" s="1">
        <v>0.67090000000000005</v>
      </c>
      <c r="P16" s="1">
        <v>0.45500000000000002</v>
      </c>
      <c r="R16" s="3">
        <v>7.4550000000000001</v>
      </c>
    </row>
    <row r="17" spans="1:18">
      <c r="A17">
        <v>1</v>
      </c>
      <c r="B17">
        <v>5</v>
      </c>
      <c r="C17">
        <v>8</v>
      </c>
      <c r="D17">
        <v>3</v>
      </c>
      <c r="E17">
        <v>5</v>
      </c>
      <c r="F17" s="1">
        <v>5.4009999999999998</v>
      </c>
      <c r="G17" s="1">
        <v>0.80279999999999996</v>
      </c>
      <c r="H17" s="1">
        <v>4.5982000000000003</v>
      </c>
      <c r="I17" s="1">
        <v>0</v>
      </c>
      <c r="J17" s="1">
        <v>0</v>
      </c>
      <c r="K17" s="1">
        <v>0</v>
      </c>
      <c r="L17" s="1">
        <v>1063.6199999999999</v>
      </c>
      <c r="M17" s="1">
        <v>1.1639999999999999</v>
      </c>
      <c r="N17" s="2">
        <v>6.6550000000000002</v>
      </c>
      <c r="O17" s="1">
        <v>0.49909999999999999</v>
      </c>
      <c r="P17" s="1">
        <v>0.80430000000000001</v>
      </c>
      <c r="R17" s="3">
        <v>6.6550000000000002</v>
      </c>
    </row>
    <row r="18" spans="1:18">
      <c r="A18">
        <v>1</v>
      </c>
      <c r="B18">
        <v>6</v>
      </c>
      <c r="C18">
        <v>8</v>
      </c>
      <c r="D18">
        <v>3</v>
      </c>
      <c r="E18">
        <v>6</v>
      </c>
      <c r="F18" s="1">
        <v>4.5982000000000003</v>
      </c>
      <c r="G18" s="1">
        <v>0.45890999999999998</v>
      </c>
      <c r="H18" s="1">
        <v>4.1393000000000004</v>
      </c>
      <c r="I18" s="1">
        <v>0</v>
      </c>
      <c r="J18" s="1">
        <v>0</v>
      </c>
      <c r="K18" s="1">
        <v>0</v>
      </c>
      <c r="L18" s="1">
        <v>1061.58</v>
      </c>
      <c r="M18" s="1">
        <v>1.036</v>
      </c>
      <c r="N18" s="2">
        <v>6.1449999999999996</v>
      </c>
      <c r="O18" s="1">
        <v>0.18440000000000001</v>
      </c>
      <c r="P18" s="1">
        <v>1.2450000000000001</v>
      </c>
      <c r="R18" s="3">
        <v>6.1449999999999996</v>
      </c>
    </row>
    <row r="19" spans="1:18">
      <c r="A19">
        <v>1</v>
      </c>
      <c r="B19">
        <v>5</v>
      </c>
      <c r="C19">
        <v>10</v>
      </c>
      <c r="D19">
        <v>4</v>
      </c>
      <c r="E19">
        <v>1</v>
      </c>
      <c r="F19" s="1">
        <v>10</v>
      </c>
      <c r="G19" s="1">
        <v>0.90525</v>
      </c>
      <c r="H19" s="1">
        <v>9.0946999999999996</v>
      </c>
      <c r="I19" s="1">
        <v>0</v>
      </c>
      <c r="J19" s="1">
        <v>0</v>
      </c>
      <c r="K19" s="1">
        <v>0</v>
      </c>
      <c r="L19" s="1">
        <v>1078.3499999999999</v>
      </c>
      <c r="M19" s="1">
        <v>0.621</v>
      </c>
      <c r="N19" s="2">
        <v>10</v>
      </c>
      <c r="O19" s="1">
        <v>0.25</v>
      </c>
      <c r="P19" s="1">
        <v>1.2070000000000001</v>
      </c>
      <c r="R19" s="3">
        <v>10</v>
      </c>
    </row>
    <row r="20" spans="1:18">
      <c r="A20">
        <v>1</v>
      </c>
      <c r="B20">
        <v>5</v>
      </c>
      <c r="C20">
        <v>9</v>
      </c>
      <c r="D20">
        <v>4</v>
      </c>
      <c r="E20">
        <v>2</v>
      </c>
      <c r="F20" s="1">
        <v>9.0946999999999996</v>
      </c>
      <c r="G20" s="1">
        <v>1.7835000000000001</v>
      </c>
      <c r="H20" s="1">
        <v>7.3113000000000001</v>
      </c>
      <c r="I20" s="1">
        <v>0</v>
      </c>
      <c r="J20" s="1">
        <v>0</v>
      </c>
      <c r="K20" s="1">
        <v>0</v>
      </c>
      <c r="L20" s="1">
        <v>1071.48</v>
      </c>
      <c r="M20" s="1">
        <v>0.56699999999999995</v>
      </c>
      <c r="N20" s="2">
        <v>10</v>
      </c>
      <c r="O20" s="1">
        <v>0.5</v>
      </c>
      <c r="P20" s="1">
        <v>1.1890000000000001</v>
      </c>
      <c r="R20" s="3">
        <v>10</v>
      </c>
    </row>
    <row r="21" spans="1:18" ht="18" customHeight="1">
      <c r="A21">
        <v>1</v>
      </c>
      <c r="B21">
        <v>6</v>
      </c>
      <c r="C21">
        <v>8</v>
      </c>
      <c r="D21">
        <v>4</v>
      </c>
      <c r="E21">
        <v>3</v>
      </c>
      <c r="F21" s="1">
        <v>7.3113000000000001</v>
      </c>
      <c r="G21" s="1">
        <v>1.2257</v>
      </c>
      <c r="H21" s="1">
        <v>6.0854999999999997</v>
      </c>
      <c r="I21" s="1">
        <v>0</v>
      </c>
      <c r="J21" s="1">
        <v>0</v>
      </c>
      <c r="K21" s="1">
        <v>0</v>
      </c>
      <c r="L21" s="1">
        <v>1063.68</v>
      </c>
      <c r="M21" s="1">
        <v>0.50209999999999999</v>
      </c>
      <c r="N21" s="2">
        <v>10</v>
      </c>
      <c r="O21" s="1">
        <v>0.35</v>
      </c>
      <c r="P21" s="1">
        <v>1.167</v>
      </c>
      <c r="R21" s="3">
        <v>10</v>
      </c>
    </row>
    <row r="22" spans="1:18">
      <c r="A22">
        <v>1</v>
      </c>
      <c r="B22">
        <v>6</v>
      </c>
      <c r="C22">
        <v>8</v>
      </c>
      <c r="D22">
        <v>5</v>
      </c>
      <c r="E22">
        <v>1</v>
      </c>
      <c r="F22" s="1">
        <v>10.225</v>
      </c>
      <c r="G22" s="1">
        <v>-0.25507999999999997</v>
      </c>
      <c r="H22" s="1">
        <v>10.48</v>
      </c>
      <c r="I22" s="1">
        <v>0</v>
      </c>
      <c r="J22" s="1">
        <v>0</v>
      </c>
      <c r="K22" s="1">
        <v>0</v>
      </c>
      <c r="L22" s="1">
        <v>1058.68</v>
      </c>
      <c r="M22" s="1">
        <v>0.67979999999999996</v>
      </c>
      <c r="N22" s="2">
        <v>15.45</v>
      </c>
      <c r="O22" s="1">
        <v>0.61780000000000002</v>
      </c>
      <c r="P22" s="1">
        <v>-0.1376</v>
      </c>
      <c r="R22" s="3">
        <v>15</v>
      </c>
    </row>
    <row r="23" spans="1:18">
      <c r="A23">
        <v>1</v>
      </c>
      <c r="B23">
        <v>7</v>
      </c>
      <c r="C23">
        <v>7</v>
      </c>
      <c r="D23">
        <v>5</v>
      </c>
      <c r="E23">
        <v>2</v>
      </c>
      <c r="F23" s="1">
        <v>10.48</v>
      </c>
      <c r="G23" s="1">
        <v>0.74251999999999996</v>
      </c>
      <c r="H23" s="1">
        <v>9.7373999999999992</v>
      </c>
      <c r="I23" s="1">
        <v>0</v>
      </c>
      <c r="J23" s="1">
        <v>0</v>
      </c>
      <c r="K23" s="1">
        <v>0</v>
      </c>
      <c r="L23" s="1">
        <v>1054.17</v>
      </c>
      <c r="M23" s="1">
        <v>0.67420000000000002</v>
      </c>
      <c r="N23" s="2">
        <v>15.23</v>
      </c>
      <c r="O23" s="1">
        <v>0.76129999999999998</v>
      </c>
      <c r="P23" s="1">
        <v>0.3251</v>
      </c>
      <c r="R23" s="3">
        <v>15</v>
      </c>
    </row>
    <row r="24" spans="1:18">
      <c r="A24">
        <v>1</v>
      </c>
      <c r="B24">
        <v>8</v>
      </c>
      <c r="C24">
        <v>7</v>
      </c>
      <c r="D24">
        <v>5</v>
      </c>
      <c r="E24">
        <v>3</v>
      </c>
      <c r="F24" s="1">
        <v>9.7373999999999992</v>
      </c>
      <c r="G24" s="1">
        <v>1.044</v>
      </c>
      <c r="H24" s="1">
        <v>8.6934000000000005</v>
      </c>
      <c r="I24" s="1">
        <v>0</v>
      </c>
      <c r="J24" s="1">
        <v>0</v>
      </c>
      <c r="K24" s="1">
        <v>0</v>
      </c>
      <c r="L24" s="1">
        <v>1049.9000000000001</v>
      </c>
      <c r="M24" s="1">
        <v>0.65269999999999995</v>
      </c>
      <c r="N24" s="2">
        <v>14.4</v>
      </c>
      <c r="O24" s="1">
        <v>0.50419999999999998</v>
      </c>
      <c r="P24" s="1">
        <v>0.69020000000000004</v>
      </c>
      <c r="R24" s="3">
        <v>15</v>
      </c>
    </row>
    <row r="25" spans="1:18">
      <c r="A25">
        <v>1</v>
      </c>
      <c r="B25">
        <v>8</v>
      </c>
      <c r="C25">
        <v>6</v>
      </c>
      <c r="D25">
        <v>5</v>
      </c>
      <c r="E25">
        <v>4</v>
      </c>
      <c r="F25" s="1">
        <v>8.6934000000000005</v>
      </c>
      <c r="G25" s="1">
        <v>0.15029000000000001</v>
      </c>
      <c r="H25" s="1">
        <v>8.5431000000000008</v>
      </c>
      <c r="I25" s="1">
        <v>0</v>
      </c>
      <c r="J25" s="1">
        <v>0</v>
      </c>
      <c r="K25" s="1">
        <v>0</v>
      </c>
      <c r="L25" s="1">
        <v>1046.8900000000001</v>
      </c>
      <c r="M25" s="1">
        <v>0.63749999999999996</v>
      </c>
      <c r="N25" s="2">
        <v>13.84</v>
      </c>
      <c r="O25" s="1">
        <v>0.34589999999999999</v>
      </c>
      <c r="P25" s="1">
        <v>0.14480000000000001</v>
      </c>
      <c r="R25" s="3">
        <v>15</v>
      </c>
    </row>
    <row r="26" spans="1:18">
      <c r="A26">
        <v>1</v>
      </c>
      <c r="B26">
        <v>9</v>
      </c>
      <c r="C26">
        <v>6</v>
      </c>
      <c r="D26">
        <v>6</v>
      </c>
      <c r="E26">
        <v>1</v>
      </c>
      <c r="F26" s="1">
        <v>8.5431000000000008</v>
      </c>
      <c r="G26" s="1">
        <v>1.3738999999999999</v>
      </c>
      <c r="H26" s="1">
        <v>7.1692999999999998</v>
      </c>
      <c r="I26" s="1">
        <v>0</v>
      </c>
      <c r="J26" s="1">
        <v>0</v>
      </c>
      <c r="K26" s="1">
        <v>0</v>
      </c>
      <c r="L26" s="1">
        <v>1043.3399999999999</v>
      </c>
      <c r="M26" s="1">
        <v>0.60970000000000002</v>
      </c>
      <c r="N26" s="2">
        <v>12</v>
      </c>
      <c r="O26" s="1">
        <v>0.6</v>
      </c>
      <c r="P26" s="1">
        <v>0.76329999999999998</v>
      </c>
      <c r="R26" s="3">
        <v>12</v>
      </c>
    </row>
    <row r="27" spans="1:18">
      <c r="A27">
        <v>1</v>
      </c>
      <c r="B27">
        <v>10</v>
      </c>
      <c r="C27">
        <v>7</v>
      </c>
      <c r="D27">
        <v>6</v>
      </c>
      <c r="E27">
        <v>2</v>
      </c>
      <c r="F27" s="1">
        <v>7.1692999999999998</v>
      </c>
      <c r="G27" s="1">
        <v>1.33</v>
      </c>
      <c r="H27" s="1">
        <v>5.8392999999999997</v>
      </c>
      <c r="I27" s="1">
        <v>0</v>
      </c>
      <c r="J27" s="1">
        <v>0</v>
      </c>
      <c r="K27" s="1">
        <v>0</v>
      </c>
      <c r="L27" s="1">
        <v>1038.73</v>
      </c>
      <c r="M27" s="1">
        <v>0.54430000000000001</v>
      </c>
      <c r="N27" s="2">
        <v>12</v>
      </c>
      <c r="O27" s="1">
        <v>0.6</v>
      </c>
      <c r="P27" s="1">
        <v>0.7389</v>
      </c>
      <c r="R27" s="3">
        <v>12</v>
      </c>
    </row>
    <row r="28" spans="1:18">
      <c r="A28">
        <v>1</v>
      </c>
      <c r="B28">
        <v>11</v>
      </c>
      <c r="C28">
        <v>7</v>
      </c>
      <c r="D28">
        <v>6</v>
      </c>
      <c r="E28">
        <v>3</v>
      </c>
      <c r="F28" s="1">
        <v>5.8392999999999997</v>
      </c>
      <c r="G28" s="1">
        <v>1.2158</v>
      </c>
      <c r="H28" s="1">
        <v>4.6234999999999999</v>
      </c>
      <c r="I28" s="1">
        <v>0</v>
      </c>
      <c r="J28" s="1">
        <v>0</v>
      </c>
      <c r="K28" s="1">
        <v>0</v>
      </c>
      <c r="L28" s="1">
        <v>1034.1099999999999</v>
      </c>
      <c r="M28" s="1">
        <v>0.47770000000000001</v>
      </c>
      <c r="N28" s="2">
        <v>12</v>
      </c>
      <c r="O28" s="1">
        <v>0.6</v>
      </c>
      <c r="P28" s="1">
        <v>0.6754</v>
      </c>
      <c r="R28" s="3">
        <v>12</v>
      </c>
    </row>
    <row r="29" spans="1:18">
      <c r="A29">
        <v>1</v>
      </c>
      <c r="B29">
        <v>12</v>
      </c>
      <c r="C29">
        <v>7</v>
      </c>
      <c r="D29">
        <v>6</v>
      </c>
      <c r="E29">
        <v>4</v>
      </c>
      <c r="F29" s="1">
        <v>4.6234999999999999</v>
      </c>
      <c r="G29" s="1">
        <v>0.56864000000000003</v>
      </c>
      <c r="H29" s="1">
        <v>4.0548999999999999</v>
      </c>
      <c r="I29" s="1">
        <v>0</v>
      </c>
      <c r="J29" s="1">
        <v>0</v>
      </c>
      <c r="K29" s="1">
        <v>0</v>
      </c>
      <c r="L29" s="1">
        <v>1029.52</v>
      </c>
      <c r="M29" s="1">
        <v>0.42699999999999999</v>
      </c>
      <c r="N29" s="2">
        <v>12</v>
      </c>
      <c r="O29" s="1">
        <v>0.6</v>
      </c>
      <c r="P29" s="1">
        <v>0.31590000000000001</v>
      </c>
      <c r="R29" s="3">
        <v>12</v>
      </c>
    </row>
    <row r="30" spans="1:18">
      <c r="A30">
        <v>1</v>
      </c>
      <c r="B30">
        <v>13</v>
      </c>
      <c r="C30">
        <v>7</v>
      </c>
      <c r="D30">
        <v>6</v>
      </c>
      <c r="E30">
        <v>5</v>
      </c>
      <c r="F30" s="1">
        <v>4.0548999999999999</v>
      </c>
      <c r="G30" s="1">
        <v>-0.66113</v>
      </c>
      <c r="H30" s="1">
        <v>4.7160000000000002</v>
      </c>
      <c r="I30" s="1">
        <v>0</v>
      </c>
      <c r="J30" s="1">
        <v>0</v>
      </c>
      <c r="K30" s="1">
        <v>0</v>
      </c>
      <c r="L30" s="1">
        <v>1026.3399999999999</v>
      </c>
      <c r="M30" s="1">
        <v>0.42970000000000003</v>
      </c>
      <c r="N30" s="2">
        <v>12</v>
      </c>
      <c r="O30" s="1">
        <v>0.24</v>
      </c>
      <c r="P30" s="1">
        <v>-0.91820000000000002</v>
      </c>
      <c r="R30" s="3">
        <v>12</v>
      </c>
    </row>
    <row r="31" spans="1:18">
      <c r="A31">
        <v>1</v>
      </c>
      <c r="B31">
        <v>14</v>
      </c>
      <c r="C31">
        <v>9</v>
      </c>
      <c r="D31">
        <v>7</v>
      </c>
      <c r="E31">
        <v>1</v>
      </c>
      <c r="F31" s="1">
        <v>150</v>
      </c>
      <c r="G31" s="1">
        <v>2.956</v>
      </c>
      <c r="H31" s="1">
        <v>147.04</v>
      </c>
      <c r="I31" s="1">
        <v>0</v>
      </c>
      <c r="J31" s="1">
        <v>0</v>
      </c>
      <c r="K31" s="1">
        <v>0</v>
      </c>
      <c r="L31" s="1">
        <v>1039.8599999999999</v>
      </c>
      <c r="M31" s="1">
        <v>2.2829999999999999</v>
      </c>
      <c r="N31" s="2">
        <v>55.28</v>
      </c>
      <c r="O31" s="1">
        <v>5.5910000000000002</v>
      </c>
      <c r="P31" s="1">
        <v>0.1762</v>
      </c>
      <c r="R31" s="3">
        <v>55</v>
      </c>
    </row>
    <row r="32" spans="1:18">
      <c r="A32">
        <v>1</v>
      </c>
      <c r="B32">
        <v>13</v>
      </c>
      <c r="C32">
        <v>8</v>
      </c>
      <c r="D32">
        <v>7</v>
      </c>
      <c r="E32">
        <v>2</v>
      </c>
      <c r="F32" s="1">
        <v>147.04</v>
      </c>
      <c r="G32" s="1">
        <v>4.0547000000000004</v>
      </c>
      <c r="H32" s="1">
        <v>142.99</v>
      </c>
      <c r="I32" s="1">
        <v>0</v>
      </c>
      <c r="J32" s="1">
        <v>0</v>
      </c>
      <c r="K32" s="1">
        <v>0</v>
      </c>
      <c r="L32" s="1">
        <v>1034.76</v>
      </c>
      <c r="M32" s="1">
        <v>2.2650000000000001</v>
      </c>
      <c r="N32" s="2">
        <v>55.19</v>
      </c>
      <c r="O32" s="1">
        <v>6.14</v>
      </c>
      <c r="P32" s="1">
        <v>0.22009999999999999</v>
      </c>
      <c r="R32" s="3">
        <v>55</v>
      </c>
    </row>
    <row r="33" spans="1:18">
      <c r="A33">
        <v>1</v>
      </c>
      <c r="B33">
        <v>13</v>
      </c>
      <c r="C33">
        <v>7</v>
      </c>
      <c r="D33">
        <v>7</v>
      </c>
      <c r="E33">
        <v>3</v>
      </c>
      <c r="F33" s="1">
        <v>142.99</v>
      </c>
      <c r="G33" s="1">
        <v>3.1819999999999999</v>
      </c>
      <c r="H33" s="1">
        <v>139.81</v>
      </c>
      <c r="I33" s="1">
        <v>0</v>
      </c>
      <c r="J33" s="1">
        <v>0</v>
      </c>
      <c r="K33" s="1">
        <v>0</v>
      </c>
      <c r="L33" s="1">
        <v>1029.6600000000001</v>
      </c>
      <c r="M33" s="1">
        <v>2.2450000000000001</v>
      </c>
      <c r="N33" s="2">
        <v>55.1</v>
      </c>
      <c r="O33" s="1">
        <v>5.5720000000000001</v>
      </c>
      <c r="P33" s="1">
        <v>0.19040000000000001</v>
      </c>
      <c r="R33" s="3">
        <v>55</v>
      </c>
    </row>
    <row r="34" spans="1:18">
      <c r="A34">
        <v>1</v>
      </c>
      <c r="B34">
        <v>13</v>
      </c>
      <c r="C34">
        <v>6</v>
      </c>
      <c r="D34">
        <v>8</v>
      </c>
      <c r="E34">
        <v>1</v>
      </c>
      <c r="F34" s="1">
        <v>144.52000000000001</v>
      </c>
      <c r="G34" s="1">
        <v>1.5684</v>
      </c>
      <c r="H34" s="1">
        <v>142.94999999999999</v>
      </c>
      <c r="I34" s="1">
        <v>0</v>
      </c>
      <c r="J34" s="1">
        <v>0</v>
      </c>
      <c r="K34" s="1">
        <v>0</v>
      </c>
      <c r="L34" s="1">
        <v>1024.6500000000001</v>
      </c>
      <c r="M34" s="1">
        <v>2.7719999999999998</v>
      </c>
      <c r="N34" s="2">
        <v>40.200000000000003</v>
      </c>
      <c r="O34" s="1">
        <v>4.0960000000000001</v>
      </c>
      <c r="P34" s="1">
        <v>0.12759999999999999</v>
      </c>
      <c r="R34" s="3">
        <v>40</v>
      </c>
    </row>
    <row r="35" spans="1:18">
      <c r="A35">
        <v>1</v>
      </c>
      <c r="B35">
        <v>13</v>
      </c>
      <c r="C35">
        <v>5</v>
      </c>
      <c r="D35">
        <v>8</v>
      </c>
      <c r="E35">
        <v>2</v>
      </c>
      <c r="F35" s="1">
        <v>142.94999999999999</v>
      </c>
      <c r="G35" s="1">
        <v>-1.2538</v>
      </c>
      <c r="H35" s="1">
        <v>144.21</v>
      </c>
      <c r="I35" s="1">
        <v>0</v>
      </c>
      <c r="J35" s="1">
        <v>0</v>
      </c>
      <c r="K35" s="1">
        <v>0</v>
      </c>
      <c r="L35" s="1">
        <v>1018.4</v>
      </c>
      <c r="M35" s="1">
        <v>2.7709999999999999</v>
      </c>
      <c r="N35" s="2">
        <v>40.18</v>
      </c>
      <c r="O35" s="1">
        <v>4.0940000000000003</v>
      </c>
      <c r="P35" s="1">
        <v>-0.1021</v>
      </c>
      <c r="R35" s="3">
        <v>40</v>
      </c>
    </row>
    <row r="36" spans="1:18">
      <c r="A36">
        <v>1</v>
      </c>
      <c r="B36">
        <v>13</v>
      </c>
      <c r="C36">
        <v>4</v>
      </c>
      <c r="D36">
        <v>8</v>
      </c>
      <c r="E36">
        <v>3</v>
      </c>
      <c r="F36" s="1">
        <v>144.21</v>
      </c>
      <c r="G36" s="1">
        <v>-2.9661</v>
      </c>
      <c r="H36" s="1">
        <v>147.16999999999999</v>
      </c>
      <c r="I36" s="1">
        <v>0</v>
      </c>
      <c r="J36" s="1">
        <v>0</v>
      </c>
      <c r="K36" s="1">
        <v>0</v>
      </c>
      <c r="L36" s="1">
        <v>1012.16</v>
      </c>
      <c r="M36" s="1">
        <v>2.786</v>
      </c>
      <c r="N36" s="2">
        <v>40.4</v>
      </c>
      <c r="O36" s="1">
        <v>4.117</v>
      </c>
      <c r="P36" s="1">
        <v>-0.2402</v>
      </c>
      <c r="R36" s="3">
        <v>40</v>
      </c>
    </row>
    <row r="37" spans="1:18">
      <c r="A37">
        <v>1</v>
      </c>
      <c r="B37">
        <v>13</v>
      </c>
      <c r="C37">
        <v>3</v>
      </c>
      <c r="D37">
        <v>8</v>
      </c>
      <c r="E37">
        <v>4</v>
      </c>
      <c r="F37" s="1">
        <v>147.16999999999999</v>
      </c>
      <c r="G37" s="1">
        <v>-3.0501999999999998</v>
      </c>
      <c r="H37" s="1">
        <v>150.22</v>
      </c>
      <c r="I37" s="1">
        <v>0</v>
      </c>
      <c r="J37" s="1">
        <v>0</v>
      </c>
      <c r="K37" s="1">
        <v>0</v>
      </c>
      <c r="L37" s="1">
        <v>1005.93</v>
      </c>
      <c r="M37" s="1">
        <v>2.8079999999999998</v>
      </c>
      <c r="N37" s="2">
        <v>40.71</v>
      </c>
      <c r="O37" s="1">
        <v>4.149</v>
      </c>
      <c r="P37" s="1">
        <v>-0.24510000000000001</v>
      </c>
      <c r="R37" s="3">
        <v>40</v>
      </c>
    </row>
    <row r="38" spans="1:18">
      <c r="A38">
        <v>1</v>
      </c>
      <c r="B38">
        <v>13</v>
      </c>
      <c r="C38">
        <v>2</v>
      </c>
      <c r="D38">
        <v>8</v>
      </c>
      <c r="E38">
        <v>5</v>
      </c>
      <c r="F38" s="1">
        <v>150.22</v>
      </c>
      <c r="G38" s="1">
        <v>-1.1120000000000001</v>
      </c>
      <c r="H38" s="1">
        <v>151.34</v>
      </c>
      <c r="I38" s="1">
        <v>0</v>
      </c>
      <c r="J38" s="1">
        <v>0</v>
      </c>
      <c r="K38" s="1">
        <v>0</v>
      </c>
      <c r="L38" s="1">
        <v>999.697</v>
      </c>
      <c r="M38" s="1">
        <v>2.8220000000000001</v>
      </c>
      <c r="N38" s="2">
        <v>40.92</v>
      </c>
      <c r="O38" s="1">
        <v>4.17</v>
      </c>
      <c r="P38" s="1">
        <v>-8.8880000000000001E-2</v>
      </c>
      <c r="R38" s="3">
        <v>40</v>
      </c>
    </row>
    <row r="39" spans="1:18">
      <c r="A39">
        <v>1</v>
      </c>
      <c r="B39">
        <v>13</v>
      </c>
      <c r="C39">
        <v>1</v>
      </c>
      <c r="D39">
        <v>8</v>
      </c>
      <c r="E39">
        <v>6</v>
      </c>
      <c r="F39" s="1">
        <v>151.34</v>
      </c>
      <c r="G39" s="1">
        <v>0.41332999999999998</v>
      </c>
      <c r="H39" s="1">
        <v>150.91999999999999</v>
      </c>
      <c r="I39" s="1">
        <v>0</v>
      </c>
      <c r="J39" s="1">
        <v>0</v>
      </c>
      <c r="K39" s="1">
        <v>0</v>
      </c>
      <c r="L39" s="1">
        <v>994.7</v>
      </c>
      <c r="M39" s="1">
        <v>2.8250000000000002</v>
      </c>
      <c r="N39" s="2">
        <v>40.96</v>
      </c>
      <c r="O39" s="1">
        <v>2.504</v>
      </c>
      <c r="P39" s="1">
        <v>5.5019999999999999E-2</v>
      </c>
      <c r="R39" s="3">
        <v>40</v>
      </c>
    </row>
    <row r="40" spans="1:18">
      <c r="R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4" workbookViewId="0">
      <selection activeCell="I15" sqref="I15:O50"/>
    </sheetView>
  </sheetViews>
  <sheetFormatPr baseColWidth="10" defaultRowHeight="15" x14ac:dyDescent="0"/>
  <sheetData>
    <row r="1" spans="1:15">
      <c r="A1" t="s">
        <v>23</v>
      </c>
      <c r="B1" t="s">
        <v>24</v>
      </c>
      <c r="C1" t="s">
        <v>25</v>
      </c>
      <c r="D1" t="s">
        <v>24</v>
      </c>
      <c r="E1" t="s">
        <v>26</v>
      </c>
      <c r="F1" t="s">
        <v>27</v>
      </c>
      <c r="G1" t="s">
        <v>28</v>
      </c>
      <c r="H1" t="s">
        <v>20</v>
      </c>
      <c r="I1" t="s">
        <v>29</v>
      </c>
      <c r="J1" t="s">
        <v>19</v>
      </c>
      <c r="K1" t="s">
        <v>29</v>
      </c>
      <c r="L1" t="s">
        <v>3</v>
      </c>
      <c r="M1" t="s">
        <v>30</v>
      </c>
    </row>
    <row r="2" spans="1:15">
      <c r="A2" t="s">
        <v>31</v>
      </c>
      <c r="B2" t="s">
        <v>32</v>
      </c>
      <c r="C2" t="s">
        <v>33</v>
      </c>
      <c r="D2" t="s">
        <v>32</v>
      </c>
      <c r="E2" t="s">
        <v>33</v>
      </c>
      <c r="F2" t="s">
        <v>32</v>
      </c>
      <c r="G2" t="s">
        <v>33</v>
      </c>
      <c r="H2" t="s">
        <v>32</v>
      </c>
      <c r="I2" t="s">
        <v>33</v>
      </c>
      <c r="J2" t="s">
        <v>32</v>
      </c>
      <c r="K2" t="s">
        <v>33</v>
      </c>
      <c r="L2" t="s">
        <v>34</v>
      </c>
      <c r="M2" t="s">
        <v>35</v>
      </c>
    </row>
    <row r="4" spans="1:15">
      <c r="A4">
        <v>1</v>
      </c>
      <c r="B4" s="3">
        <v>3.0000000000000001E-5</v>
      </c>
      <c r="C4" s="3">
        <v>3.0000000000000001E-5</v>
      </c>
      <c r="D4" s="3">
        <v>3</v>
      </c>
      <c r="E4" s="3">
        <v>3</v>
      </c>
      <c r="F4" s="3">
        <v>1095</v>
      </c>
      <c r="G4" s="3">
        <v>1075</v>
      </c>
      <c r="H4" s="3">
        <v>12</v>
      </c>
      <c r="I4" s="3">
        <v>12</v>
      </c>
      <c r="J4" s="3"/>
      <c r="K4" s="3"/>
      <c r="L4" s="3">
        <v>0.03</v>
      </c>
    </row>
    <row r="5" spans="1:15">
      <c r="A5">
        <v>2</v>
      </c>
      <c r="B5" s="3">
        <v>3.0000000000000001E-5</v>
      </c>
      <c r="C5" s="3">
        <v>3.0000000000000001E-5</v>
      </c>
      <c r="D5" s="3">
        <v>3</v>
      </c>
      <c r="E5" s="3">
        <v>3</v>
      </c>
      <c r="F5" s="3">
        <v>1075</v>
      </c>
      <c r="G5" s="3">
        <v>1050</v>
      </c>
      <c r="H5" s="3">
        <v>12</v>
      </c>
      <c r="I5" s="3">
        <v>12</v>
      </c>
      <c r="J5" s="3"/>
      <c r="K5" s="3"/>
      <c r="L5" s="3">
        <v>0.03</v>
      </c>
    </row>
    <row r="6" spans="1:15">
      <c r="A6">
        <v>3</v>
      </c>
      <c r="B6" s="3">
        <v>3.0000000000000001E-5</v>
      </c>
      <c r="C6" s="3">
        <v>3.0000000000000001E-5</v>
      </c>
      <c r="D6" s="3">
        <v>2</v>
      </c>
      <c r="E6" s="3">
        <v>2</v>
      </c>
      <c r="F6" s="3">
        <v>1075</v>
      </c>
      <c r="G6" s="3">
        <v>1060</v>
      </c>
      <c r="H6" s="3">
        <v>10</v>
      </c>
      <c r="I6" s="3">
        <v>6</v>
      </c>
      <c r="J6" s="3"/>
      <c r="K6" s="3"/>
      <c r="L6" s="3">
        <v>0.03</v>
      </c>
    </row>
    <row r="7" spans="1:15">
      <c r="A7">
        <v>4</v>
      </c>
      <c r="B7" s="3">
        <v>3.0000000000000001E-5</v>
      </c>
      <c r="C7" s="3">
        <v>3.0000000000000001E-5</v>
      </c>
      <c r="D7" s="3">
        <v>3</v>
      </c>
      <c r="E7" s="3">
        <v>3</v>
      </c>
      <c r="F7" s="3">
        <v>1080</v>
      </c>
      <c r="G7" s="3">
        <v>1060</v>
      </c>
      <c r="H7" s="3">
        <v>10</v>
      </c>
      <c r="I7" s="3">
        <v>10</v>
      </c>
      <c r="J7" s="3"/>
      <c r="K7" s="3"/>
      <c r="L7" s="3">
        <v>0.03</v>
      </c>
    </row>
    <row r="8" spans="1:15">
      <c r="A8">
        <v>5</v>
      </c>
      <c r="B8" s="3">
        <v>3.0000000000000001E-5</v>
      </c>
      <c r="C8" s="3">
        <v>3.0000000000000001E-5</v>
      </c>
      <c r="D8" s="3">
        <v>3</v>
      </c>
      <c r="E8" s="3">
        <v>3</v>
      </c>
      <c r="F8" s="3">
        <v>1060</v>
      </c>
      <c r="G8" s="3">
        <v>1045</v>
      </c>
      <c r="H8" s="3">
        <v>15</v>
      </c>
      <c r="I8" s="3">
        <v>15</v>
      </c>
      <c r="J8" s="3"/>
      <c r="K8" s="3"/>
      <c r="L8" s="3">
        <v>0.03</v>
      </c>
    </row>
    <row r="9" spans="1:15">
      <c r="A9">
        <v>6</v>
      </c>
      <c r="B9" s="3">
        <v>3.0000000000000001E-5</v>
      </c>
      <c r="C9" s="3">
        <v>3.0000000000000001E-5</v>
      </c>
      <c r="D9" s="3">
        <v>3</v>
      </c>
      <c r="E9" s="3">
        <v>3</v>
      </c>
      <c r="F9" s="3">
        <v>1045</v>
      </c>
      <c r="G9" s="3">
        <v>1025</v>
      </c>
      <c r="H9" s="3">
        <v>12</v>
      </c>
      <c r="I9" s="3">
        <v>12</v>
      </c>
      <c r="J9" s="3"/>
      <c r="K9" s="3"/>
      <c r="L9" s="3">
        <v>0.03</v>
      </c>
    </row>
    <row r="10" spans="1:15">
      <c r="A10">
        <v>7</v>
      </c>
      <c r="B10" s="3">
        <v>6.0000000000000002E-5</v>
      </c>
      <c r="C10" s="3">
        <v>6.0000000000000002E-5</v>
      </c>
      <c r="D10" s="3">
        <v>3</v>
      </c>
      <c r="E10" s="3">
        <v>3</v>
      </c>
      <c r="F10" s="3">
        <v>1040</v>
      </c>
      <c r="G10" s="3">
        <v>1025</v>
      </c>
      <c r="H10" s="3">
        <v>55</v>
      </c>
      <c r="I10" s="3">
        <v>55</v>
      </c>
      <c r="J10" s="3"/>
      <c r="K10" s="3"/>
      <c r="L10" s="3">
        <v>2.5000000000000001E-2</v>
      </c>
    </row>
    <row r="11" spans="1:15">
      <c r="A11">
        <v>8</v>
      </c>
      <c r="B11" s="3">
        <v>6.0000000000000002E-5</v>
      </c>
      <c r="C11" s="3">
        <v>6.0000000000000002E-5</v>
      </c>
      <c r="D11" s="3">
        <v>3</v>
      </c>
      <c r="E11" s="3">
        <v>3</v>
      </c>
      <c r="F11" s="3">
        <v>1025</v>
      </c>
      <c r="G11" s="3">
        <v>990</v>
      </c>
      <c r="H11" s="3">
        <v>40</v>
      </c>
      <c r="I11" s="3">
        <v>40</v>
      </c>
      <c r="J11" s="3"/>
      <c r="K11" s="3"/>
      <c r="L11" s="3">
        <v>2.5000000000000001E-2</v>
      </c>
    </row>
    <row r="14" spans="1:15">
      <c r="H14" t="s">
        <v>37</v>
      </c>
      <c r="I14" t="s">
        <v>36</v>
      </c>
      <c r="J14" t="s">
        <v>38</v>
      </c>
      <c r="K14" t="s">
        <v>40</v>
      </c>
      <c r="L14" t="s">
        <v>39</v>
      </c>
      <c r="M14" t="s">
        <v>41</v>
      </c>
      <c r="N14" t="s">
        <v>42</v>
      </c>
      <c r="O14" t="s">
        <v>43</v>
      </c>
    </row>
    <row r="15" spans="1:15">
      <c r="A15">
        <v>1</v>
      </c>
      <c r="B15">
        <v>4500</v>
      </c>
      <c r="C15">
        <v>1</v>
      </c>
      <c r="D15">
        <v>1</v>
      </c>
      <c r="E15">
        <f>IF(D15=1,B15,E14+B15)</f>
        <v>4500</v>
      </c>
      <c r="F15" s="3">
        <v>1095</v>
      </c>
      <c r="G15" s="3">
        <v>1075</v>
      </c>
      <c r="H15">
        <f>B15/2</f>
        <v>2250</v>
      </c>
      <c r="I15" s="8">
        <f>(F15-G15)/(E18)</f>
        <v>8.6767895878524942E-4</v>
      </c>
      <c r="J15" s="6">
        <f>F15-I15*H15</f>
        <v>1093.0477223427331</v>
      </c>
      <c r="K15">
        <v>3</v>
      </c>
      <c r="L15">
        <v>3.0000000000000001E-5</v>
      </c>
      <c r="M15">
        <v>0.03</v>
      </c>
      <c r="N15">
        <v>0</v>
      </c>
      <c r="O15">
        <v>1</v>
      </c>
    </row>
    <row r="16" spans="1:15">
      <c r="A16">
        <f>A15+1</f>
        <v>2</v>
      </c>
      <c r="B16">
        <v>7000</v>
      </c>
      <c r="C16">
        <v>1</v>
      </c>
      <c r="D16">
        <v>2</v>
      </c>
      <c r="E16">
        <f t="shared" ref="E16:E50" si="0">IF(D16=1,B16,E15+B16)</f>
        <v>11500</v>
      </c>
      <c r="H16">
        <f>E15+B16/2</f>
        <v>8000</v>
      </c>
      <c r="I16" s="8">
        <f>I15</f>
        <v>8.6767895878524942E-4</v>
      </c>
      <c r="J16" s="6">
        <f>F$15-I16*H16</f>
        <v>1088.0585683297179</v>
      </c>
      <c r="K16">
        <v>3</v>
      </c>
      <c r="L16">
        <v>3.0000000000000001E-5</v>
      </c>
      <c r="M16">
        <v>0.03</v>
      </c>
      <c r="N16">
        <v>0</v>
      </c>
      <c r="O16">
        <v>1</v>
      </c>
    </row>
    <row r="17" spans="1:16">
      <c r="A17">
        <f t="shared" ref="A17:A50" si="1">A16+1</f>
        <v>3</v>
      </c>
      <c r="B17">
        <v>6000</v>
      </c>
      <c r="C17">
        <v>1</v>
      </c>
      <c r="D17">
        <v>3</v>
      </c>
      <c r="E17">
        <f t="shared" si="0"/>
        <v>17500</v>
      </c>
      <c r="H17">
        <f>E16+B17/2</f>
        <v>14500</v>
      </c>
      <c r="I17" s="8">
        <f>I16</f>
        <v>8.6767895878524942E-4</v>
      </c>
      <c r="J17" s="6">
        <f>F$15-I17*H17</f>
        <v>1082.418655097614</v>
      </c>
      <c r="K17">
        <v>3</v>
      </c>
      <c r="L17">
        <v>3.0000000000000001E-5</v>
      </c>
      <c r="M17">
        <v>0.03</v>
      </c>
      <c r="N17">
        <v>0</v>
      </c>
      <c r="O17">
        <v>1</v>
      </c>
    </row>
    <row r="18" spans="1:16" s="4" customFormat="1">
      <c r="A18" s="4">
        <f t="shared" si="1"/>
        <v>4</v>
      </c>
      <c r="B18" s="4">
        <v>5550</v>
      </c>
      <c r="C18" s="4">
        <v>1</v>
      </c>
      <c r="D18" s="4">
        <v>4</v>
      </c>
      <c r="E18" s="4">
        <f t="shared" si="0"/>
        <v>23050</v>
      </c>
      <c r="H18" s="4">
        <f>E17+B18/2</f>
        <v>20275</v>
      </c>
      <c r="I18" s="9">
        <f>I17</f>
        <v>8.6767895878524942E-4</v>
      </c>
      <c r="J18" s="7">
        <f>F$15-I18*H18</f>
        <v>1077.4078091106292</v>
      </c>
      <c r="K18" s="4">
        <v>3</v>
      </c>
      <c r="L18" s="4">
        <v>3.0000000000000001E-5</v>
      </c>
      <c r="M18" s="4">
        <v>0.03</v>
      </c>
      <c r="N18" s="4">
        <v>1</v>
      </c>
      <c r="O18" s="4">
        <v>1</v>
      </c>
    </row>
    <row r="19" spans="1:16">
      <c r="A19">
        <f t="shared" si="1"/>
        <v>5</v>
      </c>
      <c r="B19">
        <v>6500</v>
      </c>
      <c r="C19">
        <v>2</v>
      </c>
      <c r="D19">
        <v>1</v>
      </c>
      <c r="E19">
        <f t="shared" si="0"/>
        <v>6500</v>
      </c>
      <c r="F19" s="3">
        <v>1075</v>
      </c>
      <c r="G19" s="3">
        <v>1050</v>
      </c>
      <c r="H19">
        <f>B19/2</f>
        <v>3250</v>
      </c>
      <c r="I19" s="8">
        <f>(F19-G19)/(E23)</f>
        <v>9.4339622641509435E-4</v>
      </c>
      <c r="J19" s="6">
        <f>F19-I19*H19</f>
        <v>1071.933962264151</v>
      </c>
      <c r="K19">
        <v>3</v>
      </c>
      <c r="L19">
        <v>3.0000000000000001E-5</v>
      </c>
      <c r="M19">
        <v>0.03</v>
      </c>
      <c r="N19" s="5">
        <v>0</v>
      </c>
      <c r="O19" s="5">
        <v>1</v>
      </c>
      <c r="P19" s="5"/>
    </row>
    <row r="20" spans="1:16">
      <c r="A20">
        <f t="shared" si="1"/>
        <v>6</v>
      </c>
      <c r="B20">
        <v>5000</v>
      </c>
      <c r="C20">
        <v>2</v>
      </c>
      <c r="D20">
        <v>2</v>
      </c>
      <c r="E20">
        <f t="shared" si="0"/>
        <v>11500</v>
      </c>
      <c r="H20">
        <f>E19+B20/2</f>
        <v>9000</v>
      </c>
      <c r="I20" s="8">
        <f>I19</f>
        <v>9.4339622641509435E-4</v>
      </c>
      <c r="J20" s="6">
        <f>F$19-I20*H20</f>
        <v>1066.5094339622642</v>
      </c>
      <c r="K20">
        <v>3</v>
      </c>
      <c r="L20">
        <v>3.0000000000000001E-5</v>
      </c>
      <c r="M20">
        <v>0.03</v>
      </c>
      <c r="N20" s="5">
        <v>0</v>
      </c>
      <c r="O20" s="5">
        <v>1</v>
      </c>
      <c r="P20" s="5"/>
    </row>
    <row r="21" spans="1:16">
      <c r="A21">
        <f t="shared" si="1"/>
        <v>7</v>
      </c>
      <c r="B21">
        <v>5000</v>
      </c>
      <c r="C21">
        <v>2</v>
      </c>
      <c r="D21">
        <v>3</v>
      </c>
      <c r="E21">
        <f t="shared" si="0"/>
        <v>16500</v>
      </c>
      <c r="H21">
        <f>E20+B21/2</f>
        <v>14000</v>
      </c>
      <c r="I21" s="8">
        <f>I20</f>
        <v>9.4339622641509435E-4</v>
      </c>
      <c r="J21" s="6">
        <f>F$19-I21*H21</f>
        <v>1061.7924528301887</v>
      </c>
      <c r="K21">
        <v>3</v>
      </c>
      <c r="L21">
        <v>3.0000000000000001E-5</v>
      </c>
      <c r="M21">
        <v>0.03</v>
      </c>
      <c r="N21" s="5">
        <v>0</v>
      </c>
      <c r="O21" s="5">
        <v>1</v>
      </c>
      <c r="P21" s="5"/>
    </row>
    <row r="22" spans="1:16">
      <c r="A22">
        <f t="shared" si="1"/>
        <v>8</v>
      </c>
      <c r="B22">
        <v>5000</v>
      </c>
      <c r="C22">
        <v>2</v>
      </c>
      <c r="D22">
        <v>4</v>
      </c>
      <c r="E22">
        <f t="shared" si="0"/>
        <v>21500</v>
      </c>
      <c r="H22">
        <f>E21+B22/2</f>
        <v>19000</v>
      </c>
      <c r="I22" s="8">
        <f>I21</f>
        <v>9.4339622641509435E-4</v>
      </c>
      <c r="J22" s="6">
        <f>F$19-I22*H22</f>
        <v>1057.0754716981132</v>
      </c>
      <c r="K22">
        <v>3</v>
      </c>
      <c r="L22">
        <v>3.0000000000000001E-5</v>
      </c>
      <c r="M22">
        <v>0.03</v>
      </c>
      <c r="N22" s="5">
        <v>0</v>
      </c>
      <c r="O22" s="5">
        <v>1</v>
      </c>
      <c r="P22" s="5"/>
    </row>
    <row r="23" spans="1:16" s="4" customFormat="1">
      <c r="A23" s="4">
        <f t="shared" si="1"/>
        <v>9</v>
      </c>
      <c r="B23" s="4">
        <v>5000</v>
      </c>
      <c r="C23" s="4">
        <v>2</v>
      </c>
      <c r="D23" s="4">
        <v>5</v>
      </c>
      <c r="E23" s="4">
        <f t="shared" si="0"/>
        <v>26500</v>
      </c>
      <c r="H23" s="4">
        <f>E22+B23/2</f>
        <v>24000</v>
      </c>
      <c r="I23" s="9">
        <f>I22</f>
        <v>9.4339622641509435E-4</v>
      </c>
      <c r="J23" s="7">
        <f>F$19-I23*H23</f>
        <v>1052.3584905660377</v>
      </c>
      <c r="K23" s="4">
        <v>3</v>
      </c>
      <c r="L23" s="4">
        <v>3.0000000000000001E-5</v>
      </c>
      <c r="M23" s="4">
        <v>0.03</v>
      </c>
      <c r="N23" s="4">
        <v>0</v>
      </c>
      <c r="O23" s="4">
        <v>1</v>
      </c>
    </row>
    <row r="24" spans="1:16">
      <c r="A24">
        <f t="shared" si="1"/>
        <v>10</v>
      </c>
      <c r="B24">
        <v>5000</v>
      </c>
      <c r="C24">
        <v>3</v>
      </c>
      <c r="D24">
        <v>1</v>
      </c>
      <c r="E24">
        <f t="shared" si="0"/>
        <v>5000</v>
      </c>
      <c r="F24" s="3">
        <v>1075</v>
      </c>
      <c r="G24" s="3">
        <v>1060</v>
      </c>
      <c r="H24">
        <f>B24/2</f>
        <v>2500</v>
      </c>
      <c r="I24" s="8">
        <f>(F24-G24)/E29</f>
        <v>5.4545454545454548E-4</v>
      </c>
      <c r="J24" s="6">
        <f>F24-I24*H24</f>
        <v>1073.6363636363637</v>
      </c>
      <c r="K24">
        <v>2</v>
      </c>
      <c r="L24">
        <v>3.0000000000000001E-5</v>
      </c>
      <c r="M24">
        <v>0.03</v>
      </c>
      <c r="N24" s="5">
        <v>0</v>
      </c>
      <c r="O24" s="5">
        <v>1</v>
      </c>
      <c r="P24" s="5"/>
    </row>
    <row r="25" spans="1:16">
      <c r="A25">
        <f t="shared" si="1"/>
        <v>11</v>
      </c>
      <c r="B25">
        <v>5000</v>
      </c>
      <c r="C25">
        <v>3</v>
      </c>
      <c r="D25">
        <v>2</v>
      </c>
      <c r="E25">
        <f t="shared" si="0"/>
        <v>10000</v>
      </c>
      <c r="H25">
        <f>E24+B25/2</f>
        <v>7500</v>
      </c>
      <c r="I25" s="8">
        <f>I24</f>
        <v>5.4545454545454548E-4</v>
      </c>
      <c r="J25" s="6">
        <f>F$24-I25*H25</f>
        <v>1070.909090909091</v>
      </c>
      <c r="K25">
        <v>2</v>
      </c>
      <c r="L25">
        <v>3.0000000000000001E-5</v>
      </c>
      <c r="M25">
        <v>0.03</v>
      </c>
      <c r="N25" s="5">
        <v>0</v>
      </c>
      <c r="O25" s="5">
        <v>1</v>
      </c>
      <c r="P25" s="5"/>
    </row>
    <row r="26" spans="1:16">
      <c r="A26">
        <f t="shared" si="1"/>
        <v>12</v>
      </c>
      <c r="B26">
        <v>4500</v>
      </c>
      <c r="C26">
        <v>3</v>
      </c>
      <c r="D26">
        <v>3</v>
      </c>
      <c r="E26">
        <f t="shared" si="0"/>
        <v>14500</v>
      </c>
      <c r="H26">
        <f>E25+B26/2</f>
        <v>12250</v>
      </c>
      <c r="I26" s="8">
        <f>I25</f>
        <v>5.4545454545454548E-4</v>
      </c>
      <c r="J26" s="6">
        <f>F$24-I26*H26</f>
        <v>1068.3181818181818</v>
      </c>
      <c r="K26">
        <v>2</v>
      </c>
      <c r="L26">
        <v>3.0000000000000001E-5</v>
      </c>
      <c r="M26">
        <v>0.03</v>
      </c>
      <c r="N26" s="5">
        <v>0</v>
      </c>
      <c r="O26" s="5">
        <v>1</v>
      </c>
      <c r="P26" s="5"/>
    </row>
    <row r="27" spans="1:16">
      <c r="A27">
        <f t="shared" si="1"/>
        <v>13</v>
      </c>
      <c r="B27">
        <v>6000</v>
      </c>
      <c r="C27">
        <v>3</v>
      </c>
      <c r="D27">
        <v>4</v>
      </c>
      <c r="E27">
        <f t="shared" si="0"/>
        <v>20500</v>
      </c>
      <c r="H27">
        <f>E26+B27/2</f>
        <v>17500</v>
      </c>
      <c r="I27" s="8">
        <f>I26</f>
        <v>5.4545454545454548E-4</v>
      </c>
      <c r="J27" s="6">
        <f>F$24-I27*H27</f>
        <v>1065.4545454545455</v>
      </c>
      <c r="K27">
        <v>2</v>
      </c>
      <c r="L27">
        <v>3.0000000000000001E-5</v>
      </c>
      <c r="M27">
        <v>0.03</v>
      </c>
      <c r="N27" s="5">
        <v>0</v>
      </c>
      <c r="O27" s="5">
        <v>1</v>
      </c>
      <c r="P27" s="5"/>
    </row>
    <row r="28" spans="1:16">
      <c r="A28">
        <f t="shared" si="1"/>
        <v>14</v>
      </c>
      <c r="B28">
        <v>5000</v>
      </c>
      <c r="C28">
        <v>3</v>
      </c>
      <c r="D28">
        <v>5</v>
      </c>
      <c r="E28">
        <f t="shared" si="0"/>
        <v>25500</v>
      </c>
      <c r="H28">
        <f>E27+B28/2</f>
        <v>23000</v>
      </c>
      <c r="I28" s="8">
        <f>I27</f>
        <v>5.4545454545454548E-4</v>
      </c>
      <c r="J28" s="6">
        <f>F$24-I28*H28</f>
        <v>1062.4545454545455</v>
      </c>
      <c r="K28">
        <v>2</v>
      </c>
      <c r="L28">
        <v>3.0000000000000001E-5</v>
      </c>
      <c r="M28">
        <v>0.03</v>
      </c>
      <c r="N28" s="5">
        <v>0</v>
      </c>
      <c r="O28" s="5">
        <v>1</v>
      </c>
      <c r="P28" s="5"/>
    </row>
    <row r="29" spans="1:16" s="4" customFormat="1">
      <c r="A29" s="4">
        <f t="shared" si="1"/>
        <v>15</v>
      </c>
      <c r="B29" s="4">
        <v>2000</v>
      </c>
      <c r="C29" s="4">
        <v>3</v>
      </c>
      <c r="D29" s="4">
        <v>6</v>
      </c>
      <c r="E29" s="4">
        <f t="shared" si="0"/>
        <v>27500</v>
      </c>
      <c r="H29" s="4">
        <f>E28+B29/2</f>
        <v>26500</v>
      </c>
      <c r="I29" s="9">
        <f>I28</f>
        <v>5.4545454545454548E-4</v>
      </c>
      <c r="J29" s="7">
        <f>F$24-I29*H29</f>
        <v>1060.5454545454545</v>
      </c>
      <c r="K29" s="4">
        <v>2</v>
      </c>
      <c r="L29" s="4">
        <v>3.0000000000000001E-5</v>
      </c>
      <c r="M29" s="4">
        <v>0.03</v>
      </c>
      <c r="N29" s="4">
        <v>0</v>
      </c>
      <c r="O29" s="4">
        <v>1</v>
      </c>
    </row>
    <row r="30" spans="1:16">
      <c r="A30">
        <f t="shared" si="1"/>
        <v>16</v>
      </c>
      <c r="B30">
        <v>2500</v>
      </c>
      <c r="C30">
        <v>4</v>
      </c>
      <c r="D30">
        <v>1</v>
      </c>
      <c r="E30">
        <f t="shared" si="0"/>
        <v>2500</v>
      </c>
      <c r="F30" s="3">
        <v>1080</v>
      </c>
      <c r="G30" s="3">
        <v>1060</v>
      </c>
      <c r="H30">
        <f>B30/2</f>
        <v>1250</v>
      </c>
      <c r="I30" s="8">
        <f>(F30-G30)/E32</f>
        <v>1.8181818181818182E-3</v>
      </c>
      <c r="J30" s="6">
        <f>F30-I30*H30</f>
        <v>1077.7272727272727</v>
      </c>
      <c r="K30" s="5">
        <v>3</v>
      </c>
      <c r="L30">
        <v>3.0000000000000001E-5</v>
      </c>
      <c r="M30">
        <v>0.03</v>
      </c>
      <c r="N30" s="5">
        <v>0</v>
      </c>
      <c r="O30" s="5">
        <v>1</v>
      </c>
      <c r="P30" s="5"/>
    </row>
    <row r="31" spans="1:16">
      <c r="A31">
        <f t="shared" si="1"/>
        <v>17</v>
      </c>
      <c r="B31">
        <v>5000</v>
      </c>
      <c r="C31">
        <v>4</v>
      </c>
      <c r="D31">
        <v>2</v>
      </c>
      <c r="E31">
        <f t="shared" si="0"/>
        <v>7500</v>
      </c>
      <c r="H31">
        <f>E30+B31/2</f>
        <v>5000</v>
      </c>
      <c r="I31" s="8">
        <f>I30</f>
        <v>1.8181818181818182E-3</v>
      </c>
      <c r="J31" s="6">
        <f>F$30-I31*H31</f>
        <v>1070.909090909091</v>
      </c>
      <c r="K31">
        <v>3</v>
      </c>
      <c r="L31">
        <v>3.0000000000000001E-5</v>
      </c>
      <c r="M31">
        <v>0.03</v>
      </c>
      <c r="N31" s="5">
        <v>0</v>
      </c>
      <c r="O31" s="5">
        <v>1</v>
      </c>
      <c r="P31" s="5"/>
    </row>
    <row r="32" spans="1:16" s="4" customFormat="1">
      <c r="A32" s="4">
        <f t="shared" si="1"/>
        <v>18</v>
      </c>
      <c r="B32" s="4">
        <v>3500</v>
      </c>
      <c r="C32" s="4">
        <v>4</v>
      </c>
      <c r="D32" s="4">
        <v>3</v>
      </c>
      <c r="E32" s="4">
        <f t="shared" si="0"/>
        <v>11000</v>
      </c>
      <c r="H32" s="4">
        <f>E31+B32/2</f>
        <v>9250</v>
      </c>
      <c r="I32" s="9">
        <f>I31</f>
        <v>1.8181818181818182E-3</v>
      </c>
      <c r="J32" s="7">
        <f>F$30-I32*H32</f>
        <v>1063.1818181818182</v>
      </c>
      <c r="K32" s="4">
        <v>3</v>
      </c>
      <c r="L32" s="4">
        <v>3.0000000000000001E-5</v>
      </c>
      <c r="M32" s="4">
        <v>0.03</v>
      </c>
      <c r="N32" s="4">
        <v>0</v>
      </c>
      <c r="O32" s="4">
        <v>1</v>
      </c>
    </row>
    <row r="33" spans="1:15">
      <c r="A33">
        <f t="shared" si="1"/>
        <v>19</v>
      </c>
      <c r="B33">
        <v>4000</v>
      </c>
      <c r="C33">
        <v>5</v>
      </c>
      <c r="D33">
        <v>1</v>
      </c>
      <c r="E33">
        <f t="shared" si="0"/>
        <v>4000</v>
      </c>
      <c r="F33" s="3">
        <v>1060</v>
      </c>
      <c r="G33" s="3">
        <v>1045</v>
      </c>
      <c r="H33">
        <f>B33/2</f>
        <v>2000</v>
      </c>
      <c r="I33" s="8">
        <f>(F33-G33)/E36</f>
        <v>1E-3</v>
      </c>
      <c r="J33" s="6">
        <f>F33-I33*H33</f>
        <v>1058</v>
      </c>
      <c r="K33">
        <v>3</v>
      </c>
      <c r="L33">
        <v>3.0000000000000001E-5</v>
      </c>
      <c r="M33">
        <v>0.03</v>
      </c>
      <c r="N33">
        <v>0</v>
      </c>
      <c r="O33" s="5">
        <v>1</v>
      </c>
    </row>
    <row r="34" spans="1:15">
      <c r="A34">
        <f t="shared" si="1"/>
        <v>20</v>
      </c>
      <c r="B34">
        <v>5000</v>
      </c>
      <c r="C34">
        <v>5</v>
      </c>
      <c r="D34">
        <v>2</v>
      </c>
      <c r="E34">
        <f t="shared" si="0"/>
        <v>9000</v>
      </c>
      <c r="H34">
        <f>E33+B34/2</f>
        <v>6500</v>
      </c>
      <c r="I34" s="8">
        <f>I33</f>
        <v>1E-3</v>
      </c>
      <c r="J34" s="6">
        <f>F$33-I34*H34</f>
        <v>1053.5</v>
      </c>
      <c r="K34">
        <v>3</v>
      </c>
      <c r="L34">
        <v>3.0000000000000001E-5</v>
      </c>
      <c r="M34">
        <v>0.03</v>
      </c>
      <c r="N34">
        <v>0</v>
      </c>
      <c r="O34" s="5">
        <v>1</v>
      </c>
    </row>
    <row r="35" spans="1:15">
      <c r="A35">
        <f t="shared" si="1"/>
        <v>21</v>
      </c>
      <c r="B35">
        <v>3500</v>
      </c>
      <c r="C35">
        <v>5</v>
      </c>
      <c r="D35">
        <v>3</v>
      </c>
      <c r="E35">
        <f t="shared" si="0"/>
        <v>12500</v>
      </c>
      <c r="H35">
        <f>E34+B35/2</f>
        <v>10750</v>
      </c>
      <c r="I35" s="8">
        <f>I34</f>
        <v>1E-3</v>
      </c>
      <c r="J35" s="6">
        <f>F$33-I35*H35</f>
        <v>1049.25</v>
      </c>
      <c r="K35">
        <v>3</v>
      </c>
      <c r="L35">
        <v>3.0000000000000001E-5</v>
      </c>
      <c r="M35">
        <v>0.03</v>
      </c>
      <c r="N35">
        <v>0</v>
      </c>
      <c r="O35">
        <v>1</v>
      </c>
    </row>
    <row r="36" spans="1:15" s="4" customFormat="1">
      <c r="A36" s="4">
        <f t="shared" si="1"/>
        <v>22</v>
      </c>
      <c r="B36" s="4">
        <v>2500</v>
      </c>
      <c r="C36" s="4">
        <v>5</v>
      </c>
      <c r="D36" s="4">
        <v>4</v>
      </c>
      <c r="E36" s="4">
        <f t="shared" si="0"/>
        <v>15000</v>
      </c>
      <c r="H36" s="4">
        <f>E35+B36/2</f>
        <v>13750</v>
      </c>
      <c r="I36" s="9">
        <f>I35</f>
        <v>1E-3</v>
      </c>
      <c r="J36" s="7">
        <f>F$33-I36*H36</f>
        <v>1046.25</v>
      </c>
      <c r="K36" s="4">
        <v>3</v>
      </c>
      <c r="L36" s="4">
        <v>3.0000000000000001E-5</v>
      </c>
      <c r="M36" s="4">
        <v>0.03</v>
      </c>
      <c r="N36" s="4">
        <v>0</v>
      </c>
      <c r="O36" s="4">
        <v>1</v>
      </c>
    </row>
    <row r="37" spans="1:15">
      <c r="A37">
        <f t="shared" si="1"/>
        <v>23</v>
      </c>
      <c r="B37">
        <v>5000</v>
      </c>
      <c r="C37">
        <v>6</v>
      </c>
      <c r="D37">
        <v>1</v>
      </c>
      <c r="E37">
        <f t="shared" si="0"/>
        <v>5000</v>
      </c>
      <c r="F37" s="3">
        <v>1045</v>
      </c>
      <c r="G37" s="3">
        <v>1025</v>
      </c>
      <c r="H37">
        <f>B37/2</f>
        <v>2500</v>
      </c>
      <c r="I37" s="8">
        <f>(F37-G37)/E41</f>
        <v>9.0909090909090909E-4</v>
      </c>
      <c r="J37" s="6">
        <f>F37-I37*H37</f>
        <v>1042.7272727272727</v>
      </c>
      <c r="K37">
        <v>3</v>
      </c>
      <c r="L37">
        <v>3.0000000000000001E-5</v>
      </c>
      <c r="M37">
        <v>0.03</v>
      </c>
      <c r="N37">
        <v>0</v>
      </c>
      <c r="O37">
        <v>1</v>
      </c>
    </row>
    <row r="38" spans="1:15">
      <c r="A38">
        <f t="shared" si="1"/>
        <v>24</v>
      </c>
      <c r="B38">
        <v>5000</v>
      </c>
      <c r="C38">
        <v>6</v>
      </c>
      <c r="D38">
        <v>2</v>
      </c>
      <c r="E38">
        <f t="shared" si="0"/>
        <v>10000</v>
      </c>
      <c r="H38">
        <f>E37+B38/2</f>
        <v>7500</v>
      </c>
      <c r="I38" s="8">
        <f>I37</f>
        <v>9.0909090909090909E-4</v>
      </c>
      <c r="J38" s="6">
        <f>F$37-I38*H38</f>
        <v>1038.1818181818182</v>
      </c>
      <c r="K38">
        <v>3</v>
      </c>
      <c r="L38">
        <v>3.0000000000000001E-5</v>
      </c>
      <c r="M38">
        <v>0.03</v>
      </c>
      <c r="N38">
        <v>0</v>
      </c>
      <c r="O38">
        <v>1</v>
      </c>
    </row>
    <row r="39" spans="1:15">
      <c r="A39">
        <f t="shared" si="1"/>
        <v>25</v>
      </c>
      <c r="B39">
        <v>5000</v>
      </c>
      <c r="C39">
        <v>6</v>
      </c>
      <c r="D39">
        <v>3</v>
      </c>
      <c r="E39">
        <f t="shared" si="0"/>
        <v>15000</v>
      </c>
      <c r="H39">
        <f>E38+B39/2</f>
        <v>12500</v>
      </c>
      <c r="I39" s="8">
        <f>I38</f>
        <v>9.0909090909090909E-4</v>
      </c>
      <c r="J39" s="6">
        <f>F$37-I39*H39</f>
        <v>1033.6363636363637</v>
      </c>
      <c r="K39">
        <v>3</v>
      </c>
      <c r="L39">
        <v>3.0000000000000001E-5</v>
      </c>
      <c r="M39">
        <v>0.03</v>
      </c>
      <c r="N39">
        <v>0</v>
      </c>
      <c r="O39">
        <v>1</v>
      </c>
    </row>
    <row r="40" spans="1:15">
      <c r="A40">
        <f t="shared" si="1"/>
        <v>26</v>
      </c>
      <c r="B40">
        <v>5000</v>
      </c>
      <c r="C40">
        <v>6</v>
      </c>
      <c r="D40">
        <v>4</v>
      </c>
      <c r="E40">
        <f t="shared" si="0"/>
        <v>20000</v>
      </c>
      <c r="H40">
        <f>E39+B40/2</f>
        <v>17500</v>
      </c>
      <c r="I40" s="8">
        <f>I39</f>
        <v>9.0909090909090909E-4</v>
      </c>
      <c r="J40" s="6">
        <f>F$37-I40*H40</f>
        <v>1029.090909090909</v>
      </c>
      <c r="K40">
        <v>3</v>
      </c>
      <c r="L40">
        <v>3.0000000000000001E-5</v>
      </c>
      <c r="M40">
        <v>0.03</v>
      </c>
      <c r="N40">
        <v>0</v>
      </c>
      <c r="O40">
        <v>1</v>
      </c>
    </row>
    <row r="41" spans="1:15" s="4" customFormat="1">
      <c r="A41" s="4">
        <f t="shared" si="1"/>
        <v>27</v>
      </c>
      <c r="B41" s="4">
        <v>2000</v>
      </c>
      <c r="C41" s="4">
        <v>6</v>
      </c>
      <c r="D41" s="4">
        <v>5</v>
      </c>
      <c r="E41" s="4">
        <f t="shared" si="0"/>
        <v>22000</v>
      </c>
      <c r="H41" s="4">
        <f>E40+B41/2</f>
        <v>21000</v>
      </c>
      <c r="I41" s="9">
        <f>I40</f>
        <v>9.0909090909090909E-4</v>
      </c>
      <c r="J41" s="7">
        <f>F$37-I41*H41</f>
        <v>1025.909090909091</v>
      </c>
      <c r="K41" s="4">
        <v>3</v>
      </c>
      <c r="L41" s="4">
        <v>3.0000000000000001E-5</v>
      </c>
      <c r="M41" s="4">
        <v>0.03</v>
      </c>
      <c r="N41" s="4">
        <v>0</v>
      </c>
      <c r="O41" s="4">
        <v>1</v>
      </c>
    </row>
    <row r="42" spans="1:15">
      <c r="A42">
        <f t="shared" si="1"/>
        <v>28</v>
      </c>
      <c r="B42">
        <v>5000</v>
      </c>
      <c r="C42">
        <v>7</v>
      </c>
      <c r="D42">
        <v>1</v>
      </c>
      <c r="E42">
        <f t="shared" si="0"/>
        <v>5000</v>
      </c>
      <c r="F42" s="3">
        <v>1040</v>
      </c>
      <c r="G42" s="3">
        <v>1025</v>
      </c>
      <c r="H42">
        <f>B42/2</f>
        <v>2500</v>
      </c>
      <c r="I42" s="8">
        <f>(F42-G42)/E44</f>
        <v>9.6774193548387097E-4</v>
      </c>
      <c r="J42" s="6">
        <f>F42-I42*H42</f>
        <v>1037.5806451612902</v>
      </c>
      <c r="K42">
        <v>3</v>
      </c>
      <c r="L42">
        <v>6.0000000000000002E-5</v>
      </c>
      <c r="M42">
        <v>2.5000000000000001E-2</v>
      </c>
      <c r="N42">
        <v>0</v>
      </c>
      <c r="O42">
        <v>1</v>
      </c>
    </row>
    <row r="43" spans="1:15">
      <c r="A43">
        <f t="shared" si="1"/>
        <v>29</v>
      </c>
      <c r="B43">
        <v>5500</v>
      </c>
      <c r="C43">
        <v>7</v>
      </c>
      <c r="D43">
        <v>2</v>
      </c>
      <c r="E43">
        <f t="shared" si="0"/>
        <v>10500</v>
      </c>
      <c r="H43">
        <f>E42+B43/2</f>
        <v>7750</v>
      </c>
      <c r="I43" s="8">
        <f>I42</f>
        <v>9.6774193548387097E-4</v>
      </c>
      <c r="J43" s="6">
        <f>F$42-I43*H43</f>
        <v>1032.5</v>
      </c>
      <c r="K43">
        <v>3</v>
      </c>
      <c r="L43">
        <v>6.0000000000000002E-5</v>
      </c>
      <c r="M43">
        <v>2.5000000000000001E-2</v>
      </c>
      <c r="N43">
        <v>0</v>
      </c>
      <c r="O43">
        <v>1</v>
      </c>
    </row>
    <row r="44" spans="1:15" s="4" customFormat="1">
      <c r="A44" s="4">
        <f t="shared" si="1"/>
        <v>30</v>
      </c>
      <c r="B44" s="4">
        <v>5000</v>
      </c>
      <c r="C44" s="4">
        <v>7</v>
      </c>
      <c r="D44" s="4">
        <v>3</v>
      </c>
      <c r="E44" s="4">
        <f t="shared" si="0"/>
        <v>15500</v>
      </c>
      <c r="H44" s="4">
        <f>E43+B44/2</f>
        <v>13000</v>
      </c>
      <c r="I44" s="9">
        <f>I43</f>
        <v>9.6774193548387097E-4</v>
      </c>
      <c r="J44" s="7">
        <f>F$42-I44*H44</f>
        <v>1027.4193548387098</v>
      </c>
      <c r="K44" s="4">
        <v>3</v>
      </c>
      <c r="L44" s="4">
        <v>6.0000000000000002E-5</v>
      </c>
      <c r="M44" s="4">
        <v>2.5000000000000001E-2</v>
      </c>
      <c r="N44" s="4">
        <v>0</v>
      </c>
      <c r="O44" s="4">
        <v>1</v>
      </c>
    </row>
    <row r="45" spans="1:15">
      <c r="A45">
        <f t="shared" si="1"/>
        <v>31</v>
      </c>
      <c r="B45">
        <v>5000</v>
      </c>
      <c r="C45">
        <v>8</v>
      </c>
      <c r="D45">
        <v>1</v>
      </c>
      <c r="E45">
        <f t="shared" si="0"/>
        <v>5000</v>
      </c>
      <c r="F45" s="3">
        <v>1025</v>
      </c>
      <c r="G45" s="3">
        <v>990</v>
      </c>
      <c r="H45">
        <f>B45/2</f>
        <v>2500</v>
      </c>
      <c r="I45" s="8">
        <f>(F45-G45)/E50</f>
        <v>1.25E-3</v>
      </c>
      <c r="J45" s="6">
        <f>F45-I45*H45</f>
        <v>1021.875</v>
      </c>
      <c r="K45">
        <v>3</v>
      </c>
      <c r="L45">
        <v>6.0000000000000002E-5</v>
      </c>
      <c r="M45">
        <v>2.5000000000000001E-2</v>
      </c>
      <c r="N45">
        <v>0</v>
      </c>
      <c r="O45">
        <v>1</v>
      </c>
    </row>
    <row r="46" spans="1:15">
      <c r="A46">
        <f t="shared" si="1"/>
        <v>32</v>
      </c>
      <c r="B46">
        <v>5000</v>
      </c>
      <c r="C46">
        <v>8</v>
      </c>
      <c r="D46">
        <v>2</v>
      </c>
      <c r="E46">
        <f t="shared" si="0"/>
        <v>10000</v>
      </c>
      <c r="H46">
        <f>E45+B46/2</f>
        <v>7500</v>
      </c>
      <c r="I46" s="8">
        <f>I45</f>
        <v>1.25E-3</v>
      </c>
      <c r="J46" s="6">
        <f>F$45-I46*H46</f>
        <v>1015.625</v>
      </c>
      <c r="K46">
        <v>3</v>
      </c>
      <c r="L46">
        <v>6.0000000000000002E-5</v>
      </c>
      <c r="M46">
        <v>2.5000000000000001E-2</v>
      </c>
      <c r="N46">
        <v>0</v>
      </c>
      <c r="O46">
        <v>1</v>
      </c>
    </row>
    <row r="47" spans="1:15">
      <c r="A47">
        <f t="shared" si="1"/>
        <v>33</v>
      </c>
      <c r="B47">
        <v>5000</v>
      </c>
      <c r="C47">
        <v>8</v>
      </c>
      <c r="D47">
        <v>3</v>
      </c>
      <c r="E47">
        <f t="shared" si="0"/>
        <v>15000</v>
      </c>
      <c r="H47">
        <f>E46+B47/2</f>
        <v>12500</v>
      </c>
      <c r="I47" s="8">
        <f t="shared" ref="I47:I50" si="2">I46</f>
        <v>1.25E-3</v>
      </c>
      <c r="J47" s="6">
        <f>F$45-I47*H47</f>
        <v>1009.375</v>
      </c>
      <c r="K47">
        <v>3</v>
      </c>
      <c r="L47">
        <v>6.0000000000000002E-5</v>
      </c>
      <c r="M47">
        <v>2.5000000000000001E-2</v>
      </c>
      <c r="N47">
        <v>0</v>
      </c>
      <c r="O47">
        <v>1</v>
      </c>
    </row>
    <row r="48" spans="1:15">
      <c r="A48">
        <f t="shared" si="1"/>
        <v>34</v>
      </c>
      <c r="B48">
        <v>5000</v>
      </c>
      <c r="C48">
        <v>8</v>
      </c>
      <c r="D48">
        <v>4</v>
      </c>
      <c r="E48">
        <f t="shared" si="0"/>
        <v>20000</v>
      </c>
      <c r="H48">
        <f>E47+B48/2</f>
        <v>17500</v>
      </c>
      <c r="I48" s="8">
        <f t="shared" si="2"/>
        <v>1.25E-3</v>
      </c>
      <c r="J48" s="6">
        <f>F$45-I48*H48</f>
        <v>1003.125</v>
      </c>
      <c r="K48">
        <v>3</v>
      </c>
      <c r="L48">
        <v>6.0000000000000002E-5</v>
      </c>
      <c r="M48">
        <v>2.5000000000000001E-2</v>
      </c>
      <c r="N48">
        <v>0</v>
      </c>
      <c r="O48">
        <v>1</v>
      </c>
    </row>
    <row r="49" spans="1:15">
      <c r="A49">
        <f t="shared" si="1"/>
        <v>35</v>
      </c>
      <c r="B49">
        <v>5000</v>
      </c>
      <c r="C49">
        <v>8</v>
      </c>
      <c r="D49">
        <v>5</v>
      </c>
      <c r="E49">
        <f t="shared" si="0"/>
        <v>25000</v>
      </c>
      <c r="H49">
        <f>E48+B49/2</f>
        <v>22500</v>
      </c>
      <c r="I49" s="8">
        <f t="shared" si="2"/>
        <v>1.25E-3</v>
      </c>
      <c r="J49" s="6">
        <f>F$45-I49*H49</f>
        <v>996.875</v>
      </c>
      <c r="K49">
        <v>3</v>
      </c>
      <c r="L49">
        <v>6.0000000000000002E-5</v>
      </c>
      <c r="M49">
        <v>2.5000000000000001E-2</v>
      </c>
      <c r="N49">
        <v>0</v>
      </c>
      <c r="O49">
        <v>1</v>
      </c>
    </row>
    <row r="50" spans="1:15" s="4" customFormat="1">
      <c r="A50" s="4">
        <f t="shared" si="1"/>
        <v>36</v>
      </c>
      <c r="B50" s="4">
        <v>3000</v>
      </c>
      <c r="C50" s="4">
        <v>8</v>
      </c>
      <c r="D50" s="4">
        <v>6</v>
      </c>
      <c r="E50" s="4">
        <f t="shared" si="0"/>
        <v>28000</v>
      </c>
      <c r="H50" s="4">
        <f>E49+B50/2</f>
        <v>26500</v>
      </c>
      <c r="I50" s="9">
        <f t="shared" si="2"/>
        <v>1.25E-3</v>
      </c>
      <c r="J50" s="7">
        <f>F$45-I50*H50</f>
        <v>991.875</v>
      </c>
      <c r="K50" s="4">
        <v>3</v>
      </c>
      <c r="L50" s="4">
        <v>6.0000000000000002E-5</v>
      </c>
      <c r="M50" s="4">
        <v>2.5000000000000001E-2</v>
      </c>
      <c r="N50" s="4">
        <v>0</v>
      </c>
      <c r="O50" s="4">
        <v>0</v>
      </c>
    </row>
    <row r="51" spans="1:15">
      <c r="H5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Hughes</dc:creator>
  <cp:lastModifiedBy>Joseph Hughes</cp:lastModifiedBy>
  <dcterms:created xsi:type="dcterms:W3CDTF">2015-04-28T16:58:37Z</dcterms:created>
  <dcterms:modified xsi:type="dcterms:W3CDTF">2015-04-28T19:04:43Z</dcterms:modified>
</cp:coreProperties>
</file>