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laudio\Desktop\Git Repos\Avamore Assessment\"/>
    </mc:Choice>
  </mc:AlternateContent>
  <xr:revisionPtr revIDLastSave="0" documentId="13_ncr:1_{A2A54A1F-657D-46E7-8414-E6ABA876E4D8}" xr6:coauthVersionLast="47" xr6:coauthVersionMax="47" xr10:uidLastSave="{00000000-0000-0000-0000-000000000000}"/>
  <bookViews>
    <workbookView xWindow="1560" yWindow="1560" windowWidth="21600" windowHeight="11295" activeTab="2" xr2:uid="{00000000-000D-0000-FFFF-FFFF00000000}"/>
  </bookViews>
  <sheets>
    <sheet name="Inputs" sheetId="1" r:id="rId1"/>
    <sheet name="Sheet1" sheetId="2" state="hidden" r:id="rId2"/>
    <sheet name="Calculations" sheetId="3" r:id="rId3"/>
  </sheets>
  <externalReferences>
    <externalReference r:id="rId4"/>
    <externalReference r:id="rId5"/>
  </externalReferences>
  <definedNames>
    <definedName name="Accrual_Type">[1]Sheet2!$D$2:$D$3</definedName>
    <definedName name="Loan_Purpose">[1]Sheet2!$C$2:$C$4</definedName>
    <definedName name="Loan_Structure">[1]Sheet2!$B$2:$B$4</definedName>
    <definedName name="Property_Type">[1]Sheet2!$A$2:$A$7</definedName>
    <definedName name="Y_Or_N">[2]Sheet2!$E$2:$E$3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H7" i="3"/>
  <c r="E7" i="3"/>
  <c r="G7" i="3" s="1"/>
  <c r="L7" i="3" s="1"/>
  <c r="B7" i="3"/>
  <c r="B8" i="3" s="1"/>
  <c r="B6" i="3"/>
  <c r="I7" i="3" s="1"/>
  <c r="L25" i="1"/>
  <c r="D22" i="1"/>
  <c r="D18" i="1"/>
  <c r="S7" i="3" l="1"/>
  <c r="T7" i="3" s="1"/>
  <c r="K7" i="3" s="1"/>
  <c r="O7" i="3" s="1"/>
  <c r="E8" i="3"/>
  <c r="J7" i="3"/>
  <c r="M7" i="3" s="1"/>
  <c r="S8" i="3" l="1"/>
  <c r="T8" i="3" s="1"/>
  <c r="J8" i="3"/>
  <c r="E9" i="3"/>
  <c r="G8" i="3"/>
  <c r="L8" i="3" l="1"/>
  <c r="I8" i="3"/>
  <c r="H8" i="3"/>
  <c r="M8" i="3" s="1"/>
  <c r="E10" i="3"/>
  <c r="G9" i="3"/>
  <c r="S9" i="3"/>
  <c r="T9" i="3" s="1"/>
  <c r="J9" i="3"/>
  <c r="H9" i="3" l="1"/>
  <c r="L9" i="3"/>
  <c r="J10" i="3"/>
  <c r="G10" i="3"/>
  <c r="E11" i="3"/>
  <c r="S10" i="3"/>
  <c r="T10" i="3" s="1"/>
  <c r="K8" i="3"/>
  <c r="O8" i="3" s="1"/>
  <c r="J11" i="3" l="1"/>
  <c r="G11" i="3"/>
  <c r="E12" i="3"/>
  <c r="S11" i="3"/>
  <c r="T11" i="3" s="1"/>
  <c r="L10" i="3"/>
  <c r="H10" i="3"/>
  <c r="M10" i="3" s="1"/>
  <c r="M9" i="3"/>
  <c r="I9" i="3"/>
  <c r="K9" i="3" s="1"/>
  <c r="O9" i="3" s="1"/>
  <c r="J12" i="3" l="1"/>
  <c r="S12" i="3"/>
  <c r="T12" i="3" s="1"/>
  <c r="E13" i="3"/>
  <c r="G12" i="3"/>
  <c r="H11" i="3"/>
  <c r="L11" i="3"/>
  <c r="I10" i="3"/>
  <c r="K10" i="3" s="1"/>
  <c r="O10" i="3" s="1"/>
  <c r="I11" i="3" s="1"/>
  <c r="G13" i="3" l="1"/>
  <c r="E14" i="3"/>
  <c r="S13" i="3"/>
  <c r="T13" i="3" s="1"/>
  <c r="J13" i="3"/>
  <c r="M11" i="3"/>
  <c r="H12" i="3"/>
  <c r="M12" i="3" s="1"/>
  <c r="L12" i="3"/>
  <c r="K11" i="3"/>
  <c r="O11" i="3" s="1"/>
  <c r="I12" i="3" s="1"/>
  <c r="K12" i="3" l="1"/>
  <c r="O12" i="3" s="1"/>
  <c r="G14" i="3"/>
  <c r="S14" i="3"/>
  <c r="T14" i="3" s="1"/>
  <c r="J14" i="3"/>
  <c r="E15" i="3"/>
  <c r="I13" i="3"/>
  <c r="H13" i="3"/>
  <c r="L13" i="3"/>
  <c r="M13" i="3" l="1"/>
  <c r="L14" i="3"/>
  <c r="H14" i="3"/>
  <c r="K13" i="3"/>
  <c r="O13" i="3" s="1"/>
  <c r="I14" i="3" s="1"/>
  <c r="G15" i="3"/>
  <c r="S15" i="3"/>
  <c r="T15" i="3" s="1"/>
  <c r="E16" i="3"/>
  <c r="J15" i="3"/>
  <c r="K14" i="3" l="1"/>
  <c r="O14" i="3" s="1"/>
  <c r="G16" i="3"/>
  <c r="E17" i="3"/>
  <c r="S16" i="3"/>
  <c r="T16" i="3" s="1"/>
  <c r="J16" i="3"/>
  <c r="I15" i="3"/>
  <c r="L15" i="3"/>
  <c r="M14" i="3"/>
  <c r="H15" i="3" s="1"/>
  <c r="M15" i="3" l="1"/>
  <c r="K15" i="3"/>
  <c r="O15" i="3" s="1"/>
  <c r="I16" i="3" s="1"/>
  <c r="K16" i="3" s="1"/>
  <c r="O16" i="3" s="1"/>
  <c r="L16" i="3"/>
  <c r="H16" i="3"/>
  <c r="M16" i="3" s="1"/>
  <c r="J17" i="3"/>
  <c r="G17" i="3"/>
  <c r="E18" i="3"/>
  <c r="S17" i="3"/>
  <c r="T17" i="3" s="1"/>
  <c r="E19" i="3" l="1"/>
  <c r="S18" i="3"/>
  <c r="T18" i="3" s="1"/>
  <c r="G18" i="3"/>
  <c r="J18" i="3"/>
  <c r="L17" i="3"/>
  <c r="I17" i="3"/>
  <c r="H17" i="3"/>
  <c r="M17" i="3" s="1"/>
  <c r="L18" i="3" l="1"/>
  <c r="H18" i="3"/>
  <c r="J19" i="3"/>
  <c r="G19" i="3"/>
  <c r="E20" i="3"/>
  <c r="S19" i="3"/>
  <c r="T19" i="3" s="1"/>
  <c r="K17" i="3"/>
  <c r="O17" i="3" s="1"/>
  <c r="I18" i="3" s="1"/>
  <c r="K18" i="3" s="1"/>
  <c r="O18" i="3" s="1"/>
  <c r="L19" i="3" l="1"/>
  <c r="I19" i="3"/>
  <c r="E21" i="3"/>
  <c r="S20" i="3"/>
  <c r="T20" i="3" s="1"/>
  <c r="J20" i="3"/>
  <c r="G20" i="3"/>
  <c r="M18" i="3"/>
  <c r="H19" i="3" s="1"/>
  <c r="M19" i="3" l="1"/>
  <c r="K19" i="3"/>
  <c r="O19" i="3" s="1"/>
  <c r="L20" i="3"/>
  <c r="I20" i="3"/>
  <c r="H20" i="3"/>
  <c r="J21" i="3"/>
  <c r="E22" i="3"/>
  <c r="S21" i="3"/>
  <c r="T21" i="3" s="1"/>
  <c r="G21" i="3"/>
  <c r="M20" i="3" l="1"/>
  <c r="L21" i="3"/>
  <c r="H21" i="3"/>
  <c r="I21" i="3"/>
  <c r="E23" i="3"/>
  <c r="G22" i="3"/>
  <c r="S22" i="3"/>
  <c r="T22" i="3" s="1"/>
  <c r="J22" i="3"/>
  <c r="K20" i="3"/>
  <c r="O20" i="3" s="1"/>
  <c r="J23" i="3" l="1"/>
  <c r="E24" i="3"/>
  <c r="S23" i="3"/>
  <c r="T23" i="3" s="1"/>
  <c r="G23" i="3"/>
  <c r="M21" i="3"/>
  <c r="H22" i="3"/>
  <c r="L22" i="3"/>
  <c r="K21" i="3"/>
  <c r="O21" i="3" s="1"/>
  <c r="I22" i="3" s="1"/>
  <c r="L23" i="3" l="1"/>
  <c r="M22" i="3"/>
  <c r="H23" i="3" s="1"/>
  <c r="K22" i="3"/>
  <c r="O22" i="3" s="1"/>
  <c r="I23" i="3" s="1"/>
  <c r="E25" i="3"/>
  <c r="S24" i="3"/>
  <c r="T24" i="3" s="1"/>
  <c r="J24" i="3"/>
  <c r="G24" i="3"/>
  <c r="M23" i="3" l="1"/>
  <c r="K23" i="3"/>
  <c r="O23" i="3" s="1"/>
  <c r="E26" i="3"/>
  <c r="S25" i="3"/>
  <c r="T25" i="3" s="1"/>
  <c r="J25" i="3"/>
  <c r="G25" i="3"/>
  <c r="L24" i="3"/>
  <c r="I24" i="3"/>
  <c r="H24" i="3"/>
  <c r="M24" i="3" l="1"/>
  <c r="H25" i="3"/>
  <c r="L25" i="3"/>
  <c r="E27" i="3"/>
  <c r="S26" i="3"/>
  <c r="T26" i="3" s="1"/>
  <c r="J26" i="3"/>
  <c r="G26" i="3"/>
  <c r="K24" i="3"/>
  <c r="O24" i="3" s="1"/>
  <c r="I25" i="3" s="1"/>
  <c r="K25" i="3" l="1"/>
  <c r="O25" i="3" s="1"/>
  <c r="L26" i="3"/>
  <c r="I26" i="3"/>
  <c r="G27" i="3"/>
  <c r="E28" i="3"/>
  <c r="S27" i="3"/>
  <c r="T27" i="3" s="1"/>
  <c r="J27" i="3"/>
  <c r="M25" i="3"/>
  <c r="H26" i="3" s="1"/>
  <c r="M26" i="3" l="1"/>
  <c r="K26" i="3"/>
  <c r="O26" i="3" s="1"/>
  <c r="S28" i="3"/>
  <c r="T28" i="3" s="1"/>
  <c r="E29" i="3"/>
  <c r="J28" i="3"/>
  <c r="G28" i="3"/>
  <c r="H27" i="3"/>
  <c r="K27" i="3" s="1"/>
  <c r="O27" i="3" s="1"/>
  <c r="L27" i="3"/>
  <c r="I27" i="3"/>
  <c r="M27" i="3" l="1"/>
  <c r="L28" i="3"/>
  <c r="H28" i="3"/>
  <c r="I28" i="3"/>
  <c r="E30" i="3"/>
  <c r="J29" i="3"/>
  <c r="G29" i="3"/>
  <c r="S29" i="3"/>
  <c r="T29" i="3" s="1"/>
  <c r="J30" i="3" l="1"/>
  <c r="E31" i="3"/>
  <c r="S30" i="3"/>
  <c r="T30" i="3" s="1"/>
  <c r="G30" i="3"/>
  <c r="L29" i="3"/>
  <c r="M28" i="3"/>
  <c r="H29" i="3" s="1"/>
  <c r="K28" i="3"/>
  <c r="O28" i="3" s="1"/>
  <c r="I29" i="3" s="1"/>
  <c r="M29" i="3" l="1"/>
  <c r="K29" i="3"/>
  <c r="O29" i="3" s="1"/>
  <c r="L30" i="3"/>
  <c r="I30" i="3"/>
  <c r="H30" i="3"/>
  <c r="S31" i="3"/>
  <c r="T31" i="3" s="1"/>
  <c r="J31" i="3"/>
  <c r="G31" i="3"/>
  <c r="E32" i="3"/>
  <c r="M30" i="3" l="1"/>
  <c r="J32" i="3"/>
  <c r="G32" i="3"/>
  <c r="E33" i="3"/>
  <c r="S32" i="3"/>
  <c r="T32" i="3" s="1"/>
  <c r="L31" i="3"/>
  <c r="I31" i="3"/>
  <c r="H31" i="3"/>
  <c r="M31" i="3" s="1"/>
  <c r="K30" i="3"/>
  <c r="O30" i="3" s="1"/>
  <c r="E34" i="3" l="1"/>
  <c r="S33" i="3"/>
  <c r="T33" i="3" s="1"/>
  <c r="J33" i="3"/>
  <c r="G33" i="3"/>
  <c r="H32" i="3"/>
  <c r="L32" i="3"/>
  <c r="K31" i="3"/>
  <c r="O31" i="3" s="1"/>
  <c r="I32" i="3" s="1"/>
  <c r="K32" i="3" l="1"/>
  <c r="O32" i="3" s="1"/>
  <c r="L33" i="3"/>
  <c r="I33" i="3"/>
  <c r="H33" i="3"/>
  <c r="M33" i="3" s="1"/>
  <c r="M32" i="3"/>
  <c r="G34" i="3"/>
  <c r="S34" i="3"/>
  <c r="T34" i="3" s="1"/>
  <c r="J34" i="3"/>
  <c r="E35" i="3"/>
  <c r="E36" i="3" l="1"/>
  <c r="S35" i="3"/>
  <c r="T35" i="3" s="1"/>
  <c r="J35" i="3"/>
  <c r="G35" i="3"/>
  <c r="H34" i="3"/>
  <c r="L34" i="3"/>
  <c r="K33" i="3"/>
  <c r="O33" i="3" s="1"/>
  <c r="I34" i="3" s="1"/>
  <c r="L35" i="3" l="1"/>
  <c r="M34" i="3"/>
  <c r="H35" i="3" s="1"/>
  <c r="G36" i="3"/>
  <c r="J36" i="3"/>
  <c r="E37" i="3"/>
  <c r="S36" i="3"/>
  <c r="T36" i="3" s="1"/>
  <c r="K34" i="3"/>
  <c r="O34" i="3" s="1"/>
  <c r="I35" i="3" s="1"/>
  <c r="M35" i="3" l="1"/>
  <c r="K35" i="3"/>
  <c r="O35" i="3" s="1"/>
  <c r="S37" i="3"/>
  <c r="T37" i="3" s="1"/>
  <c r="J37" i="3"/>
  <c r="G37" i="3"/>
  <c r="E38" i="3"/>
  <c r="L36" i="3"/>
  <c r="I36" i="3"/>
  <c r="H36" i="3"/>
  <c r="M36" i="3" l="1"/>
  <c r="L37" i="3"/>
  <c r="H37" i="3"/>
  <c r="M37" i="3" s="1"/>
  <c r="K36" i="3"/>
  <c r="O36" i="3" s="1"/>
  <c r="I37" i="3" s="1"/>
  <c r="K37" i="3" s="1"/>
  <c r="O37" i="3" s="1"/>
  <c r="E39" i="3"/>
  <c r="S38" i="3"/>
  <c r="T38" i="3" s="1"/>
  <c r="J38" i="3"/>
  <c r="G38" i="3"/>
  <c r="J39" i="3" l="1"/>
  <c r="G39" i="3"/>
  <c r="E40" i="3"/>
  <c r="S39" i="3"/>
  <c r="T39" i="3" s="1"/>
  <c r="L38" i="3"/>
  <c r="I38" i="3"/>
  <c r="H38" i="3"/>
  <c r="S40" i="3" l="1"/>
  <c r="T40" i="3" s="1"/>
  <c r="J40" i="3"/>
  <c r="G40" i="3"/>
  <c r="E41" i="3"/>
  <c r="L39" i="3"/>
  <c r="M38" i="3"/>
  <c r="H39" i="3" s="1"/>
  <c r="K38" i="3"/>
  <c r="O38" i="3" s="1"/>
  <c r="I39" i="3" s="1"/>
  <c r="M39" i="3" l="1"/>
  <c r="K39" i="3"/>
  <c r="O39" i="3" s="1"/>
  <c r="I40" i="3"/>
  <c r="H40" i="3"/>
  <c r="M40" i="3" s="1"/>
  <c r="L40" i="3"/>
  <c r="J41" i="3"/>
  <c r="G41" i="3"/>
  <c r="E42" i="3"/>
  <c r="S41" i="3"/>
  <c r="T41" i="3" s="1"/>
  <c r="K40" i="3"/>
  <c r="O40" i="3" s="1"/>
  <c r="L41" i="3" l="1"/>
  <c r="I41" i="3"/>
  <c r="H41" i="3"/>
  <c r="M41" i="3" s="1"/>
  <c r="E43" i="3"/>
  <c r="S42" i="3"/>
  <c r="T42" i="3" s="1"/>
  <c r="J42" i="3"/>
  <c r="G42" i="3"/>
  <c r="L42" i="3" l="1"/>
  <c r="H42" i="3"/>
  <c r="M42" i="3" s="1"/>
  <c r="J43" i="3"/>
  <c r="G43" i="3"/>
  <c r="S43" i="3"/>
  <c r="T43" i="3" s="1"/>
  <c r="E44" i="3"/>
  <c r="K41" i="3"/>
  <c r="O41" i="3" s="1"/>
  <c r="I42" i="3" s="1"/>
  <c r="K42" i="3" s="1"/>
  <c r="O42" i="3" s="1"/>
  <c r="E45" i="3" l="1"/>
  <c r="S44" i="3"/>
  <c r="T44" i="3" s="1"/>
  <c r="J44" i="3"/>
  <c r="G44" i="3"/>
  <c r="I43" i="3"/>
  <c r="H43" i="3"/>
  <c r="L43" i="3"/>
  <c r="M43" i="3" l="1"/>
  <c r="L44" i="3"/>
  <c r="H44" i="3"/>
  <c r="K43" i="3"/>
  <c r="O43" i="3" s="1"/>
  <c r="I44" i="3" s="1"/>
  <c r="K44" i="3" s="1"/>
  <c r="O44" i="3" s="1"/>
  <c r="G45" i="3"/>
  <c r="E46" i="3"/>
  <c r="S45" i="3"/>
  <c r="T45" i="3" s="1"/>
  <c r="J45" i="3"/>
  <c r="E47" i="3" l="1"/>
  <c r="S46" i="3"/>
  <c r="T46" i="3" s="1"/>
  <c r="J46" i="3"/>
  <c r="G46" i="3"/>
  <c r="L45" i="3"/>
  <c r="I45" i="3"/>
  <c r="M44" i="3"/>
  <c r="H45" i="3" s="1"/>
  <c r="M45" i="3" l="1"/>
  <c r="K45" i="3"/>
  <c r="O45" i="3" s="1"/>
  <c r="I46" i="3" s="1"/>
  <c r="L46" i="3"/>
  <c r="H46" i="3"/>
  <c r="E48" i="3"/>
  <c r="S47" i="3"/>
  <c r="T47" i="3" s="1"/>
  <c r="J47" i="3"/>
  <c r="G47" i="3"/>
  <c r="L47" i="3" l="1"/>
  <c r="S48" i="3"/>
  <c r="T48" i="3" s="1"/>
  <c r="J48" i="3"/>
  <c r="G48" i="3"/>
  <c r="E49" i="3"/>
  <c r="M46" i="3"/>
  <c r="H47" i="3" s="1"/>
  <c r="K46" i="3"/>
  <c r="O46" i="3" s="1"/>
  <c r="I47" i="3" s="1"/>
  <c r="M47" i="3" l="1"/>
  <c r="K47" i="3"/>
  <c r="O47" i="3" s="1"/>
  <c r="E50" i="3"/>
  <c r="J49" i="3"/>
  <c r="G49" i="3"/>
  <c r="S49" i="3"/>
  <c r="T49" i="3" s="1"/>
  <c r="L48" i="3"/>
  <c r="I48" i="3"/>
  <c r="H48" i="3"/>
  <c r="K48" i="3" s="1"/>
  <c r="O48" i="3" s="1"/>
  <c r="J50" i="3" l="1"/>
  <c r="G50" i="3"/>
  <c r="E51" i="3"/>
  <c r="S50" i="3"/>
  <c r="T50" i="3" s="1"/>
  <c r="M48" i="3"/>
  <c r="L49" i="3"/>
  <c r="I49" i="3"/>
  <c r="H49" i="3"/>
  <c r="M49" i="3" s="1"/>
  <c r="K49" i="3" l="1"/>
  <c r="O49" i="3" s="1"/>
  <c r="E52" i="3"/>
  <c r="S51" i="3"/>
  <c r="T51" i="3" s="1"/>
  <c r="J51" i="3"/>
  <c r="G51" i="3"/>
  <c r="L50" i="3"/>
  <c r="I50" i="3"/>
  <c r="H50" i="3"/>
  <c r="L51" i="3" l="1"/>
  <c r="M50" i="3"/>
  <c r="H51" i="3" s="1"/>
  <c r="J52" i="3"/>
  <c r="G52" i="3"/>
  <c r="E53" i="3"/>
  <c r="S52" i="3"/>
  <c r="T52" i="3" s="1"/>
  <c r="K50" i="3"/>
  <c r="O50" i="3" s="1"/>
  <c r="I51" i="3" s="1"/>
  <c r="M51" i="3" l="1"/>
  <c r="K51" i="3"/>
  <c r="O51" i="3" s="1"/>
  <c r="I52" i="3" s="1"/>
  <c r="H52" i="3"/>
  <c r="M52" i="3" s="1"/>
  <c r="L52" i="3"/>
  <c r="E54" i="3"/>
  <c r="S53" i="3"/>
  <c r="T53" i="3" s="1"/>
  <c r="G53" i="3"/>
  <c r="J53" i="3"/>
  <c r="G54" i="3" l="1"/>
  <c r="E55" i="3"/>
  <c r="S54" i="3"/>
  <c r="T54" i="3" s="1"/>
  <c r="J54" i="3"/>
  <c r="L53" i="3"/>
  <c r="H53" i="3"/>
  <c r="K52" i="3"/>
  <c r="O52" i="3" s="1"/>
  <c r="I53" i="3" s="1"/>
  <c r="K53" i="3" s="1"/>
  <c r="O53" i="3" s="1"/>
  <c r="E56" i="3" l="1"/>
  <c r="S55" i="3"/>
  <c r="T55" i="3" s="1"/>
  <c r="J55" i="3"/>
  <c r="G55" i="3"/>
  <c r="M53" i="3"/>
  <c r="I54" i="3"/>
  <c r="H54" i="3"/>
  <c r="L54" i="3"/>
  <c r="M54" i="3" l="1"/>
  <c r="K54" i="3"/>
  <c r="O54" i="3" s="1"/>
  <c r="L55" i="3"/>
  <c r="I55" i="3"/>
  <c r="H55" i="3"/>
  <c r="G56" i="3"/>
  <c r="S56" i="3"/>
  <c r="T56" i="3" s="1"/>
  <c r="J56" i="3"/>
  <c r="E57" i="3"/>
  <c r="S57" i="3" l="1"/>
  <c r="T57" i="3" s="1"/>
  <c r="J57" i="3"/>
  <c r="G57" i="3"/>
  <c r="E58" i="3"/>
  <c r="M55" i="3"/>
  <c r="K55" i="3"/>
  <c r="O55" i="3" s="1"/>
  <c r="L56" i="3"/>
  <c r="I56" i="3"/>
  <c r="H56" i="3"/>
  <c r="K56" i="3" s="1"/>
  <c r="O56" i="3" s="1"/>
  <c r="E59" i="3" l="1"/>
  <c r="S58" i="3"/>
  <c r="T58" i="3" s="1"/>
  <c r="J58" i="3"/>
  <c r="G58" i="3"/>
  <c r="L57" i="3"/>
  <c r="I57" i="3"/>
  <c r="H57" i="3"/>
  <c r="M57" i="3" s="1"/>
  <c r="M56" i="3"/>
  <c r="K57" i="3" l="1"/>
  <c r="O57" i="3" s="1"/>
  <c r="I58" i="3" s="1"/>
  <c r="L58" i="3"/>
  <c r="H58" i="3"/>
  <c r="J59" i="3"/>
  <c r="G59" i="3"/>
  <c r="E60" i="3"/>
  <c r="S59" i="3"/>
  <c r="T59" i="3" s="1"/>
  <c r="E61" i="3" l="1"/>
  <c r="S60" i="3"/>
  <c r="T60" i="3" s="1"/>
  <c r="J60" i="3"/>
  <c r="G60" i="3"/>
  <c r="L59" i="3"/>
  <c r="M58" i="3"/>
  <c r="H59" i="3" s="1"/>
  <c r="K58" i="3"/>
  <c r="O58" i="3" s="1"/>
  <c r="I59" i="3" s="1"/>
  <c r="M59" i="3" l="1"/>
  <c r="K59" i="3"/>
  <c r="O59" i="3" s="1"/>
  <c r="I60" i="3" s="1"/>
  <c r="H60" i="3"/>
  <c r="L60" i="3"/>
  <c r="J61" i="3"/>
  <c r="G61" i="3"/>
  <c r="E62" i="3"/>
  <c r="S61" i="3"/>
  <c r="T61" i="3" s="1"/>
  <c r="L61" i="3" l="1"/>
  <c r="E63" i="3"/>
  <c r="S62" i="3"/>
  <c r="T62" i="3" s="1"/>
  <c r="J62" i="3"/>
  <c r="G62" i="3"/>
  <c r="M60" i="3"/>
  <c r="H61" i="3" s="1"/>
  <c r="K60" i="3"/>
  <c r="O60" i="3" s="1"/>
  <c r="I61" i="3" s="1"/>
  <c r="M61" i="3" l="1"/>
  <c r="K61" i="3"/>
  <c r="O61" i="3" s="1"/>
  <c r="L62" i="3"/>
  <c r="I62" i="3"/>
  <c r="H62" i="3"/>
  <c r="M62" i="3" s="1"/>
  <c r="J63" i="3"/>
  <c r="G63" i="3"/>
  <c r="E64" i="3"/>
  <c r="S63" i="3"/>
  <c r="T63" i="3" s="1"/>
  <c r="K62" i="3" l="1"/>
  <c r="O62" i="3" s="1"/>
  <c r="E65" i="3"/>
  <c r="S64" i="3"/>
  <c r="T64" i="3" s="1"/>
  <c r="J64" i="3"/>
  <c r="G64" i="3"/>
  <c r="I63" i="3"/>
  <c r="H63" i="3"/>
  <c r="L63" i="3"/>
  <c r="L64" i="3" l="1"/>
  <c r="M63" i="3"/>
  <c r="H64" i="3" s="1"/>
  <c r="G65" i="3"/>
  <c r="E66" i="3"/>
  <c r="S65" i="3"/>
  <c r="T65" i="3" s="1"/>
  <c r="J65" i="3"/>
  <c r="K63" i="3"/>
  <c r="O63" i="3" s="1"/>
  <c r="I64" i="3" s="1"/>
  <c r="M64" i="3" l="1"/>
  <c r="K64" i="3"/>
  <c r="O64" i="3" s="1"/>
  <c r="E67" i="3"/>
  <c r="S66" i="3"/>
  <c r="T66" i="3" s="1"/>
  <c r="J66" i="3"/>
  <c r="G66" i="3"/>
  <c r="H65" i="3"/>
  <c r="L65" i="3"/>
  <c r="I65" i="3"/>
  <c r="M65" i="3" l="1"/>
  <c r="K65" i="3"/>
  <c r="O65" i="3" s="1"/>
  <c r="I66" i="3" s="1"/>
  <c r="L66" i="3"/>
  <c r="H66" i="3"/>
  <c r="E68" i="3"/>
  <c r="S67" i="3"/>
  <c r="T67" i="3" s="1"/>
  <c r="J67" i="3"/>
  <c r="G67" i="3"/>
  <c r="L67" i="3" l="1"/>
  <c r="S68" i="3"/>
  <c r="T68" i="3" s="1"/>
  <c r="J68" i="3"/>
  <c r="G68" i="3"/>
  <c r="E69" i="3"/>
  <c r="M66" i="3"/>
  <c r="H67" i="3" s="1"/>
  <c r="K66" i="3"/>
  <c r="O66" i="3" s="1"/>
  <c r="I67" i="3" s="1"/>
  <c r="M67" i="3" l="1"/>
  <c r="K67" i="3"/>
  <c r="O67" i="3" s="1"/>
  <c r="E70" i="3"/>
  <c r="S69" i="3"/>
  <c r="T69" i="3" s="1"/>
  <c r="J69" i="3"/>
  <c r="G69" i="3"/>
  <c r="L68" i="3"/>
  <c r="I68" i="3"/>
  <c r="H68" i="3"/>
  <c r="M68" i="3" s="1"/>
  <c r="L69" i="3" l="1"/>
  <c r="H69" i="3"/>
  <c r="M69" i="3" s="1"/>
  <c r="J70" i="3"/>
  <c r="G70" i="3"/>
  <c r="E71" i="3"/>
  <c r="S70" i="3"/>
  <c r="T70" i="3" s="1"/>
  <c r="K68" i="3"/>
  <c r="O68" i="3" s="1"/>
  <c r="I69" i="3" s="1"/>
  <c r="L70" i="3" l="1"/>
  <c r="H70" i="3"/>
  <c r="M70" i="3" s="1"/>
  <c r="E72" i="3"/>
  <c r="S71" i="3"/>
  <c r="T71" i="3" s="1"/>
  <c r="J71" i="3"/>
  <c r="G71" i="3"/>
  <c r="K69" i="3"/>
  <c r="O69" i="3" s="1"/>
  <c r="I70" i="3" s="1"/>
  <c r="K70" i="3" s="1"/>
  <c r="O70" i="3" s="1"/>
  <c r="L71" i="3" l="1"/>
  <c r="I71" i="3"/>
  <c r="H71" i="3"/>
  <c r="M71" i="3" s="1"/>
  <c r="J72" i="3"/>
  <c r="G72" i="3"/>
  <c r="S72" i="3"/>
  <c r="T72" i="3" s="1"/>
  <c r="E73" i="3"/>
  <c r="E74" i="3" l="1"/>
  <c r="S73" i="3"/>
  <c r="T73" i="3" s="1"/>
  <c r="J73" i="3"/>
  <c r="G73" i="3"/>
  <c r="H72" i="3"/>
  <c r="L72" i="3"/>
  <c r="K71" i="3"/>
  <c r="O71" i="3" s="1"/>
  <c r="I72" i="3" s="1"/>
  <c r="M72" i="3" l="1"/>
  <c r="L73" i="3"/>
  <c r="H73" i="3"/>
  <c r="K72" i="3"/>
  <c r="O72" i="3" s="1"/>
  <c r="I73" i="3" s="1"/>
  <c r="K73" i="3" s="1"/>
  <c r="O73" i="3" s="1"/>
  <c r="G74" i="3"/>
  <c r="E75" i="3"/>
  <c r="S74" i="3"/>
  <c r="T74" i="3" s="1"/>
  <c r="J74" i="3"/>
  <c r="I74" i="3" l="1"/>
  <c r="L74" i="3"/>
  <c r="E76" i="3"/>
  <c r="S75" i="3"/>
  <c r="T75" i="3" s="1"/>
  <c r="J75" i="3"/>
  <c r="G75" i="3"/>
  <c r="M73" i="3"/>
  <c r="H74" i="3" s="1"/>
  <c r="M74" i="3" l="1"/>
  <c r="K74" i="3"/>
  <c r="O74" i="3" s="1"/>
  <c r="G76" i="3"/>
  <c r="J76" i="3"/>
  <c r="E77" i="3"/>
  <c r="S76" i="3"/>
  <c r="T76" i="3" s="1"/>
  <c r="L75" i="3"/>
  <c r="I75" i="3"/>
  <c r="H75" i="3"/>
  <c r="M75" i="3" s="1"/>
  <c r="L76" i="3" l="1"/>
  <c r="H76" i="3"/>
  <c r="M76" i="3" s="1"/>
  <c r="K75" i="3"/>
  <c r="O75" i="3" s="1"/>
  <c r="I76" i="3" s="1"/>
  <c r="S77" i="3"/>
  <c r="T77" i="3" s="1"/>
  <c r="J77" i="3"/>
  <c r="G77" i="3"/>
  <c r="E78" i="3"/>
  <c r="L77" i="3" l="1"/>
  <c r="H77" i="3"/>
  <c r="M77" i="3" s="1"/>
  <c r="E79" i="3"/>
  <c r="S78" i="3"/>
  <c r="T78" i="3" s="1"/>
  <c r="J78" i="3"/>
  <c r="G78" i="3"/>
  <c r="K76" i="3"/>
  <c r="O76" i="3" s="1"/>
  <c r="I77" i="3" s="1"/>
  <c r="L78" i="3" l="1"/>
  <c r="H78" i="3"/>
  <c r="M78" i="3" s="1"/>
  <c r="K77" i="3"/>
  <c r="O77" i="3" s="1"/>
  <c r="I78" i="3" s="1"/>
  <c r="K78" i="3" s="1"/>
  <c r="O78" i="3" s="1"/>
  <c r="J79" i="3"/>
  <c r="G79" i="3"/>
  <c r="E80" i="3"/>
  <c r="S79" i="3"/>
  <c r="T79" i="3" s="1"/>
  <c r="E81" i="3" l="1"/>
  <c r="S80" i="3"/>
  <c r="T80" i="3" s="1"/>
  <c r="J80" i="3"/>
  <c r="G80" i="3"/>
  <c r="L79" i="3"/>
  <c r="I79" i="3"/>
  <c r="H79" i="3"/>
  <c r="L80" i="3" l="1"/>
  <c r="J81" i="3"/>
  <c r="G81" i="3"/>
  <c r="E82" i="3"/>
  <c r="S81" i="3"/>
  <c r="T81" i="3" s="1"/>
  <c r="M79" i="3"/>
  <c r="H80" i="3" s="1"/>
  <c r="K79" i="3"/>
  <c r="O79" i="3" s="1"/>
  <c r="I80" i="3" s="1"/>
  <c r="M80" i="3" l="1"/>
  <c r="K80" i="3"/>
  <c r="O80" i="3" s="1"/>
  <c r="L81" i="3"/>
  <c r="I81" i="3"/>
  <c r="H81" i="3"/>
  <c r="M81" i="3" s="1"/>
  <c r="E83" i="3"/>
  <c r="S82" i="3"/>
  <c r="T82" i="3" s="1"/>
  <c r="J82" i="3"/>
  <c r="G82" i="3"/>
  <c r="K81" i="3" l="1"/>
  <c r="O81" i="3" s="1"/>
  <c r="L82" i="3"/>
  <c r="H82" i="3"/>
  <c r="M82" i="3" s="1"/>
  <c r="I82" i="3"/>
  <c r="J83" i="3"/>
  <c r="G83" i="3"/>
  <c r="E84" i="3"/>
  <c r="S83" i="3"/>
  <c r="T83" i="3" s="1"/>
  <c r="E85" i="3" l="1"/>
  <c r="S84" i="3"/>
  <c r="T84" i="3" s="1"/>
  <c r="J84" i="3"/>
  <c r="G84" i="3"/>
  <c r="I83" i="3"/>
  <c r="H83" i="3"/>
  <c r="K83" i="3" s="1"/>
  <c r="O83" i="3" s="1"/>
  <c r="L83" i="3"/>
  <c r="K82" i="3"/>
  <c r="O82" i="3" s="1"/>
  <c r="L84" i="3" l="1"/>
  <c r="I84" i="3"/>
  <c r="M83" i="3"/>
  <c r="H84" i="3" s="1"/>
  <c r="G85" i="3"/>
  <c r="E86" i="3"/>
  <c r="S85" i="3"/>
  <c r="T85" i="3" s="1"/>
  <c r="J85" i="3"/>
  <c r="M84" i="3" l="1"/>
  <c r="K84" i="3"/>
  <c r="O84" i="3" s="1"/>
  <c r="H85" i="3"/>
  <c r="K85" i="3" s="1"/>
  <c r="O85" i="3" s="1"/>
  <c r="L85" i="3"/>
  <c r="I85" i="3"/>
  <c r="E87" i="3"/>
  <c r="S86" i="3"/>
  <c r="T86" i="3" s="1"/>
  <c r="J86" i="3"/>
  <c r="G86" i="3"/>
  <c r="L86" i="3" l="1"/>
  <c r="I86" i="3"/>
  <c r="E88" i="3"/>
  <c r="S87" i="3"/>
  <c r="T87" i="3" s="1"/>
  <c r="G87" i="3"/>
  <c r="J87" i="3"/>
  <c r="M85" i="3"/>
  <c r="H86" i="3" s="1"/>
  <c r="M86" i="3" l="1"/>
  <c r="K86" i="3"/>
  <c r="O86" i="3" s="1"/>
  <c r="H87" i="3"/>
  <c r="L87" i="3"/>
  <c r="I87" i="3"/>
  <c r="S88" i="3"/>
  <c r="T88" i="3" s="1"/>
  <c r="J88" i="3"/>
  <c r="G88" i="3"/>
  <c r="E89" i="3"/>
  <c r="K87" i="3"/>
  <c r="O87" i="3" s="1"/>
  <c r="L88" i="3" l="1"/>
  <c r="I88" i="3"/>
  <c r="E90" i="3"/>
  <c r="S89" i="3"/>
  <c r="T89" i="3" s="1"/>
  <c r="J89" i="3"/>
  <c r="G89" i="3"/>
  <c r="M87" i="3"/>
  <c r="H88" i="3" s="1"/>
  <c r="M88" i="3" l="1"/>
  <c r="K88" i="3"/>
  <c r="O88" i="3" s="1"/>
  <c r="J90" i="3"/>
  <c r="G90" i="3"/>
  <c r="E91" i="3"/>
  <c r="S90" i="3"/>
  <c r="T90" i="3" s="1"/>
  <c r="L89" i="3"/>
  <c r="I89" i="3"/>
  <c r="K89" i="3" s="1"/>
  <c r="O89" i="3" s="1"/>
  <c r="H89" i="3"/>
  <c r="L90" i="3" l="1"/>
  <c r="I90" i="3"/>
  <c r="M89" i="3"/>
  <c r="H90" i="3" s="1"/>
  <c r="E92" i="3"/>
  <c r="S91" i="3"/>
  <c r="T91" i="3" s="1"/>
  <c r="J91" i="3"/>
  <c r="G91" i="3"/>
  <c r="M90" i="3" l="1"/>
  <c r="K90" i="3"/>
  <c r="O90" i="3" s="1"/>
  <c r="L91" i="3"/>
  <c r="I91" i="3"/>
  <c r="H91" i="3"/>
  <c r="J92" i="3"/>
  <c r="G92" i="3"/>
  <c r="S92" i="3"/>
  <c r="T92" i="3" s="1"/>
  <c r="E93" i="3"/>
  <c r="K91" i="3"/>
  <c r="O91" i="3" s="1"/>
  <c r="E94" i="3" l="1"/>
  <c r="S93" i="3"/>
  <c r="T93" i="3" s="1"/>
  <c r="J93" i="3"/>
  <c r="G93" i="3"/>
  <c r="I92" i="3"/>
  <c r="H92" i="3"/>
  <c r="K92" i="3" s="1"/>
  <c r="O92" i="3" s="1"/>
  <c r="L92" i="3"/>
  <c r="M91" i="3"/>
  <c r="L93" i="3" l="1"/>
  <c r="I93" i="3"/>
  <c r="M92" i="3"/>
  <c r="H93" i="3" s="1"/>
  <c r="G94" i="3"/>
  <c r="E95" i="3"/>
  <c r="S94" i="3"/>
  <c r="T94" i="3" s="1"/>
  <c r="J94" i="3"/>
  <c r="M93" i="3" l="1"/>
  <c r="H94" i="3" s="1"/>
  <c r="K93" i="3"/>
  <c r="O93" i="3" s="1"/>
  <c r="E96" i="3"/>
  <c r="S95" i="3"/>
  <c r="T95" i="3" s="1"/>
  <c r="J95" i="3"/>
  <c r="G95" i="3"/>
  <c r="I94" i="3"/>
  <c r="L94" i="3"/>
  <c r="M94" i="3" l="1"/>
  <c r="K94" i="3"/>
  <c r="O94" i="3" s="1"/>
  <c r="G96" i="3"/>
  <c r="E97" i="3"/>
  <c r="S96" i="3"/>
  <c r="T96" i="3" s="1"/>
  <c r="J96" i="3"/>
  <c r="L95" i="3"/>
  <c r="I95" i="3"/>
  <c r="H95" i="3"/>
  <c r="M95" i="3" s="1"/>
  <c r="L96" i="3" l="1"/>
  <c r="H96" i="3"/>
  <c r="S97" i="3"/>
  <c r="T97" i="3" s="1"/>
  <c r="J97" i="3"/>
  <c r="G97" i="3"/>
  <c r="E98" i="3"/>
  <c r="K95" i="3"/>
  <c r="O95" i="3" s="1"/>
  <c r="I96" i="3" s="1"/>
  <c r="K96" i="3" s="1"/>
  <c r="O96" i="3" s="1"/>
  <c r="L97" i="3" l="1"/>
  <c r="I97" i="3"/>
  <c r="M96" i="3"/>
  <c r="H97" i="3" s="1"/>
  <c r="E99" i="3"/>
  <c r="S98" i="3"/>
  <c r="T98" i="3" s="1"/>
  <c r="J98" i="3"/>
  <c r="G98" i="3"/>
  <c r="M97" i="3" l="1"/>
  <c r="K97" i="3"/>
  <c r="O97" i="3" s="1"/>
  <c r="L98" i="3"/>
  <c r="I98" i="3"/>
  <c r="H98" i="3"/>
  <c r="M98" i="3" s="1"/>
  <c r="J99" i="3"/>
  <c r="G99" i="3"/>
  <c r="S99" i="3"/>
  <c r="T99" i="3" s="1"/>
  <c r="E100" i="3"/>
  <c r="L99" i="3" l="1"/>
  <c r="H99" i="3"/>
  <c r="M99" i="3" s="1"/>
  <c r="K98" i="3"/>
  <c r="O98" i="3" s="1"/>
  <c r="I99" i="3" s="1"/>
  <c r="K99" i="3" s="1"/>
  <c r="O99" i="3" s="1"/>
  <c r="E101" i="3"/>
  <c r="S100" i="3"/>
  <c r="T100" i="3" s="1"/>
  <c r="J100" i="3"/>
  <c r="G100" i="3"/>
  <c r="L100" i="3" l="1"/>
  <c r="H100" i="3"/>
  <c r="I100" i="3"/>
  <c r="J101" i="3"/>
  <c r="G101" i="3"/>
  <c r="E102" i="3"/>
  <c r="S101" i="3"/>
  <c r="T101" i="3" s="1"/>
  <c r="K100" i="3"/>
  <c r="O100" i="3" s="1"/>
  <c r="E103" i="3" l="1"/>
  <c r="S102" i="3"/>
  <c r="T102" i="3" s="1"/>
  <c r="J102" i="3"/>
  <c r="G102" i="3"/>
  <c r="L101" i="3"/>
  <c r="I101" i="3"/>
  <c r="M100" i="3"/>
  <c r="H101" i="3" s="1"/>
  <c r="M101" i="3" l="1"/>
  <c r="K101" i="3"/>
  <c r="O101" i="3" s="1"/>
  <c r="I102" i="3" s="1"/>
  <c r="K102" i="3" s="1"/>
  <c r="O102" i="3" s="1"/>
  <c r="L102" i="3"/>
  <c r="H102" i="3"/>
  <c r="M102" i="3" s="1"/>
  <c r="J103" i="3"/>
  <c r="G103" i="3"/>
  <c r="E104" i="3"/>
  <c r="S103" i="3"/>
  <c r="T103" i="3" s="1"/>
  <c r="I103" i="3" l="1"/>
  <c r="H103" i="3"/>
  <c r="L103" i="3"/>
  <c r="E105" i="3"/>
  <c r="S104" i="3"/>
  <c r="T104" i="3" s="1"/>
  <c r="J104" i="3"/>
  <c r="G104" i="3"/>
  <c r="K103" i="3"/>
  <c r="O103" i="3" s="1"/>
  <c r="L104" i="3" l="1"/>
  <c r="I104" i="3"/>
  <c r="G105" i="3"/>
  <c r="E106" i="3"/>
  <c r="S105" i="3"/>
  <c r="T105" i="3" s="1"/>
  <c r="J105" i="3"/>
  <c r="M103" i="3"/>
  <c r="H104" i="3" s="1"/>
  <c r="M104" i="3" l="1"/>
  <c r="K104" i="3"/>
  <c r="O104" i="3" s="1"/>
  <c r="H105" i="3"/>
  <c r="L105" i="3"/>
  <c r="I105" i="3"/>
  <c r="K105" i="3" s="1"/>
  <c r="O105" i="3" s="1"/>
  <c r="E107" i="3"/>
  <c r="S106" i="3"/>
  <c r="T106" i="3" s="1"/>
  <c r="J106" i="3"/>
  <c r="G106" i="3"/>
  <c r="L106" i="3" l="1"/>
  <c r="I106" i="3"/>
  <c r="E108" i="3"/>
  <c r="S107" i="3"/>
  <c r="T107" i="3" s="1"/>
  <c r="J107" i="3"/>
  <c r="G107" i="3"/>
  <c r="M105" i="3"/>
  <c r="H106" i="3" s="1"/>
  <c r="M106" i="3" l="1"/>
  <c r="K106" i="3"/>
  <c r="O106" i="3" s="1"/>
  <c r="S108" i="3"/>
  <c r="T108" i="3" s="1"/>
  <c r="J108" i="3"/>
  <c r="G108" i="3"/>
  <c r="E109" i="3"/>
  <c r="L107" i="3"/>
  <c r="I107" i="3"/>
  <c r="H107" i="3"/>
  <c r="M107" i="3" s="1"/>
  <c r="K107" i="3" l="1"/>
  <c r="O107" i="3" s="1"/>
  <c r="J109" i="3"/>
  <c r="E110" i="3"/>
  <c r="S109" i="3"/>
  <c r="T109" i="3" s="1"/>
  <c r="G109" i="3"/>
  <c r="L108" i="3"/>
  <c r="I108" i="3"/>
  <c r="H108" i="3"/>
  <c r="K108" i="3" s="1"/>
  <c r="O108" i="3" s="1"/>
  <c r="L109" i="3" l="1"/>
  <c r="I109" i="3"/>
  <c r="S110" i="3"/>
  <c r="T110" i="3" s="1"/>
  <c r="J110" i="3"/>
  <c r="G110" i="3"/>
  <c r="E111" i="3"/>
  <c r="M108" i="3"/>
  <c r="H109" i="3" s="1"/>
  <c r="M109" i="3" l="1"/>
  <c r="K109" i="3"/>
  <c r="O109" i="3" s="1"/>
  <c r="E112" i="3"/>
  <c r="S111" i="3"/>
  <c r="T111" i="3" s="1"/>
  <c r="J111" i="3"/>
  <c r="G111" i="3"/>
  <c r="L110" i="3"/>
  <c r="I110" i="3"/>
  <c r="H110" i="3"/>
  <c r="M110" i="3" s="1"/>
  <c r="E113" i="3" l="1"/>
  <c r="S112" i="3"/>
  <c r="T112" i="3" s="1"/>
  <c r="J112" i="3"/>
  <c r="G112" i="3"/>
  <c r="H111" i="3"/>
  <c r="L111" i="3"/>
  <c r="I111" i="3"/>
  <c r="K111" i="3" s="1"/>
  <c r="O111" i="3" s="1"/>
  <c r="K110" i="3"/>
  <c r="O110" i="3" s="1"/>
  <c r="M111" i="3" l="1"/>
  <c r="L112" i="3"/>
  <c r="I112" i="3"/>
  <c r="H112" i="3"/>
  <c r="E114" i="3"/>
  <c r="S113" i="3"/>
  <c r="T113" i="3" s="1"/>
  <c r="J113" i="3"/>
  <c r="G113" i="3"/>
  <c r="S114" i="3" l="1"/>
  <c r="T114" i="3" s="1"/>
  <c r="J114" i="3"/>
  <c r="E115" i="3"/>
  <c r="G114" i="3"/>
  <c r="M112" i="3"/>
  <c r="L113" i="3"/>
  <c r="H113" i="3"/>
  <c r="K112" i="3"/>
  <c r="O112" i="3" s="1"/>
  <c r="I113" i="3" s="1"/>
  <c r="M113" i="3" l="1"/>
  <c r="L114" i="3"/>
  <c r="H114" i="3"/>
  <c r="M114" i="3" s="1"/>
  <c r="E116" i="3"/>
  <c r="S115" i="3"/>
  <c r="T115" i="3" s="1"/>
  <c r="G115" i="3"/>
  <c r="J115" i="3"/>
  <c r="K113" i="3"/>
  <c r="O113" i="3" s="1"/>
  <c r="I114" i="3" s="1"/>
  <c r="K114" i="3" s="1"/>
  <c r="O114" i="3" s="1"/>
  <c r="E117" i="3" l="1"/>
  <c r="S116" i="3"/>
  <c r="T116" i="3" s="1"/>
  <c r="J116" i="3"/>
  <c r="G116" i="3"/>
  <c r="L115" i="3"/>
  <c r="I115" i="3"/>
  <c r="H115" i="3"/>
  <c r="M115" i="3" s="1"/>
  <c r="K115" i="3" l="1"/>
  <c r="O115" i="3" s="1"/>
  <c r="H116" i="3"/>
  <c r="L116" i="3"/>
  <c r="I116" i="3"/>
  <c r="K116" i="3"/>
  <c r="O116" i="3" s="1"/>
  <c r="E118" i="3"/>
  <c r="S117" i="3"/>
  <c r="T117" i="3" s="1"/>
  <c r="J117" i="3"/>
  <c r="G117" i="3"/>
  <c r="L117" i="3" l="1"/>
  <c r="I117" i="3"/>
  <c r="M116" i="3"/>
  <c r="H117" i="3" s="1"/>
  <c r="E119" i="3"/>
  <c r="S118" i="3"/>
  <c r="T118" i="3" s="1"/>
  <c r="J118" i="3"/>
  <c r="G118" i="3"/>
  <c r="M117" i="3" l="1"/>
  <c r="K117" i="3"/>
  <c r="O117" i="3" s="1"/>
  <c r="I118" i="3" s="1"/>
  <c r="L118" i="3"/>
  <c r="H118" i="3"/>
  <c r="M118" i="3" s="1"/>
  <c r="S119" i="3"/>
  <c r="T119" i="3" s="1"/>
  <c r="G119" i="3"/>
  <c r="E120" i="3"/>
  <c r="J119" i="3"/>
  <c r="L119" i="3" l="1"/>
  <c r="H119" i="3"/>
  <c r="M119" i="3" s="1"/>
  <c r="E121" i="3"/>
  <c r="S120" i="3"/>
  <c r="T120" i="3" s="1"/>
  <c r="J120" i="3"/>
  <c r="G120" i="3"/>
  <c r="K118" i="3"/>
  <c r="O118" i="3" s="1"/>
  <c r="I119" i="3" s="1"/>
  <c r="L120" i="3" l="1"/>
  <c r="H120" i="3"/>
  <c r="G121" i="3"/>
  <c r="E122" i="3"/>
  <c r="S121" i="3"/>
  <c r="T121" i="3" s="1"/>
  <c r="J121" i="3"/>
  <c r="K119" i="3"/>
  <c r="O119" i="3" s="1"/>
  <c r="I120" i="3" s="1"/>
  <c r="K120" i="3" s="1"/>
  <c r="O120" i="3" s="1"/>
  <c r="L121" i="3" l="1"/>
  <c r="I121" i="3"/>
  <c r="G122" i="3"/>
  <c r="E123" i="3"/>
  <c r="S122" i="3"/>
  <c r="T122" i="3" s="1"/>
  <c r="J122" i="3"/>
  <c r="M120" i="3"/>
  <c r="H121" i="3" s="1"/>
  <c r="M121" i="3" l="1"/>
  <c r="K121" i="3"/>
  <c r="O121" i="3" s="1"/>
  <c r="G123" i="3"/>
  <c r="S123" i="3"/>
  <c r="T123" i="3" s="1"/>
  <c r="E124" i="3"/>
  <c r="J123" i="3"/>
  <c r="I122" i="3"/>
  <c r="L122" i="3"/>
  <c r="H122" i="3"/>
  <c r="M122" i="3" s="1"/>
  <c r="G124" i="3" l="1"/>
  <c r="E125" i="3"/>
  <c r="S124" i="3"/>
  <c r="T124" i="3" s="1"/>
  <c r="J124" i="3"/>
  <c r="H123" i="3"/>
  <c r="L123" i="3"/>
  <c r="K122" i="3"/>
  <c r="O122" i="3" s="1"/>
  <c r="I123" i="3" s="1"/>
  <c r="M123" i="3" l="1"/>
  <c r="J125" i="3"/>
  <c r="G125" i="3"/>
  <c r="E126" i="3"/>
  <c r="S125" i="3"/>
  <c r="T125" i="3" s="1"/>
  <c r="L124" i="3"/>
  <c r="H124" i="3"/>
  <c r="K123" i="3"/>
  <c r="O123" i="3" s="1"/>
  <c r="I124" i="3" s="1"/>
  <c r="M124" i="3" l="1"/>
  <c r="K124" i="3"/>
  <c r="O124" i="3" s="1"/>
  <c r="E127" i="3"/>
  <c r="S126" i="3"/>
  <c r="T126" i="3" s="1"/>
  <c r="J126" i="3"/>
  <c r="G126" i="3"/>
  <c r="I125" i="3"/>
  <c r="H125" i="3"/>
  <c r="L125" i="3"/>
  <c r="M125" i="3" l="1"/>
  <c r="L126" i="3"/>
  <c r="H126" i="3"/>
  <c r="M126" i="3" s="1"/>
  <c r="G127" i="3"/>
  <c r="J127" i="3"/>
  <c r="E128" i="3"/>
  <c r="S127" i="3"/>
  <c r="T127" i="3" s="1"/>
  <c r="K125" i="3"/>
  <c r="O125" i="3" s="1"/>
  <c r="I126" i="3" s="1"/>
  <c r="K126" i="3" s="1"/>
  <c r="O126" i="3" s="1"/>
  <c r="E129" i="3" l="1"/>
  <c r="S128" i="3"/>
  <c r="T128" i="3" s="1"/>
  <c r="J128" i="3"/>
  <c r="G128" i="3"/>
  <c r="L127" i="3"/>
  <c r="I127" i="3"/>
  <c r="H127" i="3"/>
  <c r="M127" i="3" s="1"/>
  <c r="L128" i="3" l="1"/>
  <c r="H128" i="3"/>
  <c r="J129" i="3"/>
  <c r="S129" i="3"/>
  <c r="T129" i="3" s="1"/>
  <c r="G129" i="3"/>
  <c r="E130" i="3"/>
  <c r="K127" i="3"/>
  <c r="O127" i="3" s="1"/>
  <c r="I128" i="3" s="1"/>
  <c r="K128" i="3" s="1"/>
  <c r="O128" i="3" s="1"/>
  <c r="M128" i="3" l="1"/>
  <c r="E131" i="3"/>
  <c r="S130" i="3"/>
  <c r="T130" i="3" s="1"/>
  <c r="J130" i="3"/>
  <c r="G130" i="3"/>
  <c r="L129" i="3"/>
  <c r="I129" i="3"/>
  <c r="H129" i="3"/>
  <c r="M129" i="3" l="1"/>
  <c r="L130" i="3"/>
  <c r="H130" i="3"/>
  <c r="J131" i="3"/>
  <c r="E132" i="3"/>
  <c r="S131" i="3"/>
  <c r="T131" i="3" s="1"/>
  <c r="G131" i="3"/>
  <c r="K129" i="3"/>
  <c r="O129" i="3" s="1"/>
  <c r="I130" i="3" s="1"/>
  <c r="L131" i="3" l="1"/>
  <c r="E133" i="3"/>
  <c r="S132" i="3"/>
  <c r="T132" i="3" s="1"/>
  <c r="G132" i="3"/>
  <c r="J132" i="3"/>
  <c r="M130" i="3"/>
  <c r="H131" i="3" s="1"/>
  <c r="K130" i="3"/>
  <c r="O130" i="3" s="1"/>
  <c r="I131" i="3" s="1"/>
  <c r="M131" i="3" l="1"/>
  <c r="K131" i="3"/>
  <c r="O131" i="3" s="1"/>
  <c r="L132" i="3"/>
  <c r="I132" i="3"/>
  <c r="K132" i="3" s="1"/>
  <c r="O132" i="3" s="1"/>
  <c r="H132" i="3"/>
  <c r="M132" i="3" s="1"/>
  <c r="E134" i="3"/>
  <c r="S133" i="3"/>
  <c r="T133" i="3" s="1"/>
  <c r="J133" i="3"/>
  <c r="G133" i="3"/>
  <c r="H133" i="3" l="1"/>
  <c r="L133" i="3"/>
  <c r="I133" i="3"/>
  <c r="E135" i="3"/>
  <c r="S134" i="3"/>
  <c r="T134" i="3" s="1"/>
  <c r="J134" i="3"/>
  <c r="G134" i="3"/>
  <c r="K133" i="3"/>
  <c r="O133" i="3" s="1"/>
  <c r="L134" i="3" l="1"/>
  <c r="I134" i="3"/>
  <c r="E136" i="3"/>
  <c r="S135" i="3"/>
  <c r="T135" i="3" s="1"/>
  <c r="J135" i="3"/>
  <c r="G135" i="3"/>
  <c r="M133" i="3"/>
  <c r="H134" i="3" s="1"/>
  <c r="M134" i="3" l="1"/>
  <c r="K134" i="3"/>
  <c r="O134" i="3" s="1"/>
  <c r="L135" i="3"/>
  <c r="H135" i="3"/>
  <c r="I135" i="3"/>
  <c r="S136" i="3"/>
  <c r="T136" i="3" s="1"/>
  <c r="J136" i="3"/>
  <c r="E137" i="3"/>
  <c r="G136" i="3"/>
  <c r="K135" i="3"/>
  <c r="O135" i="3" s="1"/>
  <c r="I136" i="3" l="1"/>
  <c r="L136" i="3"/>
  <c r="M135" i="3"/>
  <c r="H136" i="3" s="1"/>
  <c r="E138" i="3"/>
  <c r="G137" i="3"/>
  <c r="S137" i="3"/>
  <c r="T137" i="3" s="1"/>
  <c r="J137" i="3"/>
  <c r="M136" i="3" l="1"/>
  <c r="K136" i="3"/>
  <c r="O136" i="3" s="1"/>
  <c r="G138" i="3"/>
  <c r="E139" i="3"/>
  <c r="S138" i="3"/>
  <c r="T138" i="3" s="1"/>
  <c r="J138" i="3"/>
  <c r="L137" i="3"/>
  <c r="I137" i="3"/>
  <c r="H137" i="3"/>
  <c r="M137" i="3" s="1"/>
  <c r="K137" i="3" l="1"/>
  <c r="O137" i="3" s="1"/>
  <c r="E140" i="3"/>
  <c r="S139" i="3"/>
  <c r="T139" i="3" s="1"/>
  <c r="J139" i="3"/>
  <c r="G139" i="3"/>
  <c r="I138" i="3"/>
  <c r="H138" i="3"/>
  <c r="K138" i="3" s="1"/>
  <c r="O138" i="3" s="1"/>
  <c r="L138" i="3"/>
  <c r="L139" i="3" l="1"/>
  <c r="I139" i="3"/>
  <c r="G140" i="3"/>
  <c r="E141" i="3"/>
  <c r="S140" i="3"/>
  <c r="T140" i="3" s="1"/>
  <c r="J140" i="3"/>
  <c r="M138" i="3"/>
  <c r="H139" i="3" s="1"/>
  <c r="M139" i="3" l="1"/>
  <c r="K139" i="3"/>
  <c r="O139" i="3" s="1"/>
  <c r="S141" i="3"/>
  <c r="T141" i="3" s="1"/>
  <c r="E142" i="3"/>
  <c r="J141" i="3"/>
  <c r="G141" i="3"/>
  <c r="I140" i="3"/>
  <c r="L140" i="3"/>
  <c r="H140" i="3"/>
  <c r="M140" i="3" l="1"/>
  <c r="L141" i="3"/>
  <c r="H141" i="3"/>
  <c r="K140" i="3"/>
  <c r="O140" i="3" s="1"/>
  <c r="I141" i="3" s="1"/>
  <c r="K141" i="3" s="1"/>
  <c r="O141" i="3" s="1"/>
  <c r="G142" i="3"/>
  <c r="J142" i="3"/>
  <c r="S142" i="3"/>
  <c r="T142" i="3" s="1"/>
  <c r="E143" i="3"/>
  <c r="E144" i="3" l="1"/>
  <c r="J143" i="3"/>
  <c r="S143" i="3"/>
  <c r="T143" i="3" s="1"/>
  <c r="G143" i="3"/>
  <c r="I142" i="3"/>
  <c r="L142" i="3"/>
  <c r="M141" i="3"/>
  <c r="H142" i="3" s="1"/>
  <c r="M142" i="3" l="1"/>
  <c r="K142" i="3"/>
  <c r="O142" i="3" s="1"/>
  <c r="I143" i="3" s="1"/>
  <c r="L143" i="3"/>
  <c r="H143" i="3"/>
  <c r="M143" i="3" s="1"/>
  <c r="G144" i="3"/>
  <c r="E145" i="3"/>
  <c r="S144" i="3"/>
  <c r="T144" i="3" s="1"/>
  <c r="J144" i="3"/>
  <c r="S145" i="3" l="1"/>
  <c r="T145" i="3" s="1"/>
  <c r="J145" i="3"/>
  <c r="G145" i="3"/>
  <c r="E146" i="3"/>
  <c r="L144" i="3"/>
  <c r="H144" i="3"/>
  <c r="K143" i="3"/>
  <c r="O143" i="3" s="1"/>
  <c r="I144" i="3" s="1"/>
  <c r="K144" i="3" s="1"/>
  <c r="O144" i="3" s="1"/>
  <c r="M144" i="3" l="1"/>
  <c r="E147" i="3"/>
  <c r="G146" i="3"/>
  <c r="J146" i="3"/>
  <c r="S146" i="3"/>
  <c r="T146" i="3" s="1"/>
  <c r="L145" i="3"/>
  <c r="I145" i="3"/>
  <c r="H145" i="3"/>
  <c r="K145" i="3"/>
  <c r="O145" i="3" s="1"/>
  <c r="J147" i="3" l="1"/>
  <c r="G147" i="3"/>
  <c r="E148" i="3"/>
  <c r="S147" i="3"/>
  <c r="T147" i="3" s="1"/>
  <c r="M145" i="3"/>
  <c r="I146" i="3"/>
  <c r="H146" i="3"/>
  <c r="L146" i="3"/>
  <c r="E149" i="3" l="1"/>
  <c r="S148" i="3"/>
  <c r="T148" i="3" s="1"/>
  <c r="J148" i="3"/>
  <c r="G148" i="3"/>
  <c r="M146" i="3"/>
  <c r="L147" i="3"/>
  <c r="H147" i="3"/>
  <c r="M147" i="3" s="1"/>
  <c r="K146" i="3"/>
  <c r="O146" i="3" s="1"/>
  <c r="I147" i="3" s="1"/>
  <c r="K147" i="3" l="1"/>
  <c r="O147" i="3" s="1"/>
  <c r="L148" i="3"/>
  <c r="I148" i="3"/>
  <c r="H148" i="3"/>
  <c r="K148" i="3" s="1"/>
  <c r="O148" i="3" s="1"/>
  <c r="J149" i="3"/>
  <c r="G149" i="3"/>
  <c r="S149" i="3"/>
  <c r="T149" i="3" s="1"/>
  <c r="E150" i="3"/>
  <c r="E151" i="3" l="1"/>
  <c r="S150" i="3"/>
  <c r="T150" i="3" s="1"/>
  <c r="J150" i="3"/>
  <c r="G150" i="3"/>
  <c r="L149" i="3"/>
  <c r="I149" i="3"/>
  <c r="M148" i="3"/>
  <c r="H149" i="3" s="1"/>
  <c r="M149" i="3" l="1"/>
  <c r="K149" i="3"/>
  <c r="O149" i="3" s="1"/>
  <c r="I150" i="3" s="1"/>
  <c r="L150" i="3"/>
  <c r="H150" i="3"/>
  <c r="J151" i="3"/>
  <c r="G151" i="3"/>
  <c r="E152" i="3"/>
  <c r="S151" i="3"/>
  <c r="T151" i="3" s="1"/>
  <c r="M150" i="3" l="1"/>
  <c r="E153" i="3"/>
  <c r="S152" i="3"/>
  <c r="T152" i="3" s="1"/>
  <c r="J152" i="3"/>
  <c r="G152" i="3"/>
  <c r="H151" i="3"/>
  <c r="L151" i="3"/>
  <c r="K150" i="3"/>
  <c r="O150" i="3" s="1"/>
  <c r="I151" i="3" s="1"/>
  <c r="K151" i="3" l="1"/>
  <c r="O151" i="3" s="1"/>
  <c r="M151" i="3"/>
  <c r="L152" i="3"/>
  <c r="I152" i="3"/>
  <c r="H152" i="3"/>
  <c r="G153" i="3"/>
  <c r="J153" i="3"/>
  <c r="E154" i="3"/>
  <c r="S153" i="3"/>
  <c r="T153" i="3" s="1"/>
  <c r="M152" i="3" l="1"/>
  <c r="E155" i="3"/>
  <c r="S154" i="3"/>
  <c r="T154" i="3" s="1"/>
  <c r="J154" i="3"/>
  <c r="G154" i="3"/>
  <c r="H153" i="3"/>
  <c r="L153" i="3"/>
  <c r="K152" i="3"/>
  <c r="O152" i="3" s="1"/>
  <c r="I153" i="3" s="1"/>
  <c r="L154" i="3" l="1"/>
  <c r="M153" i="3"/>
  <c r="H154" i="3" s="1"/>
  <c r="E156" i="3"/>
  <c r="S155" i="3"/>
  <c r="T155" i="3" s="1"/>
  <c r="J155" i="3"/>
  <c r="G155" i="3"/>
  <c r="K153" i="3"/>
  <c r="O153" i="3" s="1"/>
  <c r="I154" i="3" s="1"/>
  <c r="M154" i="3" l="1"/>
  <c r="K154" i="3"/>
  <c r="O154" i="3" s="1"/>
  <c r="L155" i="3"/>
  <c r="I155" i="3"/>
  <c r="K155" i="3" s="1"/>
  <c r="O155" i="3" s="1"/>
  <c r="H155" i="3"/>
  <c r="M155" i="3" s="1"/>
  <c r="S156" i="3"/>
  <c r="T156" i="3" s="1"/>
  <c r="J156" i="3"/>
  <c r="G156" i="3"/>
  <c r="E157" i="3"/>
  <c r="E158" i="3" l="1"/>
  <c r="S157" i="3"/>
  <c r="T157" i="3" s="1"/>
  <c r="G157" i="3"/>
  <c r="J157" i="3"/>
  <c r="L156" i="3"/>
  <c r="I156" i="3"/>
  <c r="H156" i="3"/>
  <c r="M156" i="3" s="1"/>
  <c r="H157" i="3" l="1"/>
  <c r="L157" i="3"/>
  <c r="K156" i="3"/>
  <c r="O156" i="3" s="1"/>
  <c r="I157" i="3" s="1"/>
  <c r="K157" i="3" s="1"/>
  <c r="O157" i="3" s="1"/>
  <c r="J158" i="3"/>
  <c r="G158" i="3"/>
  <c r="E159" i="3"/>
  <c r="S158" i="3"/>
  <c r="T158" i="3" s="1"/>
  <c r="E160" i="3" l="1"/>
  <c r="S159" i="3"/>
  <c r="T159" i="3" s="1"/>
  <c r="J159" i="3"/>
  <c r="G159" i="3"/>
  <c r="L158" i="3"/>
  <c r="I158" i="3"/>
  <c r="M157" i="3"/>
  <c r="H158" i="3" s="1"/>
  <c r="M158" i="3" l="1"/>
  <c r="K158" i="3"/>
  <c r="O158" i="3" s="1"/>
  <c r="I159" i="3" s="1"/>
  <c r="K159" i="3" s="1"/>
  <c r="O159" i="3" s="1"/>
  <c r="L159" i="3"/>
  <c r="H159" i="3"/>
  <c r="M159" i="3" s="1"/>
  <c r="J160" i="3"/>
  <c r="G160" i="3"/>
  <c r="S160" i="3"/>
  <c r="T160" i="3" s="1"/>
  <c r="E161" i="3"/>
  <c r="E162" i="3" l="1"/>
  <c r="S161" i="3"/>
  <c r="T161" i="3" s="1"/>
  <c r="J161" i="3"/>
  <c r="G161" i="3"/>
  <c r="I160" i="3"/>
  <c r="H160" i="3"/>
  <c r="L160" i="3"/>
  <c r="K160" i="3"/>
  <c r="O160" i="3" s="1"/>
  <c r="M160" i="3" l="1"/>
  <c r="L161" i="3"/>
  <c r="I161" i="3"/>
  <c r="H161" i="3"/>
  <c r="G162" i="3"/>
  <c r="E163" i="3"/>
  <c r="S162" i="3"/>
  <c r="T162" i="3" s="1"/>
  <c r="J162" i="3"/>
  <c r="E164" i="3" l="1"/>
  <c r="S163" i="3"/>
  <c r="T163" i="3" s="1"/>
  <c r="J163" i="3"/>
  <c r="G163" i="3"/>
  <c r="L162" i="3"/>
  <c r="M161" i="3"/>
  <c r="H162" i="3" s="1"/>
  <c r="K161" i="3"/>
  <c r="O161" i="3" s="1"/>
  <c r="I162" i="3" s="1"/>
  <c r="M162" i="3" l="1"/>
  <c r="K162" i="3"/>
  <c r="O162" i="3" s="1"/>
  <c r="L163" i="3"/>
  <c r="I163" i="3"/>
  <c r="H163" i="3"/>
  <c r="M163" i="3" s="1"/>
  <c r="G164" i="3"/>
  <c r="J164" i="3"/>
  <c r="E165" i="3"/>
  <c r="S164" i="3"/>
  <c r="T164" i="3" s="1"/>
  <c r="H164" i="3" l="1"/>
  <c r="L164" i="3"/>
  <c r="S165" i="3"/>
  <c r="T165" i="3" s="1"/>
  <c r="J165" i="3"/>
  <c r="G165" i="3"/>
  <c r="E166" i="3"/>
  <c r="K163" i="3"/>
  <c r="O163" i="3" s="1"/>
  <c r="I164" i="3" s="1"/>
  <c r="E167" i="3" l="1"/>
  <c r="S166" i="3"/>
  <c r="T166" i="3" s="1"/>
  <c r="J166" i="3"/>
  <c r="G166" i="3"/>
  <c r="L165" i="3"/>
  <c r="M164" i="3"/>
  <c r="H165" i="3" s="1"/>
  <c r="K164" i="3"/>
  <c r="O164" i="3" s="1"/>
  <c r="I165" i="3" s="1"/>
  <c r="M165" i="3" l="1"/>
  <c r="K165" i="3"/>
  <c r="O165" i="3" s="1"/>
  <c r="L166" i="3"/>
  <c r="I166" i="3"/>
  <c r="H166" i="3"/>
  <c r="M166" i="3" s="1"/>
  <c r="J167" i="3"/>
  <c r="G167" i="3"/>
  <c r="E168" i="3"/>
  <c r="S167" i="3"/>
  <c r="T167" i="3" s="1"/>
  <c r="K166" i="3"/>
  <c r="O166" i="3" s="1"/>
  <c r="E169" i="3" l="1"/>
  <c r="S168" i="3"/>
  <c r="T168" i="3" s="1"/>
  <c r="G168" i="3"/>
  <c r="J168" i="3"/>
  <c r="L167" i="3"/>
  <c r="I167" i="3"/>
  <c r="H167" i="3"/>
  <c r="L168" i="3" l="1"/>
  <c r="J169" i="3"/>
  <c r="G169" i="3"/>
  <c r="E170" i="3"/>
  <c r="S169" i="3"/>
  <c r="T169" i="3" s="1"/>
  <c r="M167" i="3"/>
  <c r="H168" i="3" s="1"/>
  <c r="K167" i="3"/>
  <c r="O167" i="3" s="1"/>
  <c r="I168" i="3" s="1"/>
  <c r="M168" i="3" l="1"/>
  <c r="K168" i="3"/>
  <c r="O168" i="3" s="1"/>
  <c r="L169" i="3"/>
  <c r="I169" i="3"/>
  <c r="H169" i="3"/>
  <c r="E171" i="3"/>
  <c r="S170" i="3"/>
  <c r="T170" i="3" s="1"/>
  <c r="J170" i="3"/>
  <c r="G170" i="3"/>
  <c r="M169" i="3" l="1"/>
  <c r="K169" i="3"/>
  <c r="O169" i="3" s="1"/>
  <c r="L170" i="3"/>
  <c r="I170" i="3"/>
  <c r="H170" i="3"/>
  <c r="M170" i="3" s="1"/>
  <c r="J171" i="3"/>
  <c r="G171" i="3"/>
  <c r="S171" i="3"/>
  <c r="T171" i="3" s="1"/>
  <c r="E172" i="3"/>
  <c r="E173" i="3" l="1"/>
  <c r="S172" i="3"/>
  <c r="T172" i="3" s="1"/>
  <c r="J172" i="3"/>
  <c r="G172" i="3"/>
  <c r="H171" i="3"/>
  <c r="L171" i="3"/>
  <c r="K170" i="3"/>
  <c r="O170" i="3" s="1"/>
  <c r="I171" i="3" s="1"/>
  <c r="M171" i="3" l="1"/>
  <c r="K171" i="3"/>
  <c r="O171" i="3" s="1"/>
  <c r="I172" i="3" s="1"/>
  <c r="K172" i="3" s="1"/>
  <c r="O172" i="3" s="1"/>
  <c r="L172" i="3"/>
  <c r="H172" i="3"/>
  <c r="M172" i="3" s="1"/>
  <c r="G173" i="3"/>
  <c r="E174" i="3"/>
  <c r="S173" i="3"/>
  <c r="T173" i="3" s="1"/>
  <c r="J173" i="3"/>
  <c r="H173" i="3" l="1"/>
  <c r="L173" i="3"/>
  <c r="I173" i="3"/>
  <c r="K173" i="3" s="1"/>
  <c r="O173" i="3" s="1"/>
  <c r="E175" i="3"/>
  <c r="S174" i="3"/>
  <c r="T174" i="3" s="1"/>
  <c r="J174" i="3"/>
  <c r="G174" i="3"/>
  <c r="L174" i="3" l="1"/>
  <c r="I174" i="3"/>
  <c r="E176" i="3"/>
  <c r="J175" i="3"/>
  <c r="G175" i="3"/>
  <c r="S175" i="3"/>
  <c r="T175" i="3" s="1"/>
  <c r="M173" i="3"/>
  <c r="H174" i="3" s="1"/>
  <c r="M174" i="3" l="1"/>
  <c r="K174" i="3"/>
  <c r="O174" i="3" s="1"/>
  <c r="L175" i="3"/>
  <c r="I175" i="3"/>
  <c r="H175" i="3"/>
  <c r="S176" i="3"/>
  <c r="T176" i="3" s="1"/>
  <c r="J176" i="3"/>
  <c r="G176" i="3"/>
  <c r="E177" i="3"/>
  <c r="L176" i="3" l="1"/>
  <c r="E178" i="3"/>
  <c r="S177" i="3"/>
  <c r="T177" i="3" s="1"/>
  <c r="J177" i="3"/>
  <c r="G177" i="3"/>
  <c r="M175" i="3"/>
  <c r="H176" i="3" s="1"/>
  <c r="K175" i="3"/>
  <c r="O175" i="3" s="1"/>
  <c r="I176" i="3" s="1"/>
  <c r="M176" i="3" l="1"/>
  <c r="K176" i="3"/>
  <c r="O176" i="3" s="1"/>
  <c r="L177" i="3"/>
  <c r="I177" i="3"/>
  <c r="H177" i="3"/>
  <c r="J178" i="3"/>
  <c r="G178" i="3"/>
  <c r="E179" i="3"/>
  <c r="S178" i="3"/>
  <c r="T178" i="3" s="1"/>
  <c r="M177" i="3" l="1"/>
  <c r="E180" i="3"/>
  <c r="S179" i="3"/>
  <c r="T179" i="3" s="1"/>
  <c r="J179" i="3"/>
  <c r="G179" i="3"/>
  <c r="L178" i="3"/>
  <c r="H178" i="3"/>
  <c r="K177" i="3"/>
  <c r="O177" i="3" s="1"/>
  <c r="I178" i="3" s="1"/>
  <c r="L179" i="3" l="1"/>
  <c r="J180" i="3"/>
  <c r="G180" i="3"/>
  <c r="S180" i="3"/>
  <c r="T180" i="3" s="1"/>
  <c r="E181" i="3"/>
  <c r="M178" i="3"/>
  <c r="H179" i="3" s="1"/>
  <c r="K178" i="3"/>
  <c r="O178" i="3" s="1"/>
  <c r="I179" i="3" s="1"/>
  <c r="M179" i="3" l="1"/>
  <c r="K179" i="3"/>
  <c r="O179" i="3" s="1"/>
  <c r="E182" i="3"/>
  <c r="S181" i="3"/>
  <c r="T181" i="3" s="1"/>
  <c r="J181" i="3"/>
  <c r="G181" i="3"/>
  <c r="I180" i="3"/>
  <c r="H180" i="3"/>
  <c r="L180" i="3"/>
  <c r="M180" i="3" l="1"/>
  <c r="L181" i="3"/>
  <c r="H181" i="3"/>
  <c r="G182" i="3"/>
  <c r="E183" i="3"/>
  <c r="S182" i="3"/>
  <c r="T182" i="3" s="1"/>
  <c r="J182" i="3"/>
  <c r="K180" i="3"/>
  <c r="O180" i="3" s="1"/>
  <c r="I181" i="3" s="1"/>
  <c r="K181" i="3" s="1"/>
  <c r="O181" i="3" s="1"/>
  <c r="E184" i="3" l="1"/>
  <c r="S183" i="3"/>
  <c r="T183" i="3" s="1"/>
  <c r="J183" i="3"/>
  <c r="G183" i="3"/>
  <c r="I182" i="3"/>
  <c r="L182" i="3"/>
  <c r="M181" i="3"/>
  <c r="H182" i="3" s="1"/>
  <c r="M182" i="3" l="1"/>
  <c r="K182" i="3"/>
  <c r="O182" i="3" s="1"/>
  <c r="I183" i="3" s="1"/>
  <c r="L183" i="3"/>
  <c r="H183" i="3"/>
  <c r="G184" i="3"/>
  <c r="E185" i="3"/>
  <c r="S184" i="3"/>
  <c r="T184" i="3" s="1"/>
  <c r="J184" i="3"/>
  <c r="M183" i="3" l="1"/>
  <c r="L184" i="3"/>
  <c r="H184" i="3"/>
  <c r="M184" i="3" s="1"/>
  <c r="S185" i="3"/>
  <c r="T185" i="3" s="1"/>
  <c r="J185" i="3"/>
  <c r="G185" i="3"/>
  <c r="E186" i="3"/>
  <c r="K183" i="3"/>
  <c r="O183" i="3" s="1"/>
  <c r="I184" i="3" s="1"/>
  <c r="E187" i="3" l="1"/>
  <c r="S186" i="3"/>
  <c r="T186" i="3" s="1"/>
  <c r="G186" i="3"/>
  <c r="J186" i="3"/>
  <c r="L185" i="3"/>
  <c r="H185" i="3"/>
  <c r="K184" i="3"/>
  <c r="O184" i="3" s="1"/>
  <c r="I185" i="3" s="1"/>
  <c r="L186" i="3" l="1"/>
  <c r="J187" i="3"/>
  <c r="G187" i="3"/>
  <c r="E188" i="3"/>
  <c r="S187" i="3"/>
  <c r="T187" i="3" s="1"/>
  <c r="M185" i="3"/>
  <c r="H186" i="3" s="1"/>
  <c r="K185" i="3"/>
  <c r="O185" i="3" s="1"/>
  <c r="I186" i="3" s="1"/>
  <c r="M186" i="3" l="1"/>
  <c r="K186" i="3"/>
  <c r="O186" i="3" s="1"/>
  <c r="L187" i="3"/>
  <c r="I187" i="3"/>
  <c r="H187" i="3"/>
  <c r="M187" i="3" s="1"/>
  <c r="E189" i="3"/>
  <c r="S188" i="3"/>
  <c r="T188" i="3" s="1"/>
  <c r="J188" i="3"/>
  <c r="G188" i="3"/>
  <c r="L188" i="3" l="1"/>
  <c r="H188" i="3"/>
  <c r="M188" i="3" s="1"/>
  <c r="J189" i="3"/>
  <c r="G189" i="3"/>
  <c r="E190" i="3"/>
  <c r="S189" i="3"/>
  <c r="T189" i="3" s="1"/>
  <c r="K187" i="3"/>
  <c r="O187" i="3" s="1"/>
  <c r="I188" i="3" s="1"/>
  <c r="K188" i="3" s="1"/>
  <c r="O188" i="3" s="1"/>
  <c r="L189" i="3" l="1"/>
  <c r="I189" i="3"/>
  <c r="H189" i="3"/>
  <c r="M189" i="3" s="1"/>
  <c r="E191" i="3"/>
  <c r="S190" i="3"/>
  <c r="T190" i="3" s="1"/>
  <c r="J190" i="3"/>
  <c r="G190" i="3"/>
  <c r="L190" i="3" l="1"/>
  <c r="H190" i="3"/>
  <c r="M190" i="3" s="1"/>
  <c r="J191" i="3"/>
  <c r="G191" i="3"/>
  <c r="E192" i="3"/>
  <c r="S191" i="3"/>
  <c r="T191" i="3" s="1"/>
  <c r="K189" i="3"/>
  <c r="O189" i="3" s="1"/>
  <c r="I190" i="3" s="1"/>
  <c r="K190" i="3" s="1"/>
  <c r="O190" i="3" s="1"/>
  <c r="E193" i="3" l="1"/>
  <c r="S192" i="3"/>
  <c r="T192" i="3" s="1"/>
  <c r="J192" i="3"/>
  <c r="G192" i="3"/>
  <c r="I191" i="3"/>
  <c r="H191" i="3"/>
  <c r="L191" i="3"/>
  <c r="M191" i="3" l="1"/>
  <c r="L192" i="3"/>
  <c r="H192" i="3"/>
  <c r="K191" i="3"/>
  <c r="O191" i="3" s="1"/>
  <c r="I192" i="3" s="1"/>
  <c r="K192" i="3" s="1"/>
  <c r="O192" i="3" s="1"/>
  <c r="G193" i="3"/>
  <c r="E194" i="3"/>
  <c r="S193" i="3"/>
  <c r="T193" i="3" s="1"/>
  <c r="J193" i="3"/>
  <c r="E195" i="3" l="1"/>
  <c r="S194" i="3"/>
  <c r="T194" i="3" s="1"/>
  <c r="J194" i="3"/>
  <c r="G194" i="3"/>
  <c r="M192" i="3"/>
  <c r="H193" i="3"/>
  <c r="L193" i="3"/>
  <c r="I193" i="3"/>
  <c r="M193" i="3" l="1"/>
  <c r="K193" i="3"/>
  <c r="O193" i="3" s="1"/>
  <c r="L194" i="3"/>
  <c r="I194" i="3"/>
  <c r="H194" i="3"/>
  <c r="M194" i="3" s="1"/>
  <c r="E196" i="3"/>
  <c r="S195" i="3"/>
  <c r="T195" i="3" s="1"/>
  <c r="J195" i="3"/>
  <c r="G195" i="3"/>
  <c r="L195" i="3" l="1"/>
  <c r="H195" i="3"/>
  <c r="S196" i="3"/>
  <c r="T196" i="3" s="1"/>
  <c r="J196" i="3"/>
  <c r="G196" i="3"/>
  <c r="E197" i="3"/>
  <c r="K194" i="3"/>
  <c r="O194" i="3" s="1"/>
  <c r="I195" i="3" s="1"/>
  <c r="E198" i="3" l="1"/>
  <c r="S197" i="3"/>
  <c r="T197" i="3" s="1"/>
  <c r="G197" i="3"/>
  <c r="J197" i="3"/>
  <c r="L196" i="3"/>
  <c r="M195" i="3"/>
  <c r="H196" i="3" s="1"/>
  <c r="K195" i="3"/>
  <c r="O195" i="3" s="1"/>
  <c r="I196" i="3" s="1"/>
  <c r="M196" i="3" l="1"/>
  <c r="K196" i="3"/>
  <c r="O196" i="3" s="1"/>
  <c r="I197" i="3" s="1"/>
  <c r="K197" i="3" s="1"/>
  <c r="O197" i="3" s="1"/>
  <c r="L197" i="3"/>
  <c r="H197" i="3"/>
  <c r="J198" i="3"/>
  <c r="G198" i="3"/>
  <c r="E199" i="3"/>
  <c r="S198" i="3"/>
  <c r="T198" i="3" s="1"/>
  <c r="E200" i="3" l="1"/>
  <c r="S199" i="3"/>
  <c r="T199" i="3" s="1"/>
  <c r="J199" i="3"/>
  <c r="G199" i="3"/>
  <c r="L198" i="3"/>
  <c r="I198" i="3"/>
  <c r="H198" i="3"/>
  <c r="M198" i="3" s="1"/>
  <c r="M197" i="3"/>
  <c r="K198" i="3" l="1"/>
  <c r="O198" i="3" s="1"/>
  <c r="I199" i="3" s="1"/>
  <c r="L199" i="3"/>
  <c r="H199" i="3"/>
  <c r="M199" i="3" s="1"/>
  <c r="J200" i="3"/>
  <c r="G200" i="3"/>
  <c r="E201" i="3"/>
  <c r="S200" i="3"/>
  <c r="T200" i="3" s="1"/>
  <c r="E202" i="3" l="1"/>
  <c r="S201" i="3"/>
  <c r="T201" i="3" s="1"/>
  <c r="J201" i="3"/>
  <c r="G201" i="3"/>
  <c r="H200" i="3"/>
  <c r="L200" i="3"/>
  <c r="K199" i="3"/>
  <c r="O199" i="3" s="1"/>
  <c r="I200" i="3" s="1"/>
  <c r="M200" i="3" l="1"/>
  <c r="K200" i="3"/>
  <c r="O200" i="3" s="1"/>
  <c r="L201" i="3"/>
  <c r="I201" i="3"/>
  <c r="H201" i="3"/>
  <c r="M201" i="3" s="1"/>
  <c r="G202" i="3"/>
  <c r="E203" i="3"/>
  <c r="S202" i="3"/>
  <c r="T202" i="3" s="1"/>
  <c r="J202" i="3"/>
  <c r="H202" i="3" l="1"/>
  <c r="L202" i="3"/>
  <c r="E204" i="3"/>
  <c r="S203" i="3"/>
  <c r="T203" i="3" s="1"/>
  <c r="J203" i="3"/>
  <c r="G203" i="3"/>
  <c r="K201" i="3"/>
  <c r="O201" i="3" s="1"/>
  <c r="I202" i="3" s="1"/>
  <c r="L203" i="3" l="1"/>
  <c r="G204" i="3"/>
  <c r="E205" i="3"/>
  <c r="S204" i="3"/>
  <c r="T204" i="3" s="1"/>
  <c r="J204" i="3"/>
  <c r="M202" i="3"/>
  <c r="H203" i="3" s="1"/>
  <c r="K202" i="3"/>
  <c r="O202" i="3" s="1"/>
  <c r="I203" i="3" s="1"/>
  <c r="M203" i="3" l="1"/>
  <c r="K203" i="3"/>
  <c r="O203" i="3" s="1"/>
  <c r="S205" i="3"/>
  <c r="T205" i="3" s="1"/>
  <c r="J205" i="3"/>
  <c r="G205" i="3"/>
  <c r="E206" i="3"/>
  <c r="L204" i="3"/>
  <c r="I204" i="3"/>
  <c r="H204" i="3"/>
  <c r="M204" i="3" s="1"/>
  <c r="E207" i="3" l="1"/>
  <c r="S206" i="3"/>
  <c r="T206" i="3" s="1"/>
  <c r="J206" i="3"/>
  <c r="G206" i="3"/>
  <c r="L205" i="3"/>
  <c r="H205" i="3"/>
  <c r="K204" i="3"/>
  <c r="O204" i="3" s="1"/>
  <c r="I205" i="3" s="1"/>
  <c r="M205" i="3" l="1"/>
  <c r="K205" i="3"/>
  <c r="O205" i="3" s="1"/>
  <c r="L206" i="3"/>
  <c r="I206" i="3"/>
  <c r="H206" i="3"/>
  <c r="K206" i="3" s="1"/>
  <c r="O206" i="3" s="1"/>
  <c r="J207" i="3"/>
  <c r="G207" i="3"/>
  <c r="E208" i="3"/>
  <c r="S207" i="3"/>
  <c r="T207" i="3" s="1"/>
  <c r="L207" i="3" l="1"/>
  <c r="I207" i="3"/>
  <c r="E209" i="3"/>
  <c r="S208" i="3"/>
  <c r="T208" i="3" s="1"/>
  <c r="J208" i="3"/>
  <c r="G208" i="3"/>
  <c r="M206" i="3"/>
  <c r="H207" i="3" s="1"/>
  <c r="M207" i="3" l="1"/>
  <c r="K207" i="3"/>
  <c r="O207" i="3" s="1"/>
  <c r="L208" i="3"/>
  <c r="I208" i="3"/>
  <c r="H208" i="3"/>
  <c r="M208" i="3" s="1"/>
  <c r="J209" i="3"/>
  <c r="G209" i="3"/>
  <c r="E210" i="3"/>
  <c r="S209" i="3"/>
  <c r="T209" i="3" s="1"/>
  <c r="K208" i="3"/>
  <c r="O208" i="3" s="1"/>
  <c r="L209" i="3" l="1"/>
  <c r="I209" i="3"/>
  <c r="H209" i="3"/>
  <c r="M209" i="3" s="1"/>
  <c r="K209" i="3"/>
  <c r="O209" i="3" s="1"/>
  <c r="E211" i="3"/>
  <c r="S210" i="3"/>
  <c r="T210" i="3" s="1"/>
  <c r="J210" i="3"/>
  <c r="G210" i="3"/>
  <c r="L210" i="3" l="1"/>
  <c r="I210" i="3"/>
  <c r="H210" i="3"/>
  <c r="M210" i="3" s="1"/>
  <c r="J211" i="3"/>
  <c r="G211" i="3"/>
  <c r="E212" i="3"/>
  <c r="S211" i="3"/>
  <c r="T211" i="3" s="1"/>
  <c r="K210" i="3"/>
  <c r="O210" i="3" s="1"/>
  <c r="I211" i="3" l="1"/>
  <c r="H211" i="3"/>
  <c r="L211" i="3"/>
  <c r="K211" i="3"/>
  <c r="O211" i="3" s="1"/>
  <c r="E213" i="3"/>
  <c r="S212" i="3"/>
  <c r="T212" i="3" s="1"/>
  <c r="J212" i="3"/>
  <c r="G212" i="3"/>
  <c r="G213" i="3" l="1"/>
  <c r="E214" i="3"/>
  <c r="S213" i="3"/>
  <c r="T213" i="3" s="1"/>
  <c r="J213" i="3"/>
  <c r="M211" i="3"/>
  <c r="L212" i="3"/>
  <c r="I212" i="3"/>
  <c r="H212" i="3"/>
  <c r="M212" i="3" l="1"/>
  <c r="H213" i="3"/>
  <c r="L213" i="3"/>
  <c r="E215" i="3"/>
  <c r="S214" i="3"/>
  <c r="T214" i="3" s="1"/>
  <c r="J214" i="3"/>
  <c r="G214" i="3"/>
  <c r="K212" i="3"/>
  <c r="O212" i="3" s="1"/>
  <c r="I213" i="3" s="1"/>
  <c r="K213" i="3" l="1"/>
  <c r="O213" i="3" s="1"/>
  <c r="L214" i="3"/>
  <c r="I214" i="3"/>
  <c r="E216" i="3"/>
  <c r="S215" i="3"/>
  <c r="T215" i="3" s="1"/>
  <c r="J215" i="3"/>
  <c r="G215" i="3"/>
  <c r="M213" i="3"/>
  <c r="H214" i="3" s="1"/>
  <c r="M214" i="3" l="1"/>
  <c r="K214" i="3"/>
  <c r="O214" i="3" s="1"/>
  <c r="S216" i="3"/>
  <c r="T216" i="3" s="1"/>
  <c r="J216" i="3"/>
  <c r="G216" i="3"/>
  <c r="E217" i="3"/>
  <c r="L215" i="3"/>
  <c r="I215" i="3"/>
  <c r="H215" i="3"/>
  <c r="M215" i="3" l="1"/>
  <c r="L216" i="3"/>
  <c r="H216" i="3"/>
  <c r="K215" i="3"/>
  <c r="O215" i="3" s="1"/>
  <c r="I216" i="3" s="1"/>
  <c r="K216" i="3" s="1"/>
  <c r="O216" i="3" s="1"/>
  <c r="E218" i="3"/>
  <c r="S217" i="3"/>
  <c r="T217" i="3" s="1"/>
  <c r="J217" i="3"/>
  <c r="G217" i="3"/>
  <c r="J218" i="3" l="1"/>
  <c r="G218" i="3"/>
  <c r="E219" i="3"/>
  <c r="S218" i="3"/>
  <c r="T218" i="3" s="1"/>
  <c r="L217" i="3"/>
  <c r="I217" i="3"/>
  <c r="M216" i="3"/>
  <c r="H217" i="3" s="1"/>
  <c r="M217" i="3" l="1"/>
  <c r="K217" i="3"/>
  <c r="O217" i="3" s="1"/>
  <c r="E220" i="3"/>
  <c r="S219" i="3"/>
  <c r="T219" i="3" s="1"/>
  <c r="J219" i="3"/>
  <c r="G219" i="3"/>
  <c r="L218" i="3"/>
  <c r="I218" i="3"/>
  <c r="H218" i="3"/>
  <c r="L219" i="3" l="1"/>
  <c r="J220" i="3"/>
  <c r="G220" i="3"/>
  <c r="E221" i="3"/>
  <c r="S220" i="3"/>
  <c r="T220" i="3" s="1"/>
  <c r="M218" i="3"/>
  <c r="H219" i="3" s="1"/>
  <c r="K218" i="3"/>
  <c r="O218" i="3" s="1"/>
  <c r="I219" i="3" s="1"/>
  <c r="M219" i="3" l="1"/>
  <c r="K219" i="3"/>
  <c r="O219" i="3" s="1"/>
  <c r="E222" i="3"/>
  <c r="S221" i="3"/>
  <c r="T221" i="3" s="1"/>
  <c r="J221" i="3"/>
  <c r="G221" i="3"/>
  <c r="I220" i="3"/>
  <c r="H220" i="3"/>
  <c r="L220" i="3"/>
  <c r="M220" i="3" l="1"/>
  <c r="K220" i="3"/>
  <c r="O220" i="3" s="1"/>
  <c r="L221" i="3"/>
  <c r="I221" i="3"/>
  <c r="H221" i="3"/>
  <c r="M221" i="3" s="1"/>
  <c r="J222" i="3"/>
  <c r="G222" i="3"/>
  <c r="S222" i="3"/>
  <c r="T222" i="3" s="1"/>
  <c r="E223" i="3"/>
  <c r="K221" i="3"/>
  <c r="O221" i="3" s="1"/>
  <c r="S223" i="3" l="1"/>
  <c r="T223" i="3" s="1"/>
  <c r="E224" i="3"/>
  <c r="J223" i="3"/>
  <c r="G223" i="3"/>
  <c r="I222" i="3"/>
  <c r="H222" i="3"/>
  <c r="L222" i="3"/>
  <c r="M222" i="3" l="1"/>
  <c r="K222" i="3"/>
  <c r="O222" i="3" s="1"/>
  <c r="L223" i="3"/>
  <c r="I223" i="3"/>
  <c r="H223" i="3"/>
  <c r="M223" i="3" s="1"/>
  <c r="J224" i="3"/>
  <c r="G224" i="3"/>
  <c r="E225" i="3"/>
  <c r="S224" i="3"/>
  <c r="T224" i="3" s="1"/>
  <c r="E226" i="3" l="1"/>
  <c r="S225" i="3"/>
  <c r="T225" i="3" s="1"/>
  <c r="J225" i="3"/>
  <c r="G225" i="3"/>
  <c r="K223" i="3"/>
  <c r="O223" i="3" s="1"/>
  <c r="I224" i="3"/>
  <c r="L224" i="3"/>
  <c r="H224" i="3"/>
  <c r="K224" i="3" s="1"/>
  <c r="O224" i="3" s="1"/>
  <c r="M224" i="3" l="1"/>
  <c r="L225" i="3"/>
  <c r="I225" i="3"/>
  <c r="H225" i="3"/>
  <c r="M225" i="3" s="1"/>
  <c r="G226" i="3"/>
  <c r="J226" i="3"/>
  <c r="E227" i="3"/>
  <c r="S226" i="3"/>
  <c r="T226" i="3" s="1"/>
  <c r="E228" i="3" l="1"/>
  <c r="S227" i="3"/>
  <c r="T227" i="3" s="1"/>
  <c r="J227" i="3"/>
  <c r="G227" i="3"/>
  <c r="L226" i="3"/>
  <c r="H226" i="3"/>
  <c r="K225" i="3"/>
  <c r="O225" i="3" s="1"/>
  <c r="I226" i="3" s="1"/>
  <c r="K226" i="3" s="1"/>
  <c r="O226" i="3" s="1"/>
  <c r="M226" i="3" l="1"/>
  <c r="L227" i="3"/>
  <c r="I227" i="3"/>
  <c r="H227" i="3"/>
  <c r="G228" i="3"/>
  <c r="S228" i="3"/>
  <c r="T228" i="3" s="1"/>
  <c r="J228" i="3"/>
  <c r="E229" i="3"/>
  <c r="L228" i="3" l="1"/>
  <c r="M227" i="3"/>
  <c r="H228" i="3" s="1"/>
  <c r="E230" i="3"/>
  <c r="S229" i="3"/>
  <c r="T229" i="3" s="1"/>
  <c r="J229" i="3"/>
  <c r="G229" i="3"/>
  <c r="K227" i="3"/>
  <c r="O227" i="3" s="1"/>
  <c r="I228" i="3" s="1"/>
  <c r="M228" i="3" l="1"/>
  <c r="K228" i="3"/>
  <c r="O228" i="3" s="1"/>
  <c r="I229" i="3" s="1"/>
  <c r="K229" i="3" s="1"/>
  <c r="O229" i="3" s="1"/>
  <c r="L229" i="3"/>
  <c r="H229" i="3"/>
  <c r="S230" i="3"/>
  <c r="T230" i="3" s="1"/>
  <c r="J230" i="3"/>
  <c r="G230" i="3"/>
  <c r="E231" i="3"/>
  <c r="G231" i="3" l="1"/>
  <c r="E232" i="3"/>
  <c r="S231" i="3"/>
  <c r="T231" i="3" s="1"/>
  <c r="J231" i="3"/>
  <c r="L230" i="3"/>
  <c r="I230" i="3"/>
  <c r="M229" i="3"/>
  <c r="H230" i="3" s="1"/>
  <c r="M230" i="3" l="1"/>
  <c r="K230" i="3"/>
  <c r="O230" i="3" s="1"/>
  <c r="I231" i="3" s="1"/>
  <c r="L231" i="3"/>
  <c r="H231" i="3"/>
  <c r="M231" i="3" s="1"/>
  <c r="E233" i="3"/>
  <c r="S232" i="3"/>
  <c r="T232" i="3" s="1"/>
  <c r="J232" i="3"/>
  <c r="G232" i="3"/>
  <c r="L232" i="3" l="1"/>
  <c r="H232" i="3"/>
  <c r="M232" i="3" s="1"/>
  <c r="J233" i="3"/>
  <c r="G233" i="3"/>
  <c r="E234" i="3"/>
  <c r="S233" i="3"/>
  <c r="T233" i="3" s="1"/>
  <c r="K231" i="3"/>
  <c r="O231" i="3" s="1"/>
  <c r="I232" i="3" s="1"/>
  <c r="K232" i="3" s="1"/>
  <c r="O232" i="3" s="1"/>
  <c r="L233" i="3" l="1"/>
  <c r="I233" i="3"/>
  <c r="H233" i="3"/>
  <c r="M233" i="3" s="1"/>
  <c r="K233" i="3"/>
  <c r="O233" i="3" s="1"/>
  <c r="E235" i="3"/>
  <c r="S234" i="3"/>
  <c r="T234" i="3" s="1"/>
  <c r="J234" i="3"/>
  <c r="G234" i="3"/>
  <c r="L234" i="3" l="1"/>
  <c r="I234" i="3"/>
  <c r="H234" i="3"/>
  <c r="J235" i="3"/>
  <c r="G235" i="3"/>
  <c r="S235" i="3"/>
  <c r="T235" i="3" s="1"/>
  <c r="E236" i="3"/>
  <c r="E237" i="3" l="1"/>
  <c r="S236" i="3"/>
  <c r="T236" i="3" s="1"/>
  <c r="J236" i="3"/>
  <c r="G236" i="3"/>
  <c r="L235" i="3"/>
  <c r="M234" i="3"/>
  <c r="H235" i="3" s="1"/>
  <c r="K234" i="3"/>
  <c r="O234" i="3" s="1"/>
  <c r="I235" i="3" s="1"/>
  <c r="M235" i="3" l="1"/>
  <c r="K235" i="3"/>
  <c r="O235" i="3" s="1"/>
  <c r="L236" i="3"/>
  <c r="I236" i="3"/>
  <c r="H236" i="3"/>
  <c r="M236" i="3" s="1"/>
  <c r="G237" i="3"/>
  <c r="E238" i="3"/>
  <c r="S237" i="3"/>
  <c r="T237" i="3" s="1"/>
  <c r="J237" i="3"/>
  <c r="H237" i="3" l="1"/>
  <c r="L237" i="3"/>
  <c r="E239" i="3"/>
  <c r="S238" i="3"/>
  <c r="T238" i="3" s="1"/>
  <c r="J238" i="3"/>
  <c r="G238" i="3"/>
  <c r="K236" i="3"/>
  <c r="O236" i="3" s="1"/>
  <c r="I237" i="3" s="1"/>
  <c r="L238" i="3" l="1"/>
  <c r="E240" i="3"/>
  <c r="S239" i="3"/>
  <c r="T239" i="3" s="1"/>
  <c r="J239" i="3"/>
  <c r="G239" i="3"/>
  <c r="M237" i="3"/>
  <c r="H238" i="3" s="1"/>
  <c r="K237" i="3"/>
  <c r="O237" i="3" s="1"/>
  <c r="I238" i="3" s="1"/>
  <c r="M238" i="3" l="1"/>
  <c r="K238" i="3"/>
  <c r="O238" i="3" s="1"/>
  <c r="S240" i="3"/>
  <c r="T240" i="3" s="1"/>
  <c r="J240" i="3"/>
  <c r="E241" i="3"/>
  <c r="G240" i="3"/>
  <c r="L239" i="3"/>
  <c r="I239" i="3"/>
  <c r="H239" i="3"/>
  <c r="M239" i="3" s="1"/>
  <c r="E242" i="3" l="1"/>
  <c r="S241" i="3"/>
  <c r="T241" i="3" s="1"/>
  <c r="J241" i="3"/>
  <c r="G241" i="3"/>
  <c r="K239" i="3"/>
  <c r="O239" i="3" s="1"/>
  <c r="I240" i="3" s="1"/>
  <c r="K240" i="3" s="1"/>
  <c r="O240" i="3" s="1"/>
  <c r="L240" i="3"/>
  <c r="H240" i="3"/>
  <c r="L241" i="3" l="1"/>
  <c r="I241" i="3"/>
  <c r="M240" i="3"/>
  <c r="H241" i="3" s="1"/>
  <c r="J242" i="3"/>
  <c r="G242" i="3"/>
  <c r="E243" i="3"/>
  <c r="S242" i="3"/>
  <c r="T242" i="3" s="1"/>
  <c r="M241" i="3" l="1"/>
  <c r="K241" i="3"/>
  <c r="O241" i="3" s="1"/>
  <c r="E244" i="3"/>
  <c r="S243" i="3"/>
  <c r="T243" i="3" s="1"/>
  <c r="J243" i="3"/>
  <c r="G243" i="3"/>
  <c r="L242" i="3"/>
  <c r="I242" i="3"/>
  <c r="H242" i="3"/>
  <c r="M242" i="3" s="1"/>
  <c r="L243" i="3" l="1"/>
  <c r="H243" i="3"/>
  <c r="J244" i="3"/>
  <c r="G244" i="3"/>
  <c r="E245" i="3"/>
  <c r="S244" i="3"/>
  <c r="T244" i="3" s="1"/>
  <c r="K242" i="3"/>
  <c r="O242" i="3" s="1"/>
  <c r="I243" i="3" s="1"/>
  <c r="L244" i="3" l="1"/>
  <c r="M243" i="3"/>
  <c r="H244" i="3" s="1"/>
  <c r="E246" i="3"/>
  <c r="S245" i="3"/>
  <c r="T245" i="3" s="1"/>
  <c r="J245" i="3"/>
  <c r="G245" i="3"/>
  <c r="K243" i="3"/>
  <c r="O243" i="3" s="1"/>
  <c r="I244" i="3" s="1"/>
  <c r="M244" i="3" l="1"/>
  <c r="K244" i="3"/>
  <c r="O244" i="3" s="1"/>
  <c r="L245" i="3"/>
  <c r="I245" i="3"/>
  <c r="H245" i="3"/>
  <c r="M245" i="3" s="1"/>
  <c r="G246" i="3"/>
  <c r="S246" i="3"/>
  <c r="T246" i="3" s="1"/>
  <c r="J246" i="3"/>
  <c r="E247" i="3"/>
  <c r="H246" i="3" l="1"/>
  <c r="L246" i="3"/>
  <c r="E248" i="3"/>
  <c r="S247" i="3"/>
  <c r="T247" i="3" s="1"/>
  <c r="J247" i="3"/>
  <c r="G247" i="3"/>
  <c r="K245" i="3"/>
  <c r="O245" i="3" s="1"/>
  <c r="I246" i="3" s="1"/>
  <c r="L247" i="3" l="1"/>
  <c r="G248" i="3"/>
  <c r="E249" i="3"/>
  <c r="S248" i="3"/>
  <c r="T248" i="3" s="1"/>
  <c r="J248" i="3"/>
  <c r="M246" i="3"/>
  <c r="H247" i="3" s="1"/>
  <c r="K246" i="3"/>
  <c r="O246" i="3" s="1"/>
  <c r="I247" i="3" s="1"/>
  <c r="M247" i="3" l="1"/>
  <c r="K247" i="3"/>
  <c r="O247" i="3" s="1"/>
  <c r="L248" i="3"/>
  <c r="I248" i="3"/>
  <c r="H248" i="3"/>
  <c r="M248" i="3" s="1"/>
  <c r="S249" i="3"/>
  <c r="T249" i="3" s="1"/>
  <c r="J249" i="3"/>
  <c r="G249" i="3"/>
  <c r="E250" i="3"/>
  <c r="K248" i="3"/>
  <c r="O248" i="3" s="1"/>
  <c r="G250" i="3" l="1"/>
  <c r="E251" i="3"/>
  <c r="S250" i="3"/>
  <c r="T250" i="3" s="1"/>
  <c r="J250" i="3"/>
  <c r="L249" i="3"/>
  <c r="I249" i="3"/>
  <c r="H249" i="3"/>
  <c r="K249" i="3" s="1"/>
  <c r="O249" i="3" s="1"/>
  <c r="J251" i="3" l="1"/>
  <c r="G251" i="3"/>
  <c r="E252" i="3"/>
  <c r="S251" i="3"/>
  <c r="T251" i="3" s="1"/>
  <c r="M249" i="3"/>
  <c r="H250" i="3"/>
  <c r="K250" i="3" s="1"/>
  <c r="O250" i="3" s="1"/>
  <c r="L250" i="3"/>
  <c r="I250" i="3"/>
  <c r="E253" i="3" l="1"/>
  <c r="S252" i="3"/>
  <c r="T252" i="3" s="1"/>
  <c r="J252" i="3"/>
  <c r="G252" i="3"/>
  <c r="L251" i="3"/>
  <c r="I251" i="3"/>
  <c r="H251" i="3"/>
  <c r="M251" i="3" s="1"/>
  <c r="M250" i="3"/>
  <c r="K251" i="3" l="1"/>
  <c r="O251" i="3" s="1"/>
  <c r="L252" i="3"/>
  <c r="I252" i="3"/>
  <c r="H252" i="3"/>
  <c r="M252" i="3" s="1"/>
  <c r="J253" i="3"/>
  <c r="G253" i="3"/>
  <c r="E254" i="3"/>
  <c r="S253" i="3"/>
  <c r="T253" i="3" s="1"/>
  <c r="E255" i="3" l="1"/>
  <c r="S254" i="3"/>
  <c r="T254" i="3" s="1"/>
  <c r="J254" i="3"/>
  <c r="G254" i="3"/>
  <c r="L253" i="3"/>
  <c r="H253" i="3"/>
  <c r="M253" i="3" s="1"/>
  <c r="K252" i="3"/>
  <c r="O252" i="3" s="1"/>
  <c r="I253" i="3" s="1"/>
  <c r="K253" i="3" l="1"/>
  <c r="O253" i="3" s="1"/>
  <c r="L254" i="3"/>
  <c r="I254" i="3"/>
  <c r="K254" i="3" s="1"/>
  <c r="O254" i="3" s="1"/>
  <c r="H254" i="3"/>
  <c r="J255" i="3"/>
  <c r="G255" i="3"/>
  <c r="E256" i="3"/>
  <c r="S255" i="3"/>
  <c r="T255" i="3" s="1"/>
  <c r="I255" i="3" l="1"/>
  <c r="L255" i="3"/>
  <c r="E257" i="3"/>
  <c r="S256" i="3"/>
  <c r="T256" i="3" s="1"/>
  <c r="J256" i="3"/>
  <c r="G256" i="3"/>
  <c r="M254" i="3"/>
  <c r="H255" i="3" s="1"/>
  <c r="M255" i="3" l="1"/>
  <c r="K255" i="3"/>
  <c r="O255" i="3" s="1"/>
  <c r="L256" i="3"/>
  <c r="I256" i="3"/>
  <c r="H256" i="3"/>
  <c r="M256" i="3" s="1"/>
  <c r="G257" i="3"/>
  <c r="E258" i="3"/>
  <c r="S257" i="3"/>
  <c r="T257" i="3" s="1"/>
  <c r="J257" i="3"/>
  <c r="E259" i="3" l="1"/>
  <c r="S258" i="3"/>
  <c r="T258" i="3" s="1"/>
  <c r="J258" i="3"/>
  <c r="G258" i="3"/>
  <c r="K256" i="3"/>
  <c r="O256" i="3" s="1"/>
  <c r="H257" i="3"/>
  <c r="L257" i="3"/>
  <c r="I257" i="3"/>
  <c r="M257" i="3" l="1"/>
  <c r="L258" i="3"/>
  <c r="H258" i="3"/>
  <c r="E260" i="3"/>
  <c r="S259" i="3"/>
  <c r="T259" i="3" s="1"/>
  <c r="J259" i="3"/>
  <c r="G259" i="3"/>
  <c r="K257" i="3"/>
  <c r="O257" i="3" s="1"/>
  <c r="I258" i="3" s="1"/>
  <c r="K258" i="3" s="1"/>
  <c r="O258" i="3" s="1"/>
  <c r="L259" i="3" l="1"/>
  <c r="I259" i="3"/>
  <c r="S260" i="3"/>
  <c r="T260" i="3" s="1"/>
  <c r="J260" i="3"/>
  <c r="E261" i="3"/>
  <c r="G260" i="3"/>
  <c r="M258" i="3"/>
  <c r="H259" i="3" s="1"/>
  <c r="M259" i="3" l="1"/>
  <c r="K259" i="3"/>
  <c r="O259" i="3" s="1"/>
  <c r="E262" i="3"/>
  <c r="S261" i="3"/>
  <c r="T261" i="3" s="1"/>
  <c r="J261" i="3"/>
  <c r="G261" i="3"/>
  <c r="L260" i="3"/>
  <c r="I260" i="3"/>
  <c r="H260" i="3"/>
  <c r="M260" i="3" s="1"/>
  <c r="L261" i="3" l="1"/>
  <c r="H261" i="3"/>
  <c r="M261" i="3" s="1"/>
  <c r="K260" i="3"/>
  <c r="O260" i="3" s="1"/>
  <c r="I261" i="3" s="1"/>
  <c r="J262" i="3"/>
  <c r="G262" i="3"/>
  <c r="E263" i="3"/>
  <c r="S262" i="3"/>
  <c r="T262" i="3" s="1"/>
  <c r="E264" i="3" l="1"/>
  <c r="S263" i="3"/>
  <c r="T263" i="3" s="1"/>
  <c r="J263" i="3"/>
  <c r="G263" i="3"/>
  <c r="L262" i="3"/>
  <c r="H262" i="3"/>
  <c r="K261" i="3"/>
  <c r="O261" i="3" s="1"/>
  <c r="I262" i="3" s="1"/>
  <c r="M262" i="3" l="1"/>
  <c r="K262" i="3"/>
  <c r="O262" i="3" s="1"/>
  <c r="L263" i="3"/>
  <c r="I263" i="3"/>
  <c r="H263" i="3"/>
  <c r="M263" i="3" s="1"/>
  <c r="J264" i="3"/>
  <c r="G264" i="3"/>
  <c r="E265" i="3"/>
  <c r="S264" i="3"/>
  <c r="T264" i="3" s="1"/>
  <c r="H264" i="3" l="1"/>
  <c r="L264" i="3"/>
  <c r="E266" i="3"/>
  <c r="S265" i="3"/>
  <c r="T265" i="3" s="1"/>
  <c r="J265" i="3"/>
  <c r="G265" i="3"/>
  <c r="K263" i="3"/>
  <c r="O263" i="3" s="1"/>
  <c r="I264" i="3" s="1"/>
  <c r="K264" i="3" s="1"/>
  <c r="O264" i="3" s="1"/>
  <c r="L265" i="3" l="1"/>
  <c r="I265" i="3"/>
  <c r="M264" i="3"/>
  <c r="H265" i="3" s="1"/>
  <c r="G266" i="3"/>
  <c r="E267" i="3"/>
  <c r="S266" i="3"/>
  <c r="T266" i="3" s="1"/>
  <c r="J266" i="3"/>
  <c r="M265" i="3" l="1"/>
  <c r="K265" i="3"/>
  <c r="O265" i="3" s="1"/>
  <c r="I266" i="3"/>
  <c r="H266" i="3"/>
  <c r="L266" i="3"/>
  <c r="E268" i="3"/>
  <c r="S267" i="3"/>
  <c r="T267" i="3" s="1"/>
  <c r="J267" i="3"/>
  <c r="G267" i="3"/>
  <c r="L267" i="3" l="1"/>
  <c r="M266" i="3"/>
  <c r="H267" i="3" s="1"/>
  <c r="K266" i="3"/>
  <c r="O266" i="3" s="1"/>
  <c r="I267" i="3" s="1"/>
  <c r="G268" i="3"/>
  <c r="E269" i="3"/>
  <c r="S268" i="3"/>
  <c r="T268" i="3" s="1"/>
  <c r="J268" i="3"/>
  <c r="M267" i="3" l="1"/>
  <c r="K267" i="3"/>
  <c r="O267" i="3" s="1"/>
  <c r="S269" i="3"/>
  <c r="T269" i="3" s="1"/>
  <c r="J269" i="3"/>
  <c r="G269" i="3"/>
  <c r="E270" i="3"/>
  <c r="I268" i="3"/>
  <c r="H268" i="3"/>
  <c r="M268" i="3" s="1"/>
  <c r="L268" i="3"/>
  <c r="K268" i="3" l="1"/>
  <c r="O268" i="3" s="1"/>
  <c r="L269" i="3"/>
  <c r="I269" i="3"/>
  <c r="H269" i="3"/>
  <c r="E271" i="3"/>
  <c r="S270" i="3"/>
  <c r="T270" i="3" s="1"/>
  <c r="J270" i="3"/>
  <c r="G270" i="3"/>
  <c r="K269" i="3"/>
  <c r="O269" i="3" s="1"/>
  <c r="J271" i="3" l="1"/>
  <c r="G271" i="3"/>
  <c r="E272" i="3"/>
  <c r="S271" i="3"/>
  <c r="T271" i="3" s="1"/>
  <c r="L270" i="3"/>
  <c r="I270" i="3"/>
  <c r="M269" i="3"/>
  <c r="H270" i="3" s="1"/>
  <c r="M270" i="3" l="1"/>
  <c r="K270" i="3"/>
  <c r="O270" i="3" s="1"/>
  <c r="E273" i="3"/>
  <c r="S272" i="3"/>
  <c r="T272" i="3" s="1"/>
  <c r="G272" i="3"/>
  <c r="J272" i="3"/>
  <c r="L271" i="3"/>
  <c r="I271" i="3"/>
  <c r="H271" i="3"/>
  <c r="K271" i="3" s="1"/>
  <c r="O271" i="3" s="1"/>
  <c r="M271" i="3" l="1"/>
  <c r="L272" i="3"/>
  <c r="I272" i="3"/>
  <c r="H272" i="3"/>
  <c r="M272" i="3" s="1"/>
  <c r="J273" i="3"/>
  <c r="G273" i="3"/>
  <c r="E274" i="3"/>
  <c r="S273" i="3"/>
  <c r="T273" i="3" s="1"/>
  <c r="L273" i="3" l="1"/>
  <c r="H273" i="3"/>
  <c r="M273" i="3" s="1"/>
  <c r="E275" i="3"/>
  <c r="S274" i="3"/>
  <c r="T274" i="3" s="1"/>
  <c r="J274" i="3"/>
  <c r="G274" i="3"/>
  <c r="K272" i="3"/>
  <c r="O272" i="3" s="1"/>
  <c r="I273" i="3" s="1"/>
  <c r="K273" i="3" s="1"/>
  <c r="O273" i="3" s="1"/>
  <c r="L274" i="3" l="1"/>
  <c r="I274" i="3"/>
  <c r="H274" i="3"/>
  <c r="J275" i="3"/>
  <c r="G275" i="3"/>
  <c r="S275" i="3"/>
  <c r="T275" i="3" s="1"/>
  <c r="E276" i="3"/>
  <c r="L275" i="3" l="1"/>
  <c r="M274" i="3"/>
  <c r="H275" i="3" s="1"/>
  <c r="E277" i="3"/>
  <c r="S276" i="3"/>
  <c r="T276" i="3" s="1"/>
  <c r="J276" i="3"/>
  <c r="G276" i="3"/>
  <c r="K274" i="3"/>
  <c r="O274" i="3" s="1"/>
  <c r="I275" i="3" s="1"/>
  <c r="M275" i="3" l="1"/>
  <c r="K275" i="3"/>
  <c r="O275" i="3" s="1"/>
  <c r="I276" i="3" s="1"/>
  <c r="L276" i="3"/>
  <c r="H276" i="3"/>
  <c r="M276" i="3" s="1"/>
  <c r="G277" i="3"/>
  <c r="E278" i="3"/>
  <c r="S277" i="3"/>
  <c r="T277" i="3" s="1"/>
  <c r="J277" i="3"/>
  <c r="K276" i="3" l="1"/>
  <c r="O276" i="3" s="1"/>
  <c r="H277" i="3"/>
  <c r="L277" i="3"/>
  <c r="I277" i="3"/>
  <c r="E279" i="3"/>
  <c r="S278" i="3"/>
  <c r="T278" i="3" s="1"/>
  <c r="J278" i="3"/>
  <c r="G278" i="3"/>
  <c r="E280" i="3" l="1"/>
  <c r="J279" i="3"/>
  <c r="G279" i="3"/>
  <c r="S279" i="3"/>
  <c r="T279" i="3" s="1"/>
  <c r="L278" i="3"/>
  <c r="M277" i="3"/>
  <c r="H278" i="3" s="1"/>
  <c r="K277" i="3"/>
  <c r="O277" i="3" s="1"/>
  <c r="I278" i="3" s="1"/>
  <c r="M278" i="3" l="1"/>
  <c r="K278" i="3"/>
  <c r="O278" i="3" s="1"/>
  <c r="I279" i="3" s="1"/>
  <c r="L279" i="3"/>
  <c r="H279" i="3"/>
  <c r="M279" i="3" s="1"/>
  <c r="S280" i="3"/>
  <c r="T280" i="3" s="1"/>
  <c r="J280" i="3"/>
  <c r="G280" i="3"/>
  <c r="E281" i="3"/>
  <c r="L280" i="3" l="1"/>
  <c r="H280" i="3"/>
  <c r="M280" i="3" s="1"/>
  <c r="E282" i="3"/>
  <c r="S281" i="3"/>
  <c r="T281" i="3" s="1"/>
  <c r="J281" i="3"/>
  <c r="G281" i="3"/>
  <c r="K279" i="3"/>
  <c r="O279" i="3" s="1"/>
  <c r="I280" i="3" s="1"/>
  <c r="K280" i="3" s="1"/>
  <c r="O280" i="3" s="1"/>
  <c r="L281" i="3" l="1"/>
  <c r="I281" i="3"/>
  <c r="H281" i="3"/>
  <c r="J282" i="3"/>
  <c r="G282" i="3"/>
  <c r="E283" i="3"/>
  <c r="S282" i="3"/>
  <c r="T282" i="3" s="1"/>
  <c r="E284" i="3" l="1"/>
  <c r="S283" i="3"/>
  <c r="T283" i="3" s="1"/>
  <c r="J283" i="3"/>
  <c r="G283" i="3"/>
  <c r="L282" i="3"/>
  <c r="M281" i="3"/>
  <c r="H282" i="3" s="1"/>
  <c r="K281" i="3"/>
  <c r="O281" i="3" s="1"/>
  <c r="I282" i="3" s="1"/>
  <c r="M282" i="3" l="1"/>
  <c r="K282" i="3"/>
  <c r="O282" i="3" s="1"/>
  <c r="L283" i="3"/>
  <c r="I283" i="3"/>
  <c r="H283" i="3"/>
  <c r="M283" i="3" s="1"/>
  <c r="J284" i="3"/>
  <c r="G284" i="3"/>
  <c r="E285" i="3"/>
  <c r="S284" i="3"/>
  <c r="T284" i="3" s="1"/>
  <c r="K283" i="3" l="1"/>
  <c r="O283" i="3" s="1"/>
  <c r="E286" i="3"/>
  <c r="S285" i="3"/>
  <c r="T285" i="3" s="1"/>
  <c r="J285" i="3"/>
  <c r="G285" i="3"/>
  <c r="I284" i="3"/>
  <c r="H284" i="3"/>
  <c r="L284" i="3"/>
  <c r="M284" i="3" l="1"/>
  <c r="L285" i="3"/>
  <c r="H285" i="3"/>
  <c r="G286" i="3"/>
  <c r="E287" i="3"/>
  <c r="S286" i="3"/>
  <c r="T286" i="3" s="1"/>
  <c r="J286" i="3"/>
  <c r="K284" i="3"/>
  <c r="O284" i="3" s="1"/>
  <c r="I285" i="3" s="1"/>
  <c r="K285" i="3" s="1"/>
  <c r="O285" i="3" s="1"/>
  <c r="I286" i="3" l="1"/>
  <c r="L286" i="3"/>
  <c r="E288" i="3"/>
  <c r="S287" i="3"/>
  <c r="T287" i="3" s="1"/>
  <c r="J287" i="3"/>
  <c r="G287" i="3"/>
  <c r="M285" i="3"/>
  <c r="H286" i="3" s="1"/>
  <c r="M286" i="3" l="1"/>
  <c r="H287" i="3" s="1"/>
  <c r="K286" i="3"/>
  <c r="O286" i="3" s="1"/>
  <c r="L287" i="3"/>
  <c r="I287" i="3"/>
  <c r="G288" i="3"/>
  <c r="E289" i="3"/>
  <c r="S288" i="3"/>
  <c r="T288" i="3" s="1"/>
  <c r="J288" i="3"/>
  <c r="M287" i="3" l="1"/>
  <c r="K287" i="3"/>
  <c r="O287" i="3" s="1"/>
  <c r="L288" i="3"/>
  <c r="I288" i="3"/>
  <c r="H288" i="3"/>
  <c r="M288" i="3" s="1"/>
  <c r="S289" i="3"/>
  <c r="T289" i="3" s="1"/>
  <c r="J289" i="3"/>
  <c r="G289" i="3"/>
  <c r="E290" i="3"/>
  <c r="L289" i="3" l="1"/>
  <c r="H289" i="3"/>
  <c r="M289" i="3" s="1"/>
  <c r="E291" i="3"/>
  <c r="S290" i="3"/>
  <c r="T290" i="3" s="1"/>
  <c r="J290" i="3"/>
  <c r="G290" i="3"/>
  <c r="K288" i="3"/>
  <c r="O288" i="3" s="1"/>
  <c r="I289" i="3" s="1"/>
  <c r="K289" i="3" s="1"/>
  <c r="O289" i="3" s="1"/>
  <c r="L290" i="3" l="1"/>
  <c r="I290" i="3"/>
  <c r="H290" i="3"/>
  <c r="M290" i="3" s="1"/>
  <c r="J291" i="3"/>
  <c r="G291" i="3"/>
  <c r="E292" i="3"/>
  <c r="S291" i="3"/>
  <c r="T291" i="3" s="1"/>
  <c r="K290" i="3"/>
  <c r="O290" i="3" s="1"/>
  <c r="L291" i="3" l="1"/>
  <c r="I291" i="3"/>
  <c r="H291" i="3"/>
  <c r="E293" i="3"/>
  <c r="S292" i="3"/>
  <c r="T292" i="3" s="1"/>
  <c r="J292" i="3"/>
  <c r="G292" i="3"/>
  <c r="L292" i="3" l="1"/>
  <c r="J293" i="3"/>
  <c r="G293" i="3"/>
  <c r="S293" i="3"/>
  <c r="T293" i="3" s="1"/>
  <c r="E294" i="3"/>
  <c r="M291" i="3"/>
  <c r="H292" i="3" s="1"/>
  <c r="K291" i="3"/>
  <c r="O291" i="3" s="1"/>
  <c r="I292" i="3" s="1"/>
  <c r="M292" i="3" l="1"/>
  <c r="K292" i="3"/>
  <c r="O292" i="3" s="1"/>
  <c r="E295" i="3"/>
  <c r="S294" i="3"/>
  <c r="T294" i="3" s="1"/>
  <c r="G294" i="3"/>
  <c r="J294" i="3"/>
  <c r="L293" i="3"/>
  <c r="I293" i="3"/>
  <c r="H293" i="3"/>
  <c r="M293" i="3" s="1"/>
  <c r="K293" i="3" l="1"/>
  <c r="O293" i="3" s="1"/>
  <c r="L294" i="3"/>
  <c r="I294" i="3"/>
  <c r="H294" i="3"/>
  <c r="M294" i="3" s="1"/>
  <c r="J295" i="3"/>
  <c r="G295" i="3"/>
  <c r="E296" i="3"/>
  <c r="S295" i="3"/>
  <c r="T295" i="3" s="1"/>
  <c r="E297" i="3" l="1"/>
  <c r="S296" i="3"/>
  <c r="T296" i="3" s="1"/>
  <c r="J296" i="3"/>
  <c r="G296" i="3"/>
  <c r="H295" i="3"/>
  <c r="L295" i="3"/>
  <c r="K294" i="3"/>
  <c r="O294" i="3" s="1"/>
  <c r="I295" i="3" s="1"/>
  <c r="K295" i="3" s="1"/>
  <c r="O295" i="3" s="1"/>
  <c r="M295" i="3" l="1"/>
  <c r="L296" i="3"/>
  <c r="I296" i="3"/>
  <c r="H296" i="3"/>
  <c r="G297" i="3"/>
  <c r="S297" i="3"/>
  <c r="T297" i="3" s="1"/>
  <c r="E298" i="3"/>
  <c r="J297" i="3"/>
  <c r="E299" i="3" l="1"/>
  <c r="S298" i="3"/>
  <c r="T298" i="3" s="1"/>
  <c r="J298" i="3"/>
  <c r="G298" i="3"/>
  <c r="M296" i="3"/>
  <c r="K296" i="3"/>
  <c r="O296" i="3" s="1"/>
  <c r="H297" i="3"/>
  <c r="K297" i="3" s="1"/>
  <c r="O297" i="3" s="1"/>
  <c r="L297" i="3"/>
  <c r="I297" i="3"/>
  <c r="M297" i="3" l="1"/>
  <c r="L298" i="3"/>
  <c r="I298" i="3"/>
  <c r="H298" i="3"/>
  <c r="E300" i="3"/>
  <c r="S299" i="3"/>
  <c r="T299" i="3" s="1"/>
  <c r="G299" i="3"/>
  <c r="J299" i="3"/>
  <c r="S300" i="3" l="1"/>
  <c r="T300" i="3" s="1"/>
  <c r="J300" i="3"/>
  <c r="G300" i="3"/>
  <c r="E301" i="3"/>
  <c r="L299" i="3"/>
  <c r="M298" i="3"/>
  <c r="H299" i="3" s="1"/>
  <c r="K298" i="3"/>
  <c r="O298" i="3" s="1"/>
  <c r="I299" i="3" s="1"/>
  <c r="M299" i="3" l="1"/>
  <c r="K299" i="3"/>
  <c r="O299" i="3" s="1"/>
  <c r="E302" i="3"/>
  <c r="S301" i="3"/>
  <c r="T301" i="3" s="1"/>
  <c r="J301" i="3"/>
  <c r="G301" i="3"/>
  <c r="L300" i="3"/>
  <c r="I300" i="3"/>
  <c r="H300" i="3"/>
  <c r="M300" i="3" l="1"/>
  <c r="L301" i="3"/>
  <c r="H301" i="3"/>
  <c r="K300" i="3"/>
  <c r="O300" i="3" s="1"/>
  <c r="I301" i="3" s="1"/>
  <c r="K301" i="3" s="1"/>
  <c r="O301" i="3" s="1"/>
  <c r="J302" i="3"/>
  <c r="G302" i="3"/>
  <c r="E303" i="3"/>
  <c r="S302" i="3"/>
  <c r="T302" i="3" s="1"/>
  <c r="E304" i="3" l="1"/>
  <c r="S303" i="3"/>
  <c r="T303" i="3" s="1"/>
  <c r="J303" i="3"/>
  <c r="G303" i="3"/>
  <c r="L302" i="3"/>
  <c r="I302" i="3"/>
  <c r="M301" i="3"/>
  <c r="H302" i="3" s="1"/>
  <c r="M302" i="3" l="1"/>
  <c r="K302" i="3"/>
  <c r="O302" i="3" s="1"/>
  <c r="I303" i="3" s="1"/>
  <c r="L303" i="3"/>
  <c r="H303" i="3"/>
  <c r="M303" i="3" s="1"/>
  <c r="J304" i="3"/>
  <c r="G304" i="3"/>
  <c r="S304" i="3"/>
  <c r="T304" i="3" s="1"/>
  <c r="E305" i="3"/>
  <c r="E306" i="3" l="1"/>
  <c r="S305" i="3"/>
  <c r="T305" i="3" s="1"/>
  <c r="J305" i="3"/>
  <c r="G305" i="3"/>
  <c r="H304" i="3"/>
  <c r="L304" i="3"/>
  <c r="K303" i="3"/>
  <c r="O303" i="3" s="1"/>
  <c r="I304" i="3" s="1"/>
  <c r="M304" i="3" l="1"/>
  <c r="L305" i="3"/>
  <c r="H305" i="3"/>
  <c r="G306" i="3"/>
  <c r="E307" i="3"/>
  <c r="S306" i="3"/>
  <c r="T306" i="3" s="1"/>
  <c r="J306" i="3"/>
  <c r="K304" i="3"/>
  <c r="O304" i="3" s="1"/>
  <c r="I305" i="3" s="1"/>
  <c r="K305" i="3" s="1"/>
  <c r="O305" i="3" s="1"/>
  <c r="E308" i="3" l="1"/>
  <c r="S307" i="3"/>
  <c r="T307" i="3" s="1"/>
  <c r="J307" i="3"/>
  <c r="G307" i="3"/>
  <c r="I306" i="3"/>
  <c r="L306" i="3"/>
  <c r="M305" i="3"/>
  <c r="H306" i="3" s="1"/>
  <c r="M306" i="3" l="1"/>
  <c r="K306" i="3"/>
  <c r="O306" i="3" s="1"/>
  <c r="L307" i="3"/>
  <c r="I307" i="3"/>
  <c r="H307" i="3"/>
  <c r="M307" i="3" s="1"/>
  <c r="G308" i="3"/>
  <c r="E309" i="3"/>
  <c r="S308" i="3"/>
  <c r="T308" i="3" s="1"/>
  <c r="J308" i="3"/>
  <c r="K307" i="3"/>
  <c r="O307" i="3" s="1"/>
  <c r="S309" i="3" l="1"/>
  <c r="T309" i="3" s="1"/>
  <c r="J309" i="3"/>
  <c r="G309" i="3"/>
  <c r="E310" i="3"/>
  <c r="L308" i="3"/>
  <c r="I308" i="3"/>
  <c r="H308" i="3"/>
  <c r="M308" i="3" s="1"/>
  <c r="K308" i="3" l="1"/>
  <c r="O308" i="3" s="1"/>
  <c r="E311" i="3"/>
  <c r="S310" i="3"/>
  <c r="T310" i="3" s="1"/>
  <c r="J310" i="3"/>
  <c r="G310" i="3"/>
  <c r="L309" i="3"/>
  <c r="I309" i="3"/>
  <c r="H309" i="3"/>
  <c r="K309" i="3" s="1"/>
  <c r="O309" i="3" s="1"/>
  <c r="M309" i="3" l="1"/>
  <c r="L310" i="3"/>
  <c r="I310" i="3"/>
  <c r="H310" i="3"/>
  <c r="M310" i="3" s="1"/>
  <c r="J311" i="3"/>
  <c r="G311" i="3"/>
  <c r="E312" i="3"/>
  <c r="S311" i="3"/>
  <c r="T311" i="3" s="1"/>
  <c r="L311" i="3" l="1"/>
  <c r="H311" i="3"/>
  <c r="K310" i="3"/>
  <c r="O310" i="3" s="1"/>
  <c r="I311" i="3" s="1"/>
  <c r="E313" i="3"/>
  <c r="S312" i="3"/>
  <c r="T312" i="3" s="1"/>
  <c r="J312" i="3"/>
  <c r="G312" i="3"/>
  <c r="L312" i="3" l="1"/>
  <c r="J313" i="3"/>
  <c r="G313" i="3"/>
  <c r="E314" i="3"/>
  <c r="S313" i="3"/>
  <c r="T313" i="3" s="1"/>
  <c r="M311" i="3"/>
  <c r="H312" i="3" s="1"/>
  <c r="K311" i="3"/>
  <c r="O311" i="3" s="1"/>
  <c r="I312" i="3" s="1"/>
  <c r="M312" i="3" l="1"/>
  <c r="K312" i="3"/>
  <c r="O312" i="3" s="1"/>
  <c r="E315" i="3"/>
  <c r="S314" i="3"/>
  <c r="T314" i="3" s="1"/>
  <c r="J314" i="3"/>
  <c r="G314" i="3"/>
  <c r="L313" i="3"/>
  <c r="I313" i="3"/>
  <c r="H313" i="3"/>
  <c r="M313" i="3" s="1"/>
  <c r="L314" i="3" l="1"/>
  <c r="H314" i="3"/>
  <c r="K313" i="3"/>
  <c r="O313" i="3" s="1"/>
  <c r="I314" i="3" s="1"/>
  <c r="J315" i="3"/>
  <c r="G315" i="3"/>
  <c r="E316" i="3"/>
  <c r="S315" i="3"/>
  <c r="T315" i="3" s="1"/>
  <c r="L315" i="3" l="1"/>
  <c r="E317" i="3"/>
  <c r="S316" i="3"/>
  <c r="T316" i="3" s="1"/>
  <c r="J316" i="3"/>
  <c r="G316" i="3"/>
  <c r="M314" i="3"/>
  <c r="H315" i="3" s="1"/>
  <c r="K314" i="3"/>
  <c r="O314" i="3" s="1"/>
  <c r="I315" i="3" s="1"/>
  <c r="M315" i="3" l="1"/>
  <c r="K315" i="3"/>
  <c r="O315" i="3" s="1"/>
  <c r="I316" i="3" s="1"/>
  <c r="L316" i="3"/>
  <c r="H316" i="3"/>
  <c r="M316" i="3" s="1"/>
  <c r="S317" i="3"/>
  <c r="T317" i="3" s="1"/>
  <c r="G317" i="3"/>
  <c r="E318" i="3"/>
  <c r="J317" i="3"/>
  <c r="H317" i="3" l="1"/>
  <c r="L317" i="3"/>
  <c r="E319" i="3"/>
  <c r="S318" i="3"/>
  <c r="T318" i="3" s="1"/>
  <c r="J318" i="3"/>
  <c r="G318" i="3"/>
  <c r="K316" i="3"/>
  <c r="O316" i="3" s="1"/>
  <c r="I317" i="3" s="1"/>
  <c r="K317" i="3" s="1"/>
  <c r="O317" i="3" s="1"/>
  <c r="I318" i="3" l="1"/>
  <c r="L318" i="3"/>
  <c r="J319" i="3"/>
  <c r="G319" i="3"/>
  <c r="E320" i="3"/>
  <c r="S319" i="3"/>
  <c r="T319" i="3" s="1"/>
  <c r="M317" i="3"/>
  <c r="H318" i="3" s="1"/>
  <c r="M318" i="3" l="1"/>
  <c r="K318" i="3"/>
  <c r="O318" i="3" s="1"/>
  <c r="G320" i="3"/>
  <c r="E321" i="3"/>
  <c r="S320" i="3"/>
  <c r="T320" i="3" s="1"/>
  <c r="J320" i="3"/>
  <c r="L319" i="3"/>
  <c r="I319" i="3"/>
  <c r="H319" i="3"/>
  <c r="K319" i="3" s="1"/>
  <c r="O319" i="3" s="1"/>
  <c r="M319" i="3" l="1"/>
  <c r="J321" i="3"/>
  <c r="G321" i="3"/>
  <c r="E322" i="3"/>
  <c r="S321" i="3"/>
  <c r="T321" i="3" s="1"/>
  <c r="L320" i="3"/>
  <c r="I320" i="3"/>
  <c r="H320" i="3"/>
  <c r="M320" i="3" s="1"/>
  <c r="E323" i="3" l="1"/>
  <c r="S322" i="3"/>
  <c r="T322" i="3" s="1"/>
  <c r="J322" i="3"/>
  <c r="G322" i="3"/>
  <c r="L321" i="3"/>
  <c r="H321" i="3"/>
  <c r="K320" i="3"/>
  <c r="O320" i="3" s="1"/>
  <c r="I321" i="3" s="1"/>
  <c r="M321" i="3" l="1"/>
  <c r="L322" i="3"/>
  <c r="H322" i="3"/>
  <c r="E324" i="3"/>
  <c r="S323" i="3"/>
  <c r="T323" i="3" s="1"/>
  <c r="J323" i="3"/>
  <c r="G323" i="3"/>
  <c r="K321" i="3"/>
  <c r="O321" i="3" s="1"/>
  <c r="I322" i="3" s="1"/>
  <c r="K322" i="3" s="1"/>
  <c r="O322" i="3" s="1"/>
  <c r="I323" i="3" l="1"/>
  <c r="L323" i="3"/>
  <c r="G324" i="3"/>
  <c r="E325" i="3"/>
  <c r="S324" i="3"/>
  <c r="T324" i="3" s="1"/>
  <c r="J324" i="3"/>
  <c r="M322" i="3"/>
  <c r="H323" i="3" s="1"/>
  <c r="M323" i="3" l="1"/>
  <c r="K323" i="3"/>
  <c r="O323" i="3" s="1"/>
  <c r="H324" i="3"/>
  <c r="M324" i="3" s="1"/>
  <c r="L324" i="3"/>
  <c r="I324" i="3"/>
  <c r="E326" i="3"/>
  <c r="G325" i="3"/>
  <c r="S325" i="3"/>
  <c r="T325" i="3" s="1"/>
  <c r="J325" i="3"/>
  <c r="L325" i="3" l="1"/>
  <c r="H325" i="3"/>
  <c r="M325" i="3" s="1"/>
  <c r="E327" i="3"/>
  <c r="S326" i="3"/>
  <c r="T326" i="3" s="1"/>
  <c r="J326" i="3"/>
  <c r="G326" i="3"/>
  <c r="K324" i="3"/>
  <c r="O324" i="3" s="1"/>
  <c r="I325" i="3" s="1"/>
  <c r="H326" i="3" l="1"/>
  <c r="L326" i="3"/>
  <c r="K325" i="3"/>
  <c r="O325" i="3" s="1"/>
  <c r="I326" i="3" s="1"/>
  <c r="K326" i="3" s="1"/>
  <c r="O326" i="3" s="1"/>
  <c r="E328" i="3"/>
  <c r="S327" i="3"/>
  <c r="T327" i="3" s="1"/>
  <c r="J327" i="3"/>
  <c r="G327" i="3"/>
  <c r="L327" i="3" l="1"/>
  <c r="I327" i="3"/>
  <c r="S328" i="3"/>
  <c r="T328" i="3" s="1"/>
  <c r="J328" i="3"/>
  <c r="E329" i="3"/>
  <c r="G328" i="3"/>
  <c r="M326" i="3"/>
  <c r="H327" i="3" s="1"/>
  <c r="M327" i="3" l="1"/>
  <c r="K327" i="3"/>
  <c r="O327" i="3" s="1"/>
  <c r="L328" i="3"/>
  <c r="I328" i="3"/>
  <c r="H328" i="3"/>
  <c r="M328" i="3" s="1"/>
  <c r="S329" i="3"/>
  <c r="T329" i="3" s="1"/>
  <c r="E330" i="3"/>
  <c r="J329" i="3"/>
  <c r="G329" i="3"/>
  <c r="E331" i="3" l="1"/>
  <c r="S330" i="3"/>
  <c r="T330" i="3" s="1"/>
  <c r="J330" i="3"/>
  <c r="G330" i="3"/>
  <c r="L329" i="3"/>
  <c r="H329" i="3"/>
  <c r="K328" i="3"/>
  <c r="O328" i="3" s="1"/>
  <c r="I329" i="3" s="1"/>
  <c r="M329" i="3" l="1"/>
  <c r="L330" i="3"/>
  <c r="H330" i="3"/>
  <c r="M330" i="3" s="1"/>
  <c r="J331" i="3"/>
  <c r="E332" i="3"/>
  <c r="S331" i="3"/>
  <c r="T331" i="3" s="1"/>
  <c r="G331" i="3"/>
  <c r="K329" i="3"/>
  <c r="O329" i="3" s="1"/>
  <c r="I330" i="3" s="1"/>
  <c r="K330" i="3" s="1"/>
  <c r="O330" i="3" s="1"/>
  <c r="L331" i="3" l="1"/>
  <c r="I331" i="3"/>
  <c r="H331" i="3"/>
  <c r="M331" i="3" s="1"/>
  <c r="S332" i="3"/>
  <c r="T332" i="3" s="1"/>
  <c r="J332" i="3"/>
  <c r="G332" i="3"/>
  <c r="E333" i="3"/>
  <c r="L332" i="3" l="1"/>
  <c r="H332" i="3"/>
  <c r="S333" i="3"/>
  <c r="T333" i="3" s="1"/>
  <c r="J333" i="3"/>
  <c r="G333" i="3"/>
  <c r="E334" i="3"/>
  <c r="K331" i="3"/>
  <c r="O331" i="3" s="1"/>
  <c r="I332" i="3" s="1"/>
  <c r="K332" i="3" s="1"/>
  <c r="O332" i="3" s="1"/>
  <c r="I333" i="3" l="1"/>
  <c r="L333" i="3"/>
  <c r="M332" i="3"/>
  <c r="H333" i="3" s="1"/>
  <c r="E335" i="3"/>
  <c r="G334" i="3"/>
  <c r="S334" i="3"/>
  <c r="T334" i="3" s="1"/>
  <c r="J334" i="3"/>
  <c r="M333" i="3" l="1"/>
  <c r="K333" i="3"/>
  <c r="O333" i="3" s="1"/>
  <c r="G335" i="3"/>
  <c r="E336" i="3"/>
  <c r="S335" i="3"/>
  <c r="T335" i="3" s="1"/>
  <c r="J335" i="3"/>
  <c r="L334" i="3"/>
  <c r="I334" i="3"/>
  <c r="H334" i="3"/>
  <c r="M334" i="3" s="1"/>
  <c r="K334" i="3" l="1"/>
  <c r="O334" i="3" s="1"/>
  <c r="S336" i="3"/>
  <c r="T336" i="3" s="1"/>
  <c r="J336" i="3"/>
  <c r="G336" i="3"/>
  <c r="E337" i="3"/>
  <c r="I335" i="3"/>
  <c r="L335" i="3"/>
  <c r="H335" i="3"/>
  <c r="M335" i="3" l="1"/>
  <c r="G337" i="3"/>
  <c r="S337" i="3"/>
  <c r="T337" i="3" s="1"/>
  <c r="E338" i="3"/>
  <c r="J337" i="3"/>
  <c r="L336" i="3"/>
  <c r="I336" i="3"/>
  <c r="K336" i="3" s="1"/>
  <c r="O336" i="3" s="1"/>
  <c r="H336" i="3"/>
  <c r="K335" i="3"/>
  <c r="O335" i="3" s="1"/>
  <c r="E339" i="3" l="1"/>
  <c r="S338" i="3"/>
  <c r="T338" i="3" s="1"/>
  <c r="G338" i="3"/>
  <c r="J338" i="3"/>
  <c r="L337" i="3"/>
  <c r="I337" i="3"/>
  <c r="M336" i="3"/>
  <c r="H337" i="3" s="1"/>
  <c r="M337" i="3" l="1"/>
  <c r="K337" i="3"/>
  <c r="O337" i="3" s="1"/>
  <c r="I338" i="3"/>
  <c r="K338" i="3" s="1"/>
  <c r="O338" i="3" s="1"/>
  <c r="H338" i="3"/>
  <c r="L338" i="3"/>
  <c r="E340" i="3"/>
  <c r="J339" i="3"/>
  <c r="S339" i="3"/>
  <c r="T339" i="3" s="1"/>
  <c r="G339" i="3"/>
  <c r="L339" i="3" l="1"/>
  <c r="I339" i="3"/>
  <c r="S340" i="3"/>
  <c r="T340" i="3" s="1"/>
  <c r="G340" i="3"/>
  <c r="E341" i="3"/>
  <c r="J340" i="3"/>
  <c r="M338" i="3"/>
  <c r="H339" i="3" s="1"/>
  <c r="M339" i="3" l="1"/>
  <c r="K339" i="3"/>
  <c r="O339" i="3" s="1"/>
  <c r="S341" i="3"/>
  <c r="T341" i="3" s="1"/>
  <c r="J341" i="3"/>
  <c r="G341" i="3"/>
  <c r="E342" i="3"/>
  <c r="L340" i="3"/>
  <c r="I340" i="3"/>
  <c r="H340" i="3"/>
  <c r="M340" i="3" s="1"/>
  <c r="J342" i="3" l="1"/>
  <c r="E343" i="3"/>
  <c r="S342" i="3"/>
  <c r="T342" i="3" s="1"/>
  <c r="G342" i="3"/>
  <c r="L341" i="3"/>
  <c r="H341" i="3"/>
  <c r="M341" i="3" s="1"/>
  <c r="K340" i="3"/>
  <c r="O340" i="3" s="1"/>
  <c r="I341" i="3" s="1"/>
  <c r="K341" i="3" l="1"/>
  <c r="O341" i="3" s="1"/>
  <c r="J343" i="3"/>
  <c r="E344" i="3"/>
  <c r="S343" i="3"/>
  <c r="T343" i="3" s="1"/>
  <c r="G343" i="3"/>
  <c r="L342" i="3"/>
  <c r="I342" i="3"/>
  <c r="H342" i="3"/>
  <c r="L343" i="3" l="1"/>
  <c r="J344" i="3"/>
  <c r="G344" i="3"/>
  <c r="E345" i="3"/>
  <c r="S344" i="3"/>
  <c r="T344" i="3" s="1"/>
  <c r="M342" i="3"/>
  <c r="H343" i="3" s="1"/>
  <c r="K342" i="3"/>
  <c r="O342" i="3" s="1"/>
  <c r="I343" i="3" s="1"/>
  <c r="M343" i="3" l="1"/>
  <c r="K343" i="3"/>
  <c r="O343" i="3" s="1"/>
  <c r="E346" i="3"/>
  <c r="G345" i="3"/>
  <c r="S345" i="3"/>
  <c r="T345" i="3" s="1"/>
  <c r="J345" i="3"/>
  <c r="H344" i="3"/>
  <c r="L344" i="3"/>
  <c r="I344" i="3"/>
  <c r="M344" i="3" l="1"/>
  <c r="K344" i="3"/>
  <c r="O344" i="3" s="1"/>
  <c r="L345" i="3"/>
  <c r="H345" i="3"/>
  <c r="M345" i="3" s="1"/>
  <c r="I345" i="3"/>
  <c r="E347" i="3"/>
  <c r="S346" i="3"/>
  <c r="T346" i="3" s="1"/>
  <c r="G346" i="3"/>
  <c r="J346" i="3"/>
  <c r="H346" i="3" l="1"/>
  <c r="L346" i="3"/>
  <c r="E348" i="3"/>
  <c r="S347" i="3"/>
  <c r="T347" i="3" s="1"/>
  <c r="J347" i="3"/>
  <c r="G347" i="3"/>
  <c r="K345" i="3"/>
  <c r="O345" i="3" s="1"/>
  <c r="I346" i="3" s="1"/>
  <c r="K346" i="3" s="1"/>
  <c r="O346" i="3" s="1"/>
  <c r="I347" i="3" l="1"/>
  <c r="L347" i="3"/>
  <c r="G348" i="3"/>
  <c r="S348" i="3"/>
  <c r="T348" i="3" s="1"/>
  <c r="J348" i="3"/>
  <c r="E349" i="3"/>
  <c r="M346" i="3"/>
  <c r="H347" i="3" s="1"/>
  <c r="M347" i="3" l="1"/>
  <c r="K347" i="3"/>
  <c r="O347" i="3" s="1"/>
  <c r="E350" i="3"/>
  <c r="S349" i="3"/>
  <c r="T349" i="3" s="1"/>
  <c r="G349" i="3"/>
  <c r="J349" i="3"/>
  <c r="H348" i="3"/>
  <c r="K348" i="3" s="1"/>
  <c r="O348" i="3" s="1"/>
  <c r="L348" i="3"/>
  <c r="I348" i="3"/>
  <c r="M348" i="3" l="1"/>
  <c r="L349" i="3"/>
  <c r="H349" i="3"/>
  <c r="I349" i="3"/>
  <c r="E351" i="3"/>
  <c r="S350" i="3"/>
  <c r="T350" i="3" s="1"/>
  <c r="J350" i="3"/>
  <c r="G350" i="3"/>
  <c r="S351" i="3" l="1"/>
  <c r="T351" i="3" s="1"/>
  <c r="J351" i="3"/>
  <c r="E352" i="3"/>
  <c r="G351" i="3"/>
  <c r="M349" i="3"/>
  <c r="L350" i="3"/>
  <c r="H350" i="3"/>
  <c r="K349" i="3"/>
  <c r="O349" i="3" s="1"/>
  <c r="I350" i="3" s="1"/>
  <c r="L351" i="3" l="1"/>
  <c r="S352" i="3"/>
  <c r="T352" i="3" s="1"/>
  <c r="J352" i="3"/>
  <c r="G352" i="3"/>
  <c r="E353" i="3"/>
  <c r="M350" i="3"/>
  <c r="H351" i="3" s="1"/>
  <c r="K350" i="3"/>
  <c r="O350" i="3" s="1"/>
  <c r="I351" i="3" s="1"/>
  <c r="M351" i="3" l="1"/>
  <c r="K351" i="3"/>
  <c r="O351" i="3" s="1"/>
  <c r="S353" i="3"/>
  <c r="T353" i="3" s="1"/>
  <c r="E354" i="3"/>
  <c r="J353" i="3"/>
  <c r="G353" i="3"/>
  <c r="I352" i="3"/>
  <c r="L352" i="3"/>
  <c r="H352" i="3"/>
  <c r="M352" i="3" l="1"/>
  <c r="K352" i="3"/>
  <c r="O352" i="3" s="1"/>
  <c r="E355" i="3"/>
  <c r="G354" i="3"/>
  <c r="S354" i="3"/>
  <c r="T354" i="3" s="1"/>
  <c r="J354" i="3"/>
  <c r="L353" i="3"/>
  <c r="I353" i="3"/>
  <c r="K353" i="3" s="1"/>
  <c r="O353" i="3" s="1"/>
  <c r="H353" i="3"/>
  <c r="M353" i="3" l="1"/>
  <c r="L354" i="3"/>
  <c r="I354" i="3"/>
  <c r="H354" i="3"/>
  <c r="K354" i="3"/>
  <c r="O354" i="3" s="1"/>
  <c r="J355" i="3"/>
  <c r="G355" i="3"/>
  <c r="E356" i="3"/>
  <c r="S355" i="3"/>
  <c r="T355" i="3" s="1"/>
  <c r="I355" i="3" l="1"/>
  <c r="L355" i="3"/>
  <c r="M354" i="3"/>
  <c r="H355" i="3" s="1"/>
  <c r="S356" i="3"/>
  <c r="T356" i="3" s="1"/>
  <c r="J356" i="3"/>
  <c r="G356" i="3"/>
  <c r="E357" i="3"/>
  <c r="M355" i="3" l="1"/>
  <c r="K355" i="3"/>
  <c r="O355" i="3" s="1"/>
  <c r="I356" i="3" s="1"/>
  <c r="K356" i="3" s="1"/>
  <c r="O356" i="3" s="1"/>
  <c r="L356" i="3"/>
  <c r="H356" i="3"/>
  <c r="G357" i="3"/>
  <c r="S357" i="3"/>
  <c r="T357" i="3" s="1"/>
  <c r="E358" i="3"/>
  <c r="J357" i="3"/>
  <c r="I357" i="3" l="1"/>
  <c r="L357" i="3"/>
  <c r="E359" i="3"/>
  <c r="J358" i="3"/>
  <c r="G358" i="3"/>
  <c r="S358" i="3"/>
  <c r="T358" i="3" s="1"/>
  <c r="M356" i="3"/>
  <c r="H357" i="3" s="1"/>
  <c r="M357" i="3" l="1"/>
  <c r="K357" i="3"/>
  <c r="O357" i="3" s="1"/>
  <c r="G359" i="3"/>
  <c r="E360" i="3"/>
  <c r="J359" i="3"/>
  <c r="S359" i="3"/>
  <c r="T359" i="3" s="1"/>
  <c r="I358" i="3"/>
  <c r="H358" i="3"/>
  <c r="M358" i="3" s="1"/>
  <c r="L358" i="3"/>
  <c r="K358" i="3" l="1"/>
  <c r="O358" i="3" s="1"/>
  <c r="S360" i="3"/>
  <c r="T360" i="3" s="1"/>
  <c r="G360" i="3"/>
  <c r="E361" i="3"/>
  <c r="J360" i="3"/>
  <c r="L359" i="3"/>
  <c r="I359" i="3"/>
  <c r="H359" i="3"/>
  <c r="M359" i="3" s="1"/>
  <c r="S361" i="3" l="1"/>
  <c r="T361" i="3" s="1"/>
  <c r="J361" i="3"/>
  <c r="G361" i="3"/>
  <c r="E362" i="3"/>
  <c r="L360" i="3"/>
  <c r="H360" i="3"/>
  <c r="K359" i="3"/>
  <c r="O359" i="3" s="1"/>
  <c r="I360" i="3" s="1"/>
  <c r="K360" i="3" s="1"/>
  <c r="O360" i="3" s="1"/>
  <c r="L361" i="3" l="1"/>
  <c r="I361" i="3"/>
  <c r="M360" i="3"/>
  <c r="H361" i="3" s="1"/>
  <c r="J362" i="3"/>
  <c r="E363" i="3"/>
  <c r="S362" i="3"/>
  <c r="T362" i="3" s="1"/>
  <c r="G362" i="3"/>
  <c r="M361" i="3" l="1"/>
  <c r="K361" i="3"/>
  <c r="O361" i="3" s="1"/>
  <c r="L362" i="3"/>
  <c r="I362" i="3"/>
  <c r="H362" i="3"/>
  <c r="J363" i="3"/>
  <c r="G363" i="3"/>
  <c r="E364" i="3"/>
  <c r="S363" i="3"/>
  <c r="T363" i="3" s="1"/>
  <c r="L363" i="3" l="1"/>
  <c r="M362" i="3"/>
  <c r="H363" i="3" s="1"/>
  <c r="J364" i="3"/>
  <c r="G364" i="3"/>
  <c r="E365" i="3"/>
  <c r="S364" i="3"/>
  <c r="T364" i="3" s="1"/>
  <c r="K362" i="3"/>
  <c r="O362" i="3" s="1"/>
  <c r="I363" i="3" s="1"/>
  <c r="M363" i="3" l="1"/>
  <c r="K363" i="3"/>
  <c r="O363" i="3" s="1"/>
  <c r="E366" i="3"/>
  <c r="G365" i="3"/>
  <c r="S365" i="3"/>
  <c r="T365" i="3" s="1"/>
  <c r="J365" i="3"/>
  <c r="L364" i="3"/>
  <c r="H364" i="3"/>
  <c r="M364" i="3" s="1"/>
  <c r="I364" i="3"/>
  <c r="J366" i="3" l="1"/>
  <c r="E367" i="3"/>
  <c r="S366" i="3"/>
  <c r="T366" i="3" s="1"/>
  <c r="G366" i="3"/>
  <c r="L365" i="3"/>
  <c r="H365" i="3"/>
  <c r="M365" i="3" s="1"/>
  <c r="K364" i="3"/>
  <c r="O364" i="3" s="1"/>
  <c r="I365" i="3" s="1"/>
  <c r="K365" i="3" l="1"/>
  <c r="O365" i="3" s="1"/>
  <c r="I366" i="3" s="1"/>
  <c r="H366" i="3"/>
  <c r="L366" i="3"/>
  <c r="E368" i="3"/>
  <c r="S367" i="3"/>
  <c r="T367" i="3" s="1"/>
  <c r="J367" i="3"/>
  <c r="G367" i="3"/>
  <c r="L367" i="3" l="1"/>
  <c r="G368" i="3"/>
  <c r="S368" i="3"/>
  <c r="T368" i="3" s="1"/>
  <c r="J368" i="3"/>
  <c r="E369" i="3"/>
  <c r="M366" i="3"/>
  <c r="H367" i="3" s="1"/>
  <c r="K366" i="3"/>
  <c r="O366" i="3" s="1"/>
  <c r="I367" i="3" s="1"/>
  <c r="M367" i="3" l="1"/>
  <c r="K367" i="3"/>
  <c r="O367" i="3" s="1"/>
  <c r="E370" i="3"/>
  <c r="S369" i="3"/>
  <c r="T369" i="3" s="1"/>
  <c r="G369" i="3"/>
  <c r="J369" i="3"/>
  <c r="H368" i="3"/>
  <c r="L368" i="3"/>
  <c r="I368" i="3"/>
  <c r="K368" i="3" s="1"/>
  <c r="O368" i="3" s="1"/>
  <c r="M368" i="3" l="1"/>
  <c r="L369" i="3"/>
  <c r="H369" i="3"/>
  <c r="I369" i="3"/>
  <c r="E371" i="3"/>
  <c r="S370" i="3"/>
  <c r="T370" i="3" s="1"/>
  <c r="J370" i="3"/>
  <c r="G370" i="3"/>
  <c r="L370" i="3" l="1"/>
  <c r="S371" i="3"/>
  <c r="T371" i="3" s="1"/>
  <c r="J371" i="3"/>
  <c r="E372" i="3"/>
  <c r="G371" i="3"/>
  <c r="M369" i="3"/>
  <c r="H370" i="3" s="1"/>
  <c r="K369" i="3"/>
  <c r="O369" i="3" s="1"/>
  <c r="I370" i="3" s="1"/>
  <c r="M370" i="3" l="1"/>
  <c r="K370" i="3"/>
  <c r="O370" i="3" s="1"/>
  <c r="L371" i="3"/>
  <c r="I371" i="3"/>
  <c r="H371" i="3"/>
  <c r="M371" i="3" s="1"/>
  <c r="S372" i="3"/>
  <c r="T372" i="3" s="1"/>
  <c r="J372" i="3"/>
  <c r="G372" i="3"/>
  <c r="E373" i="3"/>
  <c r="K371" i="3"/>
  <c r="O371" i="3" s="1"/>
  <c r="S373" i="3" l="1"/>
  <c r="T373" i="3" s="1"/>
  <c r="E374" i="3"/>
  <c r="G373" i="3"/>
  <c r="J373" i="3"/>
  <c r="I372" i="3"/>
  <c r="H372" i="3"/>
  <c r="L372" i="3"/>
  <c r="K372" i="3"/>
  <c r="O372" i="3" s="1"/>
  <c r="L373" i="3" l="1"/>
  <c r="I373" i="3"/>
  <c r="M372" i="3"/>
  <c r="H373" i="3" s="1"/>
  <c r="E375" i="3"/>
  <c r="G374" i="3"/>
  <c r="S374" i="3"/>
  <c r="T374" i="3" s="1"/>
  <c r="J374" i="3"/>
  <c r="M373" i="3" l="1"/>
  <c r="K373" i="3"/>
  <c r="O373" i="3" s="1"/>
  <c r="L374" i="3"/>
  <c r="I374" i="3"/>
  <c r="H374" i="3"/>
  <c r="K374" i="3" s="1"/>
  <c r="O374" i="3" s="1"/>
  <c r="J375" i="3"/>
  <c r="G375" i="3"/>
  <c r="E376" i="3"/>
  <c r="S375" i="3"/>
  <c r="T375" i="3" s="1"/>
  <c r="S376" i="3" l="1"/>
  <c r="T376" i="3" s="1"/>
  <c r="J376" i="3"/>
  <c r="G376" i="3"/>
  <c r="E377" i="3"/>
  <c r="I375" i="3"/>
  <c r="L375" i="3"/>
  <c r="M374" i="3"/>
  <c r="H375" i="3" s="1"/>
  <c r="M375" i="3" l="1"/>
  <c r="K375" i="3"/>
  <c r="O375" i="3" s="1"/>
  <c r="G377" i="3"/>
  <c r="S377" i="3"/>
  <c r="T377" i="3" s="1"/>
  <c r="J377" i="3"/>
  <c r="E378" i="3"/>
  <c r="L376" i="3"/>
  <c r="I376" i="3"/>
  <c r="H376" i="3"/>
  <c r="M376" i="3" s="1"/>
  <c r="K376" i="3" l="1"/>
  <c r="O376" i="3" s="1"/>
  <c r="E379" i="3"/>
  <c r="S378" i="3"/>
  <c r="T378" i="3" s="1"/>
  <c r="G378" i="3"/>
  <c r="J378" i="3"/>
  <c r="I377" i="3"/>
  <c r="H377" i="3"/>
  <c r="M377" i="3" s="1"/>
  <c r="L377" i="3"/>
  <c r="K377" i="3" l="1"/>
  <c r="O377" i="3" s="1"/>
  <c r="I378" i="3" s="1"/>
  <c r="H378" i="3"/>
  <c r="L378" i="3"/>
  <c r="G379" i="3"/>
  <c r="E380" i="3"/>
  <c r="J379" i="3"/>
  <c r="S379" i="3"/>
  <c r="T379" i="3" s="1"/>
  <c r="L379" i="3" l="1"/>
  <c r="S380" i="3"/>
  <c r="T380" i="3" s="1"/>
  <c r="G380" i="3"/>
  <c r="E381" i="3"/>
  <c r="J380" i="3"/>
  <c r="M378" i="3"/>
  <c r="H379" i="3" s="1"/>
  <c r="K378" i="3"/>
  <c r="O378" i="3" s="1"/>
  <c r="I379" i="3" s="1"/>
  <c r="M379" i="3" l="1"/>
  <c r="K379" i="3"/>
  <c r="O379" i="3" s="1"/>
  <c r="S381" i="3"/>
  <c r="T381" i="3" s="1"/>
  <c r="J381" i="3"/>
  <c r="G381" i="3"/>
  <c r="E382" i="3"/>
  <c r="L380" i="3"/>
  <c r="I380" i="3"/>
  <c r="H380" i="3"/>
  <c r="K380" i="3" s="1"/>
  <c r="O380" i="3" s="1"/>
  <c r="J382" i="3" l="1"/>
  <c r="E383" i="3"/>
  <c r="S382" i="3"/>
  <c r="T382" i="3" s="1"/>
  <c r="G382" i="3"/>
  <c r="L381" i="3"/>
  <c r="I381" i="3"/>
  <c r="M380" i="3"/>
  <c r="H381" i="3" s="1"/>
  <c r="M381" i="3" l="1"/>
  <c r="K381" i="3"/>
  <c r="O381" i="3" s="1"/>
  <c r="L382" i="3"/>
  <c r="I382" i="3"/>
  <c r="K382" i="3" s="1"/>
  <c r="O382" i="3" s="1"/>
  <c r="H382" i="3"/>
  <c r="J383" i="3"/>
  <c r="G383" i="3"/>
  <c r="E384" i="3"/>
  <c r="S383" i="3"/>
  <c r="T383" i="3" s="1"/>
  <c r="I383" i="3" l="1"/>
  <c r="L383" i="3"/>
  <c r="J384" i="3"/>
  <c r="G384" i="3"/>
  <c r="E385" i="3"/>
  <c r="S384" i="3"/>
  <c r="T384" i="3" s="1"/>
  <c r="M382" i="3"/>
  <c r="H383" i="3" s="1"/>
  <c r="M383" i="3" l="1"/>
  <c r="K383" i="3"/>
  <c r="O383" i="3" s="1"/>
  <c r="E386" i="3"/>
  <c r="G385" i="3"/>
  <c r="S385" i="3"/>
  <c r="T385" i="3" s="1"/>
  <c r="J385" i="3"/>
  <c r="L384" i="3"/>
  <c r="H384" i="3"/>
  <c r="I384" i="3"/>
  <c r="M384" i="3" l="1"/>
  <c r="K384" i="3"/>
  <c r="O384" i="3" s="1"/>
  <c r="L385" i="3"/>
  <c r="H385" i="3"/>
  <c r="I385" i="3"/>
  <c r="K385" i="3" s="1"/>
  <c r="O385" i="3" s="1"/>
  <c r="J386" i="3"/>
  <c r="E387" i="3"/>
  <c r="S386" i="3"/>
  <c r="T386" i="3" s="1"/>
  <c r="G386" i="3"/>
  <c r="E388" i="3" l="1"/>
  <c r="S387" i="3"/>
  <c r="T387" i="3" s="1"/>
  <c r="J387" i="3"/>
  <c r="G387" i="3"/>
  <c r="I386" i="3"/>
  <c r="L386" i="3"/>
  <c r="M385" i="3"/>
  <c r="H386" i="3" s="1"/>
  <c r="M386" i="3" l="1"/>
  <c r="K386" i="3"/>
  <c r="O386" i="3" s="1"/>
  <c r="I387" i="3"/>
  <c r="H387" i="3"/>
  <c r="M387" i="3" s="1"/>
  <c r="L387" i="3"/>
  <c r="G388" i="3"/>
  <c r="S388" i="3"/>
  <c r="T388" i="3" s="1"/>
  <c r="J388" i="3"/>
  <c r="E389" i="3"/>
  <c r="K387" i="3"/>
  <c r="O387" i="3" s="1"/>
  <c r="H388" i="3" l="1"/>
  <c r="L388" i="3"/>
  <c r="I388" i="3"/>
  <c r="E390" i="3"/>
  <c r="S389" i="3"/>
  <c r="T389" i="3" s="1"/>
  <c r="G389" i="3"/>
  <c r="J389" i="3"/>
  <c r="E391" i="3" l="1"/>
  <c r="J390" i="3"/>
  <c r="S390" i="3"/>
  <c r="T390" i="3" s="1"/>
  <c r="G390" i="3"/>
  <c r="M388" i="3"/>
  <c r="L389" i="3"/>
  <c r="H389" i="3"/>
  <c r="K388" i="3"/>
  <c r="O388" i="3" s="1"/>
  <c r="I389" i="3" s="1"/>
  <c r="M389" i="3" l="1"/>
  <c r="K389" i="3"/>
  <c r="O389" i="3" s="1"/>
  <c r="L390" i="3"/>
  <c r="I390" i="3"/>
  <c r="H390" i="3"/>
  <c r="S391" i="3"/>
  <c r="T391" i="3" s="1"/>
  <c r="J391" i="3"/>
  <c r="E392" i="3"/>
  <c r="G391" i="3"/>
  <c r="S392" i="3" l="1"/>
  <c r="T392" i="3" s="1"/>
  <c r="J392" i="3"/>
  <c r="G392" i="3"/>
  <c r="E393" i="3"/>
  <c r="L391" i="3"/>
  <c r="M390" i="3"/>
  <c r="H391" i="3" s="1"/>
  <c r="K390" i="3"/>
  <c r="O390" i="3" s="1"/>
  <c r="I391" i="3" s="1"/>
  <c r="M391" i="3" l="1"/>
  <c r="K391" i="3"/>
  <c r="O391" i="3" s="1"/>
  <c r="E394" i="3"/>
  <c r="S393" i="3"/>
  <c r="T393" i="3" s="1"/>
  <c r="J393" i="3"/>
  <c r="G393" i="3"/>
  <c r="I392" i="3"/>
  <c r="K392" i="3" s="1"/>
  <c r="O392" i="3" s="1"/>
  <c r="H392" i="3"/>
  <c r="L392" i="3"/>
  <c r="M392" i="3" l="1"/>
  <c r="L393" i="3"/>
  <c r="I393" i="3"/>
  <c r="H393" i="3"/>
  <c r="E395" i="3"/>
  <c r="G394" i="3"/>
  <c r="S394" i="3"/>
  <c r="T394" i="3" s="1"/>
  <c r="J394" i="3"/>
  <c r="J395" i="3" l="1"/>
  <c r="G395" i="3"/>
  <c r="E396" i="3"/>
  <c r="S395" i="3"/>
  <c r="T395" i="3" s="1"/>
  <c r="L394" i="3"/>
  <c r="M393" i="3"/>
  <c r="H394" i="3" s="1"/>
  <c r="K393" i="3"/>
  <c r="O393" i="3" s="1"/>
  <c r="I394" i="3" s="1"/>
  <c r="M394" i="3" l="1"/>
  <c r="K394" i="3"/>
  <c r="O394" i="3" s="1"/>
  <c r="S396" i="3"/>
  <c r="T396" i="3" s="1"/>
  <c r="J396" i="3"/>
  <c r="G396" i="3"/>
  <c r="E397" i="3"/>
  <c r="I395" i="3"/>
  <c r="L395" i="3"/>
  <c r="H395" i="3"/>
  <c r="K395" i="3" s="1"/>
  <c r="O395" i="3" s="1"/>
  <c r="M395" i="3" l="1"/>
  <c r="L396" i="3"/>
  <c r="I396" i="3"/>
  <c r="H396" i="3"/>
  <c r="G397" i="3"/>
  <c r="S397" i="3"/>
  <c r="T397" i="3" s="1"/>
  <c r="J397" i="3"/>
  <c r="E398" i="3"/>
  <c r="K396" i="3"/>
  <c r="O396" i="3" s="1"/>
  <c r="E399" i="3" l="1"/>
  <c r="G398" i="3"/>
  <c r="S398" i="3"/>
  <c r="T398" i="3" s="1"/>
  <c r="J398" i="3"/>
  <c r="M396" i="3"/>
  <c r="I397" i="3"/>
  <c r="H397" i="3"/>
  <c r="L397" i="3"/>
  <c r="M397" i="3" l="1"/>
  <c r="H398" i="3"/>
  <c r="L398" i="3"/>
  <c r="K397" i="3"/>
  <c r="O397" i="3" s="1"/>
  <c r="I398" i="3" s="1"/>
  <c r="G399" i="3"/>
  <c r="E400" i="3"/>
  <c r="J399" i="3"/>
  <c r="S399" i="3"/>
  <c r="T399" i="3" s="1"/>
  <c r="S400" i="3" l="1"/>
  <c r="T400" i="3" s="1"/>
  <c r="G400" i="3"/>
  <c r="E401" i="3"/>
  <c r="J400" i="3"/>
  <c r="L399" i="3"/>
  <c r="M398" i="3"/>
  <c r="H399" i="3" s="1"/>
  <c r="K398" i="3"/>
  <c r="O398" i="3" s="1"/>
  <c r="I399" i="3" s="1"/>
  <c r="M399" i="3" l="1"/>
  <c r="K399" i="3"/>
  <c r="O399" i="3" s="1"/>
  <c r="S401" i="3"/>
  <c r="T401" i="3" s="1"/>
  <c r="J401" i="3"/>
  <c r="G401" i="3"/>
  <c r="E402" i="3"/>
  <c r="L400" i="3"/>
  <c r="I400" i="3"/>
  <c r="H400" i="3"/>
  <c r="K400" i="3" s="1"/>
  <c r="O400" i="3" s="1"/>
  <c r="M400" i="3" l="1"/>
  <c r="J402" i="3"/>
  <c r="E403" i="3"/>
  <c r="S402" i="3"/>
  <c r="T402" i="3" s="1"/>
  <c r="G402" i="3"/>
  <c r="L401" i="3"/>
  <c r="I401" i="3"/>
  <c r="H401" i="3"/>
  <c r="M401" i="3" s="1"/>
  <c r="L402" i="3" l="1"/>
  <c r="H402" i="3"/>
  <c r="M402" i="3" s="1"/>
  <c r="J403" i="3"/>
  <c r="G403" i="3"/>
  <c r="S403" i="3"/>
  <c r="T403" i="3" s="1"/>
  <c r="E404" i="3"/>
  <c r="K401" i="3"/>
  <c r="O401" i="3" s="1"/>
  <c r="I402" i="3" s="1"/>
  <c r="J404" i="3" l="1"/>
  <c r="G404" i="3"/>
  <c r="E405" i="3"/>
  <c r="S404" i="3"/>
  <c r="T404" i="3" s="1"/>
  <c r="L403" i="3"/>
  <c r="H403" i="3"/>
  <c r="K402" i="3"/>
  <c r="O402" i="3" s="1"/>
  <c r="I403" i="3" s="1"/>
  <c r="K403" i="3" s="1"/>
  <c r="O403" i="3" s="1"/>
  <c r="E406" i="3" l="1"/>
  <c r="J405" i="3"/>
  <c r="G405" i="3"/>
  <c r="S405" i="3"/>
  <c r="T405" i="3" s="1"/>
  <c r="L404" i="3"/>
  <c r="I404" i="3"/>
  <c r="M403" i="3"/>
  <c r="H404" i="3" s="1"/>
  <c r="M404" i="3" l="1"/>
  <c r="K404" i="3"/>
  <c r="O404" i="3" s="1"/>
  <c r="L405" i="3"/>
  <c r="H405" i="3"/>
  <c r="K405" i="3" s="1"/>
  <c r="O405" i="3" s="1"/>
  <c r="I405" i="3"/>
  <c r="J406" i="3"/>
  <c r="E407" i="3"/>
  <c r="S406" i="3"/>
  <c r="T406" i="3" s="1"/>
  <c r="G406" i="3"/>
  <c r="I406" i="3" l="1"/>
  <c r="L406" i="3"/>
  <c r="E408" i="3"/>
  <c r="S407" i="3"/>
  <c r="T407" i="3" s="1"/>
  <c r="J407" i="3"/>
  <c r="G407" i="3"/>
  <c r="M405" i="3"/>
  <c r="H406" i="3" s="1"/>
  <c r="M406" i="3" l="1"/>
  <c r="K406" i="3"/>
  <c r="O406" i="3" s="1"/>
  <c r="I407" i="3" s="1"/>
  <c r="K407" i="3" s="1"/>
  <c r="O407" i="3" s="1"/>
  <c r="H407" i="3"/>
  <c r="L407" i="3"/>
  <c r="G408" i="3"/>
  <c r="E409" i="3"/>
  <c r="S408" i="3"/>
  <c r="T408" i="3" s="1"/>
  <c r="J408" i="3"/>
  <c r="M407" i="3" l="1"/>
  <c r="E410" i="3"/>
  <c r="S409" i="3"/>
  <c r="T409" i="3" s="1"/>
  <c r="G409" i="3"/>
  <c r="J409" i="3"/>
  <c r="H408" i="3"/>
  <c r="L408" i="3"/>
  <c r="I408" i="3"/>
  <c r="L409" i="3" l="1"/>
  <c r="M408" i="3"/>
  <c r="H409" i="3" s="1"/>
  <c r="E411" i="3"/>
  <c r="S410" i="3"/>
  <c r="T410" i="3" s="1"/>
  <c r="J410" i="3"/>
  <c r="G410" i="3"/>
  <c r="K408" i="3"/>
  <c r="O408" i="3" s="1"/>
  <c r="I409" i="3" s="1"/>
  <c r="M409" i="3" l="1"/>
  <c r="K409" i="3"/>
  <c r="O409" i="3" s="1"/>
  <c r="I410" i="3" s="1"/>
  <c r="L410" i="3"/>
  <c r="H410" i="3"/>
  <c r="M410" i="3" s="1"/>
  <c r="S411" i="3"/>
  <c r="T411" i="3" s="1"/>
  <c r="J411" i="3"/>
  <c r="E412" i="3"/>
  <c r="G411" i="3"/>
  <c r="L411" i="3" l="1"/>
  <c r="H411" i="3"/>
  <c r="S412" i="3"/>
  <c r="T412" i="3" s="1"/>
  <c r="J412" i="3"/>
  <c r="G412" i="3"/>
  <c r="E413" i="3"/>
  <c r="K410" i="3"/>
  <c r="O410" i="3" s="1"/>
  <c r="I411" i="3" s="1"/>
  <c r="L412" i="3" l="1"/>
  <c r="E414" i="3"/>
  <c r="S413" i="3"/>
  <c r="T413" i="3" s="1"/>
  <c r="J413" i="3"/>
  <c r="G413" i="3"/>
  <c r="M411" i="3"/>
  <c r="H412" i="3" s="1"/>
  <c r="K411" i="3"/>
  <c r="O411" i="3" s="1"/>
  <c r="I412" i="3" s="1"/>
  <c r="M412" i="3" l="1"/>
  <c r="K412" i="3"/>
  <c r="O412" i="3" s="1"/>
  <c r="L413" i="3"/>
  <c r="I413" i="3"/>
  <c r="H413" i="3"/>
  <c r="E415" i="3"/>
  <c r="G414" i="3"/>
  <c r="S414" i="3"/>
  <c r="T414" i="3" s="1"/>
  <c r="J414" i="3"/>
  <c r="J415" i="3" l="1"/>
  <c r="G415" i="3"/>
  <c r="E416" i="3"/>
  <c r="S415" i="3"/>
  <c r="T415" i="3" s="1"/>
  <c r="M413" i="3"/>
  <c r="L414" i="3"/>
  <c r="H414" i="3"/>
  <c r="M414" i="3" s="1"/>
  <c r="K413" i="3"/>
  <c r="O413" i="3" s="1"/>
  <c r="I414" i="3" s="1"/>
  <c r="K414" i="3" l="1"/>
  <c r="O414" i="3" s="1"/>
  <c r="S416" i="3"/>
  <c r="T416" i="3" s="1"/>
  <c r="J416" i="3"/>
  <c r="G416" i="3"/>
  <c r="E417" i="3"/>
  <c r="I415" i="3"/>
  <c r="L415" i="3"/>
  <c r="H415" i="3"/>
  <c r="M415" i="3" l="1"/>
  <c r="K415" i="3"/>
  <c r="O415" i="3" s="1"/>
  <c r="G417" i="3"/>
  <c r="S417" i="3"/>
  <c r="T417" i="3" s="1"/>
  <c r="E418" i="3"/>
  <c r="J417" i="3"/>
  <c r="I416" i="3"/>
  <c r="L416" i="3"/>
  <c r="H416" i="3"/>
  <c r="M416" i="3" l="1"/>
  <c r="H417" i="3"/>
  <c r="L417" i="3"/>
  <c r="K416" i="3"/>
  <c r="O416" i="3" s="1"/>
  <c r="I417" i="3" s="1"/>
  <c r="K417" i="3" s="1"/>
  <c r="O417" i="3" s="1"/>
  <c r="E419" i="3"/>
  <c r="G418" i="3"/>
  <c r="S418" i="3"/>
  <c r="T418" i="3" s="1"/>
  <c r="J418" i="3"/>
  <c r="G419" i="3" l="1"/>
  <c r="E420" i="3"/>
  <c r="J419" i="3"/>
  <c r="S419" i="3"/>
  <c r="T419" i="3" s="1"/>
  <c r="I418" i="3"/>
  <c r="L418" i="3"/>
  <c r="M417" i="3"/>
  <c r="H418" i="3" s="1"/>
  <c r="M418" i="3" l="1"/>
  <c r="K418" i="3"/>
  <c r="O418" i="3" s="1"/>
  <c r="S420" i="3"/>
  <c r="T420" i="3" s="1"/>
  <c r="G420" i="3"/>
  <c r="E421" i="3"/>
  <c r="J420" i="3"/>
  <c r="L419" i="3"/>
  <c r="I419" i="3"/>
  <c r="H419" i="3"/>
  <c r="M419" i="3" s="1"/>
  <c r="S421" i="3" l="1"/>
  <c r="T421" i="3" s="1"/>
  <c r="J421" i="3"/>
  <c r="G421" i="3"/>
  <c r="E422" i="3"/>
  <c r="L420" i="3"/>
  <c r="H420" i="3"/>
  <c r="K419" i="3"/>
  <c r="O419" i="3" s="1"/>
  <c r="I420" i="3" s="1"/>
  <c r="M420" i="3" l="1"/>
  <c r="J422" i="3"/>
  <c r="E423" i="3"/>
  <c r="S422" i="3"/>
  <c r="T422" i="3" s="1"/>
  <c r="G422" i="3"/>
  <c r="L421" i="3"/>
  <c r="H421" i="3"/>
  <c r="K420" i="3"/>
  <c r="O420" i="3" s="1"/>
  <c r="I421" i="3" s="1"/>
  <c r="M421" i="3" l="1"/>
  <c r="L422" i="3"/>
  <c r="H422" i="3"/>
  <c r="M422" i="3" s="1"/>
  <c r="K421" i="3"/>
  <c r="O421" i="3" s="1"/>
  <c r="I422" i="3" s="1"/>
  <c r="K422" i="3" s="1"/>
  <c r="O422" i="3" s="1"/>
  <c r="J423" i="3"/>
  <c r="G423" i="3"/>
  <c r="E424" i="3"/>
  <c r="S423" i="3"/>
  <c r="T423" i="3" s="1"/>
  <c r="L423" i="3" l="1"/>
  <c r="I423" i="3"/>
  <c r="H423" i="3"/>
  <c r="M423" i="3" s="1"/>
  <c r="J424" i="3"/>
  <c r="G424" i="3"/>
  <c r="E425" i="3"/>
  <c r="S424" i="3"/>
  <c r="T424" i="3" s="1"/>
  <c r="L424" i="3" l="1"/>
  <c r="H424" i="3"/>
  <c r="M424" i="3" s="1"/>
  <c r="E426" i="3"/>
  <c r="J425" i="3"/>
  <c r="G425" i="3"/>
  <c r="S425" i="3"/>
  <c r="T425" i="3" s="1"/>
  <c r="K423" i="3"/>
  <c r="O423" i="3" s="1"/>
  <c r="I424" i="3" s="1"/>
  <c r="K424" i="3" s="1"/>
  <c r="O424" i="3" s="1"/>
  <c r="L425" i="3" l="1"/>
  <c r="H425" i="3"/>
  <c r="I425" i="3"/>
  <c r="J426" i="3"/>
  <c r="E427" i="3"/>
  <c r="S426" i="3"/>
  <c r="T426" i="3" s="1"/>
  <c r="G426" i="3"/>
  <c r="K425" i="3"/>
  <c r="O425" i="3" s="1"/>
  <c r="E428" i="3" l="1"/>
  <c r="S427" i="3"/>
  <c r="T427" i="3" s="1"/>
  <c r="J427" i="3"/>
  <c r="G427" i="3"/>
  <c r="I426" i="3"/>
  <c r="H426" i="3"/>
  <c r="M426" i="3" s="1"/>
  <c r="L426" i="3"/>
  <c r="M425" i="3"/>
  <c r="H427" i="3" l="1"/>
  <c r="M427" i="3" s="1"/>
  <c r="L427" i="3"/>
  <c r="K426" i="3"/>
  <c r="O426" i="3" s="1"/>
  <c r="I427" i="3" s="1"/>
  <c r="G428" i="3"/>
  <c r="E429" i="3"/>
  <c r="S428" i="3"/>
  <c r="T428" i="3" s="1"/>
  <c r="J428" i="3"/>
  <c r="E430" i="3" l="1"/>
  <c r="S429" i="3"/>
  <c r="T429" i="3" s="1"/>
  <c r="G429" i="3"/>
  <c r="J429" i="3"/>
  <c r="H428" i="3"/>
  <c r="L428" i="3"/>
  <c r="K427" i="3"/>
  <c r="O427" i="3" s="1"/>
  <c r="I428" i="3" s="1"/>
  <c r="M428" i="3" l="1"/>
  <c r="K428" i="3"/>
  <c r="O428" i="3" s="1"/>
  <c r="I429" i="3" s="1"/>
  <c r="K429" i="3" s="1"/>
  <c r="O429" i="3" s="1"/>
  <c r="L429" i="3"/>
  <c r="H429" i="3"/>
  <c r="M429" i="3" s="1"/>
  <c r="E431" i="3"/>
  <c r="S430" i="3"/>
  <c r="T430" i="3" s="1"/>
  <c r="J430" i="3"/>
  <c r="G430" i="3"/>
  <c r="L430" i="3" l="1"/>
  <c r="I430" i="3"/>
  <c r="H430" i="3"/>
  <c r="S431" i="3"/>
  <c r="T431" i="3" s="1"/>
  <c r="J431" i="3"/>
  <c r="E432" i="3"/>
  <c r="G431" i="3"/>
  <c r="S432" i="3" l="1"/>
  <c r="T432" i="3" s="1"/>
  <c r="J432" i="3"/>
  <c r="G432" i="3"/>
  <c r="E433" i="3"/>
  <c r="M430" i="3"/>
  <c r="H431" i="3" s="1"/>
  <c r="L431" i="3"/>
  <c r="K430" i="3"/>
  <c r="O430" i="3" s="1"/>
  <c r="I431" i="3" s="1"/>
  <c r="M431" i="3" l="1"/>
  <c r="K431" i="3"/>
  <c r="O431" i="3" s="1"/>
  <c r="E434" i="3"/>
  <c r="S433" i="3"/>
  <c r="T433" i="3" s="1"/>
  <c r="J433" i="3"/>
  <c r="G433" i="3"/>
  <c r="I432" i="3"/>
  <c r="H432" i="3"/>
  <c r="L432" i="3"/>
  <c r="K432" i="3"/>
  <c r="O432" i="3" s="1"/>
  <c r="M432" i="3" l="1"/>
  <c r="L433" i="3"/>
  <c r="I433" i="3"/>
  <c r="H433" i="3"/>
  <c r="E435" i="3"/>
  <c r="G434" i="3"/>
  <c r="S434" i="3"/>
  <c r="T434" i="3" s="1"/>
  <c r="J434" i="3"/>
  <c r="J435" i="3" l="1"/>
  <c r="G435" i="3"/>
  <c r="E436" i="3"/>
  <c r="S435" i="3"/>
  <c r="T435" i="3" s="1"/>
  <c r="L434" i="3"/>
  <c r="M433" i="3"/>
  <c r="H434" i="3" s="1"/>
  <c r="K433" i="3"/>
  <c r="O433" i="3" s="1"/>
  <c r="I434" i="3" s="1"/>
  <c r="M434" i="3" l="1"/>
  <c r="K434" i="3"/>
  <c r="O434" i="3" s="1"/>
  <c r="S436" i="3"/>
  <c r="T436" i="3" s="1"/>
  <c r="J436" i="3"/>
  <c r="G436" i="3"/>
  <c r="E437" i="3"/>
  <c r="I435" i="3"/>
  <c r="H435" i="3"/>
  <c r="L435" i="3"/>
  <c r="L436" i="3" l="1"/>
  <c r="G437" i="3"/>
  <c r="S437" i="3"/>
  <c r="T437" i="3" s="1"/>
  <c r="E438" i="3"/>
  <c r="J437" i="3"/>
  <c r="M435" i="3"/>
  <c r="H436" i="3" s="1"/>
  <c r="K435" i="3"/>
  <c r="O435" i="3" s="1"/>
  <c r="I436" i="3" s="1"/>
  <c r="M436" i="3" l="1"/>
  <c r="K436" i="3"/>
  <c r="O436" i="3" s="1"/>
  <c r="E439" i="3"/>
  <c r="G438" i="3"/>
  <c r="S438" i="3"/>
  <c r="T438" i="3" s="1"/>
  <c r="J438" i="3"/>
  <c r="I437" i="3"/>
  <c r="H437" i="3"/>
  <c r="L437" i="3"/>
  <c r="M437" i="3" l="1"/>
  <c r="K437" i="3"/>
  <c r="O437" i="3" s="1"/>
  <c r="I438" i="3" s="1"/>
  <c r="K438" i="3" s="1"/>
  <c r="O438" i="3" s="1"/>
  <c r="H438" i="3"/>
  <c r="L438" i="3"/>
  <c r="G439" i="3"/>
  <c r="E440" i="3"/>
  <c r="J439" i="3"/>
  <c r="S439" i="3"/>
  <c r="T439" i="3" s="1"/>
  <c r="M438" i="3" l="1"/>
  <c r="S440" i="3"/>
  <c r="T440" i="3" s="1"/>
  <c r="G440" i="3"/>
  <c r="E441" i="3"/>
  <c r="J440" i="3"/>
  <c r="L439" i="3"/>
  <c r="I439" i="3"/>
  <c r="H439" i="3"/>
  <c r="L440" i="3" l="1"/>
  <c r="S441" i="3"/>
  <c r="T441" i="3" s="1"/>
  <c r="J441" i="3"/>
  <c r="G441" i="3"/>
  <c r="E442" i="3"/>
  <c r="M439" i="3"/>
  <c r="H440" i="3" s="1"/>
  <c r="K439" i="3"/>
  <c r="O439" i="3" s="1"/>
  <c r="I440" i="3" s="1"/>
  <c r="M440" i="3" l="1"/>
  <c r="K440" i="3"/>
  <c r="O440" i="3" s="1"/>
  <c r="L441" i="3"/>
  <c r="I441" i="3"/>
  <c r="H441" i="3"/>
  <c r="M441" i="3" s="1"/>
  <c r="J442" i="3"/>
  <c r="E443" i="3"/>
  <c r="S442" i="3"/>
  <c r="T442" i="3" s="1"/>
  <c r="G442" i="3"/>
  <c r="L442" i="3" l="1"/>
  <c r="H442" i="3"/>
  <c r="J443" i="3"/>
  <c r="G443" i="3"/>
  <c r="E444" i="3"/>
  <c r="S443" i="3"/>
  <c r="T443" i="3" s="1"/>
  <c r="K441" i="3"/>
  <c r="O441" i="3" s="1"/>
  <c r="I442" i="3" s="1"/>
  <c r="L443" i="3" l="1"/>
  <c r="J444" i="3"/>
  <c r="G444" i="3"/>
  <c r="E445" i="3"/>
  <c r="S444" i="3"/>
  <c r="T444" i="3" s="1"/>
  <c r="M442" i="3"/>
  <c r="H443" i="3" s="1"/>
  <c r="K442" i="3"/>
  <c r="O442" i="3" s="1"/>
  <c r="I443" i="3" s="1"/>
  <c r="M443" i="3" l="1"/>
  <c r="K443" i="3"/>
  <c r="O443" i="3" s="1"/>
  <c r="L444" i="3"/>
  <c r="H444" i="3"/>
  <c r="I444" i="3"/>
  <c r="E446" i="3"/>
  <c r="J445" i="3"/>
  <c r="G445" i="3"/>
  <c r="S445" i="3"/>
  <c r="T445" i="3" s="1"/>
  <c r="J446" i="3" l="1"/>
  <c r="E447" i="3"/>
  <c r="S446" i="3"/>
  <c r="T446" i="3" s="1"/>
  <c r="G446" i="3"/>
  <c r="L445" i="3"/>
  <c r="M444" i="3"/>
  <c r="H445" i="3" s="1"/>
  <c r="K444" i="3"/>
  <c r="O444" i="3" s="1"/>
  <c r="I445" i="3" s="1"/>
  <c r="M445" i="3" l="1"/>
  <c r="K445" i="3"/>
  <c r="O445" i="3" s="1"/>
  <c r="I446" i="3" s="1"/>
  <c r="K446" i="3" s="1"/>
  <c r="O446" i="3" s="1"/>
  <c r="H446" i="3"/>
  <c r="L446" i="3"/>
  <c r="E448" i="3"/>
  <c r="S447" i="3"/>
  <c r="T447" i="3" s="1"/>
  <c r="J447" i="3"/>
  <c r="G447" i="3"/>
  <c r="I447" i="3" l="1"/>
  <c r="L447" i="3"/>
  <c r="M446" i="3"/>
  <c r="H447" i="3" s="1"/>
  <c r="G448" i="3"/>
  <c r="E449" i="3"/>
  <c r="S448" i="3"/>
  <c r="T448" i="3" s="1"/>
  <c r="J448" i="3"/>
  <c r="M447" i="3" l="1"/>
  <c r="K447" i="3"/>
  <c r="O447" i="3" s="1"/>
  <c r="E450" i="3"/>
  <c r="S449" i="3"/>
  <c r="T449" i="3" s="1"/>
  <c r="G449" i="3"/>
  <c r="J449" i="3"/>
  <c r="H448" i="3"/>
  <c r="K448" i="3" s="1"/>
  <c r="O448" i="3" s="1"/>
  <c r="L448" i="3"/>
  <c r="I448" i="3"/>
  <c r="M448" i="3" l="1"/>
  <c r="L449" i="3"/>
  <c r="H449" i="3"/>
  <c r="I449" i="3"/>
  <c r="E451" i="3"/>
  <c r="S450" i="3"/>
  <c r="T450" i="3" s="1"/>
  <c r="J450" i="3"/>
  <c r="G450" i="3"/>
  <c r="S451" i="3" l="1"/>
  <c r="T451" i="3" s="1"/>
  <c r="J451" i="3"/>
  <c r="E452" i="3"/>
  <c r="G451" i="3"/>
  <c r="M449" i="3"/>
  <c r="L450" i="3"/>
  <c r="H450" i="3"/>
  <c r="K449" i="3"/>
  <c r="O449" i="3" s="1"/>
  <c r="I450" i="3" s="1"/>
  <c r="M450" i="3" l="1"/>
  <c r="L451" i="3"/>
  <c r="H451" i="3"/>
  <c r="S452" i="3"/>
  <c r="T452" i="3" s="1"/>
  <c r="J452" i="3"/>
  <c r="G452" i="3"/>
  <c r="E453" i="3"/>
  <c r="K450" i="3"/>
  <c r="O450" i="3" s="1"/>
  <c r="I451" i="3" s="1"/>
  <c r="K451" i="3" s="1"/>
  <c r="O451" i="3" s="1"/>
  <c r="I452" i="3" l="1"/>
  <c r="L452" i="3"/>
  <c r="M451" i="3"/>
  <c r="H452" i="3" s="1"/>
  <c r="E454" i="3"/>
  <c r="S453" i="3"/>
  <c r="T453" i="3" s="1"/>
  <c r="J453" i="3"/>
  <c r="G453" i="3"/>
  <c r="M452" i="3" l="1"/>
  <c r="K452" i="3"/>
  <c r="O452" i="3" s="1"/>
  <c r="L453" i="3"/>
  <c r="I453" i="3"/>
  <c r="H453" i="3"/>
  <c r="M453" i="3" s="1"/>
  <c r="E455" i="3"/>
  <c r="G454" i="3"/>
  <c r="S454" i="3"/>
  <c r="T454" i="3" s="1"/>
  <c r="J454" i="3"/>
  <c r="L454" i="3" l="1"/>
  <c r="H454" i="3"/>
  <c r="M454" i="3" s="1"/>
  <c r="J455" i="3"/>
  <c r="G455" i="3"/>
  <c r="E456" i="3"/>
  <c r="S455" i="3"/>
  <c r="T455" i="3" s="1"/>
  <c r="K453" i="3"/>
  <c r="O453" i="3" s="1"/>
  <c r="I454" i="3" s="1"/>
  <c r="K454" i="3" l="1"/>
  <c r="O454" i="3" s="1"/>
  <c r="S456" i="3"/>
  <c r="T456" i="3" s="1"/>
  <c r="J456" i="3"/>
  <c r="G456" i="3"/>
  <c r="E457" i="3"/>
  <c r="I455" i="3"/>
  <c r="L455" i="3"/>
  <c r="H455" i="3"/>
  <c r="I456" i="3" l="1"/>
  <c r="L456" i="3"/>
  <c r="M455" i="3"/>
  <c r="H456" i="3" s="1"/>
  <c r="G457" i="3"/>
  <c r="S457" i="3"/>
  <c r="T457" i="3" s="1"/>
  <c r="E458" i="3"/>
  <c r="J457" i="3"/>
  <c r="K455" i="3"/>
  <c r="O455" i="3" s="1"/>
  <c r="M456" i="3" l="1"/>
  <c r="K456" i="3"/>
  <c r="O456" i="3" s="1"/>
  <c r="I457" i="3" s="1"/>
  <c r="H457" i="3"/>
  <c r="L457" i="3"/>
  <c r="E459" i="3"/>
  <c r="G458" i="3"/>
  <c r="J458" i="3"/>
  <c r="S458" i="3"/>
  <c r="T458" i="3" s="1"/>
  <c r="M457" i="3" l="1"/>
  <c r="G459" i="3"/>
  <c r="E460" i="3"/>
  <c r="J459" i="3"/>
  <c r="S459" i="3"/>
  <c r="T459" i="3" s="1"/>
  <c r="H458" i="3"/>
  <c r="L458" i="3"/>
  <c r="K457" i="3"/>
  <c r="O457" i="3" s="1"/>
  <c r="I458" i="3" s="1"/>
  <c r="L459" i="3" l="1"/>
  <c r="M458" i="3"/>
  <c r="H459" i="3" s="1"/>
  <c r="K458" i="3"/>
  <c r="O458" i="3" s="1"/>
  <c r="I459" i="3" s="1"/>
  <c r="S460" i="3"/>
  <c r="T460" i="3" s="1"/>
  <c r="G460" i="3"/>
  <c r="E461" i="3"/>
  <c r="J460" i="3"/>
  <c r="M459" i="3" l="1"/>
  <c r="K459" i="3"/>
  <c r="O459" i="3" s="1"/>
  <c r="S461" i="3"/>
  <c r="T461" i="3" s="1"/>
  <c r="J461" i="3"/>
  <c r="G461" i="3"/>
  <c r="E462" i="3"/>
  <c r="L460" i="3"/>
  <c r="I460" i="3"/>
  <c r="H460" i="3"/>
  <c r="M460" i="3" l="1"/>
  <c r="J462" i="3"/>
  <c r="E463" i="3"/>
  <c r="S462" i="3"/>
  <c r="T462" i="3" s="1"/>
  <c r="G462" i="3"/>
  <c r="K460" i="3"/>
  <c r="O460" i="3" s="1"/>
  <c r="L461" i="3"/>
  <c r="I461" i="3"/>
  <c r="H461" i="3"/>
  <c r="M461" i="3" l="1"/>
  <c r="K461" i="3"/>
  <c r="O461" i="3" s="1"/>
  <c r="I462" i="3" s="1"/>
  <c r="L462" i="3"/>
  <c r="H462" i="3"/>
  <c r="J463" i="3"/>
  <c r="G463" i="3"/>
  <c r="E464" i="3"/>
  <c r="S463" i="3"/>
  <c r="T463" i="3" s="1"/>
  <c r="J464" i="3" l="1"/>
  <c r="G464" i="3"/>
  <c r="E465" i="3"/>
  <c r="S464" i="3"/>
  <c r="T464" i="3" s="1"/>
  <c r="M462" i="3"/>
  <c r="L463" i="3"/>
  <c r="H463" i="3"/>
  <c r="K462" i="3"/>
  <c r="O462" i="3" s="1"/>
  <c r="I463" i="3" s="1"/>
  <c r="E466" i="3" l="1"/>
  <c r="J465" i="3"/>
  <c r="G465" i="3"/>
  <c r="S465" i="3"/>
  <c r="T465" i="3" s="1"/>
  <c r="L464" i="3"/>
  <c r="M463" i="3"/>
  <c r="H464" i="3" s="1"/>
  <c r="K463" i="3"/>
  <c r="O463" i="3" s="1"/>
  <c r="I464" i="3" s="1"/>
  <c r="M464" i="3" l="1"/>
  <c r="K464" i="3"/>
  <c r="O464" i="3" s="1"/>
  <c r="L465" i="3"/>
  <c r="H465" i="3"/>
  <c r="M465" i="3" s="1"/>
  <c r="I465" i="3"/>
  <c r="J466" i="3"/>
  <c r="E467" i="3"/>
  <c r="S466" i="3"/>
  <c r="T466" i="3" s="1"/>
  <c r="G466" i="3"/>
  <c r="E468" i="3" l="1"/>
  <c r="S467" i="3"/>
  <c r="T467" i="3" s="1"/>
  <c r="J467" i="3"/>
  <c r="G467" i="3"/>
  <c r="H466" i="3"/>
  <c r="L466" i="3"/>
  <c r="K465" i="3"/>
  <c r="O465" i="3" s="1"/>
  <c r="I466" i="3" s="1"/>
  <c r="K466" i="3" l="1"/>
  <c r="O466" i="3" s="1"/>
  <c r="M466" i="3"/>
  <c r="I467" i="3"/>
  <c r="H467" i="3"/>
  <c r="K467" i="3" s="1"/>
  <c r="O467" i="3" s="1"/>
  <c r="L467" i="3"/>
  <c r="G468" i="3"/>
  <c r="E469" i="3"/>
  <c r="S468" i="3"/>
  <c r="T468" i="3" s="1"/>
  <c r="J468" i="3"/>
  <c r="E470" i="3" l="1"/>
  <c r="S469" i="3"/>
  <c r="T469" i="3" s="1"/>
  <c r="G469" i="3"/>
  <c r="J469" i="3"/>
  <c r="M467" i="3"/>
  <c r="H468" i="3"/>
  <c r="K468" i="3" s="1"/>
  <c r="O468" i="3" s="1"/>
  <c r="L468" i="3"/>
  <c r="I468" i="3"/>
  <c r="M468" i="3" l="1"/>
  <c r="L469" i="3"/>
  <c r="H469" i="3"/>
  <c r="M469" i="3" s="1"/>
  <c r="I469" i="3"/>
  <c r="E471" i="3"/>
  <c r="S470" i="3"/>
  <c r="T470" i="3" s="1"/>
  <c r="J470" i="3"/>
  <c r="G470" i="3"/>
  <c r="S471" i="3" l="1"/>
  <c r="T471" i="3" s="1"/>
  <c r="J471" i="3"/>
  <c r="G471" i="3"/>
  <c r="L470" i="3"/>
  <c r="H470" i="3"/>
  <c r="K469" i="3"/>
  <c r="O469" i="3" s="1"/>
  <c r="I470" i="3" s="1"/>
  <c r="K470" i="3" s="1"/>
  <c r="O470" i="3" s="1"/>
  <c r="L471" i="3" l="1"/>
  <c r="I471" i="3"/>
  <c r="M470" i="3"/>
  <c r="H471" i="3" s="1"/>
  <c r="M471" i="3" l="1"/>
  <c r="K471" i="3"/>
  <c r="O471" i="3" s="1"/>
  <c r="B3" i="3" s="1"/>
</calcChain>
</file>

<file path=xl/sharedStrings.xml><?xml version="1.0" encoding="utf-8"?>
<sst xmlns="http://schemas.openxmlformats.org/spreadsheetml/2006/main" count="48" uniqueCount="45">
  <si>
    <t>REDEMPTION STATEMENT - INPUTS</t>
  </si>
  <si>
    <t>Key</t>
  </si>
  <si>
    <t>Items requiring input are in blue bold text</t>
  </si>
  <si>
    <t>Items in black are calculations or outputs</t>
  </si>
  <si>
    <t>Redemption Statement Date</t>
  </si>
  <si>
    <t>Original Loan Inputs</t>
  </si>
  <si>
    <t>Date of Loan</t>
  </si>
  <si>
    <t>Build Drawdowns*6</t>
  </si>
  <si>
    <t>Capital Repayments*6</t>
  </si>
  <si>
    <t>Final Maturity Date*1</t>
  </si>
  <si>
    <t>Facility A (Land Advance)</t>
  </si>
  <si>
    <t>Facility B (Build Funds)*2</t>
  </si>
  <si>
    <t>Facility C (Arrangement Fee + Interest Retention)</t>
  </si>
  <si>
    <t>Arrangement Fee (£ Amount)</t>
  </si>
  <si>
    <t>Contractual Monthly Rate (%pm)</t>
  </si>
  <si>
    <t>Default Interest Rate (%pm)</t>
  </si>
  <si>
    <t>Period of Charging Default*5</t>
  </si>
  <si>
    <t>Period 1:</t>
  </si>
  <si>
    <t>- Beginning of Default Period</t>
  </si>
  <si>
    <t>- End of Default Period</t>
  </si>
  <si>
    <t>Period 2:</t>
  </si>
  <si>
    <t>*1 - This is the original final maturity date at the time of the loan (not the extended final maturity date).</t>
  </si>
  <si>
    <t>*2 - Although this is labelled facility B, it can be utilised for all build funds even if they are labelled under separate faciities in the loan documents.</t>
  </si>
  <si>
    <t>*5 - Where not relevant, these dates should be deleted.</t>
  </si>
  <si>
    <t>*6 - If two payments are made on the same date, those amounts must be aggregated and entered as a total for that date. Any rows which are not being used must be entered as zero in the amounts column.</t>
  </si>
  <si>
    <t>Yes</t>
  </si>
  <si>
    <t>No</t>
  </si>
  <si>
    <t>REDEMPTION STATEMENT - CALCULATIONS TAB</t>
  </si>
  <si>
    <t>Total Interest Due</t>
  </si>
  <si>
    <t>Input Calcs</t>
  </si>
  <si>
    <t>Date</t>
  </si>
  <si>
    <t>Actual Drawn</t>
  </si>
  <si>
    <t>Additional Default</t>
  </si>
  <si>
    <t>Interest Retention</t>
  </si>
  <si>
    <t>Opening PB</t>
  </si>
  <si>
    <t>Interest Balance</t>
  </si>
  <si>
    <t>Drawdown</t>
  </si>
  <si>
    <t>Daily Interest</t>
  </si>
  <si>
    <t xml:space="preserve">Payments Received </t>
  </si>
  <si>
    <t>Closing PB</t>
  </si>
  <si>
    <t>Accrued Daily Interest</t>
  </si>
  <si>
    <t>Default On?</t>
  </si>
  <si>
    <t>Implied Daily Regular Rate</t>
  </si>
  <si>
    <t>Implied Regular Annual Rate</t>
  </si>
  <si>
    <t>Implied Daily Default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</si>
</sst>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%"/>
    <numFmt numFmtId="166" formatCode="0.000%"/>
    <numFmt numFmtId="167" formatCode="&quot;£&quot;#,##0.00_);\(&quot;£&quot;#,##0.00\)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18"/>
      <color theme="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</borders>
  <cellStyleXfs count="5">
    <xf numFmtId="0" fontId="0" fillId="0" borderId="0"/>
    <xf numFmtId="9" fontId="2" fillId="0" borderId="0"/>
    <xf numFmtId="0" fontId="3" fillId="0" borderId="0"/>
    <xf numFmtId="0" fontId="4" fillId="0" borderId="0"/>
    <xf numFmtId="0" fontId="4" fillId="0" borderId="0"/>
  </cellStyleXfs>
  <cellXfs count="53">
    <xf numFmtId="0" fontId="0" fillId="0" borderId="0" xfId="0"/>
    <xf numFmtId="0" fontId="0" fillId="0" borderId="6" xfId="0" applyBorder="1"/>
    <xf numFmtId="0" fontId="0" fillId="0" borderId="8" xfId="0" applyBorder="1"/>
    <xf numFmtId="0" fontId="0" fillId="0" borderId="10" xfId="0" applyBorder="1"/>
    <xf numFmtId="0" fontId="0" fillId="0" borderId="7" xfId="0" applyBorder="1"/>
    <xf numFmtId="0" fontId="1" fillId="0" borderId="0" xfId="0" applyFont="1"/>
    <xf numFmtId="0" fontId="5" fillId="0" borderId="0" xfId="0" applyFont="1"/>
    <xf numFmtId="15" fontId="0" fillId="0" borderId="0" xfId="0" applyNumberFormat="1"/>
    <xf numFmtId="0" fontId="0" fillId="0" borderId="0" xfId="0" quotePrefix="1"/>
    <xf numFmtId="164" fontId="0" fillId="0" borderId="0" xfId="0" applyNumberFormat="1"/>
    <xf numFmtId="10" fontId="0" fillId="0" borderId="0" xfId="1" applyNumberFormat="1" applyFont="1"/>
    <xf numFmtId="43" fontId="0" fillId="0" borderId="0" xfId="0" applyNumberFormat="1"/>
    <xf numFmtId="0" fontId="8" fillId="2" borderId="0" xfId="0" applyFont="1" applyFill="1"/>
    <xf numFmtId="0" fontId="7" fillId="2" borderId="0" xfId="0" applyFont="1" applyFill="1"/>
    <xf numFmtId="0" fontId="1" fillId="0" borderId="5" xfId="0" applyFont="1" applyBorder="1"/>
    <xf numFmtId="0" fontId="6" fillId="0" borderId="7" xfId="0" applyFont="1" applyBorder="1"/>
    <xf numFmtId="0" fontId="1" fillId="0" borderId="11" xfId="0" applyFont="1" applyBorder="1"/>
    <xf numFmtId="15" fontId="6" fillId="0" borderId="12" xfId="0" applyNumberFormat="1" applyFont="1" applyBorder="1"/>
    <xf numFmtId="15" fontId="6" fillId="0" borderId="8" xfId="0" applyNumberFormat="1" applyFont="1" applyBorder="1"/>
    <xf numFmtId="15" fontId="6" fillId="0" borderId="7" xfId="0" applyNumberFormat="1" applyFont="1" applyBorder="1"/>
    <xf numFmtId="164" fontId="6" fillId="0" borderId="8" xfId="0" applyNumberFormat="1" applyFont="1" applyBorder="1"/>
    <xf numFmtId="0" fontId="0" fillId="0" borderId="7" xfId="0" quotePrefix="1" applyBorder="1"/>
    <xf numFmtId="164" fontId="6" fillId="0" borderId="10" xfId="0" applyNumberFormat="1" applyFont="1" applyBorder="1"/>
    <xf numFmtId="15" fontId="6" fillId="0" borderId="9" xfId="0" applyNumberFormat="1" applyFont="1" applyBorder="1"/>
    <xf numFmtId="0" fontId="0" fillId="0" borderId="9" xfId="0" quotePrefix="1" applyBorder="1"/>
    <xf numFmtId="15" fontId="6" fillId="0" borderId="10" xfId="0" applyNumberFormat="1" applyFont="1" applyBorder="1"/>
    <xf numFmtId="0" fontId="9" fillId="0" borderId="0" xfId="0" applyFont="1"/>
    <xf numFmtId="0" fontId="7" fillId="0" borderId="0" xfId="0" applyFont="1"/>
    <xf numFmtId="0" fontId="10" fillId="0" borderId="9" xfId="0" applyFont="1" applyBorder="1"/>
    <xf numFmtId="15" fontId="0" fillId="0" borderId="8" xfId="0" applyNumberFormat="1" applyBorder="1"/>
    <xf numFmtId="0" fontId="1" fillId="0" borderId="1" xfId="0" applyFont="1" applyBorder="1"/>
    <xf numFmtId="0" fontId="0" fillId="0" borderId="2" xfId="0" applyBorder="1"/>
    <xf numFmtId="0" fontId="0" fillId="0" borderId="13" xfId="0" applyBorder="1"/>
    <xf numFmtId="164" fontId="2" fillId="0" borderId="14" xfId="0" applyNumberFormat="1" applyFont="1" applyBorder="1"/>
    <xf numFmtId="10" fontId="0" fillId="0" borderId="14" xfId="1" applyNumberFormat="1" applyFont="1" applyBorder="1"/>
    <xf numFmtId="165" fontId="0" fillId="0" borderId="14" xfId="1" applyNumberFormat="1" applyFont="1" applyBorder="1"/>
    <xf numFmtId="0" fontId="0" fillId="0" borderId="3" xfId="0" applyBorder="1"/>
    <xf numFmtId="15" fontId="0" fillId="0" borderId="4" xfId="0" applyNumberFormat="1" applyBorder="1"/>
    <xf numFmtId="46" fontId="0" fillId="0" borderId="0" xfId="0" quotePrefix="1" applyNumberFormat="1"/>
    <xf numFmtId="0" fontId="0" fillId="0" borderId="0" xfId="0" applyAlignment="1">
      <alignment wrapText="1"/>
    </xf>
    <xf numFmtId="166" fontId="6" fillId="0" borderId="8" xfId="0" applyNumberFormat="1" applyFont="1" applyBorder="1"/>
    <xf numFmtId="167" fontId="0" fillId="0" borderId="0" xfId="0" applyNumberFormat="1"/>
    <xf numFmtId="10" fontId="0" fillId="0" borderId="0" xfId="1" applyNumberFormat="1" applyFont="1" applyAlignment="1">
      <alignment horizontal="center"/>
    </xf>
    <xf numFmtId="4" fontId="6" fillId="0" borderId="8" xfId="0" applyNumberFormat="1" applyFont="1" applyBorder="1"/>
    <xf numFmtId="4" fontId="0" fillId="0" borderId="8" xfId="0" applyNumberFormat="1" applyBorder="1"/>
    <xf numFmtId="3" fontId="0" fillId="0" borderId="0" xfId="0" applyNumberFormat="1" applyAlignment="1">
      <alignment horizontal="center"/>
    </xf>
    <xf numFmtId="0" fontId="0" fillId="0" borderId="15" xfId="0" applyBorder="1"/>
    <xf numFmtId="0" fontId="0" fillId="0" borderId="16" xfId="0" applyBorder="1"/>
    <xf numFmtId="0" fontId="9" fillId="3" borderId="11" xfId="0" applyFont="1" applyFill="1" applyBorder="1"/>
    <xf numFmtId="164" fontId="9" fillId="3" borderId="12" xfId="0" applyNumberFormat="1" applyFont="1" applyFill="1" applyBorder="1"/>
    <xf numFmtId="4" fontId="6" fillId="4" borderId="8" xfId="0" applyNumberFormat="1" applyFont="1" applyFill="1" applyBorder="1"/>
    <xf numFmtId="166" fontId="6" fillId="4" borderId="8" xfId="0" applyNumberFormat="1" applyFont="1" applyFill="1" applyBorder="1"/>
    <xf numFmtId="15" fontId="6" fillId="4" borderId="8" xfId="0" applyNumberFormat="1" applyFont="1" applyFill="1" applyBorder="1"/>
  </cellXfs>
  <cellStyles count="5">
    <cellStyle name="Followed Hyperlink" xfId="3" builtinId="9" hidden="1"/>
    <cellStyle name="Hyperlink" xfId="2" builtinId="8" hidden="1"/>
    <cellStyle name="Normal" xfId="0" builtinId="0"/>
    <cellStyle name="Normal 2" xfId="4" xr:uid="{00000000-0005-0000-0000-000004000000}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-dc01/Private%20Data/Users/georg/AppData/Local/Box/Box%20Edit/Documents/DSc7iy9mNEiQ9eUTrEOAUg==/SBCTSH170220003010%20(161%20Clay)%20Data%20Tape%202017-11-29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server-dc01/Private%20Data/Users/Devang%20Patel/AppData/Local/Microsoft/Windows/INetCache/Content.Outlook/IKMHVYFK/Toorak%20Tape-%2080011-%20609%20Roselle%20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2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56"/>
  <sheetViews>
    <sheetView zoomScale="89" zoomScaleNormal="90" workbookViewId="0">
      <selection activeCell="D22" sqref="D22"/>
    </sheetView>
  </sheetViews>
  <sheetFormatPr defaultColWidth="10.85546875" defaultRowHeight="15" x14ac:dyDescent="0.25"/>
  <cols>
    <col min="1" max="1" width="1.28515625" customWidth="1"/>
    <col min="2" max="2" width="38" customWidth="1"/>
    <col min="3" max="3" width="16.85546875" customWidth="1"/>
    <col min="4" max="4" width="11.7109375" bestFit="1" customWidth="1"/>
    <col min="5" max="6" width="17.42578125" customWidth="1"/>
    <col min="7" max="8" width="6.42578125" customWidth="1"/>
    <col min="9" max="10" width="17.42578125" customWidth="1"/>
    <col min="11" max="11" width="6.42578125" customWidth="1"/>
  </cols>
  <sheetData>
    <row r="1" spans="1:10" s="13" customFormat="1" ht="23.45" customHeight="1" x14ac:dyDescent="0.35">
      <c r="A1" s="12" t="s">
        <v>0</v>
      </c>
    </row>
    <row r="2" spans="1:10" ht="15" customHeight="1" thickBot="1" x14ac:dyDescent="0.3"/>
    <row r="3" spans="1:10" x14ac:dyDescent="0.25">
      <c r="B3" s="14" t="s">
        <v>1</v>
      </c>
      <c r="C3" s="1"/>
    </row>
    <row r="4" spans="1:10" x14ac:dyDescent="0.25">
      <c r="B4" s="15" t="s">
        <v>2</v>
      </c>
      <c r="C4" s="2"/>
    </row>
    <row r="5" spans="1:10" x14ac:dyDescent="0.25">
      <c r="B5" s="4" t="s">
        <v>3</v>
      </c>
      <c r="C5" s="2"/>
    </row>
    <row r="6" spans="1:10" ht="15" customHeight="1" thickBot="1" x14ac:dyDescent="0.3">
      <c r="B6" s="28"/>
      <c r="C6" s="3"/>
    </row>
    <row r="7" spans="1:10" ht="15" customHeight="1" thickBot="1" x14ac:dyDescent="0.3"/>
    <row r="8" spans="1:10" ht="15" customHeight="1" thickBot="1" x14ac:dyDescent="0.3">
      <c r="B8" s="16" t="s">
        <v>4</v>
      </c>
      <c r="C8" s="17">
        <v>45405</v>
      </c>
    </row>
    <row r="9" spans="1:10" ht="15" customHeight="1" thickBot="1" x14ac:dyDescent="0.3"/>
    <row r="10" spans="1:10" x14ac:dyDescent="0.25">
      <c r="B10" s="14" t="s">
        <v>5</v>
      </c>
      <c r="C10" s="1"/>
    </row>
    <row r="11" spans="1:10" ht="15" customHeight="1" thickBot="1" x14ac:dyDescent="0.3">
      <c r="B11" s="4"/>
      <c r="C11" s="18"/>
    </row>
    <row r="12" spans="1:10" x14ac:dyDescent="0.25">
      <c r="B12" s="4" t="s">
        <v>6</v>
      </c>
      <c r="C12" s="18">
        <v>44941</v>
      </c>
      <c r="E12" s="14" t="s">
        <v>7</v>
      </c>
      <c r="F12" s="1"/>
      <c r="I12" s="14" t="s">
        <v>8</v>
      </c>
      <c r="J12" s="1"/>
    </row>
    <row r="13" spans="1:10" x14ac:dyDescent="0.25">
      <c r="B13" s="4" t="s">
        <v>9</v>
      </c>
      <c r="C13" s="18">
        <v>45375</v>
      </c>
      <c r="E13" s="19">
        <v>44971</v>
      </c>
      <c r="F13" s="20">
        <v>25000</v>
      </c>
      <c r="I13" s="19">
        <v>45345</v>
      </c>
      <c r="J13" s="20">
        <v>100000</v>
      </c>
    </row>
    <row r="14" spans="1:10" x14ac:dyDescent="0.25">
      <c r="B14" s="4"/>
      <c r="C14" s="2"/>
      <c r="E14" s="19">
        <v>45010</v>
      </c>
      <c r="F14" s="20">
        <v>25000</v>
      </c>
      <c r="I14" s="19"/>
      <c r="J14" s="20"/>
    </row>
    <row r="15" spans="1:10" x14ac:dyDescent="0.25">
      <c r="B15" s="4" t="s">
        <v>10</v>
      </c>
      <c r="C15" s="50">
        <v>24000</v>
      </c>
      <c r="D15" s="41"/>
      <c r="E15" s="19">
        <v>45049</v>
      </c>
      <c r="F15" s="20">
        <v>25000</v>
      </c>
      <c r="I15" s="19"/>
      <c r="J15" s="20"/>
    </row>
    <row r="16" spans="1:10" x14ac:dyDescent="0.25">
      <c r="B16" s="4" t="s">
        <v>11</v>
      </c>
      <c r="C16" s="43">
        <v>250000</v>
      </c>
      <c r="E16" s="19">
        <v>45088</v>
      </c>
      <c r="F16" s="20">
        <v>25000</v>
      </c>
      <c r="I16" s="19"/>
      <c r="J16" s="20"/>
    </row>
    <row r="17" spans="2:12" x14ac:dyDescent="0.25">
      <c r="B17" s="4"/>
      <c r="C17" s="43"/>
      <c r="D17" s="41"/>
      <c r="E17" s="19">
        <v>45127</v>
      </c>
      <c r="F17" s="20">
        <v>25000</v>
      </c>
      <c r="I17" s="19"/>
      <c r="J17" s="20"/>
    </row>
    <row r="18" spans="2:12" x14ac:dyDescent="0.25">
      <c r="B18" s="4" t="s">
        <v>12</v>
      </c>
      <c r="C18" s="43">
        <v>25000</v>
      </c>
      <c r="D18" s="45">
        <f>C18-C20</f>
        <v>20000</v>
      </c>
      <c r="E18" s="19">
        <v>45166</v>
      </c>
      <c r="F18" s="20">
        <v>25000</v>
      </c>
      <c r="I18" s="19"/>
      <c r="J18" s="20"/>
    </row>
    <row r="19" spans="2:12" x14ac:dyDescent="0.25">
      <c r="B19" s="4"/>
      <c r="C19" s="44"/>
      <c r="E19" s="19">
        <v>45205</v>
      </c>
      <c r="F19" s="20">
        <v>25000</v>
      </c>
      <c r="I19" s="19"/>
      <c r="J19" s="20"/>
    </row>
    <row r="20" spans="2:12" x14ac:dyDescent="0.25">
      <c r="B20" s="4" t="s">
        <v>13</v>
      </c>
      <c r="C20" s="43">
        <v>5000</v>
      </c>
      <c r="E20" s="19">
        <v>45244</v>
      </c>
      <c r="F20" s="20">
        <v>25000</v>
      </c>
      <c r="I20" s="19"/>
      <c r="J20" s="20"/>
    </row>
    <row r="21" spans="2:12" x14ac:dyDescent="0.25">
      <c r="B21" s="4"/>
      <c r="C21" s="43"/>
      <c r="E21" s="19">
        <v>45283</v>
      </c>
      <c r="F21" s="20">
        <v>25000</v>
      </c>
      <c r="I21" s="19"/>
      <c r="J21" s="20"/>
    </row>
    <row r="22" spans="2:12" x14ac:dyDescent="0.25">
      <c r="B22" s="4" t="s">
        <v>14</v>
      </c>
      <c r="C22" s="51">
        <v>8.8000000000000005E-3</v>
      </c>
      <c r="D22" s="42">
        <f>C22*12</f>
        <v>0.1056</v>
      </c>
      <c r="E22" s="19">
        <v>45322</v>
      </c>
      <c r="F22" s="20">
        <v>25000</v>
      </c>
      <c r="I22" s="19"/>
      <c r="J22" s="20"/>
    </row>
    <row r="23" spans="2:12" x14ac:dyDescent="0.25">
      <c r="B23" s="4" t="s">
        <v>15</v>
      </c>
      <c r="C23" s="40">
        <v>0.02</v>
      </c>
      <c r="E23" s="19"/>
      <c r="F23" s="20"/>
      <c r="I23" s="19"/>
      <c r="J23" s="20"/>
    </row>
    <row r="24" spans="2:12" ht="15" customHeight="1" thickBot="1" x14ac:dyDescent="0.3">
      <c r="B24" s="46"/>
      <c r="C24" s="47"/>
      <c r="E24" s="19"/>
      <c r="F24" s="20"/>
      <c r="I24" s="19"/>
      <c r="J24" s="20"/>
    </row>
    <row r="25" spans="2:12" ht="15.6" customHeight="1" thickTop="1" thickBot="1" x14ac:dyDescent="0.3">
      <c r="E25" s="19"/>
      <c r="F25" s="20"/>
      <c r="I25" s="19"/>
      <c r="J25" s="20"/>
      <c r="L25">
        <f>1898/10.7639</f>
        <v>176.33014056243556</v>
      </c>
    </row>
    <row r="26" spans="2:12" x14ac:dyDescent="0.25">
      <c r="B26" s="14" t="s">
        <v>16</v>
      </c>
      <c r="C26" s="1"/>
      <c r="E26" s="19"/>
      <c r="F26" s="20"/>
      <c r="I26" s="19"/>
      <c r="J26" s="20"/>
    </row>
    <row r="27" spans="2:12" x14ac:dyDescent="0.25">
      <c r="B27" s="4" t="s">
        <v>17</v>
      </c>
      <c r="C27" s="2"/>
      <c r="E27" s="19"/>
      <c r="F27" s="20"/>
      <c r="I27" s="19"/>
      <c r="J27" s="20"/>
    </row>
    <row r="28" spans="2:12" x14ac:dyDescent="0.25">
      <c r="B28" s="21" t="s">
        <v>18</v>
      </c>
      <c r="C28" s="52">
        <v>45362</v>
      </c>
      <c r="E28" s="19"/>
      <c r="F28" s="20"/>
      <c r="I28" s="19"/>
      <c r="J28" s="20"/>
    </row>
    <row r="29" spans="2:12" x14ac:dyDescent="0.25">
      <c r="B29" s="21" t="s">
        <v>19</v>
      </c>
      <c r="C29" s="52">
        <v>45436</v>
      </c>
      <c r="E29" s="19"/>
      <c r="F29" s="20"/>
      <c r="I29" s="19"/>
      <c r="J29" s="20"/>
    </row>
    <row r="30" spans="2:12" x14ac:dyDescent="0.25">
      <c r="B30" s="4"/>
      <c r="C30" s="2"/>
      <c r="E30" s="19"/>
      <c r="F30" s="20"/>
      <c r="I30" s="19"/>
      <c r="J30" s="20"/>
    </row>
    <row r="31" spans="2:12" x14ac:dyDescent="0.25">
      <c r="B31" s="4" t="s">
        <v>20</v>
      </c>
      <c r="C31" s="29"/>
      <c r="E31" s="19"/>
      <c r="F31" s="20"/>
      <c r="I31" s="19"/>
      <c r="J31" s="20"/>
    </row>
    <row r="32" spans="2:12" x14ac:dyDescent="0.25">
      <c r="B32" s="21" t="s">
        <v>18</v>
      </c>
      <c r="C32" s="18">
        <v>0</v>
      </c>
      <c r="E32" s="19"/>
      <c r="F32" s="20"/>
      <c r="I32" s="19"/>
      <c r="J32" s="20"/>
    </row>
    <row r="33" spans="2:10" ht="15" customHeight="1" thickBot="1" x14ac:dyDescent="0.3">
      <c r="B33" s="24" t="s">
        <v>19</v>
      </c>
      <c r="C33" s="25">
        <v>0</v>
      </c>
      <c r="E33" s="19"/>
      <c r="F33" s="20"/>
      <c r="I33" s="19"/>
      <c r="J33" s="20"/>
    </row>
    <row r="34" spans="2:10" x14ac:dyDescent="0.25">
      <c r="E34" s="19"/>
      <c r="F34" s="20"/>
      <c r="I34" s="19"/>
      <c r="J34" s="20"/>
    </row>
    <row r="35" spans="2:10" x14ac:dyDescent="0.25">
      <c r="E35" s="19"/>
      <c r="F35" s="20"/>
      <c r="I35" s="19"/>
      <c r="J35" s="20"/>
    </row>
    <row r="36" spans="2:10" ht="15" customHeight="1" thickBot="1" x14ac:dyDescent="0.3">
      <c r="E36" s="23"/>
      <c r="F36" s="22"/>
      <c r="I36" s="19"/>
      <c r="J36" s="20"/>
    </row>
    <row r="37" spans="2:10" x14ac:dyDescent="0.25">
      <c r="E37" s="5"/>
      <c r="I37" s="19"/>
      <c r="J37" s="20"/>
    </row>
    <row r="38" spans="2:10" x14ac:dyDescent="0.25">
      <c r="E38" s="26"/>
      <c r="I38" s="19"/>
      <c r="J38" s="20"/>
    </row>
    <row r="39" spans="2:10" x14ac:dyDescent="0.25">
      <c r="I39" s="19"/>
      <c r="J39" s="20"/>
    </row>
    <row r="40" spans="2:10" x14ac:dyDescent="0.25">
      <c r="I40" s="19"/>
      <c r="J40" s="20"/>
    </row>
    <row r="41" spans="2:10" x14ac:dyDescent="0.25">
      <c r="I41" s="19"/>
      <c r="J41" s="20"/>
    </row>
    <row r="42" spans="2:10" x14ac:dyDescent="0.25">
      <c r="I42" s="19"/>
      <c r="J42" s="20"/>
    </row>
    <row r="43" spans="2:10" x14ac:dyDescent="0.25">
      <c r="I43" s="19"/>
      <c r="J43" s="20"/>
    </row>
    <row r="44" spans="2:10" x14ac:dyDescent="0.25">
      <c r="I44" s="19"/>
      <c r="J44" s="20"/>
    </row>
    <row r="45" spans="2:10" x14ac:dyDescent="0.25">
      <c r="I45" s="19"/>
      <c r="J45" s="20"/>
    </row>
    <row r="46" spans="2:10" ht="15" customHeight="1" thickBot="1" x14ac:dyDescent="0.3">
      <c r="I46" s="23"/>
      <c r="J46" s="22"/>
    </row>
    <row r="48" spans="2:10" x14ac:dyDescent="0.25">
      <c r="B48" s="27" t="s">
        <v>21</v>
      </c>
    </row>
    <row r="49" spans="2:3" x14ac:dyDescent="0.25">
      <c r="B49" s="27" t="s">
        <v>22</v>
      </c>
    </row>
    <row r="50" spans="2:3" x14ac:dyDescent="0.25">
      <c r="B50" s="27" t="s">
        <v>23</v>
      </c>
    </row>
    <row r="51" spans="2:3" x14ac:dyDescent="0.25">
      <c r="B51" s="27" t="s">
        <v>24</v>
      </c>
    </row>
    <row r="53" spans="2:3" x14ac:dyDescent="0.25">
      <c r="C53" s="10"/>
    </row>
    <row r="55" spans="2:3" x14ac:dyDescent="0.25">
      <c r="B55" s="8"/>
    </row>
    <row r="56" spans="2:3" x14ac:dyDescent="0.25">
      <c r="B56" s="8"/>
    </row>
  </sheetData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5"/>
  <dimension ref="A1:B2"/>
  <sheetViews>
    <sheetView workbookViewId="0">
      <selection activeCell="E16" sqref="E16"/>
    </sheetView>
  </sheetViews>
  <sheetFormatPr defaultColWidth="10.85546875" defaultRowHeight="15" x14ac:dyDescent="0.25"/>
  <sheetData>
    <row r="1" spans="1:2" x14ac:dyDescent="0.25">
      <c r="A1" t="s">
        <v>25</v>
      </c>
      <c r="B1" s="38"/>
    </row>
    <row r="2" spans="1:2" x14ac:dyDescent="0.25">
      <c r="A2" t="s">
        <v>26</v>
      </c>
    </row>
  </sheetData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V1633"/>
  <sheetViews>
    <sheetView tabSelected="1" zoomScale="84" workbookViewId="0">
      <selection activeCell="H9" sqref="H9"/>
    </sheetView>
  </sheetViews>
  <sheetFormatPr defaultColWidth="10.85546875" defaultRowHeight="15" x14ac:dyDescent="0.25"/>
  <cols>
    <col min="1" max="1" width="26.42578125" customWidth="1"/>
    <col min="2" max="3" width="16.42578125" customWidth="1"/>
    <col min="10" max="10" width="14.7109375" bestFit="1" customWidth="1"/>
    <col min="12" max="12" width="21" customWidth="1"/>
    <col min="14" max="14" width="4.140625" customWidth="1"/>
    <col min="20" max="20" width="21.140625" bestFit="1" customWidth="1"/>
    <col min="21" max="21" width="10.85546875" customWidth="1"/>
  </cols>
  <sheetData>
    <row r="1" spans="1:22" s="13" customFormat="1" ht="23.45" customHeight="1" x14ac:dyDescent="0.35">
      <c r="A1" s="12" t="s">
        <v>27</v>
      </c>
    </row>
    <row r="2" spans="1:22" ht="17.45" customHeight="1" thickBot="1" x14ac:dyDescent="0.35">
      <c r="E2" s="6"/>
    </row>
    <row r="3" spans="1:22" ht="15" customHeight="1" thickBot="1" x14ac:dyDescent="0.3">
      <c r="A3" s="48" t="s">
        <v>28</v>
      </c>
      <c r="B3" s="49">
        <f>MAX(O7:O471)</f>
        <v>27352.770715584385</v>
      </c>
    </row>
    <row r="5" spans="1:22" x14ac:dyDescent="0.25">
      <c r="A5" s="30" t="s">
        <v>29</v>
      </c>
      <c r="B5" s="31"/>
      <c r="E5" s="5" t="s">
        <v>30</v>
      </c>
      <c r="G5" s="5" t="s">
        <v>31</v>
      </c>
      <c r="S5" s="5" t="s">
        <v>32</v>
      </c>
    </row>
    <row r="6" spans="1:22" ht="47.1" customHeight="1" x14ac:dyDescent="0.25">
      <c r="A6" s="32" t="s">
        <v>33</v>
      </c>
      <c r="B6" s="33">
        <f>Inputs!C18-Inputs!C20</f>
        <v>20000</v>
      </c>
      <c r="H6" t="s">
        <v>34</v>
      </c>
      <c r="I6" t="s">
        <v>35</v>
      </c>
      <c r="J6" t="s">
        <v>36</v>
      </c>
      <c r="K6" t="s">
        <v>37</v>
      </c>
      <c r="L6" s="39" t="s">
        <v>38</v>
      </c>
      <c r="M6" t="s">
        <v>39</v>
      </c>
      <c r="O6" t="s">
        <v>40</v>
      </c>
      <c r="S6" t="s">
        <v>30</v>
      </c>
      <c r="T6" t="s">
        <v>41</v>
      </c>
    </row>
    <row r="7" spans="1:22" x14ac:dyDescent="0.25">
      <c r="A7" s="32" t="s">
        <v>42</v>
      </c>
      <c r="B7" s="34">
        <f>Inputs!C22/30</f>
        <v>2.9333333333333333E-4</v>
      </c>
      <c r="E7" s="7">
        <f>Inputs!C12</f>
        <v>44941</v>
      </c>
      <c r="G7" s="7">
        <f t="shared" ref="G7:G70" si="0">E7</f>
        <v>44941</v>
      </c>
      <c r="H7" s="9">
        <f>Inputs!C15+Inputs!C20</f>
        <v>29000</v>
      </c>
      <c r="I7" s="9">
        <f>Calculations!B6</f>
        <v>20000</v>
      </c>
      <c r="J7" s="9">
        <f>IFERROR(VLOOKUP(E7,Inputs!$E$13:$F$36,2,FALSE),0)</f>
        <v>0</v>
      </c>
      <c r="K7" s="9">
        <f>IF(T7=1,(H7+J7+I7)*Calculations!$B$9,(H7+J7+I7)*Calculations!$B$7)</f>
        <v>14.373333333333333</v>
      </c>
      <c r="L7" s="9">
        <f>IFERROR(-VLOOKUP(G7,Inputs!$I$13:$J$46,2,FALSE),0)</f>
        <v>0</v>
      </c>
      <c r="M7" s="9">
        <f t="shared" ref="M7:M70" si="1">H7+J7+L7</f>
        <v>29000</v>
      </c>
      <c r="O7" s="9">
        <f>K7</f>
        <v>14.373333333333333</v>
      </c>
      <c r="S7" s="7">
        <f t="shared" ref="S7:S70" si="2">E7</f>
        <v>44941</v>
      </c>
      <c r="T7" s="9">
        <f>IF(ISNUMBER(S7),IF((IF(S7&lt;Inputs!$C$28,0,IF(S7&gt;Inputs!$C$29,0,1))+IF(S7&lt;Inputs!$C$32,0,IF(S7&gt;Inputs!$C$33,0,1)))&gt;=1,1,0),0)</f>
        <v>0</v>
      </c>
      <c r="V7" s="11"/>
    </row>
    <row r="8" spans="1:22" x14ac:dyDescent="0.25">
      <c r="A8" s="32" t="s">
        <v>43</v>
      </c>
      <c r="B8" s="35">
        <f>(1+B7)^365-1</f>
        <v>0.11299097842838601</v>
      </c>
      <c r="E8" s="7">
        <f>IF(E7&gt;=Inputs!$C$8,"",E7+1)</f>
        <v>44942</v>
      </c>
      <c r="G8" s="7">
        <f t="shared" si="0"/>
        <v>44942</v>
      </c>
      <c r="H8" s="9">
        <f t="shared" ref="H8:H71" si="3">IF(ISNUMBER(G8),M7,"")</f>
        <v>29000</v>
      </c>
      <c r="I8" s="9">
        <f>IF(ISNUMBER(G8),MAX(O7,(Calculations!$B$6)),0)</f>
        <v>20000</v>
      </c>
      <c r="J8" s="9">
        <f>IFERROR(VLOOKUP(E8,Inputs!$E$13:$F$36,2,FALSE),0)</f>
        <v>0</v>
      </c>
      <c r="K8" s="9">
        <f>IF(T8=1,(H8+J8+I8)*Calculations!$B$9,(H8+J8+I8)*Calculations!$B$7)</f>
        <v>14.373333333333333</v>
      </c>
      <c r="L8" s="9">
        <f>IFERROR(-VLOOKUP(G8,Inputs!$I$13:$J$46,2,FALSE),0)</f>
        <v>0</v>
      </c>
      <c r="M8" s="9">
        <f t="shared" si="1"/>
        <v>29000</v>
      </c>
      <c r="O8" s="9">
        <f t="shared" ref="O8:O71" si="4">IF(ISNUMBER(K8+O7),(K8+O7),"")</f>
        <v>28.746666666666666</v>
      </c>
      <c r="S8" s="7">
        <f t="shared" si="2"/>
        <v>44942</v>
      </c>
      <c r="T8" s="9">
        <f>IF(ISNUMBER(S8),IF((IF(S8&lt;Inputs!$C$28,0,IF(S8&gt;Inputs!$C$29,0,1))+IF(S8&lt;Inputs!$C$32,0,IF(S8&gt;Inputs!$C$33,0,1)))&gt;=1,1,0),0)</f>
        <v>0</v>
      </c>
      <c r="V8" s="11"/>
    </row>
    <row r="9" spans="1:22" x14ac:dyDescent="0.25">
      <c r="A9" s="32" t="s">
        <v>44</v>
      </c>
      <c r="B9" s="34">
        <f>Inputs!C23/30</f>
        <v>6.6666666666666664E-4</v>
      </c>
      <c r="E9" s="7">
        <f>IF(E8&gt;=Inputs!$C$8,"",E8+1)</f>
        <v>44943</v>
      </c>
      <c r="G9" s="7">
        <f t="shared" si="0"/>
        <v>44943</v>
      </c>
      <c r="H9" s="9">
        <f t="shared" si="3"/>
        <v>29000</v>
      </c>
      <c r="I9" s="9">
        <f>IF(ISNUMBER(G9),MAX(O8,(Calculations!$B$6)),0)</f>
        <v>20000</v>
      </c>
      <c r="J9" s="9">
        <f>IFERROR(VLOOKUP(E9,Inputs!$E$13:$F$36,2,FALSE),0)</f>
        <v>0</v>
      </c>
      <c r="K9" s="9">
        <f>IF(T9=1,(H9+J9+I9)*Calculations!$B$9,(H9+J9+I9)*Calculations!$B$7)</f>
        <v>14.373333333333333</v>
      </c>
      <c r="L9" s="9">
        <f>IFERROR(-VLOOKUP(G9,Inputs!$I$13:$J$46,2,FALSE),0)</f>
        <v>0</v>
      </c>
      <c r="M9" s="9">
        <f t="shared" si="1"/>
        <v>29000</v>
      </c>
      <c r="O9" s="9">
        <f t="shared" si="4"/>
        <v>43.12</v>
      </c>
      <c r="S9" s="7">
        <f t="shared" si="2"/>
        <v>44943</v>
      </c>
      <c r="T9" s="9">
        <f>IF(ISNUMBER(S9),IF((IF(S9&lt;Inputs!$C$28,0,IF(S9&gt;Inputs!$C$29,0,1))+IF(S9&lt;Inputs!$C$32,0,IF(S9&gt;Inputs!$C$33,0,1)))&gt;=1,1,0),0)</f>
        <v>0</v>
      </c>
      <c r="V9" s="11"/>
    </row>
    <row r="10" spans="1:22" x14ac:dyDescent="0.25">
      <c r="A10" s="32"/>
      <c r="B10" s="34"/>
      <c r="E10" s="7">
        <f>IF(E9&gt;=Inputs!$C$8,"",E9+1)</f>
        <v>44944</v>
      </c>
      <c r="G10" s="7">
        <f t="shared" si="0"/>
        <v>44944</v>
      </c>
      <c r="H10" s="9">
        <f t="shared" si="3"/>
        <v>29000</v>
      </c>
      <c r="I10" s="9">
        <f>IF(ISNUMBER(G10),MAX(O9,(Calculations!$B$6)),0)</f>
        <v>20000</v>
      </c>
      <c r="J10" s="9">
        <f>IFERROR(VLOOKUP(E10,Inputs!$E$13:$F$36,2,FALSE),0)</f>
        <v>0</v>
      </c>
      <c r="K10" s="9">
        <f>IF(T10=1,(H10+J10+I10)*Calculations!$B$9,(H10+J10+I10)*Calculations!$B$7)</f>
        <v>14.373333333333333</v>
      </c>
      <c r="L10" s="9">
        <f>IFERROR(-VLOOKUP(G10,Inputs!$I$13:$J$46,2,FALSE),0)</f>
        <v>0</v>
      </c>
      <c r="M10" s="9">
        <f t="shared" si="1"/>
        <v>29000</v>
      </c>
      <c r="O10" s="9">
        <f t="shared" si="4"/>
        <v>57.493333333333332</v>
      </c>
      <c r="S10" s="7">
        <f t="shared" si="2"/>
        <v>44944</v>
      </c>
      <c r="T10" s="9">
        <f>IF(ISNUMBER(S10),IF((IF(S10&lt;Inputs!$C$28,0,IF(S10&gt;Inputs!$C$29,0,1))+IF(S10&lt;Inputs!$C$32,0,IF(S10&gt;Inputs!$C$33,0,1)))&gt;=1,1,0),0)</f>
        <v>0</v>
      </c>
      <c r="V10" s="11"/>
    </row>
    <row r="11" spans="1:22" x14ac:dyDescent="0.25">
      <c r="A11" s="36"/>
      <c r="B11" s="37"/>
      <c r="E11" s="7">
        <f>IF(E10&gt;=Inputs!$C$8,"",E10+1)</f>
        <v>44945</v>
      </c>
      <c r="G11" s="7">
        <f t="shared" si="0"/>
        <v>44945</v>
      </c>
      <c r="H11" s="9">
        <f t="shared" si="3"/>
        <v>29000</v>
      </c>
      <c r="I11" s="9">
        <f>IF(ISNUMBER(G11),MAX(O10,(Calculations!$B$6)),0)</f>
        <v>20000</v>
      </c>
      <c r="J11" s="9">
        <f>IFERROR(VLOOKUP(E11,Inputs!$E$13:$F$36,2,FALSE),0)</f>
        <v>0</v>
      </c>
      <c r="K11" s="9">
        <f>IF(T11=1,(H11+J11+I11)*Calculations!$B$9,(H11+J11+I11)*Calculations!$B$7)</f>
        <v>14.373333333333333</v>
      </c>
      <c r="L11" s="9">
        <f>IFERROR(-VLOOKUP(G11,Inputs!$I$13:$J$46,2,FALSE),0)</f>
        <v>0</v>
      </c>
      <c r="M11" s="9">
        <f t="shared" si="1"/>
        <v>29000</v>
      </c>
      <c r="O11" s="9">
        <f t="shared" si="4"/>
        <v>71.86666666666666</v>
      </c>
      <c r="S11" s="7">
        <f t="shared" si="2"/>
        <v>44945</v>
      </c>
      <c r="T11" s="9">
        <f>IF(ISNUMBER(S11),IF((IF(S11&lt;Inputs!$C$28,0,IF(S11&gt;Inputs!$C$29,0,1))+IF(S11&lt;Inputs!$C$32,0,IF(S11&gt;Inputs!$C$33,0,1)))&gt;=1,1,0),0)</f>
        <v>0</v>
      </c>
      <c r="V11" s="11"/>
    </row>
    <row r="12" spans="1:22" x14ac:dyDescent="0.25">
      <c r="E12" s="7">
        <f>IF(E11&gt;=Inputs!$C$8,"",E11+1)</f>
        <v>44946</v>
      </c>
      <c r="G12" s="7">
        <f t="shared" si="0"/>
        <v>44946</v>
      </c>
      <c r="H12" s="9">
        <f t="shared" si="3"/>
        <v>29000</v>
      </c>
      <c r="I12" s="9">
        <f>IF(ISNUMBER(G12),MAX(O11,(Calculations!$B$6)),0)</f>
        <v>20000</v>
      </c>
      <c r="J12" s="9">
        <f>IFERROR(VLOOKUP(E12,Inputs!$E$13:$F$36,2,FALSE),0)</f>
        <v>0</v>
      </c>
      <c r="K12" s="9">
        <f>IF(T12=1,(H12+J12+I12)*Calculations!$B$9,(H12+J12+I12)*Calculations!$B$7)</f>
        <v>14.373333333333333</v>
      </c>
      <c r="L12" s="9">
        <f>IFERROR(-VLOOKUP(G12,Inputs!$I$13:$J$46,2,FALSE),0)</f>
        <v>0</v>
      </c>
      <c r="M12" s="9">
        <f t="shared" si="1"/>
        <v>29000</v>
      </c>
      <c r="O12" s="9">
        <f t="shared" si="4"/>
        <v>86.24</v>
      </c>
      <c r="S12" s="7">
        <f t="shared" si="2"/>
        <v>44946</v>
      </c>
      <c r="T12" s="9">
        <f>IF(ISNUMBER(S12),IF((IF(S12&lt;Inputs!$C$28,0,IF(S12&gt;Inputs!$C$29,0,1))+IF(S12&lt;Inputs!$C$32,0,IF(S12&gt;Inputs!$C$33,0,1)))&gt;=1,1,0),0)</f>
        <v>0</v>
      </c>
      <c r="V12" s="11"/>
    </row>
    <row r="13" spans="1:22" x14ac:dyDescent="0.25">
      <c r="E13" s="7">
        <f>IF(E12&gt;=Inputs!$C$8,"",E12+1)</f>
        <v>44947</v>
      </c>
      <c r="G13" s="7">
        <f t="shared" si="0"/>
        <v>44947</v>
      </c>
      <c r="H13" s="9">
        <f t="shared" si="3"/>
        <v>29000</v>
      </c>
      <c r="I13" s="9">
        <f>IF(ISNUMBER(G13),MAX(O12,(Calculations!$B$6)),0)</f>
        <v>20000</v>
      </c>
      <c r="J13" s="9">
        <f>IFERROR(VLOOKUP(E13,Inputs!$E$13:$F$36,2,FALSE),0)</f>
        <v>0</v>
      </c>
      <c r="K13" s="9">
        <f>IF(T13=1,(H13+J13+I13)*Calculations!$B$9,(H13+J13+I13)*Calculations!$B$7)</f>
        <v>14.373333333333333</v>
      </c>
      <c r="L13" s="9">
        <f>IFERROR(-VLOOKUP(G13,Inputs!$I$13:$J$46,2,FALSE),0)</f>
        <v>0</v>
      </c>
      <c r="M13" s="9">
        <f t="shared" si="1"/>
        <v>29000</v>
      </c>
      <c r="O13" s="9">
        <f t="shared" si="4"/>
        <v>100.61333333333333</v>
      </c>
      <c r="S13" s="7">
        <f t="shared" si="2"/>
        <v>44947</v>
      </c>
      <c r="T13" s="9">
        <f>IF(ISNUMBER(S13),IF((IF(S13&lt;Inputs!$C$28,0,IF(S13&gt;Inputs!$C$29,0,1))+IF(S13&lt;Inputs!$C$32,0,IF(S13&gt;Inputs!$C$33,0,1)))&gt;=1,1,0),0)</f>
        <v>0</v>
      </c>
      <c r="V13" s="11"/>
    </row>
    <row r="14" spans="1:22" x14ac:dyDescent="0.25">
      <c r="E14" s="7">
        <f>IF(E13&gt;=Inputs!$C$8,"",E13+1)</f>
        <v>44948</v>
      </c>
      <c r="G14" s="7">
        <f t="shared" si="0"/>
        <v>44948</v>
      </c>
      <c r="H14" s="9">
        <f t="shared" si="3"/>
        <v>29000</v>
      </c>
      <c r="I14" s="9">
        <f>IF(ISNUMBER(G14),MAX(O13,(Calculations!$B$6)),0)</f>
        <v>20000</v>
      </c>
      <c r="J14" s="9">
        <f>IFERROR(VLOOKUP(E14,Inputs!$E$13:$F$36,2,FALSE),0)</f>
        <v>0</v>
      </c>
      <c r="K14" s="9">
        <f>IF(T14=1,(H14+J14+I14)*Calculations!$B$9,(H14+J14+I14)*Calculations!$B$7)</f>
        <v>14.373333333333333</v>
      </c>
      <c r="L14" s="9">
        <f>IFERROR(-VLOOKUP(G14,Inputs!$I$13:$J$46,2,FALSE),0)</f>
        <v>0</v>
      </c>
      <c r="M14" s="9">
        <f t="shared" si="1"/>
        <v>29000</v>
      </c>
      <c r="O14" s="9">
        <f t="shared" si="4"/>
        <v>114.98666666666666</v>
      </c>
      <c r="S14" s="7">
        <f t="shared" si="2"/>
        <v>44948</v>
      </c>
      <c r="T14" s="9">
        <f>IF(ISNUMBER(S14),IF((IF(S14&lt;Inputs!$C$28,0,IF(S14&gt;Inputs!$C$29,0,1))+IF(S14&lt;Inputs!$C$32,0,IF(S14&gt;Inputs!$C$33,0,1)))&gt;=1,1,0),0)</f>
        <v>0</v>
      </c>
      <c r="V14" s="11"/>
    </row>
    <row r="15" spans="1:22" x14ac:dyDescent="0.25">
      <c r="E15" s="7">
        <f>IF(E14&gt;=Inputs!$C$8,"",E14+1)</f>
        <v>44949</v>
      </c>
      <c r="G15" s="7">
        <f t="shared" si="0"/>
        <v>44949</v>
      </c>
      <c r="H15" s="9">
        <f t="shared" si="3"/>
        <v>29000</v>
      </c>
      <c r="I15" s="9">
        <f>IF(ISNUMBER(G15),MAX(O14,(Calculations!$B$6)),0)</f>
        <v>20000</v>
      </c>
      <c r="J15" s="9">
        <f>IFERROR(VLOOKUP(E15,Inputs!$E$13:$F$36,2,FALSE),0)</f>
        <v>0</v>
      </c>
      <c r="K15" s="9">
        <f>IF(T15=1,(H15+J15+I15)*Calculations!$B$9,(H15+J15+I15)*Calculations!$B$7)</f>
        <v>14.373333333333333</v>
      </c>
      <c r="L15" s="9">
        <f>IFERROR(-VLOOKUP(G15,Inputs!$I$13:$J$46,2,FALSE),0)</f>
        <v>0</v>
      </c>
      <c r="M15" s="9">
        <f t="shared" si="1"/>
        <v>29000</v>
      </c>
      <c r="O15" s="9">
        <f t="shared" si="4"/>
        <v>129.35999999999999</v>
      </c>
      <c r="S15" s="7">
        <f t="shared" si="2"/>
        <v>44949</v>
      </c>
      <c r="T15" s="9">
        <f>IF(ISNUMBER(S15),IF((IF(S15&lt;Inputs!$C$28,0,IF(S15&gt;Inputs!$C$29,0,1))+IF(S15&lt;Inputs!$C$32,0,IF(S15&gt;Inputs!$C$33,0,1)))&gt;=1,1,0),0)</f>
        <v>0</v>
      </c>
      <c r="V15" s="11"/>
    </row>
    <row r="16" spans="1:22" x14ac:dyDescent="0.25">
      <c r="E16" s="7">
        <f>IF(E15&gt;=Inputs!$C$8,"",E15+1)</f>
        <v>44950</v>
      </c>
      <c r="G16" s="7">
        <f t="shared" si="0"/>
        <v>44950</v>
      </c>
      <c r="H16" s="9">
        <f t="shared" si="3"/>
        <v>29000</v>
      </c>
      <c r="I16" s="9">
        <f>IF(ISNUMBER(G16),MAX(O15,(Calculations!$B$6)),0)</f>
        <v>20000</v>
      </c>
      <c r="J16" s="9">
        <f>IFERROR(VLOOKUP(E16,Inputs!$E$13:$F$36,2,FALSE),0)</f>
        <v>0</v>
      </c>
      <c r="K16" s="9">
        <f>IF(T16=1,(H16+J16+I16)*Calculations!$B$9,(H16+J16+I16)*Calculations!$B$7)</f>
        <v>14.373333333333333</v>
      </c>
      <c r="L16" s="9">
        <f>IFERROR(-VLOOKUP(G16,Inputs!$I$13:$J$46,2,FALSE),0)</f>
        <v>0</v>
      </c>
      <c r="M16" s="9">
        <f t="shared" si="1"/>
        <v>29000</v>
      </c>
      <c r="O16" s="9">
        <f t="shared" si="4"/>
        <v>143.73333333333332</v>
      </c>
      <c r="S16" s="7">
        <f t="shared" si="2"/>
        <v>44950</v>
      </c>
      <c r="T16" s="9">
        <f>IF(ISNUMBER(S16),IF((IF(S16&lt;Inputs!$C$28,0,IF(S16&gt;Inputs!$C$29,0,1))+IF(S16&lt;Inputs!$C$32,0,IF(S16&gt;Inputs!$C$33,0,1)))&gt;=1,1,0),0)</f>
        <v>0</v>
      </c>
      <c r="V16" s="11"/>
    </row>
    <row r="17" spans="5:22" x14ac:dyDescent="0.25">
      <c r="E17" s="7">
        <f>IF(E16&gt;=Inputs!$C$8,"",E16+1)</f>
        <v>44951</v>
      </c>
      <c r="G17" s="7">
        <f t="shared" si="0"/>
        <v>44951</v>
      </c>
      <c r="H17" s="9">
        <f t="shared" si="3"/>
        <v>29000</v>
      </c>
      <c r="I17" s="9">
        <f>IF(ISNUMBER(G17),MAX(O16,(Calculations!$B$6)),0)</f>
        <v>20000</v>
      </c>
      <c r="J17" s="9">
        <f>IFERROR(VLOOKUP(E17,Inputs!$E$13:$F$36,2,FALSE),0)</f>
        <v>0</v>
      </c>
      <c r="K17" s="9">
        <f>IF(T17=1,(H17+J17+I17)*Calculations!$B$9,(H17+J17+I17)*Calculations!$B$7)</f>
        <v>14.373333333333333</v>
      </c>
      <c r="L17" s="9">
        <f>IFERROR(-VLOOKUP(G17,Inputs!$I$13:$J$46,2,FALSE),0)</f>
        <v>0</v>
      </c>
      <c r="M17" s="9">
        <f t="shared" si="1"/>
        <v>29000</v>
      </c>
      <c r="O17" s="9">
        <f t="shared" si="4"/>
        <v>158.10666666666665</v>
      </c>
      <c r="S17" s="7">
        <f t="shared" si="2"/>
        <v>44951</v>
      </c>
      <c r="T17" s="9">
        <f>IF(ISNUMBER(S17),IF((IF(S17&lt;Inputs!$C$28,0,IF(S17&gt;Inputs!$C$29,0,1))+IF(S17&lt;Inputs!$C$32,0,IF(S17&gt;Inputs!$C$33,0,1)))&gt;=1,1,0),0)</f>
        <v>0</v>
      </c>
      <c r="V17" s="11"/>
    </row>
    <row r="18" spans="5:22" x14ac:dyDescent="0.25">
      <c r="E18" s="7">
        <f>IF(E17&gt;=Inputs!$C$8,"",E17+1)</f>
        <v>44952</v>
      </c>
      <c r="G18" s="7">
        <f t="shared" si="0"/>
        <v>44952</v>
      </c>
      <c r="H18" s="9">
        <f t="shared" si="3"/>
        <v>29000</v>
      </c>
      <c r="I18" s="9">
        <f>IF(ISNUMBER(G18),MAX(O17,(Calculations!$B$6)),0)</f>
        <v>20000</v>
      </c>
      <c r="J18" s="9">
        <f>IFERROR(VLOOKUP(E18,Inputs!$E$13:$F$36,2,FALSE),0)</f>
        <v>0</v>
      </c>
      <c r="K18" s="9">
        <f>IF(T18=1,(H18+J18+I18)*Calculations!$B$9,(H18+J18+I18)*Calculations!$B$7)</f>
        <v>14.373333333333333</v>
      </c>
      <c r="L18" s="9">
        <f>IFERROR(-VLOOKUP(G18,Inputs!$I$13:$J$46,2,FALSE),0)</f>
        <v>0</v>
      </c>
      <c r="M18" s="9">
        <f t="shared" si="1"/>
        <v>29000</v>
      </c>
      <c r="O18" s="9">
        <f t="shared" si="4"/>
        <v>172.48</v>
      </c>
      <c r="S18" s="7">
        <f t="shared" si="2"/>
        <v>44952</v>
      </c>
      <c r="T18" s="9">
        <f>IF(ISNUMBER(S18),IF((IF(S18&lt;Inputs!$C$28,0,IF(S18&gt;Inputs!$C$29,0,1))+IF(S18&lt;Inputs!$C$32,0,IF(S18&gt;Inputs!$C$33,0,1)))&gt;=1,1,0),0)</f>
        <v>0</v>
      </c>
      <c r="V18" s="11"/>
    </row>
    <row r="19" spans="5:22" x14ac:dyDescent="0.25">
      <c r="E19" s="7">
        <f>IF(E18&gt;=Inputs!$C$8,"",E18+1)</f>
        <v>44953</v>
      </c>
      <c r="G19" s="7">
        <f t="shared" si="0"/>
        <v>44953</v>
      </c>
      <c r="H19" s="9">
        <f t="shared" si="3"/>
        <v>29000</v>
      </c>
      <c r="I19" s="9">
        <f>IF(ISNUMBER(G19),MAX(O18,(Calculations!$B$6)),0)</f>
        <v>20000</v>
      </c>
      <c r="J19" s="9">
        <f>IFERROR(VLOOKUP(E19,Inputs!$E$13:$F$36,2,FALSE),0)</f>
        <v>0</v>
      </c>
      <c r="K19" s="9">
        <f>IF(T19=1,(H19+J19+I19)*Calculations!$B$9,(H19+J19+I19)*Calculations!$B$7)</f>
        <v>14.373333333333333</v>
      </c>
      <c r="L19" s="9">
        <f>IFERROR(-VLOOKUP(G19,Inputs!$I$13:$J$46,2,FALSE),0)</f>
        <v>0</v>
      </c>
      <c r="M19" s="9">
        <f t="shared" si="1"/>
        <v>29000</v>
      </c>
      <c r="O19" s="9">
        <f t="shared" si="4"/>
        <v>186.85333333333332</v>
      </c>
      <c r="S19" s="7">
        <f t="shared" si="2"/>
        <v>44953</v>
      </c>
      <c r="T19" s="9">
        <f>IF(ISNUMBER(S19),IF((IF(S19&lt;Inputs!$C$28,0,IF(S19&gt;Inputs!$C$29,0,1))+IF(S19&lt;Inputs!$C$32,0,IF(S19&gt;Inputs!$C$33,0,1)))&gt;=1,1,0),0)</f>
        <v>0</v>
      </c>
      <c r="V19" s="11"/>
    </row>
    <row r="20" spans="5:22" x14ac:dyDescent="0.25">
      <c r="E20" s="7">
        <f>IF(E19&gt;=Inputs!$C$8,"",E19+1)</f>
        <v>44954</v>
      </c>
      <c r="G20" s="7">
        <f t="shared" si="0"/>
        <v>44954</v>
      </c>
      <c r="H20" s="9">
        <f t="shared" si="3"/>
        <v>29000</v>
      </c>
      <c r="I20" s="9">
        <f>IF(ISNUMBER(G20),MAX(O19,(Calculations!$B$6)),0)</f>
        <v>20000</v>
      </c>
      <c r="J20" s="9">
        <f>IFERROR(VLOOKUP(E20,Inputs!$E$13:$F$36,2,FALSE),0)</f>
        <v>0</v>
      </c>
      <c r="K20" s="9">
        <f>IF(T20=1,(H20+J20+I20)*Calculations!$B$9,(H20+J20+I20)*Calculations!$B$7)</f>
        <v>14.373333333333333</v>
      </c>
      <c r="L20" s="9">
        <f>IFERROR(-VLOOKUP(G20,Inputs!$I$13:$J$46,2,FALSE),0)</f>
        <v>0</v>
      </c>
      <c r="M20" s="9">
        <f t="shared" si="1"/>
        <v>29000</v>
      </c>
      <c r="O20" s="9">
        <f t="shared" si="4"/>
        <v>201.22666666666666</v>
      </c>
      <c r="S20" s="7">
        <f t="shared" si="2"/>
        <v>44954</v>
      </c>
      <c r="T20" s="9">
        <f>IF(ISNUMBER(S20),IF((IF(S20&lt;Inputs!$C$28,0,IF(S20&gt;Inputs!$C$29,0,1))+IF(S20&lt;Inputs!$C$32,0,IF(S20&gt;Inputs!$C$33,0,1)))&gt;=1,1,0),0)</f>
        <v>0</v>
      </c>
      <c r="V20" s="11"/>
    </row>
    <row r="21" spans="5:22" x14ac:dyDescent="0.25">
      <c r="E21" s="7">
        <f>IF(E20&gt;=Inputs!$C$8,"",E20+1)</f>
        <v>44955</v>
      </c>
      <c r="G21" s="7">
        <f t="shared" si="0"/>
        <v>44955</v>
      </c>
      <c r="H21" s="9">
        <f t="shared" si="3"/>
        <v>29000</v>
      </c>
      <c r="I21" s="9">
        <f>IF(ISNUMBER(G21),MAX(O20,(Calculations!$B$6)),0)</f>
        <v>20000</v>
      </c>
      <c r="J21" s="9">
        <f>IFERROR(VLOOKUP(E21,Inputs!$E$13:$F$36,2,FALSE),0)</f>
        <v>0</v>
      </c>
      <c r="K21" s="9">
        <f>IF(T21=1,(H21+J21+I21)*Calculations!$B$9,(H21+J21+I21)*Calculations!$B$7)</f>
        <v>14.373333333333333</v>
      </c>
      <c r="L21" s="9">
        <f>IFERROR(-VLOOKUP(G21,Inputs!$I$13:$J$46,2,FALSE),0)</f>
        <v>0</v>
      </c>
      <c r="M21" s="9">
        <f t="shared" si="1"/>
        <v>29000</v>
      </c>
      <c r="O21" s="9">
        <f t="shared" si="4"/>
        <v>215.6</v>
      </c>
      <c r="S21" s="7">
        <f t="shared" si="2"/>
        <v>44955</v>
      </c>
      <c r="T21" s="9">
        <f>IF(ISNUMBER(S21),IF((IF(S21&lt;Inputs!$C$28,0,IF(S21&gt;Inputs!$C$29,0,1))+IF(S21&lt;Inputs!$C$32,0,IF(S21&gt;Inputs!$C$33,0,1)))&gt;=1,1,0),0)</f>
        <v>0</v>
      </c>
      <c r="V21" s="11"/>
    </row>
    <row r="22" spans="5:22" x14ac:dyDescent="0.25">
      <c r="E22" s="7">
        <f>IF(E21&gt;=Inputs!$C$8,"",E21+1)</f>
        <v>44956</v>
      </c>
      <c r="G22" s="7">
        <f t="shared" si="0"/>
        <v>44956</v>
      </c>
      <c r="H22" s="9">
        <f t="shared" si="3"/>
        <v>29000</v>
      </c>
      <c r="I22" s="9">
        <f>IF(ISNUMBER(G22),MAX(O21,(Calculations!$B$6)),0)</f>
        <v>20000</v>
      </c>
      <c r="J22" s="9">
        <f>IFERROR(VLOOKUP(E22,Inputs!$E$13:$F$36,2,FALSE),0)</f>
        <v>0</v>
      </c>
      <c r="K22" s="9">
        <f>IF(T22=1,(H22+J22+I22)*Calculations!$B$9,(H22+J22+I22)*Calculations!$B$7)</f>
        <v>14.373333333333333</v>
      </c>
      <c r="L22" s="9">
        <f>IFERROR(-VLOOKUP(G22,Inputs!$I$13:$J$46,2,FALSE),0)</f>
        <v>0</v>
      </c>
      <c r="M22" s="9">
        <f t="shared" si="1"/>
        <v>29000</v>
      </c>
      <c r="O22" s="9">
        <f t="shared" si="4"/>
        <v>229.97333333333333</v>
      </c>
      <c r="S22" s="7">
        <f t="shared" si="2"/>
        <v>44956</v>
      </c>
      <c r="T22" s="9">
        <f>IF(ISNUMBER(S22),IF((IF(S22&lt;Inputs!$C$28,0,IF(S22&gt;Inputs!$C$29,0,1))+IF(S22&lt;Inputs!$C$32,0,IF(S22&gt;Inputs!$C$33,0,1)))&gt;=1,1,0),0)</f>
        <v>0</v>
      </c>
      <c r="V22" s="11"/>
    </row>
    <row r="23" spans="5:22" x14ac:dyDescent="0.25">
      <c r="E23" s="7">
        <f>IF(E22&gt;=Inputs!$C$8,"",E22+1)</f>
        <v>44957</v>
      </c>
      <c r="G23" s="7">
        <f t="shared" si="0"/>
        <v>44957</v>
      </c>
      <c r="H23" s="9">
        <f t="shared" si="3"/>
        <v>29000</v>
      </c>
      <c r="I23" s="9">
        <f>IF(ISNUMBER(G23),MAX(O22,(Calculations!$B$6)),0)</f>
        <v>20000</v>
      </c>
      <c r="J23" s="9">
        <f>IFERROR(VLOOKUP(E23,Inputs!$E$13:$F$36,2,FALSE),0)</f>
        <v>0</v>
      </c>
      <c r="K23" s="9">
        <f>IF(T23=1,(H23+J23+I23)*Calculations!$B$9,(H23+J23+I23)*Calculations!$B$7)</f>
        <v>14.373333333333333</v>
      </c>
      <c r="L23" s="9">
        <f>IFERROR(-VLOOKUP(G23,Inputs!$I$13:$J$46,2,FALSE),0)</f>
        <v>0</v>
      </c>
      <c r="M23" s="9">
        <f t="shared" si="1"/>
        <v>29000</v>
      </c>
      <c r="O23" s="9">
        <f t="shared" si="4"/>
        <v>244.34666666666666</v>
      </c>
      <c r="S23" s="7">
        <f t="shared" si="2"/>
        <v>44957</v>
      </c>
      <c r="T23" s="9">
        <f>IF(ISNUMBER(S23),IF((IF(S23&lt;Inputs!$C$28,0,IF(S23&gt;Inputs!$C$29,0,1))+IF(S23&lt;Inputs!$C$32,0,IF(S23&gt;Inputs!$C$33,0,1)))&gt;=1,1,0),0)</f>
        <v>0</v>
      </c>
      <c r="V23" s="11"/>
    </row>
    <row r="24" spans="5:22" x14ac:dyDescent="0.25">
      <c r="E24" s="7">
        <f>IF(E23&gt;=Inputs!$C$8,"",E23+1)</f>
        <v>44958</v>
      </c>
      <c r="G24" s="7">
        <f t="shared" si="0"/>
        <v>44958</v>
      </c>
      <c r="H24" s="9">
        <f t="shared" si="3"/>
        <v>29000</v>
      </c>
      <c r="I24" s="9">
        <f>IF(ISNUMBER(G24),MAX(O23,(Calculations!$B$6)),0)</f>
        <v>20000</v>
      </c>
      <c r="J24" s="9">
        <f>IFERROR(VLOOKUP(E24,Inputs!$E$13:$F$36,2,FALSE),0)</f>
        <v>0</v>
      </c>
      <c r="K24" s="9">
        <f>IF(T24=1,(H24+J24+I24)*Calculations!$B$9,(H24+J24+I24)*Calculations!$B$7)</f>
        <v>14.373333333333333</v>
      </c>
      <c r="L24" s="9">
        <f>IFERROR(-VLOOKUP(G24,Inputs!$I$13:$J$46,2,FALSE),0)</f>
        <v>0</v>
      </c>
      <c r="M24" s="9">
        <f t="shared" si="1"/>
        <v>29000</v>
      </c>
      <c r="O24" s="9">
        <f t="shared" si="4"/>
        <v>258.71999999999997</v>
      </c>
      <c r="S24" s="7">
        <f t="shared" si="2"/>
        <v>44958</v>
      </c>
      <c r="T24" s="9">
        <f>IF(ISNUMBER(S24),IF((IF(S24&lt;Inputs!$C$28,0,IF(S24&gt;Inputs!$C$29,0,1))+IF(S24&lt;Inputs!$C$32,0,IF(S24&gt;Inputs!$C$33,0,1)))&gt;=1,1,0),0)</f>
        <v>0</v>
      </c>
      <c r="V24" s="11"/>
    </row>
    <row r="25" spans="5:22" x14ac:dyDescent="0.25">
      <c r="E25" s="7">
        <f>IF(E24&gt;=Inputs!$C$8,"",E24+1)</f>
        <v>44959</v>
      </c>
      <c r="G25" s="7">
        <f t="shared" si="0"/>
        <v>44959</v>
      </c>
      <c r="H25" s="9">
        <f t="shared" si="3"/>
        <v>29000</v>
      </c>
      <c r="I25" s="9">
        <f>IF(ISNUMBER(G25),MAX(O24,(Calculations!$B$6)),0)</f>
        <v>20000</v>
      </c>
      <c r="J25" s="9">
        <f>IFERROR(VLOOKUP(E25,Inputs!$E$13:$F$36,2,FALSE),0)</f>
        <v>0</v>
      </c>
      <c r="K25" s="9">
        <f>IF(T25=1,(H25+J25+I25)*Calculations!$B$9,(H25+J25+I25)*Calculations!$B$7)</f>
        <v>14.373333333333333</v>
      </c>
      <c r="L25" s="9">
        <f>IFERROR(-VLOOKUP(G25,Inputs!$I$13:$J$46,2,FALSE),0)</f>
        <v>0</v>
      </c>
      <c r="M25" s="9">
        <f t="shared" si="1"/>
        <v>29000</v>
      </c>
      <c r="O25" s="9">
        <f t="shared" si="4"/>
        <v>273.09333333333331</v>
      </c>
      <c r="S25" s="7">
        <f t="shared" si="2"/>
        <v>44959</v>
      </c>
      <c r="T25" s="9">
        <f>IF(ISNUMBER(S25),IF((IF(S25&lt;Inputs!$C$28,0,IF(S25&gt;Inputs!$C$29,0,1))+IF(S25&lt;Inputs!$C$32,0,IF(S25&gt;Inputs!$C$33,0,1)))&gt;=1,1,0),0)</f>
        <v>0</v>
      </c>
      <c r="V25" s="11"/>
    </row>
    <row r="26" spans="5:22" x14ac:dyDescent="0.25">
      <c r="E26" s="7">
        <f>IF(E25&gt;=Inputs!$C$8,"",E25+1)</f>
        <v>44960</v>
      </c>
      <c r="G26" s="7">
        <f t="shared" si="0"/>
        <v>44960</v>
      </c>
      <c r="H26" s="9">
        <f t="shared" si="3"/>
        <v>29000</v>
      </c>
      <c r="I26" s="9">
        <f>IF(ISNUMBER(G26),MAX(O25,(Calculations!$B$6)),0)</f>
        <v>20000</v>
      </c>
      <c r="J26" s="9">
        <f>IFERROR(VLOOKUP(E26,Inputs!$E$13:$F$36,2,FALSE),0)</f>
        <v>0</v>
      </c>
      <c r="K26" s="9">
        <f>IF(T26=1,(H26+J26+I26)*Calculations!$B$9,(H26+J26+I26)*Calculations!$B$7)</f>
        <v>14.373333333333333</v>
      </c>
      <c r="L26" s="9">
        <f>IFERROR(-VLOOKUP(G26,Inputs!$I$13:$J$46,2,FALSE),0)</f>
        <v>0</v>
      </c>
      <c r="M26" s="9">
        <f t="shared" si="1"/>
        <v>29000</v>
      </c>
      <c r="O26" s="9">
        <f t="shared" si="4"/>
        <v>287.46666666666664</v>
      </c>
      <c r="S26" s="7">
        <f t="shared" si="2"/>
        <v>44960</v>
      </c>
      <c r="T26" s="9">
        <f>IF(ISNUMBER(S26),IF((IF(S26&lt;Inputs!$C$28,0,IF(S26&gt;Inputs!$C$29,0,1))+IF(S26&lt;Inputs!$C$32,0,IF(S26&gt;Inputs!$C$33,0,1)))&gt;=1,1,0),0)</f>
        <v>0</v>
      </c>
      <c r="V26" s="11"/>
    </row>
    <row r="27" spans="5:22" x14ac:dyDescent="0.25">
      <c r="E27" s="7">
        <f>IF(E26&gt;=Inputs!$C$8,"",E26+1)</f>
        <v>44961</v>
      </c>
      <c r="G27" s="7">
        <f t="shared" si="0"/>
        <v>44961</v>
      </c>
      <c r="H27" s="9">
        <f t="shared" si="3"/>
        <v>29000</v>
      </c>
      <c r="I27" s="9">
        <f>IF(ISNUMBER(G27),MAX(O26,(Calculations!$B$6)),0)</f>
        <v>20000</v>
      </c>
      <c r="J27" s="9">
        <f>IFERROR(VLOOKUP(E27,Inputs!$E$13:$F$36,2,FALSE),0)</f>
        <v>0</v>
      </c>
      <c r="K27" s="9">
        <f>IF(T27=1,(H27+J27+I27)*Calculations!$B$9,(H27+J27+I27)*Calculations!$B$7)</f>
        <v>14.373333333333333</v>
      </c>
      <c r="L27" s="9">
        <f>IFERROR(-VLOOKUP(G27,Inputs!$I$13:$J$46,2,FALSE),0)</f>
        <v>0</v>
      </c>
      <c r="M27" s="9">
        <f t="shared" si="1"/>
        <v>29000</v>
      </c>
      <c r="O27" s="9">
        <f t="shared" si="4"/>
        <v>301.83999999999997</v>
      </c>
      <c r="S27" s="7">
        <f t="shared" si="2"/>
        <v>44961</v>
      </c>
      <c r="T27" s="9">
        <f>IF(ISNUMBER(S27),IF((IF(S27&lt;Inputs!$C$28,0,IF(S27&gt;Inputs!$C$29,0,1))+IF(S27&lt;Inputs!$C$32,0,IF(S27&gt;Inputs!$C$33,0,1)))&gt;=1,1,0),0)</f>
        <v>0</v>
      </c>
      <c r="V27" s="11"/>
    </row>
    <row r="28" spans="5:22" x14ac:dyDescent="0.25">
      <c r="E28" s="7">
        <f>IF(E27&gt;=Inputs!$C$8,"",E27+1)</f>
        <v>44962</v>
      </c>
      <c r="G28" s="7">
        <f t="shared" si="0"/>
        <v>44962</v>
      </c>
      <c r="H28" s="9">
        <f t="shared" si="3"/>
        <v>29000</v>
      </c>
      <c r="I28" s="9">
        <f>IF(ISNUMBER(G28),MAX(O27,(Calculations!$B$6)),0)</f>
        <v>20000</v>
      </c>
      <c r="J28" s="9">
        <f>IFERROR(VLOOKUP(E28,Inputs!$E$13:$F$36,2,FALSE),0)</f>
        <v>0</v>
      </c>
      <c r="K28" s="9">
        <f>IF(T28=1,(H28+J28+I28)*Calculations!$B$9,(H28+J28+I28)*Calculations!$B$7)</f>
        <v>14.373333333333333</v>
      </c>
      <c r="L28" s="9">
        <f>IFERROR(-VLOOKUP(G28,Inputs!$I$13:$J$46,2,FALSE),0)</f>
        <v>0</v>
      </c>
      <c r="M28" s="9">
        <f t="shared" si="1"/>
        <v>29000</v>
      </c>
      <c r="O28" s="9">
        <f t="shared" si="4"/>
        <v>316.21333333333331</v>
      </c>
      <c r="S28" s="7">
        <f t="shared" si="2"/>
        <v>44962</v>
      </c>
      <c r="T28" s="9">
        <f>IF(ISNUMBER(S28),IF((IF(S28&lt;Inputs!$C$28,0,IF(S28&gt;Inputs!$C$29,0,1))+IF(S28&lt;Inputs!$C$32,0,IF(S28&gt;Inputs!$C$33,0,1)))&gt;=1,1,0),0)</f>
        <v>0</v>
      </c>
      <c r="V28" s="11"/>
    </row>
    <row r="29" spans="5:22" x14ac:dyDescent="0.25">
      <c r="E29" s="7">
        <f>IF(E28&gt;=Inputs!$C$8,"",E28+1)</f>
        <v>44963</v>
      </c>
      <c r="G29" s="7">
        <f t="shared" si="0"/>
        <v>44963</v>
      </c>
      <c r="H29" s="9">
        <f t="shared" si="3"/>
        <v>29000</v>
      </c>
      <c r="I29" s="9">
        <f>IF(ISNUMBER(G29),MAX(O28,(Calculations!$B$6)),0)</f>
        <v>20000</v>
      </c>
      <c r="J29" s="9">
        <f>IFERROR(VLOOKUP(E29,Inputs!$E$13:$F$36,2,FALSE),0)</f>
        <v>0</v>
      </c>
      <c r="K29" s="9">
        <f>IF(T29=1,(H29+J29+I29)*Calculations!$B$9,(H29+J29+I29)*Calculations!$B$7)</f>
        <v>14.373333333333333</v>
      </c>
      <c r="L29" s="9">
        <f>IFERROR(-VLOOKUP(G29,Inputs!$I$13:$J$46,2,FALSE),0)</f>
        <v>0</v>
      </c>
      <c r="M29" s="9">
        <f t="shared" si="1"/>
        <v>29000</v>
      </c>
      <c r="O29" s="9">
        <f t="shared" si="4"/>
        <v>330.58666666666664</v>
      </c>
      <c r="S29" s="7">
        <f t="shared" si="2"/>
        <v>44963</v>
      </c>
      <c r="T29" s="9">
        <f>IF(ISNUMBER(S29),IF((IF(S29&lt;Inputs!$C$28,0,IF(S29&gt;Inputs!$C$29,0,1))+IF(S29&lt;Inputs!$C$32,0,IF(S29&gt;Inputs!$C$33,0,1)))&gt;=1,1,0),0)</f>
        <v>0</v>
      </c>
      <c r="V29" s="11"/>
    </row>
    <row r="30" spans="5:22" x14ac:dyDescent="0.25">
      <c r="E30" s="7">
        <f>IF(E29&gt;=Inputs!$C$8,"",E29+1)</f>
        <v>44964</v>
      </c>
      <c r="G30" s="7">
        <f t="shared" si="0"/>
        <v>44964</v>
      </c>
      <c r="H30" s="9">
        <f t="shared" si="3"/>
        <v>29000</v>
      </c>
      <c r="I30" s="9">
        <f>IF(ISNUMBER(G30),MAX(O29,(Calculations!$B$6)),0)</f>
        <v>20000</v>
      </c>
      <c r="J30" s="9">
        <f>IFERROR(VLOOKUP(E30,Inputs!$E$13:$F$36,2,FALSE),0)</f>
        <v>0</v>
      </c>
      <c r="K30" s="9">
        <f>IF(T30=1,(H30+J30+I30)*Calculations!$B$9,(H30+J30+I30)*Calculations!$B$7)</f>
        <v>14.373333333333333</v>
      </c>
      <c r="L30" s="9">
        <f>IFERROR(-VLOOKUP(G30,Inputs!$I$13:$J$46,2,FALSE),0)</f>
        <v>0</v>
      </c>
      <c r="M30" s="9">
        <f t="shared" si="1"/>
        <v>29000</v>
      </c>
      <c r="O30" s="9">
        <f t="shared" si="4"/>
        <v>344.96</v>
      </c>
      <c r="S30" s="7">
        <f t="shared" si="2"/>
        <v>44964</v>
      </c>
      <c r="T30" s="9">
        <f>IF(ISNUMBER(S30),IF((IF(S30&lt;Inputs!$C$28,0,IF(S30&gt;Inputs!$C$29,0,1))+IF(S30&lt;Inputs!$C$32,0,IF(S30&gt;Inputs!$C$33,0,1)))&gt;=1,1,0),0)</f>
        <v>0</v>
      </c>
      <c r="V30" s="11"/>
    </row>
    <row r="31" spans="5:22" x14ac:dyDescent="0.25">
      <c r="E31" s="7">
        <f>IF(E30&gt;=Inputs!$C$8,"",E30+1)</f>
        <v>44965</v>
      </c>
      <c r="G31" s="7">
        <f t="shared" si="0"/>
        <v>44965</v>
      </c>
      <c r="H31" s="9">
        <f t="shared" si="3"/>
        <v>29000</v>
      </c>
      <c r="I31" s="9">
        <f>IF(ISNUMBER(G31),MAX(O30,(Calculations!$B$6)),0)</f>
        <v>20000</v>
      </c>
      <c r="J31" s="9">
        <f>IFERROR(VLOOKUP(E31,Inputs!$E$13:$F$36,2,FALSE),0)</f>
        <v>0</v>
      </c>
      <c r="K31" s="9">
        <f>IF(T31=1,(H31+J31+I31)*Calculations!$B$9,(H31+J31+I31)*Calculations!$B$7)</f>
        <v>14.373333333333333</v>
      </c>
      <c r="L31" s="9">
        <f>IFERROR(-VLOOKUP(G31,Inputs!$I$13:$J$46,2,FALSE),0)</f>
        <v>0</v>
      </c>
      <c r="M31" s="9">
        <f t="shared" si="1"/>
        <v>29000</v>
      </c>
      <c r="O31" s="9">
        <f t="shared" si="4"/>
        <v>359.33333333333331</v>
      </c>
      <c r="S31" s="7">
        <f t="shared" si="2"/>
        <v>44965</v>
      </c>
      <c r="T31" s="9">
        <f>IF(ISNUMBER(S31),IF((IF(S31&lt;Inputs!$C$28,0,IF(S31&gt;Inputs!$C$29,0,1))+IF(S31&lt;Inputs!$C$32,0,IF(S31&gt;Inputs!$C$33,0,1)))&gt;=1,1,0),0)</f>
        <v>0</v>
      </c>
      <c r="V31" s="11"/>
    </row>
    <row r="32" spans="5:22" x14ac:dyDescent="0.25">
      <c r="E32" s="7">
        <f>IF(E31&gt;=Inputs!$C$8,"",E31+1)</f>
        <v>44966</v>
      </c>
      <c r="G32" s="7">
        <f t="shared" si="0"/>
        <v>44966</v>
      </c>
      <c r="H32" s="9">
        <f t="shared" si="3"/>
        <v>29000</v>
      </c>
      <c r="I32" s="9">
        <f>IF(ISNUMBER(G32),MAX(O31,(Calculations!$B$6)),0)</f>
        <v>20000</v>
      </c>
      <c r="J32" s="9">
        <f>IFERROR(VLOOKUP(E32,Inputs!$E$13:$F$36,2,FALSE),0)</f>
        <v>0</v>
      </c>
      <c r="K32" s="9">
        <f>IF(T32=1,(H32+J32+I32)*Calculations!$B$9,(H32+J32+I32)*Calculations!$B$7)</f>
        <v>14.373333333333333</v>
      </c>
      <c r="L32" s="9">
        <f>IFERROR(-VLOOKUP(G32,Inputs!$I$13:$J$46,2,FALSE),0)</f>
        <v>0</v>
      </c>
      <c r="M32" s="9">
        <f t="shared" si="1"/>
        <v>29000</v>
      </c>
      <c r="O32" s="9">
        <f t="shared" si="4"/>
        <v>373.70666666666665</v>
      </c>
      <c r="S32" s="7">
        <f t="shared" si="2"/>
        <v>44966</v>
      </c>
      <c r="T32" s="9">
        <f>IF(ISNUMBER(S32),IF((IF(S32&lt;Inputs!$C$28,0,IF(S32&gt;Inputs!$C$29,0,1))+IF(S32&lt;Inputs!$C$32,0,IF(S32&gt;Inputs!$C$33,0,1)))&gt;=1,1,0),0)</f>
        <v>0</v>
      </c>
      <c r="V32" s="11"/>
    </row>
    <row r="33" spans="5:22" x14ac:dyDescent="0.25">
      <c r="E33" s="7">
        <f>IF(E32&gt;=Inputs!$C$8,"",E32+1)</f>
        <v>44967</v>
      </c>
      <c r="G33" s="7">
        <f t="shared" si="0"/>
        <v>44967</v>
      </c>
      <c r="H33" s="9">
        <f t="shared" si="3"/>
        <v>29000</v>
      </c>
      <c r="I33" s="9">
        <f>IF(ISNUMBER(G33),MAX(O32,(Calculations!$B$6)),0)</f>
        <v>20000</v>
      </c>
      <c r="J33" s="9">
        <f>IFERROR(VLOOKUP(E33,Inputs!$E$13:$F$36,2,FALSE),0)</f>
        <v>0</v>
      </c>
      <c r="K33" s="9">
        <f>IF(T33=1,(H33+J33+I33)*Calculations!$B$9,(H33+J33+I33)*Calculations!$B$7)</f>
        <v>14.373333333333333</v>
      </c>
      <c r="L33" s="9">
        <f>IFERROR(-VLOOKUP(G33,Inputs!$I$13:$J$46,2,FALSE),0)</f>
        <v>0</v>
      </c>
      <c r="M33" s="9">
        <f t="shared" si="1"/>
        <v>29000</v>
      </c>
      <c r="O33" s="9">
        <f t="shared" si="4"/>
        <v>388.08</v>
      </c>
      <c r="S33" s="7">
        <f t="shared" si="2"/>
        <v>44967</v>
      </c>
      <c r="T33" s="9">
        <f>IF(ISNUMBER(S33),IF((IF(S33&lt;Inputs!$C$28,0,IF(S33&gt;Inputs!$C$29,0,1))+IF(S33&lt;Inputs!$C$32,0,IF(S33&gt;Inputs!$C$33,0,1)))&gt;=1,1,0),0)</f>
        <v>0</v>
      </c>
      <c r="V33" s="11"/>
    </row>
    <row r="34" spans="5:22" x14ac:dyDescent="0.25">
      <c r="E34" s="7">
        <f>IF(E33&gt;=Inputs!$C$8,"",E33+1)</f>
        <v>44968</v>
      </c>
      <c r="G34" s="7">
        <f t="shared" si="0"/>
        <v>44968</v>
      </c>
      <c r="H34" s="9">
        <f t="shared" si="3"/>
        <v>29000</v>
      </c>
      <c r="I34" s="9">
        <f>IF(ISNUMBER(G34),MAX(O33,(Calculations!$B$6)),0)</f>
        <v>20000</v>
      </c>
      <c r="J34" s="9">
        <f>IFERROR(VLOOKUP(E34,Inputs!$E$13:$F$36,2,FALSE),0)</f>
        <v>0</v>
      </c>
      <c r="K34" s="9">
        <f>IF(T34=1,(H34+J34+I34)*Calculations!$B$9,(H34+J34+I34)*Calculations!$B$7)</f>
        <v>14.373333333333333</v>
      </c>
      <c r="L34" s="9">
        <f>IFERROR(-VLOOKUP(G34,Inputs!$I$13:$J$46,2,FALSE),0)</f>
        <v>0</v>
      </c>
      <c r="M34" s="9">
        <f t="shared" si="1"/>
        <v>29000</v>
      </c>
      <c r="O34" s="9">
        <f t="shared" si="4"/>
        <v>402.45333333333332</v>
      </c>
      <c r="S34" s="7">
        <f t="shared" si="2"/>
        <v>44968</v>
      </c>
      <c r="T34" s="9">
        <f>IF(ISNUMBER(S34),IF((IF(S34&lt;Inputs!$C$28,0,IF(S34&gt;Inputs!$C$29,0,1))+IF(S34&lt;Inputs!$C$32,0,IF(S34&gt;Inputs!$C$33,0,1)))&gt;=1,1,0),0)</f>
        <v>0</v>
      </c>
      <c r="V34" s="11"/>
    </row>
    <row r="35" spans="5:22" x14ac:dyDescent="0.25">
      <c r="E35" s="7">
        <f>IF(E34&gt;=Inputs!$C$8,"",E34+1)</f>
        <v>44969</v>
      </c>
      <c r="G35" s="7">
        <f t="shared" si="0"/>
        <v>44969</v>
      </c>
      <c r="H35" s="9">
        <f t="shared" si="3"/>
        <v>29000</v>
      </c>
      <c r="I35" s="9">
        <f>IF(ISNUMBER(G35),MAX(O34,(Calculations!$B$6)),0)</f>
        <v>20000</v>
      </c>
      <c r="J35" s="9">
        <f>IFERROR(VLOOKUP(E35,Inputs!$E$13:$F$36,2,FALSE),0)</f>
        <v>0</v>
      </c>
      <c r="K35" s="9">
        <f>IF(T35=1,(H35+J35+I35)*Calculations!$B$9,(H35+J35+I35)*Calculations!$B$7)</f>
        <v>14.373333333333333</v>
      </c>
      <c r="L35" s="9">
        <f>IFERROR(-VLOOKUP(G35,Inputs!$I$13:$J$46,2,FALSE),0)</f>
        <v>0</v>
      </c>
      <c r="M35" s="9">
        <f t="shared" si="1"/>
        <v>29000</v>
      </c>
      <c r="O35" s="9">
        <f t="shared" si="4"/>
        <v>416.82666666666665</v>
      </c>
      <c r="S35" s="7">
        <f t="shared" si="2"/>
        <v>44969</v>
      </c>
      <c r="T35" s="9">
        <f>IF(ISNUMBER(S35),IF((IF(S35&lt;Inputs!$C$28,0,IF(S35&gt;Inputs!$C$29,0,1))+IF(S35&lt;Inputs!$C$32,0,IF(S35&gt;Inputs!$C$33,0,1)))&gt;=1,1,0),0)</f>
        <v>0</v>
      </c>
      <c r="V35" s="11"/>
    </row>
    <row r="36" spans="5:22" x14ac:dyDescent="0.25">
      <c r="E36" s="7">
        <f>IF(E35&gt;=Inputs!$C$8,"",E35+1)</f>
        <v>44970</v>
      </c>
      <c r="G36" s="7">
        <f t="shared" si="0"/>
        <v>44970</v>
      </c>
      <c r="H36" s="9">
        <f t="shared" si="3"/>
        <v>29000</v>
      </c>
      <c r="I36" s="9">
        <f>IF(ISNUMBER(G36),MAX(O35,(Calculations!$B$6)),0)</f>
        <v>20000</v>
      </c>
      <c r="J36" s="9">
        <f>IFERROR(VLOOKUP(E36,Inputs!$E$13:$F$36,2,FALSE),0)</f>
        <v>0</v>
      </c>
      <c r="K36" s="9">
        <f>IF(T36=1,(H36+J36+I36)*Calculations!$B$9,(H36+J36+I36)*Calculations!$B$7)</f>
        <v>14.373333333333333</v>
      </c>
      <c r="L36" s="9">
        <f>IFERROR(-VLOOKUP(G36,Inputs!$I$13:$J$46,2,FALSE),0)</f>
        <v>0</v>
      </c>
      <c r="M36" s="9">
        <f t="shared" si="1"/>
        <v>29000</v>
      </c>
      <c r="O36" s="9">
        <f t="shared" si="4"/>
        <v>431.2</v>
      </c>
      <c r="S36" s="7">
        <f t="shared" si="2"/>
        <v>44970</v>
      </c>
      <c r="T36" s="9">
        <f>IF(ISNUMBER(S36),IF((IF(S36&lt;Inputs!$C$28,0,IF(S36&gt;Inputs!$C$29,0,1))+IF(S36&lt;Inputs!$C$32,0,IF(S36&gt;Inputs!$C$33,0,1)))&gt;=1,1,0),0)</f>
        <v>0</v>
      </c>
      <c r="V36" s="11"/>
    </row>
    <row r="37" spans="5:22" x14ac:dyDescent="0.25">
      <c r="E37" s="7">
        <f>IF(E36&gt;=Inputs!$C$8,"",E36+1)</f>
        <v>44971</v>
      </c>
      <c r="G37" s="7">
        <f t="shared" si="0"/>
        <v>44971</v>
      </c>
      <c r="H37" s="9">
        <f t="shared" si="3"/>
        <v>29000</v>
      </c>
      <c r="I37" s="9">
        <f>IF(ISNUMBER(G37),MAX(O36,(Calculations!$B$6)),0)</f>
        <v>20000</v>
      </c>
      <c r="J37" s="9">
        <f>IFERROR(VLOOKUP(E37,Inputs!$E$13:$F$36,2,FALSE),0)</f>
        <v>25000</v>
      </c>
      <c r="K37" s="9">
        <f>IF(T37=1,(H37+J37+I37)*Calculations!$B$9,(H37+J37+I37)*Calculations!$B$7)</f>
        <v>21.706666666666667</v>
      </c>
      <c r="L37" s="9">
        <f>IFERROR(-VLOOKUP(G37,Inputs!$I$13:$J$46,2,FALSE),0)</f>
        <v>0</v>
      </c>
      <c r="M37" s="9">
        <f t="shared" si="1"/>
        <v>54000</v>
      </c>
      <c r="O37" s="9">
        <f t="shared" si="4"/>
        <v>452.90666666666664</v>
      </c>
      <c r="S37" s="7">
        <f t="shared" si="2"/>
        <v>44971</v>
      </c>
      <c r="T37" s="9">
        <f>IF(ISNUMBER(S37),IF((IF(S37&lt;Inputs!$C$28,0,IF(S37&gt;Inputs!$C$29,0,1))+IF(S37&lt;Inputs!$C$32,0,IF(S37&gt;Inputs!$C$33,0,1)))&gt;=1,1,0),0)</f>
        <v>0</v>
      </c>
      <c r="V37" s="11"/>
    </row>
    <row r="38" spans="5:22" x14ac:dyDescent="0.25">
      <c r="E38" s="7">
        <f>IF(E37&gt;=Inputs!$C$8,"",E37+1)</f>
        <v>44972</v>
      </c>
      <c r="G38" s="7">
        <f t="shared" si="0"/>
        <v>44972</v>
      </c>
      <c r="H38" s="9">
        <f t="shared" si="3"/>
        <v>54000</v>
      </c>
      <c r="I38" s="9">
        <f>IF(ISNUMBER(G38),MAX(O37,(Calculations!$B$6)),0)</f>
        <v>20000</v>
      </c>
      <c r="J38" s="9">
        <f>IFERROR(VLOOKUP(E38,Inputs!$E$13:$F$36,2,FALSE),0)</f>
        <v>0</v>
      </c>
      <c r="K38" s="9">
        <f>IF(T38=1,(H38+J38+I38)*Calculations!$B$9,(H38+J38+I38)*Calculations!$B$7)</f>
        <v>21.706666666666667</v>
      </c>
      <c r="L38" s="9">
        <f>IFERROR(-VLOOKUP(G38,Inputs!$I$13:$J$46,2,FALSE),0)</f>
        <v>0</v>
      </c>
      <c r="M38" s="9">
        <f t="shared" si="1"/>
        <v>54000</v>
      </c>
      <c r="O38" s="9">
        <f t="shared" si="4"/>
        <v>474.61333333333329</v>
      </c>
      <c r="S38" s="7">
        <f t="shared" si="2"/>
        <v>44972</v>
      </c>
      <c r="T38" s="9">
        <f>IF(ISNUMBER(S38),IF((IF(S38&lt;Inputs!$C$28,0,IF(S38&gt;Inputs!$C$29,0,1))+IF(S38&lt;Inputs!$C$32,0,IF(S38&gt;Inputs!$C$33,0,1)))&gt;=1,1,0),0)</f>
        <v>0</v>
      </c>
      <c r="V38" s="11"/>
    </row>
    <row r="39" spans="5:22" x14ac:dyDescent="0.25">
      <c r="E39" s="7">
        <f>IF(E38&gt;=Inputs!$C$8,"",E38+1)</f>
        <v>44973</v>
      </c>
      <c r="G39" s="7">
        <f t="shared" si="0"/>
        <v>44973</v>
      </c>
      <c r="H39" s="9">
        <f t="shared" si="3"/>
        <v>54000</v>
      </c>
      <c r="I39" s="9">
        <f>IF(ISNUMBER(G39),MAX(O38,(Calculations!$B$6)),0)</f>
        <v>20000</v>
      </c>
      <c r="J39" s="9">
        <f>IFERROR(VLOOKUP(E39,Inputs!$E$13:$F$36,2,FALSE),0)</f>
        <v>0</v>
      </c>
      <c r="K39" s="9">
        <f>IF(T39=1,(H39+J39+I39)*Calculations!$B$9,(H39+J39+I39)*Calculations!$B$7)</f>
        <v>21.706666666666667</v>
      </c>
      <c r="L39" s="9">
        <f>IFERROR(-VLOOKUP(G39,Inputs!$I$13:$J$46,2,FALSE),0)</f>
        <v>0</v>
      </c>
      <c r="M39" s="9">
        <f t="shared" si="1"/>
        <v>54000</v>
      </c>
      <c r="O39" s="9">
        <f t="shared" si="4"/>
        <v>496.31999999999994</v>
      </c>
      <c r="S39" s="7">
        <f t="shared" si="2"/>
        <v>44973</v>
      </c>
      <c r="T39" s="9">
        <f>IF(ISNUMBER(S39),IF((IF(S39&lt;Inputs!$C$28,0,IF(S39&gt;Inputs!$C$29,0,1))+IF(S39&lt;Inputs!$C$32,0,IF(S39&gt;Inputs!$C$33,0,1)))&gt;=1,1,0),0)</f>
        <v>0</v>
      </c>
      <c r="V39" s="11"/>
    </row>
    <row r="40" spans="5:22" x14ac:dyDescent="0.25">
      <c r="E40" s="7">
        <f>IF(E39&gt;=Inputs!$C$8,"",E39+1)</f>
        <v>44974</v>
      </c>
      <c r="G40" s="7">
        <f t="shared" si="0"/>
        <v>44974</v>
      </c>
      <c r="H40" s="9">
        <f t="shared" si="3"/>
        <v>54000</v>
      </c>
      <c r="I40" s="9">
        <f>IF(ISNUMBER(G40),MAX(O39,(Calculations!$B$6)),0)</f>
        <v>20000</v>
      </c>
      <c r="J40" s="9">
        <f>IFERROR(VLOOKUP(E40,Inputs!$E$13:$F$36,2,FALSE),0)</f>
        <v>0</v>
      </c>
      <c r="K40" s="9">
        <f>IF(T40=1,(H40+J40+I40)*Calculations!$B$9,(H40+J40+I40)*Calculations!$B$7)</f>
        <v>21.706666666666667</v>
      </c>
      <c r="L40" s="9">
        <f>IFERROR(-VLOOKUP(G40,Inputs!$I$13:$J$46,2,FALSE),0)</f>
        <v>0</v>
      </c>
      <c r="M40" s="9">
        <f t="shared" si="1"/>
        <v>54000</v>
      </c>
      <c r="O40" s="9">
        <f t="shared" si="4"/>
        <v>518.02666666666664</v>
      </c>
      <c r="S40" s="7">
        <f t="shared" si="2"/>
        <v>44974</v>
      </c>
      <c r="T40" s="9">
        <f>IF(ISNUMBER(S40),IF((IF(S40&lt;Inputs!$C$28,0,IF(S40&gt;Inputs!$C$29,0,1))+IF(S40&lt;Inputs!$C$32,0,IF(S40&gt;Inputs!$C$33,0,1)))&gt;=1,1,0),0)</f>
        <v>0</v>
      </c>
      <c r="V40" s="11"/>
    </row>
    <row r="41" spans="5:22" x14ac:dyDescent="0.25">
      <c r="E41" s="7">
        <f>IF(E40&gt;=Inputs!$C$8,"",E40+1)</f>
        <v>44975</v>
      </c>
      <c r="G41" s="7">
        <f t="shared" si="0"/>
        <v>44975</v>
      </c>
      <c r="H41" s="9">
        <f t="shared" si="3"/>
        <v>54000</v>
      </c>
      <c r="I41" s="9">
        <f>IF(ISNUMBER(G41),MAX(O40,(Calculations!$B$6)),0)</f>
        <v>20000</v>
      </c>
      <c r="J41" s="9">
        <f>IFERROR(VLOOKUP(E41,Inputs!$E$13:$F$36,2,FALSE),0)</f>
        <v>0</v>
      </c>
      <c r="K41" s="9">
        <f>IF(T41=1,(H41+J41+I41)*Calculations!$B$9,(H41+J41+I41)*Calculations!$B$7)</f>
        <v>21.706666666666667</v>
      </c>
      <c r="L41" s="9">
        <f>IFERROR(-VLOOKUP(G41,Inputs!$I$13:$J$46,2,FALSE),0)</f>
        <v>0</v>
      </c>
      <c r="M41" s="9">
        <f t="shared" si="1"/>
        <v>54000</v>
      </c>
      <c r="O41" s="9">
        <f t="shared" si="4"/>
        <v>539.73333333333335</v>
      </c>
      <c r="S41" s="7">
        <f t="shared" si="2"/>
        <v>44975</v>
      </c>
      <c r="T41" s="9">
        <f>IF(ISNUMBER(S41),IF((IF(S41&lt;Inputs!$C$28,0,IF(S41&gt;Inputs!$C$29,0,1))+IF(S41&lt;Inputs!$C$32,0,IF(S41&gt;Inputs!$C$33,0,1)))&gt;=1,1,0),0)</f>
        <v>0</v>
      </c>
      <c r="V41" s="11"/>
    </row>
    <row r="42" spans="5:22" x14ac:dyDescent="0.25">
      <c r="E42" s="7">
        <f>IF(E41&gt;=Inputs!$C$8,"",E41+1)</f>
        <v>44976</v>
      </c>
      <c r="G42" s="7">
        <f t="shared" si="0"/>
        <v>44976</v>
      </c>
      <c r="H42" s="9">
        <f t="shared" si="3"/>
        <v>54000</v>
      </c>
      <c r="I42" s="9">
        <f>IF(ISNUMBER(G42),MAX(O41,(Calculations!$B$6)),0)</f>
        <v>20000</v>
      </c>
      <c r="J42" s="9">
        <f>IFERROR(VLOOKUP(E42,Inputs!$E$13:$F$36,2,FALSE),0)</f>
        <v>0</v>
      </c>
      <c r="K42" s="9">
        <f>IF(T42=1,(H42+J42+I42)*Calculations!$B$9,(H42+J42+I42)*Calculations!$B$7)</f>
        <v>21.706666666666667</v>
      </c>
      <c r="L42" s="9">
        <f>IFERROR(-VLOOKUP(G42,Inputs!$I$13:$J$46,2,FALSE),0)</f>
        <v>0</v>
      </c>
      <c r="M42" s="9">
        <f t="shared" si="1"/>
        <v>54000</v>
      </c>
      <c r="O42" s="9">
        <f t="shared" si="4"/>
        <v>561.44000000000005</v>
      </c>
      <c r="S42" s="7">
        <f t="shared" si="2"/>
        <v>44976</v>
      </c>
      <c r="T42" s="9">
        <f>IF(ISNUMBER(S42),IF((IF(S42&lt;Inputs!$C$28,0,IF(S42&gt;Inputs!$C$29,0,1))+IF(S42&lt;Inputs!$C$32,0,IF(S42&gt;Inputs!$C$33,0,1)))&gt;=1,1,0),0)</f>
        <v>0</v>
      </c>
      <c r="V42" s="11"/>
    </row>
    <row r="43" spans="5:22" x14ac:dyDescent="0.25">
      <c r="E43" s="7">
        <f>IF(E42&gt;=Inputs!$C$8,"",E42+1)</f>
        <v>44977</v>
      </c>
      <c r="G43" s="7">
        <f t="shared" si="0"/>
        <v>44977</v>
      </c>
      <c r="H43" s="9">
        <f t="shared" si="3"/>
        <v>54000</v>
      </c>
      <c r="I43" s="9">
        <f>IF(ISNUMBER(G43),MAX(O42,(Calculations!$B$6)),0)</f>
        <v>20000</v>
      </c>
      <c r="J43" s="9">
        <f>IFERROR(VLOOKUP(E43,Inputs!$E$13:$F$36,2,FALSE),0)</f>
        <v>0</v>
      </c>
      <c r="K43" s="9">
        <f>IF(T43=1,(H43+J43+I43)*Calculations!$B$9,(H43+J43+I43)*Calculations!$B$7)</f>
        <v>21.706666666666667</v>
      </c>
      <c r="L43" s="9">
        <f>IFERROR(-VLOOKUP(G43,Inputs!$I$13:$J$46,2,FALSE),0)</f>
        <v>0</v>
      </c>
      <c r="M43" s="9">
        <f t="shared" si="1"/>
        <v>54000</v>
      </c>
      <c r="O43" s="9">
        <f t="shared" si="4"/>
        <v>583.14666666666676</v>
      </c>
      <c r="S43" s="7">
        <f t="shared" si="2"/>
        <v>44977</v>
      </c>
      <c r="T43" s="9">
        <f>IF(ISNUMBER(S43),IF((IF(S43&lt;Inputs!$C$28,0,IF(S43&gt;Inputs!$C$29,0,1))+IF(S43&lt;Inputs!$C$32,0,IF(S43&gt;Inputs!$C$33,0,1)))&gt;=1,1,0),0)</f>
        <v>0</v>
      </c>
      <c r="V43" s="11"/>
    </row>
    <row r="44" spans="5:22" x14ac:dyDescent="0.25">
      <c r="E44" s="7">
        <f>IF(E43&gt;=Inputs!$C$8,"",E43+1)</f>
        <v>44978</v>
      </c>
      <c r="G44" s="7">
        <f t="shared" si="0"/>
        <v>44978</v>
      </c>
      <c r="H44" s="9">
        <f t="shared" si="3"/>
        <v>54000</v>
      </c>
      <c r="I44" s="9">
        <f>IF(ISNUMBER(G44),MAX(O43,(Calculations!$B$6)),0)</f>
        <v>20000</v>
      </c>
      <c r="J44" s="9">
        <f>IFERROR(VLOOKUP(E44,Inputs!$E$13:$F$36,2,FALSE),0)</f>
        <v>0</v>
      </c>
      <c r="K44" s="9">
        <f>IF(T44=1,(H44+J44+I44)*Calculations!$B$9,(H44+J44+I44)*Calculations!$B$7)</f>
        <v>21.706666666666667</v>
      </c>
      <c r="L44" s="9">
        <f>IFERROR(-VLOOKUP(G44,Inputs!$I$13:$J$46,2,FALSE),0)</f>
        <v>0</v>
      </c>
      <c r="M44" s="9">
        <f t="shared" si="1"/>
        <v>54000</v>
      </c>
      <c r="O44" s="9">
        <f t="shared" si="4"/>
        <v>604.85333333333347</v>
      </c>
      <c r="S44" s="7">
        <f t="shared" si="2"/>
        <v>44978</v>
      </c>
      <c r="T44" s="9">
        <f>IF(ISNUMBER(S44),IF((IF(S44&lt;Inputs!$C$28,0,IF(S44&gt;Inputs!$C$29,0,1))+IF(S44&lt;Inputs!$C$32,0,IF(S44&gt;Inputs!$C$33,0,1)))&gt;=1,1,0),0)</f>
        <v>0</v>
      </c>
      <c r="V44" s="11"/>
    </row>
    <row r="45" spans="5:22" x14ac:dyDescent="0.25">
      <c r="E45" s="7">
        <f>IF(E44&gt;=Inputs!$C$8,"",E44+1)</f>
        <v>44979</v>
      </c>
      <c r="G45" s="7">
        <f t="shared" si="0"/>
        <v>44979</v>
      </c>
      <c r="H45" s="9">
        <f t="shared" si="3"/>
        <v>54000</v>
      </c>
      <c r="I45" s="9">
        <f>IF(ISNUMBER(G45),MAX(O44,(Calculations!$B$6)),0)</f>
        <v>20000</v>
      </c>
      <c r="J45" s="9">
        <f>IFERROR(VLOOKUP(E45,Inputs!$E$13:$F$36,2,FALSE),0)</f>
        <v>0</v>
      </c>
      <c r="K45" s="9">
        <f>IF(T45=1,(H45+J45+I45)*Calculations!$B$9,(H45+J45+I45)*Calculations!$B$7)</f>
        <v>21.706666666666667</v>
      </c>
      <c r="L45" s="9">
        <f>IFERROR(-VLOOKUP(G45,Inputs!$I$13:$J$46,2,FALSE),0)</f>
        <v>0</v>
      </c>
      <c r="M45" s="9">
        <f t="shared" si="1"/>
        <v>54000</v>
      </c>
      <c r="O45" s="9">
        <f t="shared" si="4"/>
        <v>626.56000000000017</v>
      </c>
      <c r="S45" s="7">
        <f t="shared" si="2"/>
        <v>44979</v>
      </c>
      <c r="T45" s="9">
        <f>IF(ISNUMBER(S45),IF((IF(S45&lt;Inputs!$C$28,0,IF(S45&gt;Inputs!$C$29,0,1))+IF(S45&lt;Inputs!$C$32,0,IF(S45&gt;Inputs!$C$33,0,1)))&gt;=1,1,0),0)</f>
        <v>0</v>
      </c>
      <c r="V45" s="11"/>
    </row>
    <row r="46" spans="5:22" x14ac:dyDescent="0.25">
      <c r="E46" s="7">
        <f>IF(E45&gt;=Inputs!$C$8,"",E45+1)</f>
        <v>44980</v>
      </c>
      <c r="G46" s="7">
        <f t="shared" si="0"/>
        <v>44980</v>
      </c>
      <c r="H46" s="9">
        <f t="shared" si="3"/>
        <v>54000</v>
      </c>
      <c r="I46" s="9">
        <f>IF(ISNUMBER(G46),MAX(O45,(Calculations!$B$6)),0)</f>
        <v>20000</v>
      </c>
      <c r="J46" s="9">
        <f>IFERROR(VLOOKUP(E46,Inputs!$E$13:$F$36,2,FALSE),0)</f>
        <v>0</v>
      </c>
      <c r="K46" s="9">
        <f>IF(T46=1,(H46+J46+I46)*Calculations!$B$9,(H46+J46+I46)*Calculations!$B$7)</f>
        <v>21.706666666666667</v>
      </c>
      <c r="L46" s="9">
        <f>IFERROR(-VLOOKUP(G46,Inputs!$I$13:$J$46,2,FALSE),0)</f>
        <v>0</v>
      </c>
      <c r="M46" s="9">
        <f t="shared" si="1"/>
        <v>54000</v>
      </c>
      <c r="O46" s="9">
        <f t="shared" si="4"/>
        <v>648.26666666666688</v>
      </c>
      <c r="S46" s="7">
        <f t="shared" si="2"/>
        <v>44980</v>
      </c>
      <c r="T46" s="9">
        <f>IF(ISNUMBER(S46),IF((IF(S46&lt;Inputs!$C$28,0,IF(S46&gt;Inputs!$C$29,0,1))+IF(S46&lt;Inputs!$C$32,0,IF(S46&gt;Inputs!$C$33,0,1)))&gt;=1,1,0),0)</f>
        <v>0</v>
      </c>
      <c r="V46" s="11"/>
    </row>
    <row r="47" spans="5:22" x14ac:dyDescent="0.25">
      <c r="E47" s="7">
        <f>IF(E46&gt;=Inputs!$C$8,"",E46+1)</f>
        <v>44981</v>
      </c>
      <c r="G47" s="7">
        <f t="shared" si="0"/>
        <v>44981</v>
      </c>
      <c r="H47" s="9">
        <f t="shared" si="3"/>
        <v>54000</v>
      </c>
      <c r="I47" s="9">
        <f>IF(ISNUMBER(G47),MAX(O46,(Calculations!$B$6)),0)</f>
        <v>20000</v>
      </c>
      <c r="J47" s="9">
        <f>IFERROR(VLOOKUP(E47,Inputs!$E$13:$F$36,2,FALSE),0)</f>
        <v>0</v>
      </c>
      <c r="K47" s="9">
        <f>IF(T47=1,(H47+J47+I47)*Calculations!$B$9,(H47+J47+I47)*Calculations!$B$7)</f>
        <v>21.706666666666667</v>
      </c>
      <c r="L47" s="9">
        <f>IFERROR(-VLOOKUP(G47,Inputs!$I$13:$J$46,2,FALSE),0)</f>
        <v>0</v>
      </c>
      <c r="M47" s="9">
        <f t="shared" si="1"/>
        <v>54000</v>
      </c>
      <c r="O47" s="9">
        <f t="shared" si="4"/>
        <v>669.97333333333358</v>
      </c>
      <c r="S47" s="7">
        <f t="shared" si="2"/>
        <v>44981</v>
      </c>
      <c r="T47" s="9">
        <f>IF(ISNUMBER(S47),IF((IF(S47&lt;Inputs!$C$28,0,IF(S47&gt;Inputs!$C$29,0,1))+IF(S47&lt;Inputs!$C$32,0,IF(S47&gt;Inputs!$C$33,0,1)))&gt;=1,1,0),0)</f>
        <v>0</v>
      </c>
      <c r="V47" s="11"/>
    </row>
    <row r="48" spans="5:22" x14ac:dyDescent="0.25">
      <c r="E48" s="7">
        <f>IF(E47&gt;=Inputs!$C$8,"",E47+1)</f>
        <v>44982</v>
      </c>
      <c r="G48" s="7">
        <f t="shared" si="0"/>
        <v>44982</v>
      </c>
      <c r="H48" s="9">
        <f t="shared" si="3"/>
        <v>54000</v>
      </c>
      <c r="I48" s="9">
        <f>IF(ISNUMBER(G48),MAX(O47,(Calculations!$B$6)),0)</f>
        <v>20000</v>
      </c>
      <c r="J48" s="9">
        <f>IFERROR(VLOOKUP(E48,Inputs!$E$13:$F$36,2,FALSE),0)</f>
        <v>0</v>
      </c>
      <c r="K48" s="9">
        <f>IF(T48=1,(H48+J48+I48)*Calculations!$B$9,(H48+J48+I48)*Calculations!$B$7)</f>
        <v>21.706666666666667</v>
      </c>
      <c r="L48" s="9">
        <f>IFERROR(-VLOOKUP(G48,Inputs!$I$13:$J$46,2,FALSE),0)</f>
        <v>0</v>
      </c>
      <c r="M48" s="9">
        <f t="shared" si="1"/>
        <v>54000</v>
      </c>
      <c r="O48" s="9">
        <f t="shared" si="4"/>
        <v>691.68000000000029</v>
      </c>
      <c r="S48" s="7">
        <f t="shared" si="2"/>
        <v>44982</v>
      </c>
      <c r="T48" s="9">
        <f>IF(ISNUMBER(S48),IF((IF(S48&lt;Inputs!$C$28,0,IF(S48&gt;Inputs!$C$29,0,1))+IF(S48&lt;Inputs!$C$32,0,IF(S48&gt;Inputs!$C$33,0,1)))&gt;=1,1,0),0)</f>
        <v>0</v>
      </c>
      <c r="V48" s="11"/>
    </row>
    <row r="49" spans="5:22" x14ac:dyDescent="0.25">
      <c r="E49" s="7">
        <f>IF(E48&gt;=Inputs!$C$8,"",E48+1)</f>
        <v>44983</v>
      </c>
      <c r="G49" s="7">
        <f t="shared" si="0"/>
        <v>44983</v>
      </c>
      <c r="H49" s="9">
        <f t="shared" si="3"/>
        <v>54000</v>
      </c>
      <c r="I49" s="9">
        <f>IF(ISNUMBER(G49),MAX(O48,(Calculations!$B$6)),0)</f>
        <v>20000</v>
      </c>
      <c r="J49" s="9">
        <f>IFERROR(VLOOKUP(E49,Inputs!$E$13:$F$36,2,FALSE),0)</f>
        <v>0</v>
      </c>
      <c r="K49" s="9">
        <f>IF(T49=1,(H49+J49+I49)*Calculations!$B$9,(H49+J49+I49)*Calculations!$B$7)</f>
        <v>21.706666666666667</v>
      </c>
      <c r="L49" s="9">
        <f>IFERROR(-VLOOKUP(G49,Inputs!$I$13:$J$46,2,FALSE),0)</f>
        <v>0</v>
      </c>
      <c r="M49" s="9">
        <f t="shared" si="1"/>
        <v>54000</v>
      </c>
      <c r="O49" s="9">
        <f t="shared" si="4"/>
        <v>713.386666666667</v>
      </c>
      <c r="S49" s="7">
        <f t="shared" si="2"/>
        <v>44983</v>
      </c>
      <c r="T49" s="9">
        <f>IF(ISNUMBER(S49),IF((IF(S49&lt;Inputs!$C$28,0,IF(S49&gt;Inputs!$C$29,0,1))+IF(S49&lt;Inputs!$C$32,0,IF(S49&gt;Inputs!$C$33,0,1)))&gt;=1,1,0),0)</f>
        <v>0</v>
      </c>
      <c r="V49" s="11"/>
    </row>
    <row r="50" spans="5:22" x14ac:dyDescent="0.25">
      <c r="E50" s="7">
        <f>IF(E49&gt;=Inputs!$C$8,"",E49+1)</f>
        <v>44984</v>
      </c>
      <c r="G50" s="7">
        <f t="shared" si="0"/>
        <v>44984</v>
      </c>
      <c r="H50" s="9">
        <f t="shared" si="3"/>
        <v>54000</v>
      </c>
      <c r="I50" s="9">
        <f>IF(ISNUMBER(G50),MAX(O49,(Calculations!$B$6)),0)</f>
        <v>20000</v>
      </c>
      <c r="J50" s="9">
        <f>IFERROR(VLOOKUP(E50,Inputs!$E$13:$F$36,2,FALSE),0)</f>
        <v>0</v>
      </c>
      <c r="K50" s="9">
        <f>IF(T50=1,(H50+J50+I50)*Calculations!$B$9,(H50+J50+I50)*Calculations!$B$7)</f>
        <v>21.706666666666667</v>
      </c>
      <c r="L50" s="9">
        <f>IFERROR(-VLOOKUP(G50,Inputs!$I$13:$J$46,2,FALSE),0)</f>
        <v>0</v>
      </c>
      <c r="M50" s="9">
        <f t="shared" si="1"/>
        <v>54000</v>
      </c>
      <c r="O50" s="9">
        <f t="shared" si="4"/>
        <v>735.0933333333337</v>
      </c>
      <c r="S50" s="7">
        <f t="shared" si="2"/>
        <v>44984</v>
      </c>
      <c r="T50" s="9">
        <f>IF(ISNUMBER(S50),IF((IF(S50&lt;Inputs!$C$28,0,IF(S50&gt;Inputs!$C$29,0,1))+IF(S50&lt;Inputs!$C$32,0,IF(S50&gt;Inputs!$C$33,0,1)))&gt;=1,1,0),0)</f>
        <v>0</v>
      </c>
      <c r="V50" s="11"/>
    </row>
    <row r="51" spans="5:22" x14ac:dyDescent="0.25">
      <c r="E51" s="7">
        <f>IF(E50&gt;=Inputs!$C$8,"",E50+1)</f>
        <v>44985</v>
      </c>
      <c r="G51" s="7">
        <f t="shared" si="0"/>
        <v>44985</v>
      </c>
      <c r="H51" s="9">
        <f t="shared" si="3"/>
        <v>54000</v>
      </c>
      <c r="I51" s="9">
        <f>IF(ISNUMBER(G51),MAX(O50,(Calculations!$B$6)),0)</f>
        <v>20000</v>
      </c>
      <c r="J51" s="9">
        <f>IFERROR(VLOOKUP(E51,Inputs!$E$13:$F$36,2,FALSE),0)</f>
        <v>0</v>
      </c>
      <c r="K51" s="9">
        <f>IF(T51=1,(H51+J51+I51)*Calculations!$B$9,(H51+J51+I51)*Calculations!$B$7)</f>
        <v>21.706666666666667</v>
      </c>
      <c r="L51" s="9">
        <f>IFERROR(-VLOOKUP(G51,Inputs!$I$13:$J$46,2,FALSE),0)</f>
        <v>0</v>
      </c>
      <c r="M51" s="9">
        <f t="shared" si="1"/>
        <v>54000</v>
      </c>
      <c r="O51" s="9">
        <f t="shared" si="4"/>
        <v>756.80000000000041</v>
      </c>
      <c r="S51" s="7">
        <f t="shared" si="2"/>
        <v>44985</v>
      </c>
      <c r="T51" s="9">
        <f>IF(ISNUMBER(S51),IF((IF(S51&lt;Inputs!$C$28,0,IF(S51&gt;Inputs!$C$29,0,1))+IF(S51&lt;Inputs!$C$32,0,IF(S51&gt;Inputs!$C$33,0,1)))&gt;=1,1,0),0)</f>
        <v>0</v>
      </c>
      <c r="V51" s="11"/>
    </row>
    <row r="52" spans="5:22" x14ac:dyDescent="0.25">
      <c r="E52" s="7">
        <f>IF(E51&gt;=Inputs!$C$8,"",E51+1)</f>
        <v>44986</v>
      </c>
      <c r="G52" s="7">
        <f t="shared" si="0"/>
        <v>44986</v>
      </c>
      <c r="H52" s="9">
        <f t="shared" si="3"/>
        <v>54000</v>
      </c>
      <c r="I52" s="9">
        <f>IF(ISNUMBER(G52),MAX(O51,(Calculations!$B$6)),0)</f>
        <v>20000</v>
      </c>
      <c r="J52" s="9">
        <f>IFERROR(VLOOKUP(E52,Inputs!$E$13:$F$36,2,FALSE),0)</f>
        <v>0</v>
      </c>
      <c r="K52" s="9">
        <f>IF(T52=1,(H52+J52+I52)*Calculations!$B$9,(H52+J52+I52)*Calculations!$B$7)</f>
        <v>21.706666666666667</v>
      </c>
      <c r="L52" s="9">
        <f>IFERROR(-VLOOKUP(G52,Inputs!$I$13:$J$46,2,FALSE),0)</f>
        <v>0</v>
      </c>
      <c r="M52" s="9">
        <f t="shared" si="1"/>
        <v>54000</v>
      </c>
      <c r="O52" s="9">
        <f t="shared" si="4"/>
        <v>778.50666666666712</v>
      </c>
      <c r="S52" s="7">
        <f t="shared" si="2"/>
        <v>44986</v>
      </c>
      <c r="T52" s="9">
        <f>IF(ISNUMBER(S52),IF((IF(S52&lt;Inputs!$C$28,0,IF(S52&gt;Inputs!$C$29,0,1))+IF(S52&lt;Inputs!$C$32,0,IF(S52&gt;Inputs!$C$33,0,1)))&gt;=1,1,0),0)</f>
        <v>0</v>
      </c>
      <c r="V52" s="11"/>
    </row>
    <row r="53" spans="5:22" x14ac:dyDescent="0.25">
      <c r="E53" s="7">
        <f>IF(E52&gt;=Inputs!$C$8,"",E52+1)</f>
        <v>44987</v>
      </c>
      <c r="G53" s="7">
        <f t="shared" si="0"/>
        <v>44987</v>
      </c>
      <c r="H53" s="9">
        <f t="shared" si="3"/>
        <v>54000</v>
      </c>
      <c r="I53" s="9">
        <f>IF(ISNUMBER(G53),MAX(O52,(Calculations!$B$6)),0)</f>
        <v>20000</v>
      </c>
      <c r="J53" s="9">
        <f>IFERROR(VLOOKUP(E53,Inputs!$E$13:$F$36,2,FALSE),0)</f>
        <v>0</v>
      </c>
      <c r="K53" s="9">
        <f>IF(T53=1,(H53+J53+I53)*Calculations!$B$9,(H53+J53+I53)*Calculations!$B$7)</f>
        <v>21.706666666666667</v>
      </c>
      <c r="L53" s="9">
        <f>IFERROR(-VLOOKUP(G53,Inputs!$I$13:$J$46,2,FALSE),0)</f>
        <v>0</v>
      </c>
      <c r="M53" s="9">
        <f t="shared" si="1"/>
        <v>54000</v>
      </c>
      <c r="O53" s="9">
        <f t="shared" si="4"/>
        <v>800.21333333333382</v>
      </c>
      <c r="S53" s="7">
        <f t="shared" si="2"/>
        <v>44987</v>
      </c>
      <c r="T53" s="9">
        <f>IF(ISNUMBER(S53),IF((IF(S53&lt;Inputs!$C$28,0,IF(S53&gt;Inputs!$C$29,0,1))+IF(S53&lt;Inputs!$C$32,0,IF(S53&gt;Inputs!$C$33,0,1)))&gt;=1,1,0),0)</f>
        <v>0</v>
      </c>
      <c r="V53" s="11"/>
    </row>
    <row r="54" spans="5:22" x14ac:dyDescent="0.25">
      <c r="E54" s="7">
        <f>IF(E53&gt;=Inputs!$C$8,"",E53+1)</f>
        <v>44988</v>
      </c>
      <c r="G54" s="7">
        <f t="shared" si="0"/>
        <v>44988</v>
      </c>
      <c r="H54" s="9">
        <f t="shared" si="3"/>
        <v>54000</v>
      </c>
      <c r="I54" s="9">
        <f>IF(ISNUMBER(G54),MAX(O53,(Calculations!$B$6)),0)</f>
        <v>20000</v>
      </c>
      <c r="J54" s="9">
        <f>IFERROR(VLOOKUP(E54,Inputs!$E$13:$F$36,2,FALSE),0)</f>
        <v>0</v>
      </c>
      <c r="K54" s="9">
        <f>IF(T54=1,(H54+J54+I54)*Calculations!$B$9,(H54+J54+I54)*Calculations!$B$7)</f>
        <v>21.706666666666667</v>
      </c>
      <c r="L54" s="9">
        <f>IFERROR(-VLOOKUP(G54,Inputs!$I$13:$J$46,2,FALSE),0)</f>
        <v>0</v>
      </c>
      <c r="M54" s="9">
        <f t="shared" si="1"/>
        <v>54000</v>
      </c>
      <c r="O54" s="9">
        <f t="shared" si="4"/>
        <v>821.92000000000053</v>
      </c>
      <c r="S54" s="7">
        <f t="shared" si="2"/>
        <v>44988</v>
      </c>
      <c r="T54" s="9">
        <f>IF(ISNUMBER(S54),IF((IF(S54&lt;Inputs!$C$28,0,IF(S54&gt;Inputs!$C$29,0,1))+IF(S54&lt;Inputs!$C$32,0,IF(S54&gt;Inputs!$C$33,0,1)))&gt;=1,1,0),0)</f>
        <v>0</v>
      </c>
      <c r="V54" s="11"/>
    </row>
    <row r="55" spans="5:22" x14ac:dyDescent="0.25">
      <c r="E55" s="7">
        <f>IF(E54&gt;=Inputs!$C$8,"",E54+1)</f>
        <v>44989</v>
      </c>
      <c r="G55" s="7">
        <f t="shared" si="0"/>
        <v>44989</v>
      </c>
      <c r="H55" s="9">
        <f t="shared" si="3"/>
        <v>54000</v>
      </c>
      <c r="I55" s="9">
        <f>IF(ISNUMBER(G55),MAX(O54,(Calculations!$B$6)),0)</f>
        <v>20000</v>
      </c>
      <c r="J55" s="9">
        <f>IFERROR(VLOOKUP(E55,Inputs!$E$13:$F$36,2,FALSE),0)</f>
        <v>0</v>
      </c>
      <c r="K55" s="9">
        <f>IF(T55=1,(H55+J55+I55)*Calculations!$B$9,(H55+J55+I55)*Calculations!$B$7)</f>
        <v>21.706666666666667</v>
      </c>
      <c r="L55" s="9">
        <f>IFERROR(-VLOOKUP(G55,Inputs!$I$13:$J$46,2,FALSE),0)</f>
        <v>0</v>
      </c>
      <c r="M55" s="9">
        <f t="shared" si="1"/>
        <v>54000</v>
      </c>
      <c r="O55" s="9">
        <f t="shared" si="4"/>
        <v>843.62666666666723</v>
      </c>
      <c r="S55" s="7">
        <f t="shared" si="2"/>
        <v>44989</v>
      </c>
      <c r="T55" s="9">
        <f>IF(ISNUMBER(S55),IF((IF(S55&lt;Inputs!$C$28,0,IF(S55&gt;Inputs!$C$29,0,1))+IF(S55&lt;Inputs!$C$32,0,IF(S55&gt;Inputs!$C$33,0,1)))&gt;=1,1,0),0)</f>
        <v>0</v>
      </c>
      <c r="V55" s="11"/>
    </row>
    <row r="56" spans="5:22" x14ac:dyDescent="0.25">
      <c r="E56" s="7">
        <f>IF(E55&gt;=Inputs!$C$8,"",E55+1)</f>
        <v>44990</v>
      </c>
      <c r="G56" s="7">
        <f t="shared" si="0"/>
        <v>44990</v>
      </c>
      <c r="H56" s="9">
        <f t="shared" si="3"/>
        <v>54000</v>
      </c>
      <c r="I56" s="9">
        <f>IF(ISNUMBER(G56),MAX(O55,(Calculations!$B$6)),0)</f>
        <v>20000</v>
      </c>
      <c r="J56" s="9">
        <f>IFERROR(VLOOKUP(E56,Inputs!$E$13:$F$36,2,FALSE),0)</f>
        <v>0</v>
      </c>
      <c r="K56" s="9">
        <f>IF(T56=1,(H56+J56+I56)*Calculations!$B$9,(H56+J56+I56)*Calculations!$B$7)</f>
        <v>21.706666666666667</v>
      </c>
      <c r="L56" s="9">
        <f>IFERROR(-VLOOKUP(G56,Inputs!$I$13:$J$46,2,FALSE),0)</f>
        <v>0</v>
      </c>
      <c r="M56" s="9">
        <f t="shared" si="1"/>
        <v>54000</v>
      </c>
      <c r="O56" s="9">
        <f t="shared" si="4"/>
        <v>865.33333333333394</v>
      </c>
      <c r="S56" s="7">
        <f t="shared" si="2"/>
        <v>44990</v>
      </c>
      <c r="T56" s="9">
        <f>IF(ISNUMBER(S56),IF((IF(S56&lt;Inputs!$C$28,0,IF(S56&gt;Inputs!$C$29,0,1))+IF(S56&lt;Inputs!$C$32,0,IF(S56&gt;Inputs!$C$33,0,1)))&gt;=1,1,0),0)</f>
        <v>0</v>
      </c>
      <c r="V56" s="11"/>
    </row>
    <row r="57" spans="5:22" x14ac:dyDescent="0.25">
      <c r="E57" s="7">
        <f>IF(E56&gt;=Inputs!$C$8,"",E56+1)</f>
        <v>44991</v>
      </c>
      <c r="G57" s="7">
        <f t="shared" si="0"/>
        <v>44991</v>
      </c>
      <c r="H57" s="9">
        <f t="shared" si="3"/>
        <v>54000</v>
      </c>
      <c r="I57" s="9">
        <f>IF(ISNUMBER(G57),MAX(O56,(Calculations!$B$6)),0)</f>
        <v>20000</v>
      </c>
      <c r="J57" s="9">
        <f>IFERROR(VLOOKUP(E57,Inputs!$E$13:$F$36,2,FALSE),0)</f>
        <v>0</v>
      </c>
      <c r="K57" s="9">
        <f>IF(T57=1,(H57+J57+I57)*Calculations!$B$9,(H57+J57+I57)*Calculations!$B$7)</f>
        <v>21.706666666666667</v>
      </c>
      <c r="L57" s="9">
        <f>IFERROR(-VLOOKUP(G57,Inputs!$I$13:$J$46,2,FALSE),0)</f>
        <v>0</v>
      </c>
      <c r="M57" s="9">
        <f t="shared" si="1"/>
        <v>54000</v>
      </c>
      <c r="O57" s="9">
        <f t="shared" si="4"/>
        <v>887.04000000000065</v>
      </c>
      <c r="S57" s="7">
        <f t="shared" si="2"/>
        <v>44991</v>
      </c>
      <c r="T57" s="9">
        <f>IF(ISNUMBER(S57),IF((IF(S57&lt;Inputs!$C$28,0,IF(S57&gt;Inputs!$C$29,0,1))+IF(S57&lt;Inputs!$C$32,0,IF(S57&gt;Inputs!$C$33,0,1)))&gt;=1,1,0),0)</f>
        <v>0</v>
      </c>
      <c r="V57" s="11"/>
    </row>
    <row r="58" spans="5:22" x14ac:dyDescent="0.25">
      <c r="E58" s="7">
        <f>IF(E57&gt;=Inputs!$C$8,"",E57+1)</f>
        <v>44992</v>
      </c>
      <c r="G58" s="7">
        <f t="shared" si="0"/>
        <v>44992</v>
      </c>
      <c r="H58" s="9">
        <f t="shared" si="3"/>
        <v>54000</v>
      </c>
      <c r="I58" s="9">
        <f>IF(ISNUMBER(G58),MAX(O57,(Calculations!$B$6)),0)</f>
        <v>20000</v>
      </c>
      <c r="J58" s="9">
        <f>IFERROR(VLOOKUP(E58,Inputs!$E$13:$F$36,2,FALSE),0)</f>
        <v>0</v>
      </c>
      <c r="K58" s="9">
        <f>IF(T58=1,(H58+J58+I58)*Calculations!$B$9,(H58+J58+I58)*Calculations!$B$7)</f>
        <v>21.706666666666667</v>
      </c>
      <c r="L58" s="9">
        <f>IFERROR(-VLOOKUP(G58,Inputs!$I$13:$J$46,2,FALSE),0)</f>
        <v>0</v>
      </c>
      <c r="M58" s="9">
        <f t="shared" si="1"/>
        <v>54000</v>
      </c>
      <c r="O58" s="9">
        <f t="shared" si="4"/>
        <v>908.74666666666735</v>
      </c>
      <c r="S58" s="7">
        <f t="shared" si="2"/>
        <v>44992</v>
      </c>
      <c r="T58" s="9">
        <f>IF(ISNUMBER(S58),IF((IF(S58&lt;Inputs!$C$28,0,IF(S58&gt;Inputs!$C$29,0,1))+IF(S58&lt;Inputs!$C$32,0,IF(S58&gt;Inputs!$C$33,0,1)))&gt;=1,1,0),0)</f>
        <v>0</v>
      </c>
      <c r="V58" s="11"/>
    </row>
    <row r="59" spans="5:22" x14ac:dyDescent="0.25">
      <c r="E59" s="7">
        <f>IF(E58&gt;=Inputs!$C$8,"",E58+1)</f>
        <v>44993</v>
      </c>
      <c r="G59" s="7">
        <f t="shared" si="0"/>
        <v>44993</v>
      </c>
      <c r="H59" s="9">
        <f t="shared" si="3"/>
        <v>54000</v>
      </c>
      <c r="I59" s="9">
        <f>IF(ISNUMBER(G59),MAX(O58,(Calculations!$B$6)),0)</f>
        <v>20000</v>
      </c>
      <c r="J59" s="9">
        <f>IFERROR(VLOOKUP(E59,Inputs!$E$13:$F$36,2,FALSE),0)</f>
        <v>0</v>
      </c>
      <c r="K59" s="9">
        <f>IF(T59=1,(H59+J59+I59)*Calculations!$B$9,(H59+J59+I59)*Calculations!$B$7)</f>
        <v>21.706666666666667</v>
      </c>
      <c r="L59" s="9">
        <f>IFERROR(-VLOOKUP(G59,Inputs!$I$13:$J$46,2,FALSE),0)</f>
        <v>0</v>
      </c>
      <c r="M59" s="9">
        <f t="shared" si="1"/>
        <v>54000</v>
      </c>
      <c r="O59" s="9">
        <f t="shared" si="4"/>
        <v>930.45333333333406</v>
      </c>
      <c r="S59" s="7">
        <f t="shared" si="2"/>
        <v>44993</v>
      </c>
      <c r="T59" s="9">
        <f>IF(ISNUMBER(S59),IF((IF(S59&lt;Inputs!$C$28,0,IF(S59&gt;Inputs!$C$29,0,1))+IF(S59&lt;Inputs!$C$32,0,IF(S59&gt;Inputs!$C$33,0,1)))&gt;=1,1,0),0)</f>
        <v>0</v>
      </c>
      <c r="V59" s="11"/>
    </row>
    <row r="60" spans="5:22" x14ac:dyDescent="0.25">
      <c r="E60" s="7">
        <f>IF(E59&gt;=Inputs!$C$8,"",E59+1)</f>
        <v>44994</v>
      </c>
      <c r="G60" s="7">
        <f t="shared" si="0"/>
        <v>44994</v>
      </c>
      <c r="H60" s="9">
        <f t="shared" si="3"/>
        <v>54000</v>
      </c>
      <c r="I60" s="9">
        <f>IF(ISNUMBER(G60),MAX(O59,(Calculations!$B$6)),0)</f>
        <v>20000</v>
      </c>
      <c r="J60" s="9">
        <f>IFERROR(VLOOKUP(E60,Inputs!$E$13:$F$36,2,FALSE),0)</f>
        <v>0</v>
      </c>
      <c r="K60" s="9">
        <f>IF(T60=1,(H60+J60+I60)*Calculations!$B$9,(H60+J60+I60)*Calculations!$B$7)</f>
        <v>21.706666666666667</v>
      </c>
      <c r="L60" s="9">
        <f>IFERROR(-VLOOKUP(G60,Inputs!$I$13:$J$46,2,FALSE),0)</f>
        <v>0</v>
      </c>
      <c r="M60" s="9">
        <f t="shared" si="1"/>
        <v>54000</v>
      </c>
      <c r="O60" s="9">
        <f t="shared" si="4"/>
        <v>952.16000000000076</v>
      </c>
      <c r="S60" s="7">
        <f t="shared" si="2"/>
        <v>44994</v>
      </c>
      <c r="T60" s="9">
        <f>IF(ISNUMBER(S60),IF((IF(S60&lt;Inputs!$C$28,0,IF(S60&gt;Inputs!$C$29,0,1))+IF(S60&lt;Inputs!$C$32,0,IF(S60&gt;Inputs!$C$33,0,1)))&gt;=1,1,0),0)</f>
        <v>0</v>
      </c>
      <c r="V60" s="11"/>
    </row>
    <row r="61" spans="5:22" x14ac:dyDescent="0.25">
      <c r="E61" s="7">
        <f>IF(E60&gt;=Inputs!$C$8,"",E60+1)</f>
        <v>44995</v>
      </c>
      <c r="G61" s="7">
        <f t="shared" si="0"/>
        <v>44995</v>
      </c>
      <c r="H61" s="9">
        <f t="shared" si="3"/>
        <v>54000</v>
      </c>
      <c r="I61" s="9">
        <f>IF(ISNUMBER(G61),MAX(O60,(Calculations!$B$6)),0)</f>
        <v>20000</v>
      </c>
      <c r="J61" s="9">
        <f>IFERROR(VLOOKUP(E61,Inputs!$E$13:$F$36,2,FALSE),0)</f>
        <v>0</v>
      </c>
      <c r="K61" s="9">
        <f>IF(T61=1,(H61+J61+I61)*Calculations!$B$9,(H61+J61+I61)*Calculations!$B$7)</f>
        <v>21.706666666666667</v>
      </c>
      <c r="L61" s="9">
        <f>IFERROR(-VLOOKUP(G61,Inputs!$I$13:$J$46,2,FALSE),0)</f>
        <v>0</v>
      </c>
      <c r="M61" s="9">
        <f t="shared" si="1"/>
        <v>54000</v>
      </c>
      <c r="O61" s="9">
        <f t="shared" si="4"/>
        <v>973.86666666666747</v>
      </c>
      <c r="S61" s="7">
        <f t="shared" si="2"/>
        <v>44995</v>
      </c>
      <c r="T61" s="9">
        <f>IF(ISNUMBER(S61),IF((IF(S61&lt;Inputs!$C$28,0,IF(S61&gt;Inputs!$C$29,0,1))+IF(S61&lt;Inputs!$C$32,0,IF(S61&gt;Inputs!$C$33,0,1)))&gt;=1,1,0),0)</f>
        <v>0</v>
      </c>
      <c r="V61" s="11"/>
    </row>
    <row r="62" spans="5:22" x14ac:dyDescent="0.25">
      <c r="E62" s="7">
        <f>IF(E61&gt;=Inputs!$C$8,"",E61+1)</f>
        <v>44996</v>
      </c>
      <c r="G62" s="7">
        <f t="shared" si="0"/>
        <v>44996</v>
      </c>
      <c r="H62" s="9">
        <f t="shared" si="3"/>
        <v>54000</v>
      </c>
      <c r="I62" s="9">
        <f>IF(ISNUMBER(G62),MAX(O61,(Calculations!$B$6)),0)</f>
        <v>20000</v>
      </c>
      <c r="J62" s="9">
        <f>IFERROR(VLOOKUP(E62,Inputs!$E$13:$F$36,2,FALSE),0)</f>
        <v>0</v>
      </c>
      <c r="K62" s="9">
        <f>IF(T62=1,(H62+J62+I62)*Calculations!$B$9,(H62+J62+I62)*Calculations!$B$7)</f>
        <v>21.706666666666667</v>
      </c>
      <c r="L62" s="9">
        <f>IFERROR(-VLOOKUP(G62,Inputs!$I$13:$J$46,2,FALSE),0)</f>
        <v>0</v>
      </c>
      <c r="M62" s="9">
        <f t="shared" si="1"/>
        <v>54000</v>
      </c>
      <c r="O62" s="9">
        <f t="shared" si="4"/>
        <v>995.57333333333418</v>
      </c>
      <c r="S62" s="7">
        <f t="shared" si="2"/>
        <v>44996</v>
      </c>
      <c r="T62" s="9">
        <f>IF(ISNUMBER(S62),IF((IF(S62&lt;Inputs!$C$28,0,IF(S62&gt;Inputs!$C$29,0,1))+IF(S62&lt;Inputs!$C$32,0,IF(S62&gt;Inputs!$C$33,0,1)))&gt;=1,1,0),0)</f>
        <v>0</v>
      </c>
      <c r="V62" s="11"/>
    </row>
    <row r="63" spans="5:22" x14ac:dyDescent="0.25">
      <c r="E63" s="7">
        <f>IF(E62&gt;=Inputs!$C$8,"",E62+1)</f>
        <v>44997</v>
      </c>
      <c r="G63" s="7">
        <f t="shared" si="0"/>
        <v>44997</v>
      </c>
      <c r="H63" s="9">
        <f t="shared" si="3"/>
        <v>54000</v>
      </c>
      <c r="I63" s="9">
        <f>IF(ISNUMBER(G63),MAX(O62,(Calculations!$B$6)),0)</f>
        <v>20000</v>
      </c>
      <c r="J63" s="9">
        <f>IFERROR(VLOOKUP(E63,Inputs!$E$13:$F$36,2,FALSE),0)</f>
        <v>0</v>
      </c>
      <c r="K63" s="9">
        <f>IF(T63=1,(H63+J63+I63)*Calculations!$B$9,(H63+J63+I63)*Calculations!$B$7)</f>
        <v>21.706666666666667</v>
      </c>
      <c r="L63" s="9">
        <f>IFERROR(-VLOOKUP(G63,Inputs!$I$13:$J$46,2,FALSE),0)</f>
        <v>0</v>
      </c>
      <c r="M63" s="9">
        <f t="shared" si="1"/>
        <v>54000</v>
      </c>
      <c r="O63" s="9">
        <f t="shared" si="4"/>
        <v>1017.2800000000009</v>
      </c>
      <c r="S63" s="7">
        <f t="shared" si="2"/>
        <v>44997</v>
      </c>
      <c r="T63" s="9">
        <f>IF(ISNUMBER(S63),IF((IF(S63&lt;Inputs!$C$28,0,IF(S63&gt;Inputs!$C$29,0,1))+IF(S63&lt;Inputs!$C$32,0,IF(S63&gt;Inputs!$C$33,0,1)))&gt;=1,1,0),0)</f>
        <v>0</v>
      </c>
      <c r="V63" s="11"/>
    </row>
    <row r="64" spans="5:22" x14ac:dyDescent="0.25">
      <c r="E64" s="7">
        <f>IF(E63&gt;=Inputs!$C$8,"",E63+1)</f>
        <v>44998</v>
      </c>
      <c r="G64" s="7">
        <f t="shared" si="0"/>
        <v>44998</v>
      </c>
      <c r="H64" s="9">
        <f t="shared" si="3"/>
        <v>54000</v>
      </c>
      <c r="I64" s="9">
        <f>IF(ISNUMBER(G64),MAX(O63,(Calculations!$B$6)),0)</f>
        <v>20000</v>
      </c>
      <c r="J64" s="9">
        <f>IFERROR(VLOOKUP(E64,Inputs!$E$13:$F$36,2,FALSE),0)</f>
        <v>0</v>
      </c>
      <c r="K64" s="9">
        <f>IF(T64=1,(H64+J64+I64)*Calculations!$B$9,(H64+J64+I64)*Calculations!$B$7)</f>
        <v>21.706666666666667</v>
      </c>
      <c r="L64" s="9">
        <f>IFERROR(-VLOOKUP(G64,Inputs!$I$13:$J$46,2,FALSE),0)</f>
        <v>0</v>
      </c>
      <c r="M64" s="9">
        <f t="shared" si="1"/>
        <v>54000</v>
      </c>
      <c r="O64" s="9">
        <f t="shared" si="4"/>
        <v>1038.9866666666676</v>
      </c>
      <c r="S64" s="7">
        <f t="shared" si="2"/>
        <v>44998</v>
      </c>
      <c r="T64" s="9">
        <f>IF(ISNUMBER(S64),IF((IF(S64&lt;Inputs!$C$28,0,IF(S64&gt;Inputs!$C$29,0,1))+IF(S64&lt;Inputs!$C$32,0,IF(S64&gt;Inputs!$C$33,0,1)))&gt;=1,1,0),0)</f>
        <v>0</v>
      </c>
      <c r="V64" s="11"/>
    </row>
    <row r="65" spans="1:22" x14ac:dyDescent="0.25">
      <c r="E65" s="7">
        <f>IF(E64&gt;=Inputs!$C$8,"",E64+1)</f>
        <v>44999</v>
      </c>
      <c r="G65" s="7">
        <f t="shared" si="0"/>
        <v>44999</v>
      </c>
      <c r="H65" s="9">
        <f t="shared" si="3"/>
        <v>54000</v>
      </c>
      <c r="I65" s="9">
        <f>IF(ISNUMBER(G65),MAX(O64,(Calculations!$B$6)),0)</f>
        <v>20000</v>
      </c>
      <c r="J65" s="9">
        <f>IFERROR(VLOOKUP(E65,Inputs!$E$13:$F$36,2,FALSE),0)</f>
        <v>0</v>
      </c>
      <c r="K65" s="9">
        <f>IF(T65=1,(H65+J65+I65)*Calculations!$B$9,(H65+J65+I65)*Calculations!$B$7)</f>
        <v>21.706666666666667</v>
      </c>
      <c r="L65" s="9">
        <f>IFERROR(-VLOOKUP(G65,Inputs!$I$13:$J$46,2,FALSE),0)</f>
        <v>0</v>
      </c>
      <c r="M65" s="9">
        <f t="shared" si="1"/>
        <v>54000</v>
      </c>
      <c r="O65" s="9">
        <f t="shared" si="4"/>
        <v>1060.6933333333343</v>
      </c>
      <c r="S65" s="7">
        <f t="shared" si="2"/>
        <v>44999</v>
      </c>
      <c r="T65" s="9">
        <f>IF(ISNUMBER(S65),IF((IF(S65&lt;Inputs!$C$28,0,IF(S65&gt;Inputs!$C$29,0,1))+IF(S65&lt;Inputs!$C$32,0,IF(S65&gt;Inputs!$C$33,0,1)))&gt;=1,1,0),0)</f>
        <v>0</v>
      </c>
      <c r="V65" s="11"/>
    </row>
    <row r="66" spans="1:22" x14ac:dyDescent="0.25">
      <c r="E66" s="7">
        <f>IF(E65&gt;=Inputs!$C$8,"",E65+1)</f>
        <v>45000</v>
      </c>
      <c r="G66" s="7">
        <f t="shared" si="0"/>
        <v>45000</v>
      </c>
      <c r="H66" s="9">
        <f t="shared" si="3"/>
        <v>54000</v>
      </c>
      <c r="I66" s="9">
        <f>IF(ISNUMBER(G66),MAX(O65,(Calculations!$B$6)),0)</f>
        <v>20000</v>
      </c>
      <c r="J66" s="9">
        <f>IFERROR(VLOOKUP(E66,Inputs!$E$13:$F$36,2,FALSE),0)</f>
        <v>0</v>
      </c>
      <c r="K66" s="9">
        <f>IF(T66=1,(H66+J66+I66)*Calculations!$B$9,(H66+J66+I66)*Calculations!$B$7)</f>
        <v>21.706666666666667</v>
      </c>
      <c r="L66" s="9">
        <f>IFERROR(-VLOOKUP(G66,Inputs!$I$13:$J$46,2,FALSE),0)</f>
        <v>0</v>
      </c>
      <c r="M66" s="9">
        <f t="shared" si="1"/>
        <v>54000</v>
      </c>
      <c r="O66" s="9">
        <f t="shared" si="4"/>
        <v>1082.400000000001</v>
      </c>
      <c r="S66" s="7">
        <f t="shared" si="2"/>
        <v>45000</v>
      </c>
      <c r="T66" s="9">
        <f>IF(ISNUMBER(S66),IF((IF(S66&lt;Inputs!$C$28,0,IF(S66&gt;Inputs!$C$29,0,1))+IF(S66&lt;Inputs!$C$32,0,IF(S66&gt;Inputs!$C$33,0,1)))&gt;=1,1,0),0)</f>
        <v>0</v>
      </c>
      <c r="V66" s="11"/>
    </row>
    <row r="67" spans="1:22" x14ac:dyDescent="0.25">
      <c r="E67" s="7">
        <f>IF(E66&gt;=Inputs!$C$8,"",E66+1)</f>
        <v>45001</v>
      </c>
      <c r="G67" s="7">
        <f t="shared" si="0"/>
        <v>45001</v>
      </c>
      <c r="H67" s="9">
        <f t="shared" si="3"/>
        <v>54000</v>
      </c>
      <c r="I67" s="9">
        <f>IF(ISNUMBER(G67),MAX(O66,(Calculations!$B$6)),0)</f>
        <v>20000</v>
      </c>
      <c r="J67" s="9">
        <f>IFERROR(VLOOKUP(E67,Inputs!$E$13:$F$36,2,FALSE),0)</f>
        <v>0</v>
      </c>
      <c r="K67" s="9">
        <f>IF(T67=1,(H67+J67+I67)*Calculations!$B$9,(H67+J67+I67)*Calculations!$B$7)</f>
        <v>21.706666666666667</v>
      </c>
      <c r="L67" s="9">
        <f>IFERROR(-VLOOKUP(G67,Inputs!$I$13:$J$46,2,FALSE),0)</f>
        <v>0</v>
      </c>
      <c r="M67" s="9">
        <f t="shared" si="1"/>
        <v>54000</v>
      </c>
      <c r="O67" s="9">
        <f t="shared" si="4"/>
        <v>1104.1066666666677</v>
      </c>
      <c r="S67" s="7">
        <f t="shared" si="2"/>
        <v>45001</v>
      </c>
      <c r="T67" s="9">
        <f>IF(ISNUMBER(S67),IF((IF(S67&lt;Inputs!$C$28,0,IF(S67&gt;Inputs!$C$29,0,1))+IF(S67&lt;Inputs!$C$32,0,IF(S67&gt;Inputs!$C$33,0,1)))&gt;=1,1,0),0)</f>
        <v>0</v>
      </c>
      <c r="V67" s="11"/>
    </row>
    <row r="68" spans="1:22" x14ac:dyDescent="0.25">
      <c r="E68" s="7">
        <f>IF(E67&gt;=Inputs!$C$8,"",E67+1)</f>
        <v>45002</v>
      </c>
      <c r="G68" s="7">
        <f t="shared" si="0"/>
        <v>45002</v>
      </c>
      <c r="H68" s="9">
        <f t="shared" si="3"/>
        <v>54000</v>
      </c>
      <c r="I68" s="9">
        <f>IF(ISNUMBER(G68),MAX(O67,(Calculations!$B$6)),0)</f>
        <v>20000</v>
      </c>
      <c r="J68" s="9">
        <f>IFERROR(VLOOKUP(E68,Inputs!$E$13:$F$36,2,FALSE),0)</f>
        <v>0</v>
      </c>
      <c r="K68" s="9">
        <f>IF(T68=1,(H68+J68+I68)*Calculations!$B$9,(H68+J68+I68)*Calculations!$B$7)</f>
        <v>21.706666666666667</v>
      </c>
      <c r="L68" s="9">
        <f>IFERROR(-VLOOKUP(G68,Inputs!$I$13:$J$46,2,FALSE),0)</f>
        <v>0</v>
      </c>
      <c r="M68" s="9">
        <f t="shared" si="1"/>
        <v>54000</v>
      </c>
      <c r="O68" s="9">
        <f t="shared" si="4"/>
        <v>1125.8133333333344</v>
      </c>
      <c r="S68" s="7">
        <f t="shared" si="2"/>
        <v>45002</v>
      </c>
      <c r="T68" s="9">
        <f>IF(ISNUMBER(S68),IF((IF(S68&lt;Inputs!$C$28,0,IF(S68&gt;Inputs!$C$29,0,1))+IF(S68&lt;Inputs!$C$32,0,IF(S68&gt;Inputs!$C$33,0,1)))&gt;=1,1,0),0)</f>
        <v>0</v>
      </c>
      <c r="V68" s="11"/>
    </row>
    <row r="69" spans="1:22" x14ac:dyDescent="0.25">
      <c r="E69" s="7">
        <f>IF(E68&gt;=Inputs!$C$8,"",E68+1)</f>
        <v>45003</v>
      </c>
      <c r="G69" s="7">
        <f t="shared" si="0"/>
        <v>45003</v>
      </c>
      <c r="H69" s="9">
        <f t="shared" si="3"/>
        <v>54000</v>
      </c>
      <c r="I69" s="9">
        <f>IF(ISNUMBER(G69),MAX(O68,(Calculations!$B$6)),0)</f>
        <v>20000</v>
      </c>
      <c r="J69" s="9">
        <f>IFERROR(VLOOKUP(E69,Inputs!$E$13:$F$36,2,FALSE),0)</f>
        <v>0</v>
      </c>
      <c r="K69" s="9">
        <f>IF(T69=1,(H69+J69+I69)*Calculations!$B$9,(H69+J69+I69)*Calculations!$B$7)</f>
        <v>21.706666666666667</v>
      </c>
      <c r="L69" s="9">
        <f>IFERROR(-VLOOKUP(G69,Inputs!$I$13:$J$46,2,FALSE),0)</f>
        <v>0</v>
      </c>
      <c r="M69" s="9">
        <f t="shared" si="1"/>
        <v>54000</v>
      </c>
      <c r="O69" s="9">
        <f t="shared" si="4"/>
        <v>1147.5200000000011</v>
      </c>
      <c r="S69" s="7">
        <f t="shared" si="2"/>
        <v>45003</v>
      </c>
      <c r="T69" s="9">
        <f>IF(ISNUMBER(S69),IF((IF(S69&lt;Inputs!$C$28,0,IF(S69&gt;Inputs!$C$29,0,1))+IF(S69&lt;Inputs!$C$32,0,IF(S69&gt;Inputs!$C$33,0,1)))&gt;=1,1,0),0)</f>
        <v>0</v>
      </c>
      <c r="V69" s="11"/>
    </row>
    <row r="70" spans="1:22" x14ac:dyDescent="0.25">
      <c r="E70" s="7">
        <f>IF(E69&gt;=Inputs!$C$8,"",E69+1)</f>
        <v>45004</v>
      </c>
      <c r="G70" s="7">
        <f t="shared" si="0"/>
        <v>45004</v>
      </c>
      <c r="H70" s="9">
        <f t="shared" si="3"/>
        <v>54000</v>
      </c>
      <c r="I70" s="9">
        <f>IF(ISNUMBER(G70),MAX(O69,(Calculations!$B$6)),0)</f>
        <v>20000</v>
      </c>
      <c r="J70" s="9">
        <f>IFERROR(VLOOKUP(E70,Inputs!$E$13:$F$36,2,FALSE),0)</f>
        <v>0</v>
      </c>
      <c r="K70" s="9">
        <f>IF(T70=1,(H70+J70+I70)*Calculations!$B$9,(H70+J70+I70)*Calculations!$B$7)</f>
        <v>21.706666666666667</v>
      </c>
      <c r="L70" s="9">
        <f>IFERROR(-VLOOKUP(G70,Inputs!$I$13:$J$46,2,FALSE),0)</f>
        <v>0</v>
      </c>
      <c r="M70" s="9">
        <f t="shared" si="1"/>
        <v>54000</v>
      </c>
      <c r="O70" s="9">
        <f t="shared" si="4"/>
        <v>1169.2266666666678</v>
      </c>
      <c r="S70" s="7">
        <f t="shared" si="2"/>
        <v>45004</v>
      </c>
      <c r="T70" s="9">
        <f>IF(ISNUMBER(S70),IF((IF(S70&lt;Inputs!$C$28,0,IF(S70&gt;Inputs!$C$29,0,1))+IF(S70&lt;Inputs!$C$32,0,IF(S70&gt;Inputs!$C$33,0,1)))&gt;=1,1,0),0)</f>
        <v>0</v>
      </c>
      <c r="V70" s="11"/>
    </row>
    <row r="71" spans="1:22" x14ac:dyDescent="0.25">
      <c r="A71" s="5"/>
      <c r="E71" s="7">
        <f>IF(E70&gt;=Inputs!$C$8,"",E70+1)</f>
        <v>45005</v>
      </c>
      <c r="G71" s="7">
        <f t="shared" ref="G71:G134" si="5">E71</f>
        <v>45005</v>
      </c>
      <c r="H71" s="9">
        <f t="shared" si="3"/>
        <v>54000</v>
      </c>
      <c r="I71" s="9">
        <f>IF(ISNUMBER(G71),MAX(O70,(Calculations!$B$6)),0)</f>
        <v>20000</v>
      </c>
      <c r="J71" s="9">
        <f>IFERROR(VLOOKUP(E71,Inputs!$E$13:$F$36,2,FALSE),0)</f>
        <v>0</v>
      </c>
      <c r="K71" s="9">
        <f>IF(T71=1,(H71+J71+I71)*Calculations!$B$9,(H71+J71+I71)*Calculations!$B$7)</f>
        <v>21.706666666666667</v>
      </c>
      <c r="L71" s="9">
        <f>IFERROR(-VLOOKUP(G71,Inputs!$I$13:$J$46,2,FALSE),0)</f>
        <v>0</v>
      </c>
      <c r="M71" s="9">
        <f t="shared" ref="M71:M134" si="6">H71+J71+L71</f>
        <v>54000</v>
      </c>
      <c r="O71" s="9">
        <f t="shared" si="4"/>
        <v>1190.9333333333345</v>
      </c>
      <c r="S71" s="7">
        <f t="shared" ref="S71:S134" si="7">E71</f>
        <v>45005</v>
      </c>
      <c r="T71" s="9">
        <f>IF(ISNUMBER(S71),IF((IF(S71&lt;Inputs!$C$28,0,IF(S71&gt;Inputs!$C$29,0,1))+IF(S71&lt;Inputs!$C$32,0,IF(S71&gt;Inputs!$C$33,0,1)))&gt;=1,1,0),0)</f>
        <v>0</v>
      </c>
      <c r="V71" s="11"/>
    </row>
    <row r="72" spans="1:22" x14ac:dyDescent="0.25">
      <c r="E72" s="7">
        <f>IF(E71&gt;=Inputs!$C$8,"",E71+1)</f>
        <v>45006</v>
      </c>
      <c r="G72" s="7">
        <f t="shared" si="5"/>
        <v>45006</v>
      </c>
      <c r="H72" s="9">
        <f t="shared" ref="H72:H135" si="8">IF(ISNUMBER(G72),M71,"")</f>
        <v>54000</v>
      </c>
      <c r="I72" s="9">
        <f>IF(ISNUMBER(G72),MAX(O71,(Calculations!$B$6)),0)</f>
        <v>20000</v>
      </c>
      <c r="J72" s="9">
        <f>IFERROR(VLOOKUP(E72,Inputs!$E$13:$F$36,2,FALSE),0)</f>
        <v>0</v>
      </c>
      <c r="K72" s="9">
        <f>IF(T72=1,(H72+J72+I72)*Calculations!$B$9,(H72+J72+I72)*Calculations!$B$7)</f>
        <v>21.706666666666667</v>
      </c>
      <c r="L72" s="9">
        <f>IFERROR(-VLOOKUP(G72,Inputs!$I$13:$J$46,2,FALSE),0)</f>
        <v>0</v>
      </c>
      <c r="M72" s="9">
        <f t="shared" si="6"/>
        <v>54000</v>
      </c>
      <c r="O72" s="9">
        <f t="shared" ref="O72:O135" si="9">IF(ISNUMBER(K72+O71),(K72+O71),"")</f>
        <v>1212.6400000000012</v>
      </c>
      <c r="S72" s="7">
        <f t="shared" si="7"/>
        <v>45006</v>
      </c>
      <c r="T72" s="9">
        <f>IF(ISNUMBER(S72),IF((IF(S72&lt;Inputs!$C$28,0,IF(S72&gt;Inputs!$C$29,0,1))+IF(S72&lt;Inputs!$C$32,0,IF(S72&gt;Inputs!$C$33,0,1)))&gt;=1,1,0),0)</f>
        <v>0</v>
      </c>
      <c r="V72" s="11"/>
    </row>
    <row r="73" spans="1:22" x14ac:dyDescent="0.25">
      <c r="E73" s="7">
        <f>IF(E72&gt;=Inputs!$C$8,"",E72+1)</f>
        <v>45007</v>
      </c>
      <c r="F73" s="9"/>
      <c r="G73" s="7">
        <f t="shared" si="5"/>
        <v>45007</v>
      </c>
      <c r="H73" s="9">
        <f t="shared" si="8"/>
        <v>54000</v>
      </c>
      <c r="I73" s="9">
        <f>IF(ISNUMBER(G73),MAX(O72,(Calculations!$B$6)),0)</f>
        <v>20000</v>
      </c>
      <c r="J73" s="9">
        <f>IFERROR(VLOOKUP(E73,Inputs!$E$13:$F$36,2,FALSE),0)</f>
        <v>0</v>
      </c>
      <c r="K73" s="9">
        <f>IF(T73=1,(H73+J73+I73)*Calculations!$B$9,(H73+J73+I73)*Calculations!$B$7)</f>
        <v>21.706666666666667</v>
      </c>
      <c r="L73" s="9">
        <f>IFERROR(-VLOOKUP(G73,Inputs!$I$13:$J$46,2,FALSE),0)</f>
        <v>0</v>
      </c>
      <c r="M73" s="9">
        <f t="shared" si="6"/>
        <v>54000</v>
      </c>
      <c r="O73" s="9">
        <f t="shared" si="9"/>
        <v>1234.3466666666679</v>
      </c>
      <c r="S73" s="7">
        <f t="shared" si="7"/>
        <v>45007</v>
      </c>
      <c r="T73" s="9">
        <f>IF(ISNUMBER(S73),IF((IF(S73&lt;Inputs!$C$28,0,IF(S73&gt;Inputs!$C$29,0,1))+IF(S73&lt;Inputs!$C$32,0,IF(S73&gt;Inputs!$C$33,0,1)))&gt;=1,1,0),0)</f>
        <v>0</v>
      </c>
      <c r="V73" s="11"/>
    </row>
    <row r="74" spans="1:22" x14ac:dyDescent="0.25">
      <c r="E74" s="7">
        <f>IF(E73&gt;=Inputs!$C$8,"",E73+1)</f>
        <v>45008</v>
      </c>
      <c r="G74" s="7">
        <f t="shared" si="5"/>
        <v>45008</v>
      </c>
      <c r="H74" s="9">
        <f t="shared" si="8"/>
        <v>54000</v>
      </c>
      <c r="I74" s="9">
        <f>IF(ISNUMBER(G74),MAX(O73,(Calculations!$B$6)),0)</f>
        <v>20000</v>
      </c>
      <c r="J74" s="9">
        <f>IFERROR(VLOOKUP(E74,Inputs!$E$13:$F$36,2,FALSE),0)</f>
        <v>0</v>
      </c>
      <c r="K74" s="9">
        <f>IF(T74=1,(H74+J74+I74)*Calculations!$B$9,(H74+J74+I74)*Calculations!$B$7)</f>
        <v>21.706666666666667</v>
      </c>
      <c r="L74" s="9">
        <f>IFERROR(-VLOOKUP(G74,Inputs!$I$13:$J$46,2,FALSE),0)</f>
        <v>0</v>
      </c>
      <c r="M74" s="9">
        <f t="shared" si="6"/>
        <v>54000</v>
      </c>
      <c r="O74" s="9">
        <f t="shared" si="9"/>
        <v>1256.0533333333346</v>
      </c>
      <c r="S74" s="7">
        <f t="shared" si="7"/>
        <v>45008</v>
      </c>
      <c r="T74" s="9">
        <f>IF(ISNUMBER(S74),IF((IF(S74&lt;Inputs!$C$28,0,IF(S74&gt;Inputs!$C$29,0,1))+IF(S74&lt;Inputs!$C$32,0,IF(S74&gt;Inputs!$C$33,0,1)))&gt;=1,1,0),0)</f>
        <v>0</v>
      </c>
      <c r="V74" s="11"/>
    </row>
    <row r="75" spans="1:22" x14ac:dyDescent="0.25">
      <c r="E75" s="7">
        <f>IF(E74&gt;=Inputs!$C$8,"",E74+1)</f>
        <v>45009</v>
      </c>
      <c r="G75" s="7">
        <f t="shared" si="5"/>
        <v>45009</v>
      </c>
      <c r="H75" s="9">
        <f t="shared" si="8"/>
        <v>54000</v>
      </c>
      <c r="I75" s="9">
        <f>IF(ISNUMBER(G75),MAX(O74,(Calculations!$B$6)),0)</f>
        <v>20000</v>
      </c>
      <c r="J75" s="9">
        <f>IFERROR(VLOOKUP(E75,Inputs!$E$13:$F$36,2,FALSE),0)</f>
        <v>0</v>
      </c>
      <c r="K75" s="9">
        <f>IF(T75=1,(H75+J75+I75)*Calculations!$B$9,(H75+J75+I75)*Calculations!$B$7)</f>
        <v>21.706666666666667</v>
      </c>
      <c r="L75" s="9">
        <f>IFERROR(-VLOOKUP(G75,Inputs!$I$13:$J$46,2,FALSE),0)</f>
        <v>0</v>
      </c>
      <c r="M75" s="9">
        <f t="shared" si="6"/>
        <v>54000</v>
      </c>
      <c r="O75" s="9">
        <f t="shared" si="9"/>
        <v>1277.7600000000014</v>
      </c>
      <c r="S75" s="7">
        <f t="shared" si="7"/>
        <v>45009</v>
      </c>
      <c r="T75" s="9">
        <f>IF(ISNUMBER(S75),IF((IF(S75&lt;Inputs!$C$28,0,IF(S75&gt;Inputs!$C$29,0,1))+IF(S75&lt;Inputs!$C$32,0,IF(S75&gt;Inputs!$C$33,0,1)))&gt;=1,1,0),0)</f>
        <v>0</v>
      </c>
      <c r="V75" s="11"/>
    </row>
    <row r="76" spans="1:22" x14ac:dyDescent="0.25">
      <c r="E76" s="7">
        <f>IF(E75&gt;=Inputs!$C$8,"",E75+1)</f>
        <v>45010</v>
      </c>
      <c r="G76" s="7">
        <f t="shared" si="5"/>
        <v>45010</v>
      </c>
      <c r="H76" s="9">
        <f t="shared" si="8"/>
        <v>54000</v>
      </c>
      <c r="I76" s="9">
        <f>IF(ISNUMBER(G76),MAX(O75,(Calculations!$B$6)),0)</f>
        <v>20000</v>
      </c>
      <c r="J76" s="9">
        <f>IFERROR(VLOOKUP(E76,Inputs!$E$13:$F$36,2,FALSE),0)</f>
        <v>25000</v>
      </c>
      <c r="K76" s="9">
        <f>IF(T76=1,(H76+J76+I76)*Calculations!$B$9,(H76+J76+I76)*Calculations!$B$7)</f>
        <v>29.04</v>
      </c>
      <c r="L76" s="9">
        <f>IFERROR(-VLOOKUP(G76,Inputs!$I$13:$J$46,2,FALSE),0)</f>
        <v>0</v>
      </c>
      <c r="M76" s="9">
        <f t="shared" si="6"/>
        <v>79000</v>
      </c>
      <c r="O76" s="9">
        <f t="shared" si="9"/>
        <v>1306.8000000000013</v>
      </c>
      <c r="S76" s="7">
        <f t="shared" si="7"/>
        <v>45010</v>
      </c>
      <c r="T76" s="9">
        <f>IF(ISNUMBER(S76),IF((IF(S76&lt;Inputs!$C$28,0,IF(S76&gt;Inputs!$C$29,0,1))+IF(S76&lt;Inputs!$C$32,0,IF(S76&gt;Inputs!$C$33,0,1)))&gt;=1,1,0),0)</f>
        <v>0</v>
      </c>
      <c r="V76" s="11"/>
    </row>
    <row r="77" spans="1:22" x14ac:dyDescent="0.25">
      <c r="E77" s="7">
        <f>IF(E76&gt;=Inputs!$C$8,"",E76+1)</f>
        <v>45011</v>
      </c>
      <c r="G77" s="7">
        <f t="shared" si="5"/>
        <v>45011</v>
      </c>
      <c r="H77" s="9">
        <f t="shared" si="8"/>
        <v>79000</v>
      </c>
      <c r="I77" s="9">
        <f>IF(ISNUMBER(G77),MAX(O76,(Calculations!$B$6)),0)</f>
        <v>20000</v>
      </c>
      <c r="J77" s="9">
        <f>IFERROR(VLOOKUP(E77,Inputs!$E$13:$F$36,2,FALSE),0)</f>
        <v>0</v>
      </c>
      <c r="K77" s="9">
        <f>IF(T77=1,(H77+J77+I77)*Calculations!$B$9,(H77+J77+I77)*Calculations!$B$7)</f>
        <v>29.04</v>
      </c>
      <c r="L77" s="9">
        <f>IFERROR(-VLOOKUP(G77,Inputs!$I$13:$J$46,2,FALSE),0)</f>
        <v>0</v>
      </c>
      <c r="M77" s="9">
        <f t="shared" si="6"/>
        <v>79000</v>
      </c>
      <c r="O77" s="9">
        <f t="shared" si="9"/>
        <v>1335.8400000000013</v>
      </c>
      <c r="S77" s="7">
        <f t="shared" si="7"/>
        <v>45011</v>
      </c>
      <c r="T77" s="9">
        <f>IF(ISNUMBER(S77),IF((IF(S77&lt;Inputs!$C$28,0,IF(S77&gt;Inputs!$C$29,0,1))+IF(S77&lt;Inputs!$C$32,0,IF(S77&gt;Inputs!$C$33,0,1)))&gt;=1,1,0),0)</f>
        <v>0</v>
      </c>
      <c r="V77" s="11"/>
    </row>
    <row r="78" spans="1:22" x14ac:dyDescent="0.25">
      <c r="E78" s="7">
        <f>IF(E77&gt;=Inputs!$C$8,"",E77+1)</f>
        <v>45012</v>
      </c>
      <c r="G78" s="7">
        <f t="shared" si="5"/>
        <v>45012</v>
      </c>
      <c r="H78" s="9">
        <f t="shared" si="8"/>
        <v>79000</v>
      </c>
      <c r="I78" s="9">
        <f>IF(ISNUMBER(G78),MAX(O77,(Calculations!$B$6)),0)</f>
        <v>20000</v>
      </c>
      <c r="J78" s="9">
        <f>IFERROR(VLOOKUP(E78,Inputs!$E$13:$F$36,2,FALSE),0)</f>
        <v>0</v>
      </c>
      <c r="K78" s="9">
        <f>IF(T78=1,(H78+J78+I78)*Calculations!$B$9,(H78+J78+I78)*Calculations!$B$7)</f>
        <v>29.04</v>
      </c>
      <c r="L78" s="9">
        <f>IFERROR(-VLOOKUP(G78,Inputs!$I$13:$J$46,2,FALSE),0)</f>
        <v>0</v>
      </c>
      <c r="M78" s="9">
        <f t="shared" si="6"/>
        <v>79000</v>
      </c>
      <c r="O78" s="9">
        <f t="shared" si="9"/>
        <v>1364.8800000000012</v>
      </c>
      <c r="S78" s="7">
        <f t="shared" si="7"/>
        <v>45012</v>
      </c>
      <c r="T78" s="9">
        <f>IF(ISNUMBER(S78),IF((IF(S78&lt;Inputs!$C$28,0,IF(S78&gt;Inputs!$C$29,0,1))+IF(S78&lt;Inputs!$C$32,0,IF(S78&gt;Inputs!$C$33,0,1)))&gt;=1,1,0),0)</f>
        <v>0</v>
      </c>
      <c r="V78" s="11"/>
    </row>
    <row r="79" spans="1:22" x14ac:dyDescent="0.25">
      <c r="E79" s="7">
        <f>IF(E78&gt;=Inputs!$C$8,"",E78+1)</f>
        <v>45013</v>
      </c>
      <c r="G79" s="7">
        <f t="shared" si="5"/>
        <v>45013</v>
      </c>
      <c r="H79" s="9">
        <f t="shared" si="8"/>
        <v>79000</v>
      </c>
      <c r="I79" s="9">
        <f>IF(ISNUMBER(G79),MAX(O78,(Calculations!$B$6)),0)</f>
        <v>20000</v>
      </c>
      <c r="J79" s="9">
        <f>IFERROR(VLOOKUP(E79,Inputs!$E$13:$F$36,2,FALSE),0)</f>
        <v>0</v>
      </c>
      <c r="K79" s="9">
        <f>IF(T79=1,(H79+J79+I79)*Calculations!$B$9,(H79+J79+I79)*Calculations!$B$7)</f>
        <v>29.04</v>
      </c>
      <c r="L79" s="9">
        <f>IFERROR(-VLOOKUP(G79,Inputs!$I$13:$J$46,2,FALSE),0)</f>
        <v>0</v>
      </c>
      <c r="M79" s="9">
        <f t="shared" si="6"/>
        <v>79000</v>
      </c>
      <c r="O79" s="9">
        <f t="shared" si="9"/>
        <v>1393.9200000000012</v>
      </c>
      <c r="S79" s="7">
        <f t="shared" si="7"/>
        <v>45013</v>
      </c>
      <c r="T79" s="9">
        <f>IF(ISNUMBER(S79),IF((IF(S79&lt;Inputs!$C$28,0,IF(S79&gt;Inputs!$C$29,0,1))+IF(S79&lt;Inputs!$C$32,0,IF(S79&gt;Inputs!$C$33,0,1)))&gt;=1,1,0),0)</f>
        <v>0</v>
      </c>
      <c r="V79" s="11"/>
    </row>
    <row r="80" spans="1:22" x14ac:dyDescent="0.25">
      <c r="E80" s="7">
        <f>IF(E79&gt;=Inputs!$C$8,"",E79+1)</f>
        <v>45014</v>
      </c>
      <c r="G80" s="7">
        <f t="shared" si="5"/>
        <v>45014</v>
      </c>
      <c r="H80" s="9">
        <f t="shared" si="8"/>
        <v>79000</v>
      </c>
      <c r="I80" s="9">
        <f>IF(ISNUMBER(G80),MAX(O79,(Calculations!$B$6)),0)</f>
        <v>20000</v>
      </c>
      <c r="J80" s="9">
        <f>IFERROR(VLOOKUP(E80,Inputs!$E$13:$F$36,2,FALSE),0)</f>
        <v>0</v>
      </c>
      <c r="K80" s="9">
        <f>IF(T80=1,(H80+J80+I80)*Calculations!$B$9,(H80+J80+I80)*Calculations!$B$7)</f>
        <v>29.04</v>
      </c>
      <c r="L80" s="9">
        <f>IFERROR(-VLOOKUP(G80,Inputs!$I$13:$J$46,2,FALSE),0)</f>
        <v>0</v>
      </c>
      <c r="M80" s="9">
        <f t="shared" si="6"/>
        <v>79000</v>
      </c>
      <c r="O80" s="9">
        <f t="shared" si="9"/>
        <v>1422.9600000000012</v>
      </c>
      <c r="S80" s="7">
        <f t="shared" si="7"/>
        <v>45014</v>
      </c>
      <c r="T80" s="9">
        <f>IF(ISNUMBER(S80),IF((IF(S80&lt;Inputs!$C$28,0,IF(S80&gt;Inputs!$C$29,0,1))+IF(S80&lt;Inputs!$C$32,0,IF(S80&gt;Inputs!$C$33,0,1)))&gt;=1,1,0),0)</f>
        <v>0</v>
      </c>
      <c r="V80" s="11"/>
    </row>
    <row r="81" spans="5:22" x14ac:dyDescent="0.25">
      <c r="E81" s="7">
        <f>IF(E80&gt;=Inputs!$C$8,"",E80+1)</f>
        <v>45015</v>
      </c>
      <c r="G81" s="7">
        <f t="shared" si="5"/>
        <v>45015</v>
      </c>
      <c r="H81" s="9">
        <f t="shared" si="8"/>
        <v>79000</v>
      </c>
      <c r="I81" s="9">
        <f>IF(ISNUMBER(G81),MAX(O80,(Calculations!$B$6)),0)</f>
        <v>20000</v>
      </c>
      <c r="J81" s="9">
        <f>IFERROR(VLOOKUP(E81,Inputs!$E$13:$F$36,2,FALSE),0)</f>
        <v>0</v>
      </c>
      <c r="K81" s="9">
        <f>IF(T81=1,(H81+J81+I81)*Calculations!$B$9,(H81+J81+I81)*Calculations!$B$7)</f>
        <v>29.04</v>
      </c>
      <c r="L81" s="9">
        <f>IFERROR(-VLOOKUP(G81,Inputs!$I$13:$J$46,2,FALSE),0)</f>
        <v>0</v>
      </c>
      <c r="M81" s="9">
        <f t="shared" si="6"/>
        <v>79000</v>
      </c>
      <c r="O81" s="9">
        <f t="shared" si="9"/>
        <v>1452.0000000000011</v>
      </c>
      <c r="S81" s="7">
        <f t="shared" si="7"/>
        <v>45015</v>
      </c>
      <c r="T81" s="9">
        <f>IF(ISNUMBER(S81),IF((IF(S81&lt;Inputs!$C$28,0,IF(S81&gt;Inputs!$C$29,0,1))+IF(S81&lt;Inputs!$C$32,0,IF(S81&gt;Inputs!$C$33,0,1)))&gt;=1,1,0),0)</f>
        <v>0</v>
      </c>
      <c r="V81" s="11"/>
    </row>
    <row r="82" spans="5:22" x14ac:dyDescent="0.25">
      <c r="E82" s="7">
        <f>IF(E81&gt;=Inputs!$C$8,"",E81+1)</f>
        <v>45016</v>
      </c>
      <c r="G82" s="7">
        <f t="shared" si="5"/>
        <v>45016</v>
      </c>
      <c r="H82" s="9">
        <f t="shared" si="8"/>
        <v>79000</v>
      </c>
      <c r="I82" s="9">
        <f>IF(ISNUMBER(G82),MAX(O81,(Calculations!$B$6)),0)</f>
        <v>20000</v>
      </c>
      <c r="J82" s="9">
        <f>IFERROR(VLOOKUP(E82,Inputs!$E$13:$F$36,2,FALSE),0)</f>
        <v>0</v>
      </c>
      <c r="K82" s="9">
        <f>IF(T82=1,(H82+J82+I82)*Calculations!$B$9,(H82+J82+I82)*Calculations!$B$7)</f>
        <v>29.04</v>
      </c>
      <c r="L82" s="9">
        <f>IFERROR(-VLOOKUP(G82,Inputs!$I$13:$J$46,2,FALSE),0)</f>
        <v>0</v>
      </c>
      <c r="M82" s="9">
        <f t="shared" si="6"/>
        <v>79000</v>
      </c>
      <c r="O82" s="9">
        <f t="shared" si="9"/>
        <v>1481.0400000000011</v>
      </c>
      <c r="S82" s="7">
        <f t="shared" si="7"/>
        <v>45016</v>
      </c>
      <c r="T82" s="9">
        <f>IF(ISNUMBER(S82),IF((IF(S82&lt;Inputs!$C$28,0,IF(S82&gt;Inputs!$C$29,0,1))+IF(S82&lt;Inputs!$C$32,0,IF(S82&gt;Inputs!$C$33,0,1)))&gt;=1,1,0),0)</f>
        <v>0</v>
      </c>
      <c r="V82" s="11"/>
    </row>
    <row r="83" spans="5:22" x14ac:dyDescent="0.25">
      <c r="E83" s="7">
        <f>IF(E82&gt;=Inputs!$C$8,"",E82+1)</f>
        <v>45017</v>
      </c>
      <c r="G83" s="7">
        <f t="shared" si="5"/>
        <v>45017</v>
      </c>
      <c r="H83" s="9">
        <f t="shared" si="8"/>
        <v>79000</v>
      </c>
      <c r="I83" s="9">
        <f>IF(ISNUMBER(G83),MAX(O82,(Calculations!$B$6)),0)</f>
        <v>20000</v>
      </c>
      <c r="J83" s="9">
        <f>IFERROR(VLOOKUP(E83,Inputs!$E$13:$F$36,2,FALSE),0)</f>
        <v>0</v>
      </c>
      <c r="K83" s="9">
        <f>IF(T83=1,(H83+J83+I83)*Calculations!$B$9,(H83+J83+I83)*Calculations!$B$7)</f>
        <v>29.04</v>
      </c>
      <c r="L83" s="9">
        <f>IFERROR(-VLOOKUP(G83,Inputs!$I$13:$J$46,2,FALSE),0)</f>
        <v>0</v>
      </c>
      <c r="M83" s="9">
        <f t="shared" si="6"/>
        <v>79000</v>
      </c>
      <c r="O83" s="9">
        <f t="shared" si="9"/>
        <v>1510.0800000000011</v>
      </c>
      <c r="S83" s="7">
        <f t="shared" si="7"/>
        <v>45017</v>
      </c>
      <c r="T83" s="9">
        <f>IF(ISNUMBER(S83),IF((IF(S83&lt;Inputs!$C$28,0,IF(S83&gt;Inputs!$C$29,0,1))+IF(S83&lt;Inputs!$C$32,0,IF(S83&gt;Inputs!$C$33,0,1)))&gt;=1,1,0),0)</f>
        <v>0</v>
      </c>
      <c r="V83" s="11"/>
    </row>
    <row r="84" spans="5:22" x14ac:dyDescent="0.25">
      <c r="E84" s="7">
        <f>IF(E83&gt;=Inputs!$C$8,"",E83+1)</f>
        <v>45018</v>
      </c>
      <c r="G84" s="7">
        <f t="shared" si="5"/>
        <v>45018</v>
      </c>
      <c r="H84" s="9">
        <f t="shared" si="8"/>
        <v>79000</v>
      </c>
      <c r="I84" s="9">
        <f>IF(ISNUMBER(G84),MAX(O83,(Calculations!$B$6)),0)</f>
        <v>20000</v>
      </c>
      <c r="J84" s="9">
        <f>IFERROR(VLOOKUP(E84,Inputs!$E$13:$F$36,2,FALSE),0)</f>
        <v>0</v>
      </c>
      <c r="K84" s="9">
        <f>IF(T84=1,(H84+J84+I84)*Calculations!$B$9,(H84+J84+I84)*Calculations!$B$7)</f>
        <v>29.04</v>
      </c>
      <c r="L84" s="9">
        <f>IFERROR(-VLOOKUP(G84,Inputs!$I$13:$J$46,2,FALSE),0)</f>
        <v>0</v>
      </c>
      <c r="M84" s="9">
        <f t="shared" si="6"/>
        <v>79000</v>
      </c>
      <c r="O84" s="9">
        <f t="shared" si="9"/>
        <v>1539.120000000001</v>
      </c>
      <c r="S84" s="7">
        <f t="shared" si="7"/>
        <v>45018</v>
      </c>
      <c r="T84" s="9">
        <f>IF(ISNUMBER(S84),IF((IF(S84&lt;Inputs!$C$28,0,IF(S84&gt;Inputs!$C$29,0,1))+IF(S84&lt;Inputs!$C$32,0,IF(S84&gt;Inputs!$C$33,0,1)))&gt;=1,1,0),0)</f>
        <v>0</v>
      </c>
      <c r="V84" s="11"/>
    </row>
    <row r="85" spans="5:22" x14ac:dyDescent="0.25">
      <c r="E85" s="7">
        <f>IF(E84&gt;=Inputs!$C$8,"",E84+1)</f>
        <v>45019</v>
      </c>
      <c r="G85" s="7">
        <f t="shared" si="5"/>
        <v>45019</v>
      </c>
      <c r="H85" s="9">
        <f t="shared" si="8"/>
        <v>79000</v>
      </c>
      <c r="I85" s="9">
        <f>IF(ISNUMBER(G85),MAX(O84,(Calculations!$B$6)),0)</f>
        <v>20000</v>
      </c>
      <c r="J85" s="9">
        <f>IFERROR(VLOOKUP(E85,Inputs!$E$13:$F$36,2,FALSE),0)</f>
        <v>0</v>
      </c>
      <c r="K85" s="9">
        <f>IF(T85=1,(H85+J85+I85)*Calculations!$B$9,(H85+J85+I85)*Calculations!$B$7)</f>
        <v>29.04</v>
      </c>
      <c r="L85" s="9">
        <f>IFERROR(-VLOOKUP(G85,Inputs!$I$13:$J$46,2,FALSE),0)</f>
        <v>0</v>
      </c>
      <c r="M85" s="9">
        <f t="shared" si="6"/>
        <v>79000</v>
      </c>
      <c r="O85" s="9">
        <f t="shared" si="9"/>
        <v>1568.160000000001</v>
      </c>
      <c r="S85" s="7">
        <f t="shared" si="7"/>
        <v>45019</v>
      </c>
      <c r="T85" s="9">
        <f>IF(ISNUMBER(S85),IF((IF(S85&lt;Inputs!$C$28,0,IF(S85&gt;Inputs!$C$29,0,1))+IF(S85&lt;Inputs!$C$32,0,IF(S85&gt;Inputs!$C$33,0,1)))&gt;=1,1,0),0)</f>
        <v>0</v>
      </c>
      <c r="V85" s="11"/>
    </row>
    <row r="86" spans="5:22" x14ac:dyDescent="0.25">
      <c r="E86" s="7">
        <f>IF(E85&gt;=Inputs!$C$8,"",E85+1)</f>
        <v>45020</v>
      </c>
      <c r="G86" s="7">
        <f t="shared" si="5"/>
        <v>45020</v>
      </c>
      <c r="H86" s="9">
        <f t="shared" si="8"/>
        <v>79000</v>
      </c>
      <c r="I86" s="9">
        <f>IF(ISNUMBER(G86),MAX(O85,(Calculations!$B$6)),0)</f>
        <v>20000</v>
      </c>
      <c r="J86" s="9">
        <f>IFERROR(VLOOKUP(E86,Inputs!$E$13:$F$36,2,FALSE),0)</f>
        <v>0</v>
      </c>
      <c r="K86" s="9">
        <f>IF(T86=1,(H86+J86+I86)*Calculations!$B$9,(H86+J86+I86)*Calculations!$B$7)</f>
        <v>29.04</v>
      </c>
      <c r="L86" s="9">
        <f>IFERROR(-VLOOKUP(G86,Inputs!$I$13:$J$46,2,FALSE),0)</f>
        <v>0</v>
      </c>
      <c r="M86" s="9">
        <f t="shared" si="6"/>
        <v>79000</v>
      </c>
      <c r="O86" s="9">
        <f t="shared" si="9"/>
        <v>1597.200000000001</v>
      </c>
      <c r="S86" s="7">
        <f t="shared" si="7"/>
        <v>45020</v>
      </c>
      <c r="T86" s="9">
        <f>IF(ISNUMBER(S86),IF((IF(S86&lt;Inputs!$C$28,0,IF(S86&gt;Inputs!$C$29,0,1))+IF(S86&lt;Inputs!$C$32,0,IF(S86&gt;Inputs!$C$33,0,1)))&gt;=1,1,0),0)</f>
        <v>0</v>
      </c>
      <c r="V86" s="11"/>
    </row>
    <row r="87" spans="5:22" x14ac:dyDescent="0.25">
      <c r="E87" s="7">
        <f>IF(E86&gt;=Inputs!$C$8,"",E86+1)</f>
        <v>45021</v>
      </c>
      <c r="G87" s="7">
        <f t="shared" si="5"/>
        <v>45021</v>
      </c>
      <c r="H87" s="9">
        <f t="shared" si="8"/>
        <v>79000</v>
      </c>
      <c r="I87" s="9">
        <f>IF(ISNUMBER(G87),MAX(O86,(Calculations!$B$6)),0)</f>
        <v>20000</v>
      </c>
      <c r="J87" s="9">
        <f>IFERROR(VLOOKUP(E87,Inputs!$E$13:$F$36,2,FALSE),0)</f>
        <v>0</v>
      </c>
      <c r="K87" s="9">
        <f>IF(T87=1,(H87+J87+I87)*Calculations!$B$9,(H87+J87+I87)*Calculations!$B$7)</f>
        <v>29.04</v>
      </c>
      <c r="L87" s="9">
        <f>IFERROR(-VLOOKUP(G87,Inputs!$I$13:$J$46,2,FALSE),0)</f>
        <v>0</v>
      </c>
      <c r="M87" s="9">
        <f t="shared" si="6"/>
        <v>79000</v>
      </c>
      <c r="O87" s="9">
        <f t="shared" si="9"/>
        <v>1626.2400000000009</v>
      </c>
      <c r="S87" s="7">
        <f t="shared" si="7"/>
        <v>45021</v>
      </c>
      <c r="T87" s="9">
        <f>IF(ISNUMBER(S87),IF((IF(S87&lt;Inputs!$C$28,0,IF(S87&gt;Inputs!$C$29,0,1))+IF(S87&lt;Inputs!$C$32,0,IF(S87&gt;Inputs!$C$33,0,1)))&gt;=1,1,0),0)</f>
        <v>0</v>
      </c>
      <c r="V87" s="11"/>
    </row>
    <row r="88" spans="5:22" x14ac:dyDescent="0.25">
      <c r="E88" s="7">
        <f>IF(E87&gt;=Inputs!$C$8,"",E87+1)</f>
        <v>45022</v>
      </c>
      <c r="G88" s="7">
        <f t="shared" si="5"/>
        <v>45022</v>
      </c>
      <c r="H88" s="9">
        <f t="shared" si="8"/>
        <v>79000</v>
      </c>
      <c r="I88" s="9">
        <f>IF(ISNUMBER(G88),MAX(O87,(Calculations!$B$6)),0)</f>
        <v>20000</v>
      </c>
      <c r="J88" s="9">
        <f>IFERROR(VLOOKUP(E88,Inputs!$E$13:$F$36,2,FALSE),0)</f>
        <v>0</v>
      </c>
      <c r="K88" s="9">
        <f>IF(T88=1,(H88+J88+I88)*Calculations!$B$9,(H88+J88+I88)*Calculations!$B$7)</f>
        <v>29.04</v>
      </c>
      <c r="L88" s="9">
        <f>IFERROR(-VLOOKUP(G88,Inputs!$I$13:$J$46,2,FALSE),0)</f>
        <v>0</v>
      </c>
      <c r="M88" s="9">
        <f t="shared" si="6"/>
        <v>79000</v>
      </c>
      <c r="O88" s="9">
        <f t="shared" si="9"/>
        <v>1655.2800000000009</v>
      </c>
      <c r="S88" s="7">
        <f t="shared" si="7"/>
        <v>45022</v>
      </c>
      <c r="T88" s="9">
        <f>IF(ISNUMBER(S88),IF((IF(S88&lt;Inputs!$C$28,0,IF(S88&gt;Inputs!$C$29,0,1))+IF(S88&lt;Inputs!$C$32,0,IF(S88&gt;Inputs!$C$33,0,1)))&gt;=1,1,0),0)</f>
        <v>0</v>
      </c>
      <c r="V88" s="11"/>
    </row>
    <row r="89" spans="5:22" x14ac:dyDescent="0.25">
      <c r="E89" s="7">
        <f>IF(E88&gt;=Inputs!$C$8,"",E88+1)</f>
        <v>45023</v>
      </c>
      <c r="G89" s="7">
        <f t="shared" si="5"/>
        <v>45023</v>
      </c>
      <c r="H89" s="9">
        <f t="shared" si="8"/>
        <v>79000</v>
      </c>
      <c r="I89" s="9">
        <f>IF(ISNUMBER(G89),MAX(O88,(Calculations!$B$6)),0)</f>
        <v>20000</v>
      </c>
      <c r="J89" s="9">
        <f>IFERROR(VLOOKUP(E89,Inputs!$E$13:$F$36,2,FALSE),0)</f>
        <v>0</v>
      </c>
      <c r="K89" s="9">
        <f>IF(T89=1,(H89+J89+I89)*Calculations!$B$9,(H89+J89+I89)*Calculations!$B$7)</f>
        <v>29.04</v>
      </c>
      <c r="L89" s="9">
        <f>IFERROR(-VLOOKUP(G89,Inputs!$I$13:$J$46,2,FALSE),0)</f>
        <v>0</v>
      </c>
      <c r="M89" s="9">
        <f t="shared" si="6"/>
        <v>79000</v>
      </c>
      <c r="O89" s="9">
        <f t="shared" si="9"/>
        <v>1684.3200000000008</v>
      </c>
      <c r="S89" s="7">
        <f t="shared" si="7"/>
        <v>45023</v>
      </c>
      <c r="T89" s="9">
        <f>IF(ISNUMBER(S89),IF((IF(S89&lt;Inputs!$C$28,0,IF(S89&gt;Inputs!$C$29,0,1))+IF(S89&lt;Inputs!$C$32,0,IF(S89&gt;Inputs!$C$33,0,1)))&gt;=1,1,0),0)</f>
        <v>0</v>
      </c>
      <c r="V89" s="11"/>
    </row>
    <row r="90" spans="5:22" x14ac:dyDescent="0.25">
      <c r="E90" s="7">
        <f>IF(E89&gt;=Inputs!$C$8,"",E89+1)</f>
        <v>45024</v>
      </c>
      <c r="G90" s="7">
        <f t="shared" si="5"/>
        <v>45024</v>
      </c>
      <c r="H90" s="9">
        <f t="shared" si="8"/>
        <v>79000</v>
      </c>
      <c r="I90" s="9">
        <f>IF(ISNUMBER(G90),MAX(O89,(Calculations!$B$6)),0)</f>
        <v>20000</v>
      </c>
      <c r="J90" s="9">
        <f>IFERROR(VLOOKUP(E90,Inputs!$E$13:$F$36,2,FALSE),0)</f>
        <v>0</v>
      </c>
      <c r="K90" s="9">
        <f>IF(T90=1,(H90+J90+I90)*Calculations!$B$9,(H90+J90+I90)*Calculations!$B$7)</f>
        <v>29.04</v>
      </c>
      <c r="L90" s="9">
        <f>IFERROR(-VLOOKUP(G90,Inputs!$I$13:$J$46,2,FALSE),0)</f>
        <v>0</v>
      </c>
      <c r="M90" s="9">
        <f t="shared" si="6"/>
        <v>79000</v>
      </c>
      <c r="O90" s="9">
        <f t="shared" si="9"/>
        <v>1713.3600000000008</v>
      </c>
      <c r="S90" s="7">
        <f t="shared" si="7"/>
        <v>45024</v>
      </c>
      <c r="T90" s="9">
        <f>IF(ISNUMBER(S90),IF((IF(S90&lt;Inputs!$C$28,0,IF(S90&gt;Inputs!$C$29,0,1))+IF(S90&lt;Inputs!$C$32,0,IF(S90&gt;Inputs!$C$33,0,1)))&gt;=1,1,0),0)</f>
        <v>0</v>
      </c>
      <c r="V90" s="11"/>
    </row>
    <row r="91" spans="5:22" x14ac:dyDescent="0.25">
      <c r="E91" s="7">
        <f>IF(E90&gt;=Inputs!$C$8,"",E90+1)</f>
        <v>45025</v>
      </c>
      <c r="G91" s="7">
        <f t="shared" si="5"/>
        <v>45025</v>
      </c>
      <c r="H91" s="9">
        <f t="shared" si="8"/>
        <v>79000</v>
      </c>
      <c r="I91" s="9">
        <f>IF(ISNUMBER(G91),MAX(O90,(Calculations!$B$6)),0)</f>
        <v>20000</v>
      </c>
      <c r="J91" s="9">
        <f>IFERROR(VLOOKUP(E91,Inputs!$E$13:$F$36,2,FALSE),0)</f>
        <v>0</v>
      </c>
      <c r="K91" s="9">
        <f>IF(T91=1,(H91+J91+I91)*Calculations!$B$9,(H91+J91+I91)*Calculations!$B$7)</f>
        <v>29.04</v>
      </c>
      <c r="L91" s="9">
        <f>IFERROR(-VLOOKUP(G91,Inputs!$I$13:$J$46,2,FALSE),0)</f>
        <v>0</v>
      </c>
      <c r="M91" s="9">
        <f t="shared" si="6"/>
        <v>79000</v>
      </c>
      <c r="O91" s="9">
        <f t="shared" si="9"/>
        <v>1742.4000000000008</v>
      </c>
      <c r="S91" s="7">
        <f t="shared" si="7"/>
        <v>45025</v>
      </c>
      <c r="T91" s="9">
        <f>IF(ISNUMBER(S91),IF((IF(S91&lt;Inputs!$C$28,0,IF(S91&gt;Inputs!$C$29,0,1))+IF(S91&lt;Inputs!$C$32,0,IF(S91&gt;Inputs!$C$33,0,1)))&gt;=1,1,0),0)</f>
        <v>0</v>
      </c>
      <c r="V91" s="11"/>
    </row>
    <row r="92" spans="5:22" x14ac:dyDescent="0.25">
      <c r="E92" s="7">
        <f>IF(E91&gt;=Inputs!$C$8,"",E91+1)</f>
        <v>45026</v>
      </c>
      <c r="G92" s="7">
        <f t="shared" si="5"/>
        <v>45026</v>
      </c>
      <c r="H92" s="9">
        <f t="shared" si="8"/>
        <v>79000</v>
      </c>
      <c r="I92" s="9">
        <f>IF(ISNUMBER(G92),MAX(O91,(Calculations!$B$6)),0)</f>
        <v>20000</v>
      </c>
      <c r="J92" s="9">
        <f>IFERROR(VLOOKUP(E92,Inputs!$E$13:$F$36,2,FALSE),0)</f>
        <v>0</v>
      </c>
      <c r="K92" s="9">
        <f>IF(T92=1,(H92+J92+I92)*Calculations!$B$9,(H92+J92+I92)*Calculations!$B$7)</f>
        <v>29.04</v>
      </c>
      <c r="L92" s="9">
        <f>IFERROR(-VLOOKUP(G92,Inputs!$I$13:$J$46,2,FALSE),0)</f>
        <v>0</v>
      </c>
      <c r="M92" s="9">
        <f t="shared" si="6"/>
        <v>79000</v>
      </c>
      <c r="O92" s="9">
        <f t="shared" si="9"/>
        <v>1771.4400000000007</v>
      </c>
      <c r="S92" s="7">
        <f t="shared" si="7"/>
        <v>45026</v>
      </c>
      <c r="T92" s="9">
        <f>IF(ISNUMBER(S92),IF((IF(S92&lt;Inputs!$C$28,0,IF(S92&gt;Inputs!$C$29,0,1))+IF(S92&lt;Inputs!$C$32,0,IF(S92&gt;Inputs!$C$33,0,1)))&gt;=1,1,0),0)</f>
        <v>0</v>
      </c>
      <c r="V92" s="11"/>
    </row>
    <row r="93" spans="5:22" x14ac:dyDescent="0.25">
      <c r="E93" s="7">
        <f>IF(E92&gt;=Inputs!$C$8,"",E92+1)</f>
        <v>45027</v>
      </c>
      <c r="G93" s="7">
        <f t="shared" si="5"/>
        <v>45027</v>
      </c>
      <c r="H93" s="9">
        <f t="shared" si="8"/>
        <v>79000</v>
      </c>
      <c r="I93" s="9">
        <f>IF(ISNUMBER(G93),MAX(O92,(Calculations!$B$6)),0)</f>
        <v>20000</v>
      </c>
      <c r="J93" s="9">
        <f>IFERROR(VLOOKUP(E93,Inputs!$E$13:$F$36,2,FALSE),0)</f>
        <v>0</v>
      </c>
      <c r="K93" s="9">
        <f>IF(T93=1,(H93+J93+I93)*Calculations!$B$9,(H93+J93+I93)*Calculations!$B$7)</f>
        <v>29.04</v>
      </c>
      <c r="L93" s="9">
        <f>IFERROR(-VLOOKUP(G93,Inputs!$I$13:$J$46,2,FALSE),0)</f>
        <v>0</v>
      </c>
      <c r="M93" s="9">
        <f t="shared" si="6"/>
        <v>79000</v>
      </c>
      <c r="O93" s="9">
        <f t="shared" si="9"/>
        <v>1800.4800000000007</v>
      </c>
      <c r="S93" s="7">
        <f t="shared" si="7"/>
        <v>45027</v>
      </c>
      <c r="T93" s="9">
        <f>IF(ISNUMBER(S93),IF((IF(S93&lt;Inputs!$C$28,0,IF(S93&gt;Inputs!$C$29,0,1))+IF(S93&lt;Inputs!$C$32,0,IF(S93&gt;Inputs!$C$33,0,1)))&gt;=1,1,0),0)</f>
        <v>0</v>
      </c>
      <c r="V93" s="11"/>
    </row>
    <row r="94" spans="5:22" x14ac:dyDescent="0.25">
      <c r="E94" s="7">
        <f>IF(E93&gt;=Inputs!$C$8,"",E93+1)</f>
        <v>45028</v>
      </c>
      <c r="G94" s="7">
        <f t="shared" si="5"/>
        <v>45028</v>
      </c>
      <c r="H94" s="9">
        <f t="shared" si="8"/>
        <v>79000</v>
      </c>
      <c r="I94" s="9">
        <f>IF(ISNUMBER(G94),MAX(O93,(Calculations!$B$6)),0)</f>
        <v>20000</v>
      </c>
      <c r="J94" s="9">
        <f>IFERROR(VLOOKUP(E94,Inputs!$E$13:$F$36,2,FALSE),0)</f>
        <v>0</v>
      </c>
      <c r="K94" s="9">
        <f>IF(T94=1,(H94+J94+I94)*Calculations!$B$9,(H94+J94+I94)*Calculations!$B$7)</f>
        <v>29.04</v>
      </c>
      <c r="L94" s="9">
        <f>IFERROR(-VLOOKUP(G94,Inputs!$I$13:$J$46,2,FALSE),0)</f>
        <v>0</v>
      </c>
      <c r="M94" s="9">
        <f t="shared" si="6"/>
        <v>79000</v>
      </c>
      <c r="O94" s="9">
        <f t="shared" si="9"/>
        <v>1829.5200000000007</v>
      </c>
      <c r="S94" s="7">
        <f t="shared" si="7"/>
        <v>45028</v>
      </c>
      <c r="T94" s="9">
        <f>IF(ISNUMBER(S94),IF((IF(S94&lt;Inputs!$C$28,0,IF(S94&gt;Inputs!$C$29,0,1))+IF(S94&lt;Inputs!$C$32,0,IF(S94&gt;Inputs!$C$33,0,1)))&gt;=1,1,0),0)</f>
        <v>0</v>
      </c>
      <c r="V94" s="11"/>
    </row>
    <row r="95" spans="5:22" x14ac:dyDescent="0.25">
      <c r="E95" s="7">
        <f>IF(E94&gt;=Inputs!$C$8,"",E94+1)</f>
        <v>45029</v>
      </c>
      <c r="G95" s="7">
        <f t="shared" si="5"/>
        <v>45029</v>
      </c>
      <c r="H95" s="9">
        <f t="shared" si="8"/>
        <v>79000</v>
      </c>
      <c r="I95" s="9">
        <f>IF(ISNUMBER(G95),MAX(O94,(Calculations!$B$6)),0)</f>
        <v>20000</v>
      </c>
      <c r="J95" s="9">
        <f>IFERROR(VLOOKUP(E95,Inputs!$E$13:$F$36,2,FALSE),0)</f>
        <v>0</v>
      </c>
      <c r="K95" s="9">
        <f>IF(T95=1,(H95+J95+I95)*Calculations!$B$9,(H95+J95+I95)*Calculations!$B$7)</f>
        <v>29.04</v>
      </c>
      <c r="L95" s="9">
        <f>IFERROR(-VLOOKUP(G95,Inputs!$I$13:$J$46,2,FALSE),0)</f>
        <v>0</v>
      </c>
      <c r="M95" s="9">
        <f t="shared" si="6"/>
        <v>79000</v>
      </c>
      <c r="O95" s="9">
        <f t="shared" si="9"/>
        <v>1858.5600000000006</v>
      </c>
      <c r="S95" s="7">
        <f t="shared" si="7"/>
        <v>45029</v>
      </c>
      <c r="T95" s="9">
        <f>IF(ISNUMBER(S95),IF((IF(S95&lt;Inputs!$C$28,0,IF(S95&gt;Inputs!$C$29,0,1))+IF(S95&lt;Inputs!$C$32,0,IF(S95&gt;Inputs!$C$33,0,1)))&gt;=1,1,0),0)</f>
        <v>0</v>
      </c>
      <c r="V95" s="11"/>
    </row>
    <row r="96" spans="5:22" x14ac:dyDescent="0.25">
      <c r="E96" s="7">
        <f>IF(E95&gt;=Inputs!$C$8,"",E95+1)</f>
        <v>45030</v>
      </c>
      <c r="G96" s="7">
        <f t="shared" si="5"/>
        <v>45030</v>
      </c>
      <c r="H96" s="9">
        <f t="shared" si="8"/>
        <v>79000</v>
      </c>
      <c r="I96" s="9">
        <f>IF(ISNUMBER(G96),MAX(O95,(Calculations!$B$6)),0)</f>
        <v>20000</v>
      </c>
      <c r="J96" s="9">
        <f>IFERROR(VLOOKUP(E96,Inputs!$E$13:$F$36,2,FALSE),0)</f>
        <v>0</v>
      </c>
      <c r="K96" s="9">
        <f>IF(T96=1,(H96+J96+I96)*Calculations!$B$9,(H96+J96+I96)*Calculations!$B$7)</f>
        <v>29.04</v>
      </c>
      <c r="L96" s="9">
        <f>IFERROR(-VLOOKUP(G96,Inputs!$I$13:$J$46,2,FALSE),0)</f>
        <v>0</v>
      </c>
      <c r="M96" s="9">
        <f t="shared" si="6"/>
        <v>79000</v>
      </c>
      <c r="O96" s="9">
        <f t="shared" si="9"/>
        <v>1887.6000000000006</v>
      </c>
      <c r="S96" s="7">
        <f t="shared" si="7"/>
        <v>45030</v>
      </c>
      <c r="T96" s="9">
        <f>IF(ISNUMBER(S96),IF((IF(S96&lt;Inputs!$C$28,0,IF(S96&gt;Inputs!$C$29,0,1))+IF(S96&lt;Inputs!$C$32,0,IF(S96&gt;Inputs!$C$33,0,1)))&gt;=1,1,0),0)</f>
        <v>0</v>
      </c>
      <c r="V96" s="11"/>
    </row>
    <row r="97" spans="1:22" x14ac:dyDescent="0.25">
      <c r="A97" s="5"/>
      <c r="E97" s="7">
        <f>IF(E96&gt;=Inputs!$C$8,"",E96+1)</f>
        <v>45031</v>
      </c>
      <c r="G97" s="7">
        <f t="shared" si="5"/>
        <v>45031</v>
      </c>
      <c r="H97" s="9">
        <f t="shared" si="8"/>
        <v>79000</v>
      </c>
      <c r="I97" s="9">
        <f>IF(ISNUMBER(G97),MAX(O96,(Calculations!$B$6)),0)</f>
        <v>20000</v>
      </c>
      <c r="J97" s="9">
        <f>IFERROR(VLOOKUP(E97,Inputs!$E$13:$F$36,2,FALSE),0)</f>
        <v>0</v>
      </c>
      <c r="K97" s="9">
        <f>IF(T97=1,(H97+J97+I97)*Calculations!$B$9,(H97+J97+I97)*Calculations!$B$7)</f>
        <v>29.04</v>
      </c>
      <c r="L97" s="9">
        <f>IFERROR(-VLOOKUP(G97,Inputs!$I$13:$J$46,2,FALSE),0)</f>
        <v>0</v>
      </c>
      <c r="M97" s="9">
        <f t="shared" si="6"/>
        <v>79000</v>
      </c>
      <c r="O97" s="9">
        <f t="shared" si="9"/>
        <v>1916.6400000000006</v>
      </c>
      <c r="S97" s="7">
        <f t="shared" si="7"/>
        <v>45031</v>
      </c>
      <c r="T97" s="9">
        <f>IF(ISNUMBER(S97),IF((IF(S97&lt;Inputs!$C$28,0,IF(S97&gt;Inputs!$C$29,0,1))+IF(S97&lt;Inputs!$C$32,0,IF(S97&gt;Inputs!$C$33,0,1)))&gt;=1,1,0),0)</f>
        <v>0</v>
      </c>
      <c r="V97" s="11"/>
    </row>
    <row r="98" spans="1:22" x14ac:dyDescent="0.25">
      <c r="E98" s="7">
        <f>IF(E97&gt;=Inputs!$C$8,"",E97+1)</f>
        <v>45032</v>
      </c>
      <c r="G98" s="7">
        <f t="shared" si="5"/>
        <v>45032</v>
      </c>
      <c r="H98" s="9">
        <f t="shared" si="8"/>
        <v>79000</v>
      </c>
      <c r="I98" s="9">
        <f>IF(ISNUMBER(G98),MAX(O97,(Calculations!$B$6)),0)</f>
        <v>20000</v>
      </c>
      <c r="J98" s="9">
        <f>IFERROR(VLOOKUP(E98,Inputs!$E$13:$F$36,2,FALSE),0)</f>
        <v>0</v>
      </c>
      <c r="K98" s="9">
        <f>IF(T98=1,(H98+J98+I98)*Calculations!$B$9,(H98+J98+I98)*Calculations!$B$7)</f>
        <v>29.04</v>
      </c>
      <c r="L98" s="9">
        <f>IFERROR(-VLOOKUP(G98,Inputs!$I$13:$J$46,2,FALSE),0)</f>
        <v>0</v>
      </c>
      <c r="M98" s="9">
        <f t="shared" si="6"/>
        <v>79000</v>
      </c>
      <c r="O98" s="9">
        <f t="shared" si="9"/>
        <v>1945.6800000000005</v>
      </c>
      <c r="S98" s="7">
        <f t="shared" si="7"/>
        <v>45032</v>
      </c>
      <c r="T98" s="9">
        <f>IF(ISNUMBER(S98),IF((IF(S98&lt;Inputs!$C$28,0,IF(S98&gt;Inputs!$C$29,0,1))+IF(S98&lt;Inputs!$C$32,0,IF(S98&gt;Inputs!$C$33,0,1)))&gt;=1,1,0),0)</f>
        <v>0</v>
      </c>
      <c r="V98" s="11"/>
    </row>
    <row r="99" spans="1:22" x14ac:dyDescent="0.25">
      <c r="E99" s="7">
        <f>IF(E98&gt;=Inputs!$C$8,"",E98+1)</f>
        <v>45033</v>
      </c>
      <c r="G99" s="7">
        <f t="shared" si="5"/>
        <v>45033</v>
      </c>
      <c r="H99" s="9">
        <f t="shared" si="8"/>
        <v>79000</v>
      </c>
      <c r="I99" s="9">
        <f>IF(ISNUMBER(G99),MAX(O98,(Calculations!$B$6)),0)</f>
        <v>20000</v>
      </c>
      <c r="J99" s="9">
        <f>IFERROR(VLOOKUP(E99,Inputs!$E$13:$F$36,2,FALSE),0)</f>
        <v>0</v>
      </c>
      <c r="K99" s="9">
        <f>IF(T99=1,(H99+J99+I99)*Calculations!$B$9,(H99+J99+I99)*Calculations!$B$7)</f>
        <v>29.04</v>
      </c>
      <c r="L99" s="9">
        <f>IFERROR(-VLOOKUP(G99,Inputs!$I$13:$J$46,2,FALSE),0)</f>
        <v>0</v>
      </c>
      <c r="M99" s="9">
        <f t="shared" si="6"/>
        <v>79000</v>
      </c>
      <c r="O99" s="9">
        <f t="shared" si="9"/>
        <v>1974.7200000000005</v>
      </c>
      <c r="S99" s="7">
        <f t="shared" si="7"/>
        <v>45033</v>
      </c>
      <c r="T99" s="9">
        <f>IF(ISNUMBER(S99),IF((IF(S99&lt;Inputs!$C$28,0,IF(S99&gt;Inputs!$C$29,0,1))+IF(S99&lt;Inputs!$C$32,0,IF(S99&gt;Inputs!$C$33,0,1)))&gt;=1,1,0),0)</f>
        <v>0</v>
      </c>
      <c r="V99" s="11"/>
    </row>
    <row r="100" spans="1:22" x14ac:dyDescent="0.25">
      <c r="E100" s="7">
        <f>IF(E99&gt;=Inputs!$C$8,"",E99+1)</f>
        <v>45034</v>
      </c>
      <c r="G100" s="7">
        <f t="shared" si="5"/>
        <v>45034</v>
      </c>
      <c r="H100" s="9">
        <f t="shared" si="8"/>
        <v>79000</v>
      </c>
      <c r="I100" s="9">
        <f>IF(ISNUMBER(G100),MAX(O99,(Calculations!$B$6)),0)</f>
        <v>20000</v>
      </c>
      <c r="J100" s="9">
        <f>IFERROR(VLOOKUP(E100,Inputs!$E$13:$F$36,2,FALSE),0)</f>
        <v>0</v>
      </c>
      <c r="K100" s="9">
        <f>IF(T100=1,(H100+J100+I100)*Calculations!$B$9,(H100+J100+I100)*Calculations!$B$7)</f>
        <v>29.04</v>
      </c>
      <c r="L100" s="9">
        <f>IFERROR(-VLOOKUP(G100,Inputs!$I$13:$J$46,2,FALSE),0)</f>
        <v>0</v>
      </c>
      <c r="M100" s="9">
        <f t="shared" si="6"/>
        <v>79000</v>
      </c>
      <c r="O100" s="9">
        <f t="shared" si="9"/>
        <v>2003.7600000000004</v>
      </c>
      <c r="S100" s="7">
        <f t="shared" si="7"/>
        <v>45034</v>
      </c>
      <c r="T100" s="9">
        <f>IF(ISNUMBER(S100),IF((IF(S100&lt;Inputs!$C$28,0,IF(S100&gt;Inputs!$C$29,0,1))+IF(S100&lt;Inputs!$C$32,0,IF(S100&gt;Inputs!$C$33,0,1)))&gt;=1,1,0),0)</f>
        <v>0</v>
      </c>
      <c r="V100" s="11"/>
    </row>
    <row r="101" spans="1:22" x14ac:dyDescent="0.25">
      <c r="E101" s="7">
        <f>IF(E100&gt;=Inputs!$C$8,"",E100+1)</f>
        <v>45035</v>
      </c>
      <c r="G101" s="7">
        <f t="shared" si="5"/>
        <v>45035</v>
      </c>
      <c r="H101" s="9">
        <f t="shared" si="8"/>
        <v>79000</v>
      </c>
      <c r="I101" s="9">
        <f>IF(ISNUMBER(G101),MAX(O100,(Calculations!$B$6)),0)</f>
        <v>20000</v>
      </c>
      <c r="J101" s="9">
        <f>IFERROR(VLOOKUP(E101,Inputs!$E$13:$F$36,2,FALSE),0)</f>
        <v>0</v>
      </c>
      <c r="K101" s="9">
        <f>IF(T101=1,(H101+J101+I101)*Calculations!$B$9,(H101+J101+I101)*Calculations!$B$7)</f>
        <v>29.04</v>
      </c>
      <c r="L101" s="9">
        <f>IFERROR(-VLOOKUP(G101,Inputs!$I$13:$J$46,2,FALSE),0)</f>
        <v>0</v>
      </c>
      <c r="M101" s="9">
        <f t="shared" si="6"/>
        <v>79000</v>
      </c>
      <c r="O101" s="9">
        <f t="shared" si="9"/>
        <v>2032.8000000000004</v>
      </c>
      <c r="S101" s="7">
        <f t="shared" si="7"/>
        <v>45035</v>
      </c>
      <c r="T101" s="9">
        <f>IF(ISNUMBER(S101),IF((IF(S101&lt;Inputs!$C$28,0,IF(S101&gt;Inputs!$C$29,0,1))+IF(S101&lt;Inputs!$C$32,0,IF(S101&gt;Inputs!$C$33,0,1)))&gt;=1,1,0),0)</f>
        <v>0</v>
      </c>
      <c r="V101" s="11"/>
    </row>
    <row r="102" spans="1:22" x14ac:dyDescent="0.25">
      <c r="E102" s="7">
        <f>IF(E101&gt;=Inputs!$C$8,"",E101+1)</f>
        <v>45036</v>
      </c>
      <c r="G102" s="7">
        <f t="shared" si="5"/>
        <v>45036</v>
      </c>
      <c r="H102" s="9">
        <f t="shared" si="8"/>
        <v>79000</v>
      </c>
      <c r="I102" s="9">
        <f>IF(ISNUMBER(G102),MAX(O101,(Calculations!$B$6)),0)</f>
        <v>20000</v>
      </c>
      <c r="J102" s="9">
        <f>IFERROR(VLOOKUP(E102,Inputs!$E$13:$F$36,2,FALSE),0)</f>
        <v>0</v>
      </c>
      <c r="K102" s="9">
        <f>IF(T102=1,(H102+J102+I102)*Calculations!$B$9,(H102+J102+I102)*Calculations!$B$7)</f>
        <v>29.04</v>
      </c>
      <c r="L102" s="9">
        <f>IFERROR(-VLOOKUP(G102,Inputs!$I$13:$J$46,2,FALSE),0)</f>
        <v>0</v>
      </c>
      <c r="M102" s="9">
        <f t="shared" si="6"/>
        <v>79000</v>
      </c>
      <c r="O102" s="9">
        <f t="shared" si="9"/>
        <v>2061.8400000000006</v>
      </c>
      <c r="S102" s="7">
        <f t="shared" si="7"/>
        <v>45036</v>
      </c>
      <c r="T102" s="9">
        <f>IF(ISNUMBER(S102),IF((IF(S102&lt;Inputs!$C$28,0,IF(S102&gt;Inputs!$C$29,0,1))+IF(S102&lt;Inputs!$C$32,0,IF(S102&gt;Inputs!$C$33,0,1)))&gt;=1,1,0),0)</f>
        <v>0</v>
      </c>
      <c r="V102" s="11"/>
    </row>
    <row r="103" spans="1:22" x14ac:dyDescent="0.25">
      <c r="E103" s="7">
        <f>IF(E102&gt;=Inputs!$C$8,"",E102+1)</f>
        <v>45037</v>
      </c>
      <c r="G103" s="7">
        <f t="shared" si="5"/>
        <v>45037</v>
      </c>
      <c r="H103" s="9">
        <f t="shared" si="8"/>
        <v>79000</v>
      </c>
      <c r="I103" s="9">
        <f>IF(ISNUMBER(G103),MAX(O102,(Calculations!$B$6)),0)</f>
        <v>20000</v>
      </c>
      <c r="J103" s="9">
        <f>IFERROR(VLOOKUP(E103,Inputs!$E$13:$F$36,2,FALSE),0)</f>
        <v>0</v>
      </c>
      <c r="K103" s="9">
        <f>IF(T103=1,(H103+J103+I103)*Calculations!$B$9,(H103+J103+I103)*Calculations!$B$7)</f>
        <v>29.04</v>
      </c>
      <c r="L103" s="9">
        <f>IFERROR(-VLOOKUP(G103,Inputs!$I$13:$J$46,2,FALSE),0)</f>
        <v>0</v>
      </c>
      <c r="M103" s="9">
        <f t="shared" si="6"/>
        <v>79000</v>
      </c>
      <c r="O103" s="9">
        <f t="shared" si="9"/>
        <v>2090.8800000000006</v>
      </c>
      <c r="S103" s="7">
        <f t="shared" si="7"/>
        <v>45037</v>
      </c>
      <c r="T103" s="9">
        <f>IF(ISNUMBER(S103),IF((IF(S103&lt;Inputs!$C$28,0,IF(S103&gt;Inputs!$C$29,0,1))+IF(S103&lt;Inputs!$C$32,0,IF(S103&gt;Inputs!$C$33,0,1)))&gt;=1,1,0),0)</f>
        <v>0</v>
      </c>
      <c r="V103" s="11"/>
    </row>
    <row r="104" spans="1:22" x14ac:dyDescent="0.25">
      <c r="E104" s="7">
        <f>IF(E103&gt;=Inputs!$C$8,"",E103+1)</f>
        <v>45038</v>
      </c>
      <c r="G104" s="7">
        <f t="shared" si="5"/>
        <v>45038</v>
      </c>
      <c r="H104" s="9">
        <f t="shared" si="8"/>
        <v>79000</v>
      </c>
      <c r="I104" s="9">
        <f>IF(ISNUMBER(G104),MAX(O103,(Calculations!$B$6)),0)</f>
        <v>20000</v>
      </c>
      <c r="J104" s="9">
        <f>IFERROR(VLOOKUP(E104,Inputs!$E$13:$F$36,2,FALSE),0)</f>
        <v>0</v>
      </c>
      <c r="K104" s="9">
        <f>IF(T104=1,(H104+J104+I104)*Calculations!$B$9,(H104+J104+I104)*Calculations!$B$7)</f>
        <v>29.04</v>
      </c>
      <c r="L104" s="9">
        <f>IFERROR(-VLOOKUP(G104,Inputs!$I$13:$J$46,2,FALSE),0)</f>
        <v>0</v>
      </c>
      <c r="M104" s="9">
        <f t="shared" si="6"/>
        <v>79000</v>
      </c>
      <c r="O104" s="9">
        <f t="shared" si="9"/>
        <v>2119.9200000000005</v>
      </c>
      <c r="S104" s="7">
        <f t="shared" si="7"/>
        <v>45038</v>
      </c>
      <c r="T104" s="9">
        <f>IF(ISNUMBER(S104),IF((IF(S104&lt;Inputs!$C$28,0,IF(S104&gt;Inputs!$C$29,0,1))+IF(S104&lt;Inputs!$C$32,0,IF(S104&gt;Inputs!$C$33,0,1)))&gt;=1,1,0),0)</f>
        <v>0</v>
      </c>
      <c r="V104" s="11"/>
    </row>
    <row r="105" spans="1:22" x14ac:dyDescent="0.25">
      <c r="E105" s="7">
        <f>IF(E104&gt;=Inputs!$C$8,"",E104+1)</f>
        <v>45039</v>
      </c>
      <c r="G105" s="7">
        <f t="shared" si="5"/>
        <v>45039</v>
      </c>
      <c r="H105" s="9">
        <f t="shared" si="8"/>
        <v>79000</v>
      </c>
      <c r="I105" s="9">
        <f>IF(ISNUMBER(G105),MAX(O104,(Calculations!$B$6)),0)</f>
        <v>20000</v>
      </c>
      <c r="J105" s="9">
        <f>IFERROR(VLOOKUP(E105,Inputs!$E$13:$F$36,2,FALSE),0)</f>
        <v>0</v>
      </c>
      <c r="K105" s="9">
        <f>IF(T105=1,(H105+J105+I105)*Calculations!$B$9,(H105+J105+I105)*Calculations!$B$7)</f>
        <v>29.04</v>
      </c>
      <c r="L105" s="9">
        <f>IFERROR(-VLOOKUP(G105,Inputs!$I$13:$J$46,2,FALSE),0)</f>
        <v>0</v>
      </c>
      <c r="M105" s="9">
        <f t="shared" si="6"/>
        <v>79000</v>
      </c>
      <c r="O105" s="9">
        <f t="shared" si="9"/>
        <v>2148.9600000000005</v>
      </c>
      <c r="S105" s="7">
        <f t="shared" si="7"/>
        <v>45039</v>
      </c>
      <c r="T105" s="9">
        <f>IF(ISNUMBER(S105),IF((IF(S105&lt;Inputs!$C$28,0,IF(S105&gt;Inputs!$C$29,0,1))+IF(S105&lt;Inputs!$C$32,0,IF(S105&gt;Inputs!$C$33,0,1)))&gt;=1,1,0),0)</f>
        <v>0</v>
      </c>
      <c r="V105" s="11"/>
    </row>
    <row r="106" spans="1:22" x14ac:dyDescent="0.25">
      <c r="E106" s="7">
        <f>IF(E105&gt;=Inputs!$C$8,"",E105+1)</f>
        <v>45040</v>
      </c>
      <c r="G106" s="7">
        <f t="shared" si="5"/>
        <v>45040</v>
      </c>
      <c r="H106" s="9">
        <f t="shared" si="8"/>
        <v>79000</v>
      </c>
      <c r="I106" s="9">
        <f>IF(ISNUMBER(G106),MAX(O105,(Calculations!$B$6)),0)</f>
        <v>20000</v>
      </c>
      <c r="J106" s="9">
        <f>IFERROR(VLOOKUP(E106,Inputs!$E$13:$F$36,2,FALSE),0)</f>
        <v>0</v>
      </c>
      <c r="K106" s="9">
        <f>IF(T106=1,(H106+J106+I106)*Calculations!$B$9,(H106+J106+I106)*Calculations!$B$7)</f>
        <v>29.04</v>
      </c>
      <c r="L106" s="9">
        <f>IFERROR(-VLOOKUP(G106,Inputs!$I$13:$J$46,2,FALSE),0)</f>
        <v>0</v>
      </c>
      <c r="M106" s="9">
        <f t="shared" si="6"/>
        <v>79000</v>
      </c>
      <c r="O106" s="9">
        <f t="shared" si="9"/>
        <v>2178.0000000000005</v>
      </c>
      <c r="S106" s="7">
        <f t="shared" si="7"/>
        <v>45040</v>
      </c>
      <c r="T106" s="9">
        <f>IF(ISNUMBER(S106),IF((IF(S106&lt;Inputs!$C$28,0,IF(S106&gt;Inputs!$C$29,0,1))+IF(S106&lt;Inputs!$C$32,0,IF(S106&gt;Inputs!$C$33,0,1)))&gt;=1,1,0),0)</f>
        <v>0</v>
      </c>
      <c r="V106" s="11"/>
    </row>
    <row r="107" spans="1:22" x14ac:dyDescent="0.25">
      <c r="E107" s="7">
        <f>IF(E106&gt;=Inputs!$C$8,"",E106+1)</f>
        <v>45041</v>
      </c>
      <c r="G107" s="7">
        <f t="shared" si="5"/>
        <v>45041</v>
      </c>
      <c r="H107" s="9">
        <f t="shared" si="8"/>
        <v>79000</v>
      </c>
      <c r="I107" s="9">
        <f>IF(ISNUMBER(G107),MAX(O106,(Calculations!$B$6)),0)</f>
        <v>20000</v>
      </c>
      <c r="J107" s="9">
        <f>IFERROR(VLOOKUP(E107,Inputs!$E$13:$F$36,2,FALSE),0)</f>
        <v>0</v>
      </c>
      <c r="K107" s="9">
        <f>IF(T107=1,(H107+J107+I107)*Calculations!$B$9,(H107+J107+I107)*Calculations!$B$7)</f>
        <v>29.04</v>
      </c>
      <c r="L107" s="9">
        <f>IFERROR(-VLOOKUP(G107,Inputs!$I$13:$J$46,2,FALSE),0)</f>
        <v>0</v>
      </c>
      <c r="M107" s="9">
        <f t="shared" si="6"/>
        <v>79000</v>
      </c>
      <c r="O107" s="9">
        <f t="shared" si="9"/>
        <v>2207.0400000000004</v>
      </c>
      <c r="S107" s="7">
        <f t="shared" si="7"/>
        <v>45041</v>
      </c>
      <c r="T107" s="9">
        <f>IF(ISNUMBER(S107),IF((IF(S107&lt;Inputs!$C$28,0,IF(S107&gt;Inputs!$C$29,0,1))+IF(S107&lt;Inputs!$C$32,0,IF(S107&gt;Inputs!$C$33,0,1)))&gt;=1,1,0),0)</f>
        <v>0</v>
      </c>
      <c r="V107" s="11"/>
    </row>
    <row r="108" spans="1:22" x14ac:dyDescent="0.25">
      <c r="E108" s="7">
        <f>IF(E107&gt;=Inputs!$C$8,"",E107+1)</f>
        <v>45042</v>
      </c>
      <c r="G108" s="7">
        <f t="shared" si="5"/>
        <v>45042</v>
      </c>
      <c r="H108" s="9">
        <f t="shared" si="8"/>
        <v>79000</v>
      </c>
      <c r="I108" s="9">
        <f>IF(ISNUMBER(G108),MAX(O107,(Calculations!$B$6)),0)</f>
        <v>20000</v>
      </c>
      <c r="J108" s="9">
        <f>IFERROR(VLOOKUP(E108,Inputs!$E$13:$F$36,2,FALSE),0)</f>
        <v>0</v>
      </c>
      <c r="K108" s="9">
        <f>IF(T108=1,(H108+J108+I108)*Calculations!$B$9,(H108+J108+I108)*Calculations!$B$7)</f>
        <v>29.04</v>
      </c>
      <c r="L108" s="9">
        <f>IFERROR(-VLOOKUP(G108,Inputs!$I$13:$J$46,2,FALSE),0)</f>
        <v>0</v>
      </c>
      <c r="M108" s="9">
        <f t="shared" si="6"/>
        <v>79000</v>
      </c>
      <c r="O108" s="9">
        <f t="shared" si="9"/>
        <v>2236.0800000000004</v>
      </c>
      <c r="S108" s="7">
        <f t="shared" si="7"/>
        <v>45042</v>
      </c>
      <c r="T108" s="9">
        <f>IF(ISNUMBER(S108),IF((IF(S108&lt;Inputs!$C$28,0,IF(S108&gt;Inputs!$C$29,0,1))+IF(S108&lt;Inputs!$C$32,0,IF(S108&gt;Inputs!$C$33,0,1)))&gt;=1,1,0),0)</f>
        <v>0</v>
      </c>
      <c r="V108" s="11"/>
    </row>
    <row r="109" spans="1:22" x14ac:dyDescent="0.25">
      <c r="E109" s="7">
        <f>IF(E108&gt;=Inputs!$C$8,"",E108+1)</f>
        <v>45043</v>
      </c>
      <c r="G109" s="7">
        <f t="shared" si="5"/>
        <v>45043</v>
      </c>
      <c r="H109" s="9">
        <f t="shared" si="8"/>
        <v>79000</v>
      </c>
      <c r="I109" s="9">
        <f>IF(ISNUMBER(G109),MAX(O108,(Calculations!$B$6)),0)</f>
        <v>20000</v>
      </c>
      <c r="J109" s="9">
        <f>IFERROR(VLOOKUP(E109,Inputs!$E$13:$F$36,2,FALSE),0)</f>
        <v>0</v>
      </c>
      <c r="K109" s="9">
        <f>IF(T109=1,(H109+J109+I109)*Calculations!$B$9,(H109+J109+I109)*Calculations!$B$7)</f>
        <v>29.04</v>
      </c>
      <c r="L109" s="9">
        <f>IFERROR(-VLOOKUP(G109,Inputs!$I$13:$J$46,2,FALSE),0)</f>
        <v>0</v>
      </c>
      <c r="M109" s="9">
        <f t="shared" si="6"/>
        <v>79000</v>
      </c>
      <c r="O109" s="9">
        <f t="shared" si="9"/>
        <v>2265.1200000000003</v>
      </c>
      <c r="S109" s="7">
        <f t="shared" si="7"/>
        <v>45043</v>
      </c>
      <c r="T109" s="9">
        <f>IF(ISNUMBER(S109),IF((IF(S109&lt;Inputs!$C$28,0,IF(S109&gt;Inputs!$C$29,0,1))+IF(S109&lt;Inputs!$C$32,0,IF(S109&gt;Inputs!$C$33,0,1)))&gt;=1,1,0),0)</f>
        <v>0</v>
      </c>
      <c r="V109" s="11"/>
    </row>
    <row r="110" spans="1:22" x14ac:dyDescent="0.25">
      <c r="E110" s="7">
        <f>IF(E109&gt;=Inputs!$C$8,"",E109+1)</f>
        <v>45044</v>
      </c>
      <c r="G110" s="7">
        <f t="shared" si="5"/>
        <v>45044</v>
      </c>
      <c r="H110" s="9">
        <f t="shared" si="8"/>
        <v>79000</v>
      </c>
      <c r="I110" s="9">
        <f>IF(ISNUMBER(G110),MAX(O109,(Calculations!$B$6)),0)</f>
        <v>20000</v>
      </c>
      <c r="J110" s="9">
        <f>IFERROR(VLOOKUP(E110,Inputs!$E$13:$F$36,2,FALSE),0)</f>
        <v>0</v>
      </c>
      <c r="K110" s="9">
        <f>IF(T110=1,(H110+J110+I110)*Calculations!$B$9,(H110+J110+I110)*Calculations!$B$7)</f>
        <v>29.04</v>
      </c>
      <c r="L110" s="9">
        <f>IFERROR(-VLOOKUP(G110,Inputs!$I$13:$J$46,2,FALSE),0)</f>
        <v>0</v>
      </c>
      <c r="M110" s="9">
        <f t="shared" si="6"/>
        <v>79000</v>
      </c>
      <c r="O110" s="9">
        <f t="shared" si="9"/>
        <v>2294.1600000000003</v>
      </c>
      <c r="S110" s="7">
        <f t="shared" si="7"/>
        <v>45044</v>
      </c>
      <c r="T110" s="9">
        <f>IF(ISNUMBER(S110),IF((IF(S110&lt;Inputs!$C$28,0,IF(S110&gt;Inputs!$C$29,0,1))+IF(S110&lt;Inputs!$C$32,0,IF(S110&gt;Inputs!$C$33,0,1)))&gt;=1,1,0),0)</f>
        <v>0</v>
      </c>
      <c r="V110" s="11"/>
    </row>
    <row r="111" spans="1:22" x14ac:dyDescent="0.25">
      <c r="E111" s="7">
        <f>IF(E110&gt;=Inputs!$C$8,"",E110+1)</f>
        <v>45045</v>
      </c>
      <c r="G111" s="7">
        <f t="shared" si="5"/>
        <v>45045</v>
      </c>
      <c r="H111" s="9">
        <f t="shared" si="8"/>
        <v>79000</v>
      </c>
      <c r="I111" s="9">
        <f>IF(ISNUMBER(G111),MAX(O110,(Calculations!$B$6)),0)</f>
        <v>20000</v>
      </c>
      <c r="J111" s="9">
        <f>IFERROR(VLOOKUP(E111,Inputs!$E$13:$F$36,2,FALSE),0)</f>
        <v>0</v>
      </c>
      <c r="K111" s="9">
        <f>IF(T111=1,(H111+J111+I111)*Calculations!$B$9,(H111+J111+I111)*Calculations!$B$7)</f>
        <v>29.04</v>
      </c>
      <c r="L111" s="9">
        <f>IFERROR(-VLOOKUP(G111,Inputs!$I$13:$J$46,2,FALSE),0)</f>
        <v>0</v>
      </c>
      <c r="M111" s="9">
        <f t="shared" si="6"/>
        <v>79000</v>
      </c>
      <c r="O111" s="9">
        <f t="shared" si="9"/>
        <v>2323.2000000000003</v>
      </c>
      <c r="S111" s="7">
        <f t="shared" si="7"/>
        <v>45045</v>
      </c>
      <c r="T111" s="9">
        <f>IF(ISNUMBER(S111),IF((IF(S111&lt;Inputs!$C$28,0,IF(S111&gt;Inputs!$C$29,0,1))+IF(S111&lt;Inputs!$C$32,0,IF(S111&gt;Inputs!$C$33,0,1)))&gt;=1,1,0),0)</f>
        <v>0</v>
      </c>
      <c r="V111" s="11"/>
    </row>
    <row r="112" spans="1:22" x14ac:dyDescent="0.25">
      <c r="E112" s="7">
        <f>IF(E111&gt;=Inputs!$C$8,"",E111+1)</f>
        <v>45046</v>
      </c>
      <c r="G112" s="7">
        <f t="shared" si="5"/>
        <v>45046</v>
      </c>
      <c r="H112" s="9">
        <f t="shared" si="8"/>
        <v>79000</v>
      </c>
      <c r="I112" s="9">
        <f>IF(ISNUMBER(G112),MAX(O111,(Calculations!$B$6)),0)</f>
        <v>20000</v>
      </c>
      <c r="J112" s="9">
        <f>IFERROR(VLOOKUP(E112,Inputs!$E$13:$F$36,2,FALSE),0)</f>
        <v>0</v>
      </c>
      <c r="K112" s="9">
        <f>IF(T112=1,(H112+J112+I112)*Calculations!$B$9,(H112+J112+I112)*Calculations!$B$7)</f>
        <v>29.04</v>
      </c>
      <c r="L112" s="9">
        <f>IFERROR(-VLOOKUP(G112,Inputs!$I$13:$J$46,2,FALSE),0)</f>
        <v>0</v>
      </c>
      <c r="M112" s="9">
        <f t="shared" si="6"/>
        <v>79000</v>
      </c>
      <c r="O112" s="9">
        <f t="shared" si="9"/>
        <v>2352.2400000000002</v>
      </c>
      <c r="S112" s="7">
        <f t="shared" si="7"/>
        <v>45046</v>
      </c>
      <c r="T112" s="9">
        <f>IF(ISNUMBER(S112),IF((IF(S112&lt;Inputs!$C$28,0,IF(S112&gt;Inputs!$C$29,0,1))+IF(S112&lt;Inputs!$C$32,0,IF(S112&gt;Inputs!$C$33,0,1)))&gt;=1,1,0),0)</f>
        <v>0</v>
      </c>
      <c r="V112" s="11"/>
    </row>
    <row r="113" spans="5:22" x14ac:dyDescent="0.25">
      <c r="E113" s="7">
        <f>IF(E112&gt;=Inputs!$C$8,"",E112+1)</f>
        <v>45047</v>
      </c>
      <c r="G113" s="7">
        <f t="shared" si="5"/>
        <v>45047</v>
      </c>
      <c r="H113" s="9">
        <f t="shared" si="8"/>
        <v>79000</v>
      </c>
      <c r="I113" s="9">
        <f>IF(ISNUMBER(G113),MAX(O112,(Calculations!$B$6)),0)</f>
        <v>20000</v>
      </c>
      <c r="J113" s="9">
        <f>IFERROR(VLOOKUP(E113,Inputs!$E$13:$F$36,2,FALSE),0)</f>
        <v>0</v>
      </c>
      <c r="K113" s="9">
        <f>IF(T113=1,(H113+J113+I113)*Calculations!$B$9,(H113+J113+I113)*Calculations!$B$7)</f>
        <v>29.04</v>
      </c>
      <c r="L113" s="9">
        <f>IFERROR(-VLOOKUP(G113,Inputs!$I$13:$J$46,2,FALSE),0)</f>
        <v>0</v>
      </c>
      <c r="M113" s="9">
        <f t="shared" si="6"/>
        <v>79000</v>
      </c>
      <c r="O113" s="9">
        <f t="shared" si="9"/>
        <v>2381.2800000000002</v>
      </c>
      <c r="S113" s="7">
        <f t="shared" si="7"/>
        <v>45047</v>
      </c>
      <c r="T113" s="9">
        <f>IF(ISNUMBER(S113),IF((IF(S113&lt;Inputs!$C$28,0,IF(S113&gt;Inputs!$C$29,0,1))+IF(S113&lt;Inputs!$C$32,0,IF(S113&gt;Inputs!$C$33,0,1)))&gt;=1,1,0),0)</f>
        <v>0</v>
      </c>
      <c r="V113" s="11"/>
    </row>
    <row r="114" spans="5:22" x14ac:dyDescent="0.25">
      <c r="E114" s="7">
        <f>IF(E113&gt;=Inputs!$C$8,"",E113+1)</f>
        <v>45048</v>
      </c>
      <c r="G114" s="7">
        <f t="shared" si="5"/>
        <v>45048</v>
      </c>
      <c r="H114" s="9">
        <f t="shared" si="8"/>
        <v>79000</v>
      </c>
      <c r="I114" s="9">
        <f>IF(ISNUMBER(G114),MAX(O113,(Calculations!$B$6)),0)</f>
        <v>20000</v>
      </c>
      <c r="J114" s="9">
        <f>IFERROR(VLOOKUP(E114,Inputs!$E$13:$F$36,2,FALSE),0)</f>
        <v>0</v>
      </c>
      <c r="K114" s="9">
        <f>IF(T114=1,(H114+J114+I114)*Calculations!$B$9,(H114+J114+I114)*Calculations!$B$7)</f>
        <v>29.04</v>
      </c>
      <c r="L114" s="9">
        <f>IFERROR(-VLOOKUP(G114,Inputs!$I$13:$J$46,2,FALSE),0)</f>
        <v>0</v>
      </c>
      <c r="M114" s="9">
        <f t="shared" si="6"/>
        <v>79000</v>
      </c>
      <c r="O114" s="9">
        <f t="shared" si="9"/>
        <v>2410.3200000000002</v>
      </c>
      <c r="S114" s="7">
        <f t="shared" si="7"/>
        <v>45048</v>
      </c>
      <c r="T114" s="9">
        <f>IF(ISNUMBER(S114),IF((IF(S114&lt;Inputs!$C$28,0,IF(S114&gt;Inputs!$C$29,0,1))+IF(S114&lt;Inputs!$C$32,0,IF(S114&gt;Inputs!$C$33,0,1)))&gt;=1,1,0),0)</f>
        <v>0</v>
      </c>
      <c r="V114" s="11"/>
    </row>
    <row r="115" spans="5:22" x14ac:dyDescent="0.25">
      <c r="E115" s="7">
        <f>IF(E114&gt;=Inputs!$C$8,"",E114+1)</f>
        <v>45049</v>
      </c>
      <c r="G115" s="7">
        <f t="shared" si="5"/>
        <v>45049</v>
      </c>
      <c r="H115" s="9">
        <f t="shared" si="8"/>
        <v>79000</v>
      </c>
      <c r="I115" s="9">
        <f>IF(ISNUMBER(G115),MAX(O114,(Calculations!$B$6)),0)</f>
        <v>20000</v>
      </c>
      <c r="J115" s="9">
        <f>IFERROR(VLOOKUP(E115,Inputs!$E$13:$F$36,2,FALSE),0)</f>
        <v>25000</v>
      </c>
      <c r="K115" s="9">
        <f>IF(T115=1,(H115+J115+I115)*Calculations!$B$9,(H115+J115+I115)*Calculations!$B$7)</f>
        <v>36.373333333333335</v>
      </c>
      <c r="L115" s="9">
        <f>IFERROR(-VLOOKUP(G115,Inputs!$I$13:$J$46,2,FALSE),0)</f>
        <v>0</v>
      </c>
      <c r="M115" s="9">
        <f t="shared" si="6"/>
        <v>104000</v>
      </c>
      <c r="O115" s="9">
        <f t="shared" si="9"/>
        <v>2446.6933333333336</v>
      </c>
      <c r="S115" s="7">
        <f t="shared" si="7"/>
        <v>45049</v>
      </c>
      <c r="T115" s="9">
        <f>IF(ISNUMBER(S115),IF((IF(S115&lt;Inputs!$C$28,0,IF(S115&gt;Inputs!$C$29,0,1))+IF(S115&lt;Inputs!$C$32,0,IF(S115&gt;Inputs!$C$33,0,1)))&gt;=1,1,0),0)</f>
        <v>0</v>
      </c>
      <c r="V115" s="11"/>
    </row>
    <row r="116" spans="5:22" x14ac:dyDescent="0.25">
      <c r="E116" s="7">
        <f>IF(E115&gt;=Inputs!$C$8,"",E115+1)</f>
        <v>45050</v>
      </c>
      <c r="G116" s="7">
        <f t="shared" si="5"/>
        <v>45050</v>
      </c>
      <c r="H116" s="9">
        <f t="shared" si="8"/>
        <v>104000</v>
      </c>
      <c r="I116" s="9">
        <f>IF(ISNUMBER(G116),MAX(O115,(Calculations!$B$6)),0)</f>
        <v>20000</v>
      </c>
      <c r="J116" s="9">
        <f>IFERROR(VLOOKUP(E116,Inputs!$E$13:$F$36,2,FALSE),0)</f>
        <v>0</v>
      </c>
      <c r="K116" s="9">
        <f>IF(T116=1,(H116+J116+I116)*Calculations!$B$9,(H116+J116+I116)*Calculations!$B$7)</f>
        <v>36.373333333333335</v>
      </c>
      <c r="L116" s="9">
        <f>IFERROR(-VLOOKUP(G116,Inputs!$I$13:$J$46,2,FALSE),0)</f>
        <v>0</v>
      </c>
      <c r="M116" s="9">
        <f t="shared" si="6"/>
        <v>104000</v>
      </c>
      <c r="O116" s="9">
        <f t="shared" si="9"/>
        <v>2483.0666666666671</v>
      </c>
      <c r="S116" s="7">
        <f t="shared" si="7"/>
        <v>45050</v>
      </c>
      <c r="T116" s="9">
        <f>IF(ISNUMBER(S116),IF((IF(S116&lt;Inputs!$C$28,0,IF(S116&gt;Inputs!$C$29,0,1))+IF(S116&lt;Inputs!$C$32,0,IF(S116&gt;Inputs!$C$33,0,1)))&gt;=1,1,0),0)</f>
        <v>0</v>
      </c>
      <c r="V116" s="11"/>
    </row>
    <row r="117" spans="5:22" x14ac:dyDescent="0.25">
      <c r="E117" s="7">
        <f>IF(E116&gt;=Inputs!$C$8,"",E116+1)</f>
        <v>45051</v>
      </c>
      <c r="G117" s="7">
        <f t="shared" si="5"/>
        <v>45051</v>
      </c>
      <c r="H117" s="9">
        <f t="shared" si="8"/>
        <v>104000</v>
      </c>
      <c r="I117" s="9">
        <f>IF(ISNUMBER(G117),MAX(O116,(Calculations!$B$6)),0)</f>
        <v>20000</v>
      </c>
      <c r="J117" s="9">
        <f>IFERROR(VLOOKUP(E117,Inputs!$E$13:$F$36,2,FALSE),0)</f>
        <v>0</v>
      </c>
      <c r="K117" s="9">
        <f>IF(T117=1,(H117+J117+I117)*Calculations!$B$9,(H117+J117+I117)*Calculations!$B$7)</f>
        <v>36.373333333333335</v>
      </c>
      <c r="L117" s="9">
        <f>IFERROR(-VLOOKUP(G117,Inputs!$I$13:$J$46,2,FALSE),0)</f>
        <v>0</v>
      </c>
      <c r="M117" s="9">
        <f t="shared" si="6"/>
        <v>104000</v>
      </c>
      <c r="O117" s="9">
        <f t="shared" si="9"/>
        <v>2519.4400000000005</v>
      </c>
      <c r="S117" s="7">
        <f t="shared" si="7"/>
        <v>45051</v>
      </c>
      <c r="T117" s="9">
        <f>IF(ISNUMBER(S117),IF((IF(S117&lt;Inputs!$C$28,0,IF(S117&gt;Inputs!$C$29,0,1))+IF(S117&lt;Inputs!$C$32,0,IF(S117&gt;Inputs!$C$33,0,1)))&gt;=1,1,0),0)</f>
        <v>0</v>
      </c>
      <c r="V117" s="11"/>
    </row>
    <row r="118" spans="5:22" x14ac:dyDescent="0.25">
      <c r="E118" s="7">
        <f>IF(E117&gt;=Inputs!$C$8,"",E117+1)</f>
        <v>45052</v>
      </c>
      <c r="G118" s="7">
        <f t="shared" si="5"/>
        <v>45052</v>
      </c>
      <c r="H118" s="9">
        <f t="shared" si="8"/>
        <v>104000</v>
      </c>
      <c r="I118" s="9">
        <f>IF(ISNUMBER(G118),MAX(O117,(Calculations!$B$6)),0)</f>
        <v>20000</v>
      </c>
      <c r="J118" s="9">
        <f>IFERROR(VLOOKUP(E118,Inputs!$E$13:$F$36,2,FALSE),0)</f>
        <v>0</v>
      </c>
      <c r="K118" s="9">
        <f>IF(T118=1,(H118+J118+I118)*Calculations!$B$9,(H118+J118+I118)*Calculations!$B$7)</f>
        <v>36.373333333333335</v>
      </c>
      <c r="L118" s="9">
        <f>IFERROR(-VLOOKUP(G118,Inputs!$I$13:$J$46,2,FALSE),0)</f>
        <v>0</v>
      </c>
      <c r="M118" s="9">
        <f t="shared" si="6"/>
        <v>104000</v>
      </c>
      <c r="O118" s="9">
        <f t="shared" si="9"/>
        <v>2555.813333333334</v>
      </c>
      <c r="S118" s="7">
        <f t="shared" si="7"/>
        <v>45052</v>
      </c>
      <c r="T118" s="9">
        <f>IF(ISNUMBER(S118),IF((IF(S118&lt;Inputs!$C$28,0,IF(S118&gt;Inputs!$C$29,0,1))+IF(S118&lt;Inputs!$C$32,0,IF(S118&gt;Inputs!$C$33,0,1)))&gt;=1,1,0),0)</f>
        <v>0</v>
      </c>
      <c r="V118" s="11"/>
    </row>
    <row r="119" spans="5:22" x14ac:dyDescent="0.25">
      <c r="E119" s="7">
        <f>IF(E118&gt;=Inputs!$C$8,"",E118+1)</f>
        <v>45053</v>
      </c>
      <c r="G119" s="7">
        <f t="shared" si="5"/>
        <v>45053</v>
      </c>
      <c r="H119" s="9">
        <f t="shared" si="8"/>
        <v>104000</v>
      </c>
      <c r="I119" s="9">
        <f>IF(ISNUMBER(G119),MAX(O118,(Calculations!$B$6)),0)</f>
        <v>20000</v>
      </c>
      <c r="J119" s="9">
        <f>IFERROR(VLOOKUP(E119,Inputs!$E$13:$F$36,2,FALSE),0)</f>
        <v>0</v>
      </c>
      <c r="K119" s="9">
        <f>IF(T119=1,(H119+J119+I119)*Calculations!$B$9,(H119+J119+I119)*Calculations!$B$7)</f>
        <v>36.373333333333335</v>
      </c>
      <c r="L119" s="9">
        <f>IFERROR(-VLOOKUP(G119,Inputs!$I$13:$J$46,2,FALSE),0)</f>
        <v>0</v>
      </c>
      <c r="M119" s="9">
        <f t="shared" si="6"/>
        <v>104000</v>
      </c>
      <c r="O119" s="9">
        <f t="shared" si="9"/>
        <v>2592.1866666666674</v>
      </c>
      <c r="S119" s="7">
        <f t="shared" si="7"/>
        <v>45053</v>
      </c>
      <c r="T119" s="9">
        <f>IF(ISNUMBER(S119),IF((IF(S119&lt;Inputs!$C$28,0,IF(S119&gt;Inputs!$C$29,0,1))+IF(S119&lt;Inputs!$C$32,0,IF(S119&gt;Inputs!$C$33,0,1)))&gt;=1,1,0),0)</f>
        <v>0</v>
      </c>
      <c r="V119" s="11"/>
    </row>
    <row r="120" spans="5:22" x14ac:dyDescent="0.25">
      <c r="E120" s="7">
        <f>IF(E119&gt;=Inputs!$C$8,"",E119+1)</f>
        <v>45054</v>
      </c>
      <c r="G120" s="7">
        <f t="shared" si="5"/>
        <v>45054</v>
      </c>
      <c r="H120" s="9">
        <f t="shared" si="8"/>
        <v>104000</v>
      </c>
      <c r="I120" s="9">
        <f>IF(ISNUMBER(G120),MAX(O119,(Calculations!$B$6)),0)</f>
        <v>20000</v>
      </c>
      <c r="J120" s="9">
        <f>IFERROR(VLOOKUP(E120,Inputs!$E$13:$F$36,2,FALSE),0)</f>
        <v>0</v>
      </c>
      <c r="K120" s="9">
        <f>IF(T120=1,(H120+J120+I120)*Calculations!$B$9,(H120+J120+I120)*Calculations!$B$7)</f>
        <v>36.373333333333335</v>
      </c>
      <c r="L120" s="9">
        <f>IFERROR(-VLOOKUP(G120,Inputs!$I$13:$J$46,2,FALSE),0)</f>
        <v>0</v>
      </c>
      <c r="M120" s="9">
        <f t="shared" si="6"/>
        <v>104000</v>
      </c>
      <c r="O120" s="9">
        <f t="shared" si="9"/>
        <v>2628.5600000000009</v>
      </c>
      <c r="S120" s="7">
        <f t="shared" si="7"/>
        <v>45054</v>
      </c>
      <c r="T120" s="9">
        <f>IF(ISNUMBER(S120),IF((IF(S120&lt;Inputs!$C$28,0,IF(S120&gt;Inputs!$C$29,0,1))+IF(S120&lt;Inputs!$C$32,0,IF(S120&gt;Inputs!$C$33,0,1)))&gt;=1,1,0),0)</f>
        <v>0</v>
      </c>
      <c r="V120" s="11"/>
    </row>
    <row r="121" spans="5:22" x14ac:dyDescent="0.25">
      <c r="E121" s="7">
        <f>IF(E120&gt;=Inputs!$C$8,"",E120+1)</f>
        <v>45055</v>
      </c>
      <c r="G121" s="7">
        <f t="shared" si="5"/>
        <v>45055</v>
      </c>
      <c r="H121" s="9">
        <f t="shared" si="8"/>
        <v>104000</v>
      </c>
      <c r="I121" s="9">
        <f>IF(ISNUMBER(G121),MAX(O120,(Calculations!$B$6)),0)</f>
        <v>20000</v>
      </c>
      <c r="J121" s="9">
        <f>IFERROR(VLOOKUP(E121,Inputs!$E$13:$F$36,2,FALSE),0)</f>
        <v>0</v>
      </c>
      <c r="K121" s="9">
        <f>IF(T121=1,(H121+J121+I121)*Calculations!$B$9,(H121+J121+I121)*Calculations!$B$7)</f>
        <v>36.373333333333335</v>
      </c>
      <c r="L121" s="9">
        <f>IFERROR(-VLOOKUP(G121,Inputs!$I$13:$J$46,2,FALSE),0)</f>
        <v>0</v>
      </c>
      <c r="M121" s="9">
        <f t="shared" si="6"/>
        <v>104000</v>
      </c>
      <c r="O121" s="9">
        <f t="shared" si="9"/>
        <v>2664.9333333333343</v>
      </c>
      <c r="S121" s="7">
        <f t="shared" si="7"/>
        <v>45055</v>
      </c>
      <c r="T121" s="9">
        <f>IF(ISNUMBER(S121),IF((IF(S121&lt;Inputs!$C$28,0,IF(S121&gt;Inputs!$C$29,0,1))+IF(S121&lt;Inputs!$C$32,0,IF(S121&gt;Inputs!$C$33,0,1)))&gt;=1,1,0),0)</f>
        <v>0</v>
      </c>
      <c r="V121" s="11"/>
    </row>
    <row r="122" spans="5:22" x14ac:dyDescent="0.25">
      <c r="E122" s="7">
        <f>IF(E121&gt;=Inputs!$C$8,"",E121+1)</f>
        <v>45056</v>
      </c>
      <c r="G122" s="7">
        <f t="shared" si="5"/>
        <v>45056</v>
      </c>
      <c r="H122" s="9">
        <f t="shared" si="8"/>
        <v>104000</v>
      </c>
      <c r="I122" s="9">
        <f>IF(ISNUMBER(G122),MAX(O121,(Calculations!$B$6)),0)</f>
        <v>20000</v>
      </c>
      <c r="J122" s="9">
        <f>IFERROR(VLOOKUP(E122,Inputs!$E$13:$F$36,2,FALSE),0)</f>
        <v>0</v>
      </c>
      <c r="K122" s="9">
        <f>IF(T122=1,(H122+J122+I122)*Calculations!$B$9,(H122+J122+I122)*Calculations!$B$7)</f>
        <v>36.373333333333335</v>
      </c>
      <c r="L122" s="9">
        <f>IFERROR(-VLOOKUP(G122,Inputs!$I$13:$J$46,2,FALSE),0)</f>
        <v>0</v>
      </c>
      <c r="M122" s="9">
        <f t="shared" si="6"/>
        <v>104000</v>
      </c>
      <c r="O122" s="9">
        <f t="shared" si="9"/>
        <v>2701.3066666666678</v>
      </c>
      <c r="S122" s="7">
        <f t="shared" si="7"/>
        <v>45056</v>
      </c>
      <c r="T122" s="9">
        <f>IF(ISNUMBER(S122),IF((IF(S122&lt;Inputs!$C$28,0,IF(S122&gt;Inputs!$C$29,0,1))+IF(S122&lt;Inputs!$C$32,0,IF(S122&gt;Inputs!$C$33,0,1)))&gt;=1,1,0),0)</f>
        <v>0</v>
      </c>
      <c r="V122" s="11"/>
    </row>
    <row r="123" spans="5:22" x14ac:dyDescent="0.25">
      <c r="E123" s="7">
        <f>IF(E122&gt;=Inputs!$C$8,"",E122+1)</f>
        <v>45057</v>
      </c>
      <c r="G123" s="7">
        <f t="shared" si="5"/>
        <v>45057</v>
      </c>
      <c r="H123" s="9">
        <f t="shared" si="8"/>
        <v>104000</v>
      </c>
      <c r="I123" s="9">
        <f>IF(ISNUMBER(G123),MAX(O122,(Calculations!$B$6)),0)</f>
        <v>20000</v>
      </c>
      <c r="J123" s="9">
        <f>IFERROR(VLOOKUP(E123,Inputs!$E$13:$F$36,2,FALSE),0)</f>
        <v>0</v>
      </c>
      <c r="K123" s="9">
        <f>IF(T123=1,(H123+J123+I123)*Calculations!$B$9,(H123+J123+I123)*Calculations!$B$7)</f>
        <v>36.373333333333335</v>
      </c>
      <c r="L123" s="9">
        <f>IFERROR(-VLOOKUP(G123,Inputs!$I$13:$J$46,2,FALSE),0)</f>
        <v>0</v>
      </c>
      <c r="M123" s="9">
        <f t="shared" si="6"/>
        <v>104000</v>
      </c>
      <c r="O123" s="9">
        <f t="shared" si="9"/>
        <v>2737.6800000000012</v>
      </c>
      <c r="S123" s="7">
        <f t="shared" si="7"/>
        <v>45057</v>
      </c>
      <c r="T123" s="9">
        <f>IF(ISNUMBER(S123),IF((IF(S123&lt;Inputs!$C$28,0,IF(S123&gt;Inputs!$C$29,0,1))+IF(S123&lt;Inputs!$C$32,0,IF(S123&gt;Inputs!$C$33,0,1)))&gt;=1,1,0),0)</f>
        <v>0</v>
      </c>
      <c r="V123" s="11"/>
    </row>
    <row r="124" spans="5:22" x14ac:dyDescent="0.25">
      <c r="E124" s="7">
        <f>IF(E123&gt;=Inputs!$C$8,"",E123+1)</f>
        <v>45058</v>
      </c>
      <c r="G124" s="7">
        <f t="shared" si="5"/>
        <v>45058</v>
      </c>
      <c r="H124" s="9">
        <f t="shared" si="8"/>
        <v>104000</v>
      </c>
      <c r="I124" s="9">
        <f>IF(ISNUMBER(G124),MAX(O123,(Calculations!$B$6)),0)</f>
        <v>20000</v>
      </c>
      <c r="J124" s="9">
        <f>IFERROR(VLOOKUP(E124,Inputs!$E$13:$F$36,2,FALSE),0)</f>
        <v>0</v>
      </c>
      <c r="K124" s="9">
        <f>IF(T124=1,(H124+J124+I124)*Calculations!$B$9,(H124+J124+I124)*Calculations!$B$7)</f>
        <v>36.373333333333335</v>
      </c>
      <c r="L124" s="9">
        <f>IFERROR(-VLOOKUP(G124,Inputs!$I$13:$J$46,2,FALSE),0)</f>
        <v>0</v>
      </c>
      <c r="M124" s="9">
        <f t="shared" si="6"/>
        <v>104000</v>
      </c>
      <c r="O124" s="9">
        <f t="shared" si="9"/>
        <v>2774.0533333333346</v>
      </c>
      <c r="S124" s="7">
        <f t="shared" si="7"/>
        <v>45058</v>
      </c>
      <c r="T124" s="9">
        <f>IF(ISNUMBER(S124),IF((IF(S124&lt;Inputs!$C$28,0,IF(S124&gt;Inputs!$C$29,0,1))+IF(S124&lt;Inputs!$C$32,0,IF(S124&gt;Inputs!$C$33,0,1)))&gt;=1,1,0),0)</f>
        <v>0</v>
      </c>
      <c r="V124" s="11"/>
    </row>
    <row r="125" spans="5:22" x14ac:dyDescent="0.25">
      <c r="E125" s="7">
        <f>IF(E124&gt;=Inputs!$C$8,"",E124+1)</f>
        <v>45059</v>
      </c>
      <c r="G125" s="7">
        <f t="shared" si="5"/>
        <v>45059</v>
      </c>
      <c r="H125" s="9">
        <f t="shared" si="8"/>
        <v>104000</v>
      </c>
      <c r="I125" s="9">
        <f>IF(ISNUMBER(G125),MAX(O124,(Calculations!$B$6)),0)</f>
        <v>20000</v>
      </c>
      <c r="J125" s="9">
        <f>IFERROR(VLOOKUP(E125,Inputs!$E$13:$F$36,2,FALSE),0)</f>
        <v>0</v>
      </c>
      <c r="K125" s="9">
        <f>IF(T125=1,(H125+J125+I125)*Calculations!$B$9,(H125+J125+I125)*Calculations!$B$7)</f>
        <v>36.373333333333335</v>
      </c>
      <c r="L125" s="9">
        <f>IFERROR(-VLOOKUP(G125,Inputs!$I$13:$J$46,2,FALSE),0)</f>
        <v>0</v>
      </c>
      <c r="M125" s="9">
        <f t="shared" si="6"/>
        <v>104000</v>
      </c>
      <c r="O125" s="9">
        <f t="shared" si="9"/>
        <v>2810.4266666666681</v>
      </c>
      <c r="S125" s="7">
        <f t="shared" si="7"/>
        <v>45059</v>
      </c>
      <c r="T125" s="9">
        <f>IF(ISNUMBER(S125),IF((IF(S125&lt;Inputs!$C$28,0,IF(S125&gt;Inputs!$C$29,0,1))+IF(S125&lt;Inputs!$C$32,0,IF(S125&gt;Inputs!$C$33,0,1)))&gt;=1,1,0),0)</f>
        <v>0</v>
      </c>
      <c r="V125" s="11"/>
    </row>
    <row r="126" spans="5:22" x14ac:dyDescent="0.25">
      <c r="E126" s="7">
        <f>IF(E125&gt;=Inputs!$C$8,"",E125+1)</f>
        <v>45060</v>
      </c>
      <c r="G126" s="7">
        <f t="shared" si="5"/>
        <v>45060</v>
      </c>
      <c r="H126" s="9">
        <f t="shared" si="8"/>
        <v>104000</v>
      </c>
      <c r="I126" s="9">
        <f>IF(ISNUMBER(G126),MAX(O125,(Calculations!$B$6)),0)</f>
        <v>20000</v>
      </c>
      <c r="J126" s="9">
        <f>IFERROR(VLOOKUP(E126,Inputs!$E$13:$F$36,2,FALSE),0)</f>
        <v>0</v>
      </c>
      <c r="K126" s="9">
        <f>IF(T126=1,(H126+J126+I126)*Calculations!$B$9,(H126+J126+I126)*Calculations!$B$7)</f>
        <v>36.373333333333335</v>
      </c>
      <c r="L126" s="9">
        <f>IFERROR(-VLOOKUP(G126,Inputs!$I$13:$J$46,2,FALSE),0)</f>
        <v>0</v>
      </c>
      <c r="M126" s="9">
        <f t="shared" si="6"/>
        <v>104000</v>
      </c>
      <c r="O126" s="9">
        <f t="shared" si="9"/>
        <v>2846.8000000000015</v>
      </c>
      <c r="S126" s="7">
        <f t="shared" si="7"/>
        <v>45060</v>
      </c>
      <c r="T126" s="9">
        <f>IF(ISNUMBER(S126),IF((IF(S126&lt;Inputs!$C$28,0,IF(S126&gt;Inputs!$C$29,0,1))+IF(S126&lt;Inputs!$C$32,0,IF(S126&gt;Inputs!$C$33,0,1)))&gt;=1,1,0),0)</f>
        <v>0</v>
      </c>
      <c r="V126" s="11"/>
    </row>
    <row r="127" spans="5:22" x14ac:dyDescent="0.25">
      <c r="E127" s="7">
        <f>IF(E126&gt;=Inputs!$C$8,"",E126+1)</f>
        <v>45061</v>
      </c>
      <c r="G127" s="7">
        <f t="shared" si="5"/>
        <v>45061</v>
      </c>
      <c r="H127" s="9">
        <f t="shared" si="8"/>
        <v>104000</v>
      </c>
      <c r="I127" s="9">
        <f>IF(ISNUMBER(G127),MAX(O126,(Calculations!$B$6)),0)</f>
        <v>20000</v>
      </c>
      <c r="J127" s="9">
        <f>IFERROR(VLOOKUP(E127,Inputs!$E$13:$F$36,2,FALSE),0)</f>
        <v>0</v>
      </c>
      <c r="K127" s="9">
        <f>IF(T127=1,(H127+J127+I127)*Calculations!$B$9,(H127+J127+I127)*Calculations!$B$7)</f>
        <v>36.373333333333335</v>
      </c>
      <c r="L127" s="9">
        <f>IFERROR(-VLOOKUP(G127,Inputs!$I$13:$J$46,2,FALSE),0)</f>
        <v>0</v>
      </c>
      <c r="M127" s="9">
        <f t="shared" si="6"/>
        <v>104000</v>
      </c>
      <c r="O127" s="9">
        <f t="shared" si="9"/>
        <v>2883.173333333335</v>
      </c>
      <c r="S127" s="7">
        <f t="shared" si="7"/>
        <v>45061</v>
      </c>
      <c r="T127" s="9">
        <f>IF(ISNUMBER(S127),IF((IF(S127&lt;Inputs!$C$28,0,IF(S127&gt;Inputs!$C$29,0,1))+IF(S127&lt;Inputs!$C$32,0,IF(S127&gt;Inputs!$C$33,0,1)))&gt;=1,1,0),0)</f>
        <v>0</v>
      </c>
      <c r="V127" s="11"/>
    </row>
    <row r="128" spans="5:22" x14ac:dyDescent="0.25">
      <c r="E128" s="7">
        <f>IF(E127&gt;=Inputs!$C$8,"",E127+1)</f>
        <v>45062</v>
      </c>
      <c r="G128" s="7">
        <f t="shared" si="5"/>
        <v>45062</v>
      </c>
      <c r="H128" s="9">
        <f t="shared" si="8"/>
        <v>104000</v>
      </c>
      <c r="I128" s="9">
        <f>IF(ISNUMBER(G128),MAX(O127,(Calculations!$B$6)),0)</f>
        <v>20000</v>
      </c>
      <c r="J128" s="9">
        <f>IFERROR(VLOOKUP(E128,Inputs!$E$13:$F$36,2,FALSE),0)</f>
        <v>0</v>
      </c>
      <c r="K128" s="9">
        <f>IF(T128=1,(H128+J128+I128)*Calculations!$B$9,(H128+J128+I128)*Calculations!$B$7)</f>
        <v>36.373333333333335</v>
      </c>
      <c r="L128" s="9">
        <f>IFERROR(-VLOOKUP(G128,Inputs!$I$13:$J$46,2,FALSE),0)</f>
        <v>0</v>
      </c>
      <c r="M128" s="9">
        <f t="shared" si="6"/>
        <v>104000</v>
      </c>
      <c r="O128" s="9">
        <f t="shared" si="9"/>
        <v>2919.5466666666684</v>
      </c>
      <c r="S128" s="7">
        <f t="shared" si="7"/>
        <v>45062</v>
      </c>
      <c r="T128" s="9">
        <f>IF(ISNUMBER(S128),IF((IF(S128&lt;Inputs!$C$28,0,IF(S128&gt;Inputs!$C$29,0,1))+IF(S128&lt;Inputs!$C$32,0,IF(S128&gt;Inputs!$C$33,0,1)))&gt;=1,1,0),0)</f>
        <v>0</v>
      </c>
      <c r="V128" s="11"/>
    </row>
    <row r="129" spans="5:22" x14ac:dyDescent="0.25">
      <c r="E129" s="7">
        <f>IF(E128&gt;=Inputs!$C$8,"",E128+1)</f>
        <v>45063</v>
      </c>
      <c r="G129" s="7">
        <f t="shared" si="5"/>
        <v>45063</v>
      </c>
      <c r="H129" s="9">
        <f t="shared" si="8"/>
        <v>104000</v>
      </c>
      <c r="I129" s="9">
        <f>IF(ISNUMBER(G129),MAX(O128,(Calculations!$B$6)),0)</f>
        <v>20000</v>
      </c>
      <c r="J129" s="9">
        <f>IFERROR(VLOOKUP(E129,Inputs!$E$13:$F$36,2,FALSE),0)</f>
        <v>0</v>
      </c>
      <c r="K129" s="9">
        <f>IF(T129=1,(H129+J129+I129)*Calculations!$B$9,(H129+J129+I129)*Calculations!$B$7)</f>
        <v>36.373333333333335</v>
      </c>
      <c r="L129" s="9">
        <f>IFERROR(-VLOOKUP(G129,Inputs!$I$13:$J$46,2,FALSE),0)</f>
        <v>0</v>
      </c>
      <c r="M129" s="9">
        <f t="shared" si="6"/>
        <v>104000</v>
      </c>
      <c r="O129" s="9">
        <f t="shared" si="9"/>
        <v>2955.9200000000019</v>
      </c>
      <c r="S129" s="7">
        <f t="shared" si="7"/>
        <v>45063</v>
      </c>
      <c r="T129" s="9">
        <f>IF(ISNUMBER(S129),IF((IF(S129&lt;Inputs!$C$28,0,IF(S129&gt;Inputs!$C$29,0,1))+IF(S129&lt;Inputs!$C$32,0,IF(S129&gt;Inputs!$C$33,0,1)))&gt;=1,1,0),0)</f>
        <v>0</v>
      </c>
      <c r="V129" s="11"/>
    </row>
    <row r="130" spans="5:22" x14ac:dyDescent="0.25">
      <c r="E130" s="7">
        <f>IF(E129&gt;=Inputs!$C$8,"",E129+1)</f>
        <v>45064</v>
      </c>
      <c r="G130" s="7">
        <f t="shared" si="5"/>
        <v>45064</v>
      </c>
      <c r="H130" s="9">
        <f t="shared" si="8"/>
        <v>104000</v>
      </c>
      <c r="I130" s="9">
        <f>IF(ISNUMBER(G130),MAX(O129,(Calculations!$B$6)),0)</f>
        <v>20000</v>
      </c>
      <c r="J130" s="9">
        <f>IFERROR(VLOOKUP(E130,Inputs!$E$13:$F$36,2,FALSE),0)</f>
        <v>0</v>
      </c>
      <c r="K130" s="9">
        <f>IF(T130=1,(H130+J130+I130)*Calculations!$B$9,(H130+J130+I130)*Calculations!$B$7)</f>
        <v>36.373333333333335</v>
      </c>
      <c r="L130" s="9">
        <f>IFERROR(-VLOOKUP(G130,Inputs!$I$13:$J$46,2,FALSE),0)</f>
        <v>0</v>
      </c>
      <c r="M130" s="9">
        <f t="shared" si="6"/>
        <v>104000</v>
      </c>
      <c r="O130" s="9">
        <f t="shared" si="9"/>
        <v>2992.2933333333353</v>
      </c>
      <c r="S130" s="7">
        <f t="shared" si="7"/>
        <v>45064</v>
      </c>
      <c r="T130" s="9">
        <f>IF(ISNUMBER(S130),IF((IF(S130&lt;Inputs!$C$28,0,IF(S130&gt;Inputs!$C$29,0,1))+IF(S130&lt;Inputs!$C$32,0,IF(S130&gt;Inputs!$C$33,0,1)))&gt;=1,1,0),0)</f>
        <v>0</v>
      </c>
      <c r="V130" s="11"/>
    </row>
    <row r="131" spans="5:22" x14ac:dyDescent="0.25">
      <c r="E131" s="7">
        <f>IF(E130&gt;=Inputs!$C$8,"",E130+1)</f>
        <v>45065</v>
      </c>
      <c r="G131" s="7">
        <f t="shared" si="5"/>
        <v>45065</v>
      </c>
      <c r="H131" s="9">
        <f t="shared" si="8"/>
        <v>104000</v>
      </c>
      <c r="I131" s="9">
        <f>IF(ISNUMBER(G131),MAX(O130,(Calculations!$B$6)),0)</f>
        <v>20000</v>
      </c>
      <c r="J131" s="9">
        <f>IFERROR(VLOOKUP(E131,Inputs!$E$13:$F$36,2,FALSE),0)</f>
        <v>0</v>
      </c>
      <c r="K131" s="9">
        <f>IF(T131=1,(H131+J131+I131)*Calculations!$B$9,(H131+J131+I131)*Calculations!$B$7)</f>
        <v>36.373333333333335</v>
      </c>
      <c r="L131" s="9">
        <f>IFERROR(-VLOOKUP(G131,Inputs!$I$13:$J$46,2,FALSE),0)</f>
        <v>0</v>
      </c>
      <c r="M131" s="9">
        <f t="shared" si="6"/>
        <v>104000</v>
      </c>
      <c r="O131" s="9">
        <f t="shared" si="9"/>
        <v>3028.6666666666688</v>
      </c>
      <c r="S131" s="7">
        <f t="shared" si="7"/>
        <v>45065</v>
      </c>
      <c r="T131" s="9">
        <f>IF(ISNUMBER(S131),IF((IF(S131&lt;Inputs!$C$28,0,IF(S131&gt;Inputs!$C$29,0,1))+IF(S131&lt;Inputs!$C$32,0,IF(S131&gt;Inputs!$C$33,0,1)))&gt;=1,1,0),0)</f>
        <v>0</v>
      </c>
      <c r="V131" s="11"/>
    </row>
    <row r="132" spans="5:22" x14ac:dyDescent="0.25">
      <c r="E132" s="7">
        <f>IF(E131&gt;=Inputs!$C$8,"",E131+1)</f>
        <v>45066</v>
      </c>
      <c r="G132" s="7">
        <f t="shared" si="5"/>
        <v>45066</v>
      </c>
      <c r="H132" s="9">
        <f t="shared" si="8"/>
        <v>104000</v>
      </c>
      <c r="I132" s="9">
        <f>IF(ISNUMBER(G132),MAX(O131,(Calculations!$B$6)),0)</f>
        <v>20000</v>
      </c>
      <c r="J132" s="9">
        <f>IFERROR(VLOOKUP(E132,Inputs!$E$13:$F$36,2,FALSE),0)</f>
        <v>0</v>
      </c>
      <c r="K132" s="9">
        <f>IF(T132=1,(H132+J132+I132)*Calculations!$B$9,(H132+J132+I132)*Calculations!$B$7)</f>
        <v>36.373333333333335</v>
      </c>
      <c r="L132" s="9">
        <f>IFERROR(-VLOOKUP(G132,Inputs!$I$13:$J$46,2,FALSE),0)</f>
        <v>0</v>
      </c>
      <c r="M132" s="9">
        <f t="shared" si="6"/>
        <v>104000</v>
      </c>
      <c r="O132" s="9">
        <f t="shared" si="9"/>
        <v>3065.0400000000022</v>
      </c>
      <c r="S132" s="7">
        <f t="shared" si="7"/>
        <v>45066</v>
      </c>
      <c r="T132" s="9">
        <f>IF(ISNUMBER(S132),IF((IF(S132&lt;Inputs!$C$28,0,IF(S132&gt;Inputs!$C$29,0,1))+IF(S132&lt;Inputs!$C$32,0,IF(S132&gt;Inputs!$C$33,0,1)))&gt;=1,1,0),0)</f>
        <v>0</v>
      </c>
      <c r="V132" s="11"/>
    </row>
    <row r="133" spans="5:22" x14ac:dyDescent="0.25">
      <c r="E133" s="7">
        <f>IF(E132&gt;=Inputs!$C$8,"",E132+1)</f>
        <v>45067</v>
      </c>
      <c r="G133" s="7">
        <f t="shared" si="5"/>
        <v>45067</v>
      </c>
      <c r="H133" s="9">
        <f t="shared" si="8"/>
        <v>104000</v>
      </c>
      <c r="I133" s="9">
        <f>IF(ISNUMBER(G133),MAX(O132,(Calculations!$B$6)),0)</f>
        <v>20000</v>
      </c>
      <c r="J133" s="9">
        <f>IFERROR(VLOOKUP(E133,Inputs!$E$13:$F$36,2,FALSE),0)</f>
        <v>0</v>
      </c>
      <c r="K133" s="9">
        <f>IF(T133=1,(H133+J133+I133)*Calculations!$B$9,(H133+J133+I133)*Calculations!$B$7)</f>
        <v>36.373333333333335</v>
      </c>
      <c r="L133" s="9">
        <f>IFERROR(-VLOOKUP(G133,Inputs!$I$13:$J$46,2,FALSE),0)</f>
        <v>0</v>
      </c>
      <c r="M133" s="9">
        <f t="shared" si="6"/>
        <v>104000</v>
      </c>
      <c r="O133" s="9">
        <f t="shared" si="9"/>
        <v>3101.4133333333357</v>
      </c>
      <c r="S133" s="7">
        <f t="shared" si="7"/>
        <v>45067</v>
      </c>
      <c r="T133" s="9">
        <f>IF(ISNUMBER(S133),IF((IF(S133&lt;Inputs!$C$28,0,IF(S133&gt;Inputs!$C$29,0,1))+IF(S133&lt;Inputs!$C$32,0,IF(S133&gt;Inputs!$C$33,0,1)))&gt;=1,1,0),0)</f>
        <v>0</v>
      </c>
      <c r="V133" s="11"/>
    </row>
    <row r="134" spans="5:22" x14ac:dyDescent="0.25">
      <c r="E134" s="7">
        <f>IF(E133&gt;=Inputs!$C$8,"",E133+1)</f>
        <v>45068</v>
      </c>
      <c r="G134" s="7">
        <f t="shared" si="5"/>
        <v>45068</v>
      </c>
      <c r="H134" s="9">
        <f t="shared" si="8"/>
        <v>104000</v>
      </c>
      <c r="I134" s="9">
        <f>IF(ISNUMBER(G134),MAX(O133,(Calculations!$B$6)),0)</f>
        <v>20000</v>
      </c>
      <c r="J134" s="9">
        <f>IFERROR(VLOOKUP(E134,Inputs!$E$13:$F$36,2,FALSE),0)</f>
        <v>0</v>
      </c>
      <c r="K134" s="9">
        <f>IF(T134=1,(H134+J134+I134)*Calculations!$B$9,(H134+J134+I134)*Calculations!$B$7)</f>
        <v>36.373333333333335</v>
      </c>
      <c r="L134" s="9">
        <f>IFERROR(-VLOOKUP(G134,Inputs!$I$13:$J$46,2,FALSE),0)</f>
        <v>0</v>
      </c>
      <c r="M134" s="9">
        <f t="shared" si="6"/>
        <v>104000</v>
      </c>
      <c r="O134" s="9">
        <f t="shared" si="9"/>
        <v>3137.7866666666691</v>
      </c>
      <c r="S134" s="7">
        <f t="shared" si="7"/>
        <v>45068</v>
      </c>
      <c r="T134" s="9">
        <f>IF(ISNUMBER(S134),IF((IF(S134&lt;Inputs!$C$28,0,IF(S134&gt;Inputs!$C$29,0,1))+IF(S134&lt;Inputs!$C$32,0,IF(S134&gt;Inputs!$C$33,0,1)))&gt;=1,1,0),0)</f>
        <v>0</v>
      </c>
      <c r="V134" s="11"/>
    </row>
    <row r="135" spans="5:22" x14ac:dyDescent="0.25">
      <c r="E135" s="7">
        <f>IF(E134&gt;=Inputs!$C$8,"",E134+1)</f>
        <v>45069</v>
      </c>
      <c r="G135" s="7">
        <f t="shared" ref="G135:G198" si="10">E135</f>
        <v>45069</v>
      </c>
      <c r="H135" s="9">
        <f t="shared" si="8"/>
        <v>104000</v>
      </c>
      <c r="I135" s="9">
        <f>IF(ISNUMBER(G135),MAX(O134,(Calculations!$B$6)),0)</f>
        <v>20000</v>
      </c>
      <c r="J135" s="9">
        <f>IFERROR(VLOOKUP(E135,Inputs!$E$13:$F$36,2,FALSE),0)</f>
        <v>0</v>
      </c>
      <c r="K135" s="9">
        <f>IF(T135=1,(H135+J135+I135)*Calculations!$B$9,(H135+J135+I135)*Calculations!$B$7)</f>
        <v>36.373333333333335</v>
      </c>
      <c r="L135" s="9">
        <f>IFERROR(-VLOOKUP(G135,Inputs!$I$13:$J$46,2,FALSE),0)</f>
        <v>0</v>
      </c>
      <c r="M135" s="9">
        <f t="shared" ref="M135:M198" si="11">H135+J135+L135</f>
        <v>104000</v>
      </c>
      <c r="O135" s="9">
        <f t="shared" si="9"/>
        <v>3174.1600000000026</v>
      </c>
      <c r="S135" s="7">
        <f t="shared" ref="S135:S198" si="12">E135</f>
        <v>45069</v>
      </c>
      <c r="T135" s="9">
        <f>IF(ISNUMBER(S135),IF((IF(S135&lt;Inputs!$C$28,0,IF(S135&gt;Inputs!$C$29,0,1))+IF(S135&lt;Inputs!$C$32,0,IF(S135&gt;Inputs!$C$33,0,1)))&gt;=1,1,0),0)</f>
        <v>0</v>
      </c>
      <c r="V135" s="11"/>
    </row>
    <row r="136" spans="5:22" x14ac:dyDescent="0.25">
      <c r="E136" s="7">
        <f>IF(E135&gt;=Inputs!$C$8,"",E135+1)</f>
        <v>45070</v>
      </c>
      <c r="G136" s="7">
        <f t="shared" si="10"/>
        <v>45070</v>
      </c>
      <c r="H136" s="9">
        <f t="shared" ref="H136:H199" si="13">IF(ISNUMBER(G136),M135,"")</f>
        <v>104000</v>
      </c>
      <c r="I136" s="9">
        <f>IF(ISNUMBER(G136),MAX(O135,(Calculations!$B$6)),0)</f>
        <v>20000</v>
      </c>
      <c r="J136" s="9">
        <f>IFERROR(VLOOKUP(E136,Inputs!$E$13:$F$36,2,FALSE),0)</f>
        <v>0</v>
      </c>
      <c r="K136" s="9">
        <f>IF(T136=1,(H136+J136+I136)*Calculations!$B$9,(H136+J136+I136)*Calculations!$B$7)</f>
        <v>36.373333333333335</v>
      </c>
      <c r="L136" s="9">
        <f>IFERROR(-VLOOKUP(G136,Inputs!$I$13:$J$46,2,FALSE),0)</f>
        <v>0</v>
      </c>
      <c r="M136" s="9">
        <f t="shared" si="11"/>
        <v>104000</v>
      </c>
      <c r="O136" s="9">
        <f t="shared" ref="O136:O199" si="14">IF(ISNUMBER(K136+O135),(K136+O135),"")</f>
        <v>3210.533333333336</v>
      </c>
      <c r="S136" s="7">
        <f t="shared" si="12"/>
        <v>45070</v>
      </c>
      <c r="T136" s="9">
        <f>IF(ISNUMBER(S136),IF((IF(S136&lt;Inputs!$C$28,0,IF(S136&gt;Inputs!$C$29,0,1))+IF(S136&lt;Inputs!$C$32,0,IF(S136&gt;Inputs!$C$33,0,1)))&gt;=1,1,0),0)</f>
        <v>0</v>
      </c>
      <c r="V136" s="11"/>
    </row>
    <row r="137" spans="5:22" x14ac:dyDescent="0.25">
      <c r="E137" s="7">
        <f>IF(E136&gt;=Inputs!$C$8,"",E136+1)</f>
        <v>45071</v>
      </c>
      <c r="G137" s="7">
        <f t="shared" si="10"/>
        <v>45071</v>
      </c>
      <c r="H137" s="9">
        <f t="shared" si="13"/>
        <v>104000</v>
      </c>
      <c r="I137" s="9">
        <f>IF(ISNUMBER(G137),MAX(O136,(Calculations!$B$6)),0)</f>
        <v>20000</v>
      </c>
      <c r="J137" s="9">
        <f>IFERROR(VLOOKUP(E137,Inputs!$E$13:$F$36,2,FALSE),0)</f>
        <v>0</v>
      </c>
      <c r="K137" s="9">
        <f>IF(T137=1,(H137+J137+I137)*Calculations!$B$9,(H137+J137+I137)*Calculations!$B$7)</f>
        <v>36.373333333333335</v>
      </c>
      <c r="L137" s="9">
        <f>IFERROR(-VLOOKUP(G137,Inputs!$I$13:$J$46,2,FALSE),0)</f>
        <v>0</v>
      </c>
      <c r="M137" s="9">
        <f t="shared" si="11"/>
        <v>104000</v>
      </c>
      <c r="O137" s="9">
        <f t="shared" si="14"/>
        <v>3246.9066666666695</v>
      </c>
      <c r="S137" s="7">
        <f t="shared" si="12"/>
        <v>45071</v>
      </c>
      <c r="T137" s="9">
        <f>IF(ISNUMBER(S137),IF((IF(S137&lt;Inputs!$C$28,0,IF(S137&gt;Inputs!$C$29,0,1))+IF(S137&lt;Inputs!$C$32,0,IF(S137&gt;Inputs!$C$33,0,1)))&gt;=1,1,0),0)</f>
        <v>0</v>
      </c>
      <c r="V137" s="11"/>
    </row>
    <row r="138" spans="5:22" x14ac:dyDescent="0.25">
      <c r="E138" s="7">
        <f>IF(E137&gt;=Inputs!$C$8,"",E137+1)</f>
        <v>45072</v>
      </c>
      <c r="G138" s="7">
        <f t="shared" si="10"/>
        <v>45072</v>
      </c>
      <c r="H138" s="9">
        <f t="shared" si="13"/>
        <v>104000</v>
      </c>
      <c r="I138" s="9">
        <f>IF(ISNUMBER(G138),MAX(O137,(Calculations!$B$6)),0)</f>
        <v>20000</v>
      </c>
      <c r="J138" s="9">
        <f>IFERROR(VLOOKUP(E138,Inputs!$E$13:$F$36,2,FALSE),0)</f>
        <v>0</v>
      </c>
      <c r="K138" s="9">
        <f>IF(T138=1,(H138+J138+I138)*Calculations!$B$9,(H138+J138+I138)*Calculations!$B$7)</f>
        <v>36.373333333333335</v>
      </c>
      <c r="L138" s="9">
        <f>IFERROR(-VLOOKUP(G138,Inputs!$I$13:$J$46,2,FALSE),0)</f>
        <v>0</v>
      </c>
      <c r="M138" s="9">
        <f t="shared" si="11"/>
        <v>104000</v>
      </c>
      <c r="O138" s="9">
        <f t="shared" si="14"/>
        <v>3283.2800000000029</v>
      </c>
      <c r="S138" s="7">
        <f t="shared" si="12"/>
        <v>45072</v>
      </c>
      <c r="T138" s="9">
        <f>IF(ISNUMBER(S138),IF((IF(S138&lt;Inputs!$C$28,0,IF(S138&gt;Inputs!$C$29,0,1))+IF(S138&lt;Inputs!$C$32,0,IF(S138&gt;Inputs!$C$33,0,1)))&gt;=1,1,0),0)</f>
        <v>0</v>
      </c>
      <c r="V138" s="11"/>
    </row>
    <row r="139" spans="5:22" x14ac:dyDescent="0.25">
      <c r="E139" s="7">
        <f>IF(E138&gt;=Inputs!$C$8,"",E138+1)</f>
        <v>45073</v>
      </c>
      <c r="G139" s="7">
        <f t="shared" si="10"/>
        <v>45073</v>
      </c>
      <c r="H139" s="9">
        <f t="shared" si="13"/>
        <v>104000</v>
      </c>
      <c r="I139" s="9">
        <f>IF(ISNUMBER(G139),MAX(O138,(Calculations!$B$6)),0)</f>
        <v>20000</v>
      </c>
      <c r="J139" s="9">
        <f>IFERROR(VLOOKUP(E139,Inputs!$E$13:$F$36,2,FALSE),0)</f>
        <v>0</v>
      </c>
      <c r="K139" s="9">
        <f>IF(T139=1,(H139+J139+I139)*Calculations!$B$9,(H139+J139+I139)*Calculations!$B$7)</f>
        <v>36.373333333333335</v>
      </c>
      <c r="L139" s="9">
        <f>IFERROR(-VLOOKUP(G139,Inputs!$I$13:$J$46,2,FALSE),0)</f>
        <v>0</v>
      </c>
      <c r="M139" s="9">
        <f t="shared" si="11"/>
        <v>104000</v>
      </c>
      <c r="O139" s="9">
        <f t="shared" si="14"/>
        <v>3319.6533333333364</v>
      </c>
      <c r="S139" s="7">
        <f t="shared" si="12"/>
        <v>45073</v>
      </c>
      <c r="T139" s="9">
        <f>IF(ISNUMBER(S139),IF((IF(S139&lt;Inputs!$C$28,0,IF(S139&gt;Inputs!$C$29,0,1))+IF(S139&lt;Inputs!$C$32,0,IF(S139&gt;Inputs!$C$33,0,1)))&gt;=1,1,0),0)</f>
        <v>0</v>
      </c>
      <c r="V139" s="11"/>
    </row>
    <row r="140" spans="5:22" x14ac:dyDescent="0.25">
      <c r="E140" s="7">
        <f>IF(E139&gt;=Inputs!$C$8,"",E139+1)</f>
        <v>45074</v>
      </c>
      <c r="G140" s="7">
        <f t="shared" si="10"/>
        <v>45074</v>
      </c>
      <c r="H140" s="9">
        <f t="shared" si="13"/>
        <v>104000</v>
      </c>
      <c r="I140" s="9">
        <f>IF(ISNUMBER(G140),MAX(O139,(Calculations!$B$6)),0)</f>
        <v>20000</v>
      </c>
      <c r="J140" s="9">
        <f>IFERROR(VLOOKUP(E140,Inputs!$E$13:$F$36,2,FALSE),0)</f>
        <v>0</v>
      </c>
      <c r="K140" s="9">
        <f>IF(T140=1,(H140+J140+I140)*Calculations!$B$9,(H140+J140+I140)*Calculations!$B$7)</f>
        <v>36.373333333333335</v>
      </c>
      <c r="L140" s="9">
        <f>IFERROR(-VLOOKUP(G140,Inputs!$I$13:$J$46,2,FALSE),0)</f>
        <v>0</v>
      </c>
      <c r="M140" s="9">
        <f t="shared" si="11"/>
        <v>104000</v>
      </c>
      <c r="O140" s="9">
        <f t="shared" si="14"/>
        <v>3356.0266666666698</v>
      </c>
      <c r="S140" s="7">
        <f t="shared" si="12"/>
        <v>45074</v>
      </c>
      <c r="T140" s="9">
        <f>IF(ISNUMBER(S140),IF((IF(S140&lt;Inputs!$C$28,0,IF(S140&gt;Inputs!$C$29,0,1))+IF(S140&lt;Inputs!$C$32,0,IF(S140&gt;Inputs!$C$33,0,1)))&gt;=1,1,0),0)</f>
        <v>0</v>
      </c>
      <c r="V140" s="11"/>
    </row>
    <row r="141" spans="5:22" x14ac:dyDescent="0.25">
      <c r="E141" s="7">
        <f>IF(E140&gt;=Inputs!$C$8,"",E140+1)</f>
        <v>45075</v>
      </c>
      <c r="G141" s="7">
        <f t="shared" si="10"/>
        <v>45075</v>
      </c>
      <c r="H141" s="9">
        <f t="shared" si="13"/>
        <v>104000</v>
      </c>
      <c r="I141" s="9">
        <f>IF(ISNUMBER(G141),MAX(O140,(Calculations!$B$6)),0)</f>
        <v>20000</v>
      </c>
      <c r="J141" s="9">
        <f>IFERROR(VLOOKUP(E141,Inputs!$E$13:$F$36,2,FALSE),0)</f>
        <v>0</v>
      </c>
      <c r="K141" s="9">
        <f>IF(T141=1,(H141+J141+I141)*Calculations!$B$9,(H141+J141+I141)*Calculations!$B$7)</f>
        <v>36.373333333333335</v>
      </c>
      <c r="L141" s="9">
        <f>IFERROR(-VLOOKUP(G141,Inputs!$I$13:$J$46,2,FALSE),0)</f>
        <v>0</v>
      </c>
      <c r="M141" s="9">
        <f t="shared" si="11"/>
        <v>104000</v>
      </c>
      <c r="O141" s="9">
        <f t="shared" si="14"/>
        <v>3392.4000000000033</v>
      </c>
      <c r="S141" s="7">
        <f t="shared" si="12"/>
        <v>45075</v>
      </c>
      <c r="T141" s="9">
        <f>IF(ISNUMBER(S141),IF((IF(S141&lt;Inputs!$C$28,0,IF(S141&gt;Inputs!$C$29,0,1))+IF(S141&lt;Inputs!$C$32,0,IF(S141&gt;Inputs!$C$33,0,1)))&gt;=1,1,0),0)</f>
        <v>0</v>
      </c>
      <c r="V141" s="11"/>
    </row>
    <row r="142" spans="5:22" x14ac:dyDescent="0.25">
      <c r="E142" s="7">
        <f>IF(E141&gt;=Inputs!$C$8,"",E141+1)</f>
        <v>45076</v>
      </c>
      <c r="G142" s="7">
        <f t="shared" si="10"/>
        <v>45076</v>
      </c>
      <c r="H142" s="9">
        <f t="shared" si="13"/>
        <v>104000</v>
      </c>
      <c r="I142" s="9">
        <f>IF(ISNUMBER(G142),MAX(O141,(Calculations!$B$6)),0)</f>
        <v>20000</v>
      </c>
      <c r="J142" s="9">
        <f>IFERROR(VLOOKUP(E142,Inputs!$E$13:$F$36,2,FALSE),0)</f>
        <v>0</v>
      </c>
      <c r="K142" s="9">
        <f>IF(T142=1,(H142+J142+I142)*Calculations!$B$9,(H142+J142+I142)*Calculations!$B$7)</f>
        <v>36.373333333333335</v>
      </c>
      <c r="L142" s="9">
        <f>IFERROR(-VLOOKUP(G142,Inputs!$I$13:$J$46,2,FALSE),0)</f>
        <v>0</v>
      </c>
      <c r="M142" s="9">
        <f t="shared" si="11"/>
        <v>104000</v>
      </c>
      <c r="O142" s="9">
        <f t="shared" si="14"/>
        <v>3428.7733333333367</v>
      </c>
      <c r="S142" s="7">
        <f t="shared" si="12"/>
        <v>45076</v>
      </c>
      <c r="T142" s="9">
        <f>IF(ISNUMBER(S142),IF((IF(S142&lt;Inputs!$C$28,0,IF(S142&gt;Inputs!$C$29,0,1))+IF(S142&lt;Inputs!$C$32,0,IF(S142&gt;Inputs!$C$33,0,1)))&gt;=1,1,0),0)</f>
        <v>0</v>
      </c>
      <c r="V142" s="11"/>
    </row>
    <row r="143" spans="5:22" x14ac:dyDescent="0.25">
      <c r="E143" s="7">
        <f>IF(E142&gt;=Inputs!$C$8,"",E142+1)</f>
        <v>45077</v>
      </c>
      <c r="G143" s="7">
        <f t="shared" si="10"/>
        <v>45077</v>
      </c>
      <c r="H143" s="9">
        <f t="shared" si="13"/>
        <v>104000</v>
      </c>
      <c r="I143" s="9">
        <f>IF(ISNUMBER(G143),MAX(O142,(Calculations!$B$6)),0)</f>
        <v>20000</v>
      </c>
      <c r="J143" s="9">
        <f>IFERROR(VLOOKUP(E143,Inputs!$E$13:$F$36,2,FALSE),0)</f>
        <v>0</v>
      </c>
      <c r="K143" s="9">
        <f>IF(T143=1,(H143+J143+I143)*Calculations!$B$9,(H143+J143+I143)*Calculations!$B$7)</f>
        <v>36.373333333333335</v>
      </c>
      <c r="L143" s="9">
        <f>IFERROR(-VLOOKUP(G143,Inputs!$I$13:$J$46,2,FALSE),0)</f>
        <v>0</v>
      </c>
      <c r="M143" s="9">
        <f t="shared" si="11"/>
        <v>104000</v>
      </c>
      <c r="O143" s="9">
        <f t="shared" si="14"/>
        <v>3465.1466666666702</v>
      </c>
      <c r="S143" s="7">
        <f t="shared" si="12"/>
        <v>45077</v>
      </c>
      <c r="T143" s="9">
        <f>IF(ISNUMBER(S143),IF((IF(S143&lt;Inputs!$C$28,0,IF(S143&gt;Inputs!$C$29,0,1))+IF(S143&lt;Inputs!$C$32,0,IF(S143&gt;Inputs!$C$33,0,1)))&gt;=1,1,0),0)</f>
        <v>0</v>
      </c>
      <c r="V143" s="11"/>
    </row>
    <row r="144" spans="5:22" x14ac:dyDescent="0.25">
      <c r="E144" s="7">
        <f>IF(E143&gt;=Inputs!$C$8,"",E143+1)</f>
        <v>45078</v>
      </c>
      <c r="G144" s="7">
        <f t="shared" si="10"/>
        <v>45078</v>
      </c>
      <c r="H144" s="9">
        <f t="shared" si="13"/>
        <v>104000</v>
      </c>
      <c r="I144" s="9">
        <f>IF(ISNUMBER(G144),MAX(O143,(Calculations!$B$6)),0)</f>
        <v>20000</v>
      </c>
      <c r="J144" s="9">
        <f>IFERROR(VLOOKUP(E144,Inputs!$E$13:$F$36,2,FALSE),0)</f>
        <v>0</v>
      </c>
      <c r="K144" s="9">
        <f>IF(T144=1,(H144+J144+I144)*Calculations!$B$9,(H144+J144+I144)*Calculations!$B$7)</f>
        <v>36.373333333333335</v>
      </c>
      <c r="L144" s="9">
        <f>IFERROR(-VLOOKUP(G144,Inputs!$I$13:$J$46,2,FALSE),0)</f>
        <v>0</v>
      </c>
      <c r="M144" s="9">
        <f t="shared" si="11"/>
        <v>104000</v>
      </c>
      <c r="O144" s="9">
        <f t="shared" si="14"/>
        <v>3501.5200000000036</v>
      </c>
      <c r="S144" s="7">
        <f t="shared" si="12"/>
        <v>45078</v>
      </c>
      <c r="T144" s="9">
        <f>IF(ISNUMBER(S144),IF((IF(S144&lt;Inputs!$C$28,0,IF(S144&gt;Inputs!$C$29,0,1))+IF(S144&lt;Inputs!$C$32,0,IF(S144&gt;Inputs!$C$33,0,1)))&gt;=1,1,0),0)</f>
        <v>0</v>
      </c>
      <c r="V144" s="11"/>
    </row>
    <row r="145" spans="4:22" x14ac:dyDescent="0.25">
      <c r="E145" s="7">
        <f>IF(E144&gt;=Inputs!$C$8,"",E144+1)</f>
        <v>45079</v>
      </c>
      <c r="G145" s="7">
        <f t="shared" si="10"/>
        <v>45079</v>
      </c>
      <c r="H145" s="9">
        <f t="shared" si="13"/>
        <v>104000</v>
      </c>
      <c r="I145" s="9">
        <f>IF(ISNUMBER(G145),MAX(O144,(Calculations!$B$6)),0)</f>
        <v>20000</v>
      </c>
      <c r="J145" s="9">
        <f>IFERROR(VLOOKUP(E145,Inputs!$E$13:$F$36,2,FALSE),0)</f>
        <v>0</v>
      </c>
      <c r="K145" s="9">
        <f>IF(T145=1,(H145+J145+I145)*Calculations!$B$9,(H145+J145+I145)*Calculations!$B$7)</f>
        <v>36.373333333333335</v>
      </c>
      <c r="L145" s="9">
        <f>IFERROR(-VLOOKUP(G145,Inputs!$I$13:$J$46,2,FALSE),0)</f>
        <v>0</v>
      </c>
      <c r="M145" s="9">
        <f t="shared" si="11"/>
        <v>104000</v>
      </c>
      <c r="O145" s="9">
        <f t="shared" si="14"/>
        <v>3537.8933333333371</v>
      </c>
      <c r="S145" s="7">
        <f t="shared" si="12"/>
        <v>45079</v>
      </c>
      <c r="T145" s="9">
        <f>IF(ISNUMBER(S145),IF((IF(S145&lt;Inputs!$C$28,0,IF(S145&gt;Inputs!$C$29,0,1))+IF(S145&lt;Inputs!$C$32,0,IF(S145&gt;Inputs!$C$33,0,1)))&gt;=1,1,0),0)</f>
        <v>0</v>
      </c>
      <c r="V145" s="11"/>
    </row>
    <row r="146" spans="4:22" x14ac:dyDescent="0.25">
      <c r="E146" s="7">
        <f>IF(E145&gt;=Inputs!$C$8,"",E145+1)</f>
        <v>45080</v>
      </c>
      <c r="G146" s="7">
        <f t="shared" si="10"/>
        <v>45080</v>
      </c>
      <c r="H146" s="9">
        <f t="shared" si="13"/>
        <v>104000</v>
      </c>
      <c r="I146" s="9">
        <f>IF(ISNUMBER(G146),MAX(O145,(Calculations!$B$6)),0)</f>
        <v>20000</v>
      </c>
      <c r="J146" s="9">
        <f>IFERROR(VLOOKUP(E146,Inputs!$E$13:$F$36,2,FALSE),0)</f>
        <v>0</v>
      </c>
      <c r="K146" s="9">
        <f>IF(T146=1,(H146+J146+I146)*Calculations!$B$9,(H146+J146+I146)*Calculations!$B$7)</f>
        <v>36.373333333333335</v>
      </c>
      <c r="L146" s="9">
        <f>IFERROR(-VLOOKUP(G146,Inputs!$I$13:$J$46,2,FALSE),0)</f>
        <v>0</v>
      </c>
      <c r="M146" s="9">
        <f t="shared" si="11"/>
        <v>104000</v>
      </c>
      <c r="O146" s="9">
        <f t="shared" si="14"/>
        <v>3574.2666666666705</v>
      </c>
      <c r="S146" s="7">
        <f t="shared" si="12"/>
        <v>45080</v>
      </c>
      <c r="T146" s="9">
        <f>IF(ISNUMBER(S146),IF((IF(S146&lt;Inputs!$C$28,0,IF(S146&gt;Inputs!$C$29,0,1))+IF(S146&lt;Inputs!$C$32,0,IF(S146&gt;Inputs!$C$33,0,1)))&gt;=1,1,0),0)</f>
        <v>0</v>
      </c>
      <c r="V146" s="11"/>
    </row>
    <row r="147" spans="4:22" x14ac:dyDescent="0.25">
      <c r="E147" s="7">
        <f>IF(E146&gt;=Inputs!$C$8,"",E146+1)</f>
        <v>45081</v>
      </c>
      <c r="G147" s="7">
        <f t="shared" si="10"/>
        <v>45081</v>
      </c>
      <c r="H147" s="9">
        <f t="shared" si="13"/>
        <v>104000</v>
      </c>
      <c r="I147" s="9">
        <f>IF(ISNUMBER(G147),MAX(O146,(Calculations!$B$6)),0)</f>
        <v>20000</v>
      </c>
      <c r="J147" s="9">
        <f>IFERROR(VLOOKUP(E147,Inputs!$E$13:$F$36,2,FALSE),0)</f>
        <v>0</v>
      </c>
      <c r="K147" s="9">
        <f>IF(T147=1,(H147+J147+I147)*Calculations!$B$9,(H147+J147+I147)*Calculations!$B$7)</f>
        <v>36.373333333333335</v>
      </c>
      <c r="L147" s="9">
        <f>IFERROR(-VLOOKUP(G147,Inputs!$I$13:$J$46,2,FALSE),0)</f>
        <v>0</v>
      </c>
      <c r="M147" s="9">
        <f t="shared" si="11"/>
        <v>104000</v>
      </c>
      <c r="O147" s="9">
        <f t="shared" si="14"/>
        <v>3610.640000000004</v>
      </c>
      <c r="S147" s="7">
        <f t="shared" si="12"/>
        <v>45081</v>
      </c>
      <c r="T147" s="9">
        <f>IF(ISNUMBER(S147),IF((IF(S147&lt;Inputs!$C$28,0,IF(S147&gt;Inputs!$C$29,0,1))+IF(S147&lt;Inputs!$C$32,0,IF(S147&gt;Inputs!$C$33,0,1)))&gt;=1,1,0),0)</f>
        <v>0</v>
      </c>
      <c r="V147" s="11"/>
    </row>
    <row r="148" spans="4:22" x14ac:dyDescent="0.25">
      <c r="E148" s="7">
        <f>IF(E147&gt;=Inputs!$C$8,"",E147+1)</f>
        <v>45082</v>
      </c>
      <c r="G148" s="7">
        <f t="shared" si="10"/>
        <v>45082</v>
      </c>
      <c r="H148" s="9">
        <f t="shared" si="13"/>
        <v>104000</v>
      </c>
      <c r="I148" s="9">
        <f>IF(ISNUMBER(G148),MAX(O147,(Calculations!$B$6)),0)</f>
        <v>20000</v>
      </c>
      <c r="J148" s="9">
        <f>IFERROR(VLOOKUP(E148,Inputs!$E$13:$F$36,2,FALSE),0)</f>
        <v>0</v>
      </c>
      <c r="K148" s="9">
        <f>IF(T148=1,(H148+J148+I148)*Calculations!$B$9,(H148+J148+I148)*Calculations!$B$7)</f>
        <v>36.373333333333335</v>
      </c>
      <c r="L148" s="9">
        <f>IFERROR(-VLOOKUP(G148,Inputs!$I$13:$J$46,2,FALSE),0)</f>
        <v>0</v>
      </c>
      <c r="M148" s="9">
        <f t="shared" si="11"/>
        <v>104000</v>
      </c>
      <c r="O148" s="9">
        <f t="shared" si="14"/>
        <v>3647.0133333333374</v>
      </c>
      <c r="S148" s="7">
        <f t="shared" si="12"/>
        <v>45082</v>
      </c>
      <c r="T148" s="9">
        <f>IF(ISNUMBER(S148),IF((IF(S148&lt;Inputs!$C$28,0,IF(S148&gt;Inputs!$C$29,0,1))+IF(S148&lt;Inputs!$C$32,0,IF(S148&gt;Inputs!$C$33,0,1)))&gt;=1,1,0),0)</f>
        <v>0</v>
      </c>
      <c r="V148" s="11"/>
    </row>
    <row r="149" spans="4:22" x14ac:dyDescent="0.25">
      <c r="E149" s="7">
        <f>IF(E148&gt;=Inputs!$C$8,"",E148+1)</f>
        <v>45083</v>
      </c>
      <c r="G149" s="7">
        <f t="shared" si="10"/>
        <v>45083</v>
      </c>
      <c r="H149" s="9">
        <f t="shared" si="13"/>
        <v>104000</v>
      </c>
      <c r="I149" s="9">
        <f>IF(ISNUMBER(G149),MAX(O148,(Calculations!$B$6)),0)</f>
        <v>20000</v>
      </c>
      <c r="J149" s="9">
        <f>IFERROR(VLOOKUP(E149,Inputs!$E$13:$F$36,2,FALSE),0)</f>
        <v>0</v>
      </c>
      <c r="K149" s="9">
        <f>IF(T149=1,(H149+J149+I149)*Calculations!$B$9,(H149+J149+I149)*Calculations!$B$7)</f>
        <v>36.373333333333335</v>
      </c>
      <c r="L149" s="9">
        <f>IFERROR(-VLOOKUP(G149,Inputs!$I$13:$J$46,2,FALSE),0)</f>
        <v>0</v>
      </c>
      <c r="M149" s="9">
        <f t="shared" si="11"/>
        <v>104000</v>
      </c>
      <c r="O149" s="9">
        <f t="shared" si="14"/>
        <v>3683.3866666666709</v>
      </c>
      <c r="S149" s="7">
        <f t="shared" si="12"/>
        <v>45083</v>
      </c>
      <c r="T149" s="9">
        <f>IF(ISNUMBER(S149),IF((IF(S149&lt;Inputs!$C$28,0,IF(S149&gt;Inputs!$C$29,0,1))+IF(S149&lt;Inputs!$C$32,0,IF(S149&gt;Inputs!$C$33,0,1)))&gt;=1,1,0),0)</f>
        <v>0</v>
      </c>
      <c r="V149" s="11"/>
    </row>
    <row r="150" spans="4:22" x14ac:dyDescent="0.25">
      <c r="E150" s="7">
        <f>IF(E149&gt;=Inputs!$C$8,"",E149+1)</f>
        <v>45084</v>
      </c>
      <c r="G150" s="7">
        <f t="shared" si="10"/>
        <v>45084</v>
      </c>
      <c r="H150" s="9">
        <f t="shared" si="13"/>
        <v>104000</v>
      </c>
      <c r="I150" s="9">
        <f>IF(ISNUMBER(G150),MAX(O149,(Calculations!$B$6)),0)</f>
        <v>20000</v>
      </c>
      <c r="J150" s="9">
        <f>IFERROR(VLOOKUP(E150,Inputs!$E$13:$F$36,2,FALSE),0)</f>
        <v>0</v>
      </c>
      <c r="K150" s="9">
        <f>IF(T150=1,(H150+J150+I150)*Calculations!$B$9,(H150+J150+I150)*Calculations!$B$7)</f>
        <v>36.373333333333335</v>
      </c>
      <c r="L150" s="9">
        <f>IFERROR(-VLOOKUP(G150,Inputs!$I$13:$J$46,2,FALSE),0)</f>
        <v>0</v>
      </c>
      <c r="M150" s="9">
        <f t="shared" si="11"/>
        <v>104000</v>
      </c>
      <c r="O150" s="9">
        <f t="shared" si="14"/>
        <v>3719.7600000000043</v>
      </c>
      <c r="S150" s="7">
        <f t="shared" si="12"/>
        <v>45084</v>
      </c>
      <c r="T150" s="9">
        <f>IF(ISNUMBER(S150),IF((IF(S150&lt;Inputs!$C$28,0,IF(S150&gt;Inputs!$C$29,0,1))+IF(S150&lt;Inputs!$C$32,0,IF(S150&gt;Inputs!$C$33,0,1)))&gt;=1,1,0),0)</f>
        <v>0</v>
      </c>
      <c r="V150" s="11"/>
    </row>
    <row r="151" spans="4:22" x14ac:dyDescent="0.25">
      <c r="E151" s="7">
        <f>IF(E150&gt;=Inputs!$C$8,"",E150+1)</f>
        <v>45085</v>
      </c>
      <c r="G151" s="7">
        <f t="shared" si="10"/>
        <v>45085</v>
      </c>
      <c r="H151" s="9">
        <f t="shared" si="13"/>
        <v>104000</v>
      </c>
      <c r="I151" s="9">
        <f>IF(ISNUMBER(G151),MAX(O150,(Calculations!$B$6)),0)</f>
        <v>20000</v>
      </c>
      <c r="J151" s="9">
        <f>IFERROR(VLOOKUP(E151,Inputs!$E$13:$F$36,2,FALSE),0)</f>
        <v>0</v>
      </c>
      <c r="K151" s="9">
        <f>IF(T151=1,(H151+J151+I151)*Calculations!$B$9,(H151+J151+I151)*Calculations!$B$7)</f>
        <v>36.373333333333335</v>
      </c>
      <c r="L151" s="9">
        <f>IFERROR(-VLOOKUP(G151,Inputs!$I$13:$J$46,2,FALSE),0)</f>
        <v>0</v>
      </c>
      <c r="M151" s="9">
        <f t="shared" si="11"/>
        <v>104000</v>
      </c>
      <c r="O151" s="9">
        <f t="shared" si="14"/>
        <v>3756.1333333333378</v>
      </c>
      <c r="S151" s="7">
        <f t="shared" si="12"/>
        <v>45085</v>
      </c>
      <c r="T151" s="9">
        <f>IF(ISNUMBER(S151),IF((IF(S151&lt;Inputs!$C$28,0,IF(S151&gt;Inputs!$C$29,0,1))+IF(S151&lt;Inputs!$C$32,0,IF(S151&gt;Inputs!$C$33,0,1)))&gt;=1,1,0),0)</f>
        <v>0</v>
      </c>
      <c r="V151" s="11"/>
    </row>
    <row r="152" spans="4:22" x14ac:dyDescent="0.25">
      <c r="E152" s="7">
        <f>IF(E151&gt;=Inputs!$C$8,"",E151+1)</f>
        <v>45086</v>
      </c>
      <c r="G152" s="7">
        <f t="shared" si="10"/>
        <v>45086</v>
      </c>
      <c r="H152" s="9">
        <f t="shared" si="13"/>
        <v>104000</v>
      </c>
      <c r="I152" s="9">
        <f>IF(ISNUMBER(G152),MAX(O151,(Calculations!$B$6)),0)</f>
        <v>20000</v>
      </c>
      <c r="J152" s="9">
        <f>IFERROR(VLOOKUP(E152,Inputs!$E$13:$F$36,2,FALSE),0)</f>
        <v>0</v>
      </c>
      <c r="K152" s="9">
        <f>IF(T152=1,(H152+J152+I152)*Calculations!$B$9,(H152+J152+I152)*Calculations!$B$7)</f>
        <v>36.373333333333335</v>
      </c>
      <c r="L152" s="9">
        <f>IFERROR(-VLOOKUP(G152,Inputs!$I$13:$J$46,2,FALSE),0)</f>
        <v>0</v>
      </c>
      <c r="M152" s="9">
        <f t="shared" si="11"/>
        <v>104000</v>
      </c>
      <c r="O152" s="9">
        <f t="shared" si="14"/>
        <v>3792.5066666666712</v>
      </c>
      <c r="S152" s="7">
        <f t="shared" si="12"/>
        <v>45086</v>
      </c>
      <c r="T152" s="9">
        <f>IF(ISNUMBER(S152),IF((IF(S152&lt;Inputs!$C$28,0,IF(S152&gt;Inputs!$C$29,0,1))+IF(S152&lt;Inputs!$C$32,0,IF(S152&gt;Inputs!$C$33,0,1)))&gt;=1,1,0),0)</f>
        <v>0</v>
      </c>
      <c r="V152" s="11"/>
    </row>
    <row r="153" spans="4:22" x14ac:dyDescent="0.25">
      <c r="E153" s="7">
        <f>IF(E152&gt;=Inputs!$C$8,"",E152+1)</f>
        <v>45087</v>
      </c>
      <c r="G153" s="7">
        <f t="shared" si="10"/>
        <v>45087</v>
      </c>
      <c r="H153" s="9">
        <f t="shared" si="13"/>
        <v>104000</v>
      </c>
      <c r="I153" s="9">
        <f>IF(ISNUMBER(G153),MAX(O152,(Calculations!$B$6)),0)</f>
        <v>20000</v>
      </c>
      <c r="J153" s="9">
        <f>IFERROR(VLOOKUP(E153,Inputs!$E$13:$F$36,2,FALSE),0)</f>
        <v>0</v>
      </c>
      <c r="K153" s="9">
        <f>IF(T153=1,(H153+J153+I153)*Calculations!$B$9,(H153+J153+I153)*Calculations!$B$7)</f>
        <v>36.373333333333335</v>
      </c>
      <c r="L153" s="9">
        <f>IFERROR(-VLOOKUP(G153,Inputs!$I$13:$J$46,2,FALSE),0)</f>
        <v>0</v>
      </c>
      <c r="M153" s="9">
        <f t="shared" si="11"/>
        <v>104000</v>
      </c>
      <c r="O153" s="9">
        <f t="shared" si="14"/>
        <v>3828.8800000000047</v>
      </c>
      <c r="S153" s="7">
        <f t="shared" si="12"/>
        <v>45087</v>
      </c>
      <c r="T153" s="9">
        <f>IF(ISNUMBER(S153),IF((IF(S153&lt;Inputs!$C$28,0,IF(S153&gt;Inputs!$C$29,0,1))+IF(S153&lt;Inputs!$C$32,0,IF(S153&gt;Inputs!$C$33,0,1)))&gt;=1,1,0),0)</f>
        <v>0</v>
      </c>
      <c r="V153" s="11"/>
    </row>
    <row r="154" spans="4:22" x14ac:dyDescent="0.25">
      <c r="E154" s="7">
        <f>IF(E153&gt;=Inputs!$C$8,"",E153+1)</f>
        <v>45088</v>
      </c>
      <c r="G154" s="7">
        <f t="shared" si="10"/>
        <v>45088</v>
      </c>
      <c r="H154" s="9">
        <f t="shared" si="13"/>
        <v>104000</v>
      </c>
      <c r="I154" s="9">
        <f>IF(ISNUMBER(G154),MAX(O153,(Calculations!$B$6)),0)</f>
        <v>20000</v>
      </c>
      <c r="J154" s="9">
        <f>IFERROR(VLOOKUP(E154,Inputs!$E$13:$F$36,2,FALSE),0)</f>
        <v>25000</v>
      </c>
      <c r="K154" s="9">
        <f>IF(T154=1,(H154+J154+I154)*Calculations!$B$9,(H154+J154+I154)*Calculations!$B$7)</f>
        <v>43.706666666666663</v>
      </c>
      <c r="L154" s="9">
        <f>IFERROR(-VLOOKUP(G154,Inputs!$I$13:$J$46,2,FALSE),0)</f>
        <v>0</v>
      </c>
      <c r="M154" s="9">
        <f t="shared" si="11"/>
        <v>129000</v>
      </c>
      <c r="O154" s="9">
        <f t="shared" si="14"/>
        <v>3872.5866666666711</v>
      </c>
      <c r="S154" s="7">
        <f t="shared" si="12"/>
        <v>45088</v>
      </c>
      <c r="T154" s="9">
        <f>IF(ISNUMBER(S154),IF((IF(S154&lt;Inputs!$C$28,0,IF(S154&gt;Inputs!$C$29,0,1))+IF(S154&lt;Inputs!$C$32,0,IF(S154&gt;Inputs!$C$33,0,1)))&gt;=1,1,0),0)</f>
        <v>0</v>
      </c>
      <c r="V154" s="11"/>
    </row>
    <row r="155" spans="4:22" x14ac:dyDescent="0.25">
      <c r="E155" s="7">
        <f>IF(E154&gt;=Inputs!$C$8,"",E154+1)</f>
        <v>45089</v>
      </c>
      <c r="G155" s="7">
        <f t="shared" si="10"/>
        <v>45089</v>
      </c>
      <c r="H155" s="9">
        <f t="shared" si="13"/>
        <v>129000</v>
      </c>
      <c r="I155" s="9">
        <f>IF(ISNUMBER(G155),MAX(O154,(Calculations!$B$6)),0)</f>
        <v>20000</v>
      </c>
      <c r="J155" s="9">
        <f>IFERROR(VLOOKUP(E155,Inputs!$E$13:$F$36,2,FALSE),0)</f>
        <v>0</v>
      </c>
      <c r="K155" s="9">
        <f>IF(T155=1,(H155+J155+I155)*Calculations!$B$9,(H155+J155+I155)*Calculations!$B$7)</f>
        <v>43.706666666666663</v>
      </c>
      <c r="L155" s="9">
        <f>IFERROR(-VLOOKUP(G155,Inputs!$I$13:$J$46,2,FALSE),0)</f>
        <v>0</v>
      </c>
      <c r="M155" s="9">
        <f t="shared" si="11"/>
        <v>129000</v>
      </c>
      <c r="O155" s="9">
        <f t="shared" si="14"/>
        <v>3916.2933333333376</v>
      </c>
      <c r="S155" s="7">
        <f t="shared" si="12"/>
        <v>45089</v>
      </c>
      <c r="T155" s="9">
        <f>IF(ISNUMBER(S155),IF((IF(S155&lt;Inputs!$C$28,0,IF(S155&gt;Inputs!$C$29,0,1))+IF(S155&lt;Inputs!$C$32,0,IF(S155&gt;Inputs!$C$33,0,1)))&gt;=1,1,0),0)</f>
        <v>0</v>
      </c>
      <c r="V155" s="11"/>
    </row>
    <row r="156" spans="4:22" x14ac:dyDescent="0.25">
      <c r="E156" s="7">
        <f>IF(E155&gt;=Inputs!$C$8,"",E155+1)</f>
        <v>45090</v>
      </c>
      <c r="G156" s="7">
        <f t="shared" si="10"/>
        <v>45090</v>
      </c>
      <c r="H156" s="9">
        <f t="shared" si="13"/>
        <v>129000</v>
      </c>
      <c r="I156" s="9">
        <f>IF(ISNUMBER(G156),MAX(O155,(Calculations!$B$6)),0)</f>
        <v>20000</v>
      </c>
      <c r="J156" s="9">
        <f>IFERROR(VLOOKUP(E156,Inputs!$E$13:$F$36,2,FALSE),0)</f>
        <v>0</v>
      </c>
      <c r="K156" s="9">
        <f>IF(T156=1,(H156+J156+I156)*Calculations!$B$9,(H156+J156+I156)*Calculations!$B$7)</f>
        <v>43.706666666666663</v>
      </c>
      <c r="L156" s="9">
        <f>IFERROR(-VLOOKUP(G156,Inputs!$I$13:$J$46,2,FALSE),0)</f>
        <v>0</v>
      </c>
      <c r="M156" s="9">
        <f t="shared" si="11"/>
        <v>129000</v>
      </c>
      <c r="O156" s="9">
        <f t="shared" si="14"/>
        <v>3960.0000000000041</v>
      </c>
      <c r="S156" s="7">
        <f t="shared" si="12"/>
        <v>45090</v>
      </c>
      <c r="T156" s="9">
        <f>IF(ISNUMBER(S156),IF((IF(S156&lt;Inputs!$C$28,0,IF(S156&gt;Inputs!$C$29,0,1))+IF(S156&lt;Inputs!$C$32,0,IF(S156&gt;Inputs!$C$33,0,1)))&gt;=1,1,0),0)</f>
        <v>0</v>
      </c>
      <c r="V156" s="11"/>
    </row>
    <row r="157" spans="4:22" x14ac:dyDescent="0.25">
      <c r="D157" s="11"/>
      <c r="E157" s="7">
        <f>IF(E156&gt;=Inputs!$C$8,"",E156+1)</f>
        <v>45091</v>
      </c>
      <c r="G157" s="7">
        <f t="shared" si="10"/>
        <v>45091</v>
      </c>
      <c r="H157" s="9">
        <f t="shared" si="13"/>
        <v>129000</v>
      </c>
      <c r="I157" s="9">
        <f>IF(ISNUMBER(G157),MAX(O156,(Calculations!$B$6)),0)</f>
        <v>20000</v>
      </c>
      <c r="J157" s="9">
        <f>IFERROR(VLOOKUP(E157,Inputs!$E$13:$F$36,2,FALSE),0)</f>
        <v>0</v>
      </c>
      <c r="K157" s="9">
        <f>IF(T157=1,(H157+J157+I157)*Calculations!$B$9,(H157+J157+I157)*Calculations!$B$7)</f>
        <v>43.706666666666663</v>
      </c>
      <c r="L157" s="9">
        <f>IFERROR(-VLOOKUP(G157,Inputs!$I$13:$J$46,2,FALSE),0)</f>
        <v>0</v>
      </c>
      <c r="M157" s="9">
        <f t="shared" si="11"/>
        <v>129000</v>
      </c>
      <c r="O157" s="9">
        <f t="shared" si="14"/>
        <v>4003.7066666666706</v>
      </c>
      <c r="S157" s="7">
        <f t="shared" si="12"/>
        <v>45091</v>
      </c>
      <c r="T157" s="9">
        <f>IF(ISNUMBER(S157),IF((IF(S157&lt;Inputs!$C$28,0,IF(S157&gt;Inputs!$C$29,0,1))+IF(S157&lt;Inputs!$C$32,0,IF(S157&gt;Inputs!$C$33,0,1)))&gt;=1,1,0),0)</f>
        <v>0</v>
      </c>
      <c r="V157" s="11"/>
    </row>
    <row r="158" spans="4:22" x14ac:dyDescent="0.25">
      <c r="E158" s="7">
        <f>IF(E157&gt;=Inputs!$C$8,"",E157+1)</f>
        <v>45092</v>
      </c>
      <c r="G158" s="7">
        <f t="shared" si="10"/>
        <v>45092</v>
      </c>
      <c r="H158" s="9">
        <f t="shared" si="13"/>
        <v>129000</v>
      </c>
      <c r="I158" s="9">
        <f>IF(ISNUMBER(G158),MAX(O157,(Calculations!$B$6)),0)</f>
        <v>20000</v>
      </c>
      <c r="J158" s="9">
        <f>IFERROR(VLOOKUP(E158,Inputs!$E$13:$F$36,2,FALSE),0)</f>
        <v>0</v>
      </c>
      <c r="K158" s="9">
        <f>IF(T158=1,(H158+J158+I158)*Calculations!$B$9,(H158+J158+I158)*Calculations!$B$7)</f>
        <v>43.706666666666663</v>
      </c>
      <c r="L158" s="9">
        <f>IFERROR(-VLOOKUP(G158,Inputs!$I$13:$J$46,2,FALSE),0)</f>
        <v>0</v>
      </c>
      <c r="M158" s="9">
        <f t="shared" si="11"/>
        <v>129000</v>
      </c>
      <c r="O158" s="9">
        <f t="shared" si="14"/>
        <v>4047.4133333333371</v>
      </c>
      <c r="S158" s="7">
        <f t="shared" si="12"/>
        <v>45092</v>
      </c>
      <c r="T158" s="9">
        <f>IF(ISNUMBER(S158),IF((IF(S158&lt;Inputs!$C$28,0,IF(S158&gt;Inputs!$C$29,0,1))+IF(S158&lt;Inputs!$C$32,0,IF(S158&gt;Inputs!$C$33,0,1)))&gt;=1,1,0),0)</f>
        <v>0</v>
      </c>
      <c r="V158" s="11"/>
    </row>
    <row r="159" spans="4:22" x14ac:dyDescent="0.25">
      <c r="E159" s="7">
        <f>IF(E158&gt;=Inputs!$C$8,"",E158+1)</f>
        <v>45093</v>
      </c>
      <c r="G159" s="7">
        <f t="shared" si="10"/>
        <v>45093</v>
      </c>
      <c r="H159" s="9">
        <f t="shared" si="13"/>
        <v>129000</v>
      </c>
      <c r="I159" s="9">
        <f>IF(ISNUMBER(G159),MAX(O158,(Calculations!$B$6)),0)</f>
        <v>20000</v>
      </c>
      <c r="J159" s="9">
        <f>IFERROR(VLOOKUP(E159,Inputs!$E$13:$F$36,2,FALSE),0)</f>
        <v>0</v>
      </c>
      <c r="K159" s="9">
        <f>IF(T159=1,(H159+J159+I159)*Calculations!$B$9,(H159+J159+I159)*Calculations!$B$7)</f>
        <v>43.706666666666663</v>
      </c>
      <c r="L159" s="9">
        <f>IFERROR(-VLOOKUP(G159,Inputs!$I$13:$J$46,2,FALSE),0)</f>
        <v>0</v>
      </c>
      <c r="M159" s="9">
        <f t="shared" si="11"/>
        <v>129000</v>
      </c>
      <c r="O159" s="9">
        <f t="shared" si="14"/>
        <v>4091.1200000000035</v>
      </c>
      <c r="S159" s="7">
        <f t="shared" si="12"/>
        <v>45093</v>
      </c>
      <c r="T159" s="9">
        <f>IF(ISNUMBER(S159),IF((IF(S159&lt;Inputs!$C$28,0,IF(S159&gt;Inputs!$C$29,0,1))+IF(S159&lt;Inputs!$C$32,0,IF(S159&gt;Inputs!$C$33,0,1)))&gt;=1,1,0),0)</f>
        <v>0</v>
      </c>
      <c r="V159" s="11"/>
    </row>
    <row r="160" spans="4:22" x14ac:dyDescent="0.25">
      <c r="E160" s="7">
        <f>IF(E159&gt;=Inputs!$C$8,"",E159+1)</f>
        <v>45094</v>
      </c>
      <c r="G160" s="7">
        <f t="shared" si="10"/>
        <v>45094</v>
      </c>
      <c r="H160" s="9">
        <f t="shared" si="13"/>
        <v>129000</v>
      </c>
      <c r="I160" s="9">
        <f>IF(ISNUMBER(G160),MAX(O159,(Calculations!$B$6)),0)</f>
        <v>20000</v>
      </c>
      <c r="J160" s="9">
        <f>IFERROR(VLOOKUP(E160,Inputs!$E$13:$F$36,2,FALSE),0)</f>
        <v>0</v>
      </c>
      <c r="K160" s="9">
        <f>IF(T160=1,(H160+J160+I160)*Calculations!$B$9,(H160+J160+I160)*Calculations!$B$7)</f>
        <v>43.706666666666663</v>
      </c>
      <c r="L160" s="9">
        <f>IFERROR(-VLOOKUP(G160,Inputs!$I$13:$J$46,2,FALSE),0)</f>
        <v>0</v>
      </c>
      <c r="M160" s="9">
        <f t="shared" si="11"/>
        <v>129000</v>
      </c>
      <c r="O160" s="9">
        <f t="shared" si="14"/>
        <v>4134.8266666666705</v>
      </c>
      <c r="S160" s="7">
        <f t="shared" si="12"/>
        <v>45094</v>
      </c>
      <c r="T160" s="9">
        <f>IF(ISNUMBER(S160),IF((IF(S160&lt;Inputs!$C$28,0,IF(S160&gt;Inputs!$C$29,0,1))+IF(S160&lt;Inputs!$C$32,0,IF(S160&gt;Inputs!$C$33,0,1)))&gt;=1,1,0),0)</f>
        <v>0</v>
      </c>
      <c r="V160" s="11"/>
    </row>
    <row r="161" spans="5:22" x14ac:dyDescent="0.25">
      <c r="E161" s="7">
        <f>IF(E160&gt;=Inputs!$C$8,"",E160+1)</f>
        <v>45095</v>
      </c>
      <c r="G161" s="7">
        <f t="shared" si="10"/>
        <v>45095</v>
      </c>
      <c r="H161" s="9">
        <f t="shared" si="13"/>
        <v>129000</v>
      </c>
      <c r="I161" s="9">
        <f>IF(ISNUMBER(G161),MAX(O160,(Calculations!$B$6)),0)</f>
        <v>20000</v>
      </c>
      <c r="J161" s="9">
        <f>IFERROR(VLOOKUP(E161,Inputs!$E$13:$F$36,2,FALSE),0)</f>
        <v>0</v>
      </c>
      <c r="K161" s="9">
        <f>IF(T161=1,(H161+J161+I161)*Calculations!$B$9,(H161+J161+I161)*Calculations!$B$7)</f>
        <v>43.706666666666663</v>
      </c>
      <c r="L161" s="9">
        <f>IFERROR(-VLOOKUP(G161,Inputs!$I$13:$J$46,2,FALSE),0)</f>
        <v>0</v>
      </c>
      <c r="M161" s="9">
        <f t="shared" si="11"/>
        <v>129000</v>
      </c>
      <c r="O161" s="9">
        <f t="shared" si="14"/>
        <v>4178.5333333333374</v>
      </c>
      <c r="S161" s="7">
        <f t="shared" si="12"/>
        <v>45095</v>
      </c>
      <c r="T161" s="9">
        <f>IF(ISNUMBER(S161),IF((IF(S161&lt;Inputs!$C$28,0,IF(S161&gt;Inputs!$C$29,0,1))+IF(S161&lt;Inputs!$C$32,0,IF(S161&gt;Inputs!$C$33,0,1)))&gt;=1,1,0),0)</f>
        <v>0</v>
      </c>
      <c r="V161" s="11"/>
    </row>
    <row r="162" spans="5:22" x14ac:dyDescent="0.25">
      <c r="E162" s="7">
        <f>IF(E161&gt;=Inputs!$C$8,"",E161+1)</f>
        <v>45096</v>
      </c>
      <c r="G162" s="7">
        <f t="shared" si="10"/>
        <v>45096</v>
      </c>
      <c r="H162" s="9">
        <f t="shared" si="13"/>
        <v>129000</v>
      </c>
      <c r="I162" s="9">
        <f>IF(ISNUMBER(G162),MAX(O161,(Calculations!$B$6)),0)</f>
        <v>20000</v>
      </c>
      <c r="J162" s="9">
        <f>IFERROR(VLOOKUP(E162,Inputs!$E$13:$F$36,2,FALSE),0)</f>
        <v>0</v>
      </c>
      <c r="K162" s="9">
        <f>IF(T162=1,(H162+J162+I162)*Calculations!$B$9,(H162+J162+I162)*Calculations!$B$7)</f>
        <v>43.706666666666663</v>
      </c>
      <c r="L162" s="9">
        <f>IFERROR(-VLOOKUP(G162,Inputs!$I$13:$J$46,2,FALSE),0)</f>
        <v>0</v>
      </c>
      <c r="M162" s="9">
        <f t="shared" si="11"/>
        <v>129000</v>
      </c>
      <c r="O162" s="9">
        <f t="shared" si="14"/>
        <v>4222.2400000000043</v>
      </c>
      <c r="S162" s="7">
        <f t="shared" si="12"/>
        <v>45096</v>
      </c>
      <c r="T162" s="9">
        <f>IF(ISNUMBER(S162),IF((IF(S162&lt;Inputs!$C$28,0,IF(S162&gt;Inputs!$C$29,0,1))+IF(S162&lt;Inputs!$C$32,0,IF(S162&gt;Inputs!$C$33,0,1)))&gt;=1,1,0),0)</f>
        <v>0</v>
      </c>
      <c r="V162" s="11"/>
    </row>
    <row r="163" spans="5:22" x14ac:dyDescent="0.25">
      <c r="E163" s="7">
        <f>IF(E162&gt;=Inputs!$C$8,"",E162+1)</f>
        <v>45097</v>
      </c>
      <c r="G163" s="7">
        <f t="shared" si="10"/>
        <v>45097</v>
      </c>
      <c r="H163" s="9">
        <f t="shared" si="13"/>
        <v>129000</v>
      </c>
      <c r="I163" s="9">
        <f>IF(ISNUMBER(G163),MAX(O162,(Calculations!$B$6)),0)</f>
        <v>20000</v>
      </c>
      <c r="J163" s="9">
        <f>IFERROR(VLOOKUP(E163,Inputs!$E$13:$F$36,2,FALSE),0)</f>
        <v>0</v>
      </c>
      <c r="K163" s="9">
        <f>IF(T163=1,(H163+J163+I163)*Calculations!$B$9,(H163+J163+I163)*Calculations!$B$7)</f>
        <v>43.706666666666663</v>
      </c>
      <c r="L163" s="9">
        <f>IFERROR(-VLOOKUP(G163,Inputs!$I$13:$J$46,2,FALSE),0)</f>
        <v>0</v>
      </c>
      <c r="M163" s="9">
        <f t="shared" si="11"/>
        <v>129000</v>
      </c>
      <c r="O163" s="9">
        <f t="shared" si="14"/>
        <v>4265.9466666666713</v>
      </c>
      <c r="S163" s="7">
        <f t="shared" si="12"/>
        <v>45097</v>
      </c>
      <c r="T163" s="9">
        <f>IF(ISNUMBER(S163),IF((IF(S163&lt;Inputs!$C$28,0,IF(S163&gt;Inputs!$C$29,0,1))+IF(S163&lt;Inputs!$C$32,0,IF(S163&gt;Inputs!$C$33,0,1)))&gt;=1,1,0),0)</f>
        <v>0</v>
      </c>
      <c r="V163" s="11"/>
    </row>
    <row r="164" spans="5:22" x14ac:dyDescent="0.25">
      <c r="E164" s="7">
        <f>IF(E163&gt;=Inputs!$C$8,"",E163+1)</f>
        <v>45098</v>
      </c>
      <c r="G164" s="7">
        <f t="shared" si="10"/>
        <v>45098</v>
      </c>
      <c r="H164" s="9">
        <f t="shared" si="13"/>
        <v>129000</v>
      </c>
      <c r="I164" s="9">
        <f>IF(ISNUMBER(G164),MAX(O163,(Calculations!$B$6)),0)</f>
        <v>20000</v>
      </c>
      <c r="J164" s="9">
        <f>IFERROR(VLOOKUP(E164,Inputs!$E$13:$F$36,2,FALSE),0)</f>
        <v>0</v>
      </c>
      <c r="K164" s="9">
        <f>IF(T164=1,(H164+J164+I164)*Calculations!$B$9,(H164+J164+I164)*Calculations!$B$7)</f>
        <v>43.706666666666663</v>
      </c>
      <c r="L164" s="9">
        <f>IFERROR(-VLOOKUP(G164,Inputs!$I$13:$J$46,2,FALSE),0)</f>
        <v>0</v>
      </c>
      <c r="M164" s="9">
        <f t="shared" si="11"/>
        <v>129000</v>
      </c>
      <c r="O164" s="9">
        <f t="shared" si="14"/>
        <v>4309.6533333333382</v>
      </c>
      <c r="S164" s="7">
        <f t="shared" si="12"/>
        <v>45098</v>
      </c>
      <c r="T164" s="9">
        <f>IF(ISNUMBER(S164),IF((IF(S164&lt;Inputs!$C$28,0,IF(S164&gt;Inputs!$C$29,0,1))+IF(S164&lt;Inputs!$C$32,0,IF(S164&gt;Inputs!$C$33,0,1)))&gt;=1,1,0),0)</f>
        <v>0</v>
      </c>
      <c r="V164" s="11"/>
    </row>
    <row r="165" spans="5:22" x14ac:dyDescent="0.25">
      <c r="E165" s="7">
        <f>IF(E164&gt;=Inputs!$C$8,"",E164+1)</f>
        <v>45099</v>
      </c>
      <c r="G165" s="7">
        <f t="shared" si="10"/>
        <v>45099</v>
      </c>
      <c r="H165" s="9">
        <f t="shared" si="13"/>
        <v>129000</v>
      </c>
      <c r="I165" s="9">
        <f>IF(ISNUMBER(G165),MAX(O164,(Calculations!$B$6)),0)</f>
        <v>20000</v>
      </c>
      <c r="J165" s="9">
        <f>IFERROR(VLOOKUP(E165,Inputs!$E$13:$F$36,2,FALSE),0)</f>
        <v>0</v>
      </c>
      <c r="K165" s="9">
        <f>IF(T165=1,(H165+J165+I165)*Calculations!$B$9,(H165+J165+I165)*Calculations!$B$7)</f>
        <v>43.706666666666663</v>
      </c>
      <c r="L165" s="9">
        <f>IFERROR(-VLOOKUP(G165,Inputs!$I$13:$J$46,2,FALSE),0)</f>
        <v>0</v>
      </c>
      <c r="M165" s="9">
        <f t="shared" si="11"/>
        <v>129000</v>
      </c>
      <c r="O165" s="9">
        <f t="shared" si="14"/>
        <v>4353.3600000000051</v>
      </c>
      <c r="S165" s="7">
        <f t="shared" si="12"/>
        <v>45099</v>
      </c>
      <c r="T165" s="9">
        <f>IF(ISNUMBER(S165),IF((IF(S165&lt;Inputs!$C$28,0,IF(S165&gt;Inputs!$C$29,0,1))+IF(S165&lt;Inputs!$C$32,0,IF(S165&gt;Inputs!$C$33,0,1)))&gt;=1,1,0),0)</f>
        <v>0</v>
      </c>
      <c r="V165" s="11"/>
    </row>
    <row r="166" spans="5:22" x14ac:dyDescent="0.25">
      <c r="E166" s="7">
        <f>IF(E165&gt;=Inputs!$C$8,"",E165+1)</f>
        <v>45100</v>
      </c>
      <c r="G166" s="7">
        <f t="shared" si="10"/>
        <v>45100</v>
      </c>
      <c r="H166" s="9">
        <f t="shared" si="13"/>
        <v>129000</v>
      </c>
      <c r="I166" s="9">
        <f>IF(ISNUMBER(G166),MAX(O165,(Calculations!$B$6)),0)</f>
        <v>20000</v>
      </c>
      <c r="J166" s="9">
        <f>IFERROR(VLOOKUP(E166,Inputs!$E$13:$F$36,2,FALSE),0)</f>
        <v>0</v>
      </c>
      <c r="K166" s="9">
        <f>IF(T166=1,(H166+J166+I166)*Calculations!$B$9,(H166+J166+I166)*Calculations!$B$7)</f>
        <v>43.706666666666663</v>
      </c>
      <c r="L166" s="9">
        <f>IFERROR(-VLOOKUP(G166,Inputs!$I$13:$J$46,2,FALSE),0)</f>
        <v>0</v>
      </c>
      <c r="M166" s="9">
        <f t="shared" si="11"/>
        <v>129000</v>
      </c>
      <c r="O166" s="9">
        <f t="shared" si="14"/>
        <v>4397.0666666666721</v>
      </c>
      <c r="S166" s="7">
        <f t="shared" si="12"/>
        <v>45100</v>
      </c>
      <c r="T166" s="9">
        <f>IF(ISNUMBER(S166),IF((IF(S166&lt;Inputs!$C$28,0,IF(S166&gt;Inputs!$C$29,0,1))+IF(S166&lt;Inputs!$C$32,0,IF(S166&gt;Inputs!$C$33,0,1)))&gt;=1,1,0),0)</f>
        <v>0</v>
      </c>
      <c r="V166" s="11"/>
    </row>
    <row r="167" spans="5:22" x14ac:dyDescent="0.25">
      <c r="E167" s="7">
        <f>IF(E166&gt;=Inputs!$C$8,"",E166+1)</f>
        <v>45101</v>
      </c>
      <c r="G167" s="7">
        <f t="shared" si="10"/>
        <v>45101</v>
      </c>
      <c r="H167" s="9">
        <f t="shared" si="13"/>
        <v>129000</v>
      </c>
      <c r="I167" s="9">
        <f>IF(ISNUMBER(G167),MAX(O166,(Calculations!$B$6)),0)</f>
        <v>20000</v>
      </c>
      <c r="J167" s="9">
        <f>IFERROR(VLOOKUP(E167,Inputs!$E$13:$F$36,2,FALSE),0)</f>
        <v>0</v>
      </c>
      <c r="K167" s="9">
        <f>IF(T167=1,(H167+J167+I167)*Calculations!$B$9,(H167+J167+I167)*Calculations!$B$7)</f>
        <v>43.706666666666663</v>
      </c>
      <c r="L167" s="9">
        <f>IFERROR(-VLOOKUP(G167,Inputs!$I$13:$J$46,2,FALSE),0)</f>
        <v>0</v>
      </c>
      <c r="M167" s="9">
        <f t="shared" si="11"/>
        <v>129000</v>
      </c>
      <c r="O167" s="9">
        <f t="shared" si="14"/>
        <v>4440.773333333339</v>
      </c>
      <c r="S167" s="7">
        <f t="shared" si="12"/>
        <v>45101</v>
      </c>
      <c r="T167" s="9">
        <f>IF(ISNUMBER(S167),IF((IF(S167&lt;Inputs!$C$28,0,IF(S167&gt;Inputs!$C$29,0,1))+IF(S167&lt;Inputs!$C$32,0,IF(S167&gt;Inputs!$C$33,0,1)))&gt;=1,1,0),0)</f>
        <v>0</v>
      </c>
      <c r="V167" s="11"/>
    </row>
    <row r="168" spans="5:22" x14ac:dyDescent="0.25">
      <c r="E168" s="7">
        <f>IF(E167&gt;=Inputs!$C$8,"",E167+1)</f>
        <v>45102</v>
      </c>
      <c r="G168" s="7">
        <f t="shared" si="10"/>
        <v>45102</v>
      </c>
      <c r="H168" s="9">
        <f t="shared" si="13"/>
        <v>129000</v>
      </c>
      <c r="I168" s="9">
        <f>IF(ISNUMBER(G168),MAX(O167,(Calculations!$B$6)),0)</f>
        <v>20000</v>
      </c>
      <c r="J168" s="9">
        <f>IFERROR(VLOOKUP(E168,Inputs!$E$13:$F$36,2,FALSE),0)</f>
        <v>0</v>
      </c>
      <c r="K168" s="9">
        <f>IF(T168=1,(H168+J168+I168)*Calculations!$B$9,(H168+J168+I168)*Calculations!$B$7)</f>
        <v>43.706666666666663</v>
      </c>
      <c r="L168" s="9">
        <f>IFERROR(-VLOOKUP(G168,Inputs!$I$13:$J$46,2,FALSE),0)</f>
        <v>0</v>
      </c>
      <c r="M168" s="9">
        <f t="shared" si="11"/>
        <v>129000</v>
      </c>
      <c r="O168" s="9">
        <f t="shared" si="14"/>
        <v>4484.4800000000059</v>
      </c>
      <c r="S168" s="7">
        <f t="shared" si="12"/>
        <v>45102</v>
      </c>
      <c r="T168" s="9">
        <f>IF(ISNUMBER(S168),IF((IF(S168&lt;Inputs!$C$28,0,IF(S168&gt;Inputs!$C$29,0,1))+IF(S168&lt;Inputs!$C$32,0,IF(S168&gt;Inputs!$C$33,0,1)))&gt;=1,1,0),0)</f>
        <v>0</v>
      </c>
      <c r="V168" s="11"/>
    </row>
    <row r="169" spans="5:22" x14ac:dyDescent="0.25">
      <c r="E169" s="7">
        <f>IF(E168&gt;=Inputs!$C$8,"",E168+1)</f>
        <v>45103</v>
      </c>
      <c r="G169" s="7">
        <f t="shared" si="10"/>
        <v>45103</v>
      </c>
      <c r="H169" s="9">
        <f t="shared" si="13"/>
        <v>129000</v>
      </c>
      <c r="I169" s="9">
        <f>IF(ISNUMBER(G169),MAX(O168,(Calculations!$B$6)),0)</f>
        <v>20000</v>
      </c>
      <c r="J169" s="9">
        <f>IFERROR(VLOOKUP(E169,Inputs!$E$13:$F$36,2,FALSE),0)</f>
        <v>0</v>
      </c>
      <c r="K169" s="9">
        <f>IF(T169=1,(H169+J169+I169)*Calculations!$B$9,(H169+J169+I169)*Calculations!$B$7)</f>
        <v>43.706666666666663</v>
      </c>
      <c r="L169" s="9">
        <f>IFERROR(-VLOOKUP(G169,Inputs!$I$13:$J$46,2,FALSE),0)</f>
        <v>0</v>
      </c>
      <c r="M169" s="9">
        <f t="shared" si="11"/>
        <v>129000</v>
      </c>
      <c r="O169" s="9">
        <f t="shared" si="14"/>
        <v>4528.1866666666729</v>
      </c>
      <c r="S169" s="7">
        <f t="shared" si="12"/>
        <v>45103</v>
      </c>
      <c r="T169" s="9">
        <f>IF(ISNUMBER(S169),IF((IF(S169&lt;Inputs!$C$28,0,IF(S169&gt;Inputs!$C$29,0,1))+IF(S169&lt;Inputs!$C$32,0,IF(S169&gt;Inputs!$C$33,0,1)))&gt;=1,1,0),0)</f>
        <v>0</v>
      </c>
      <c r="V169" s="11"/>
    </row>
    <row r="170" spans="5:22" x14ac:dyDescent="0.25">
      <c r="E170" s="7">
        <f>IF(E169&gt;=Inputs!$C$8,"",E169+1)</f>
        <v>45104</v>
      </c>
      <c r="G170" s="7">
        <f t="shared" si="10"/>
        <v>45104</v>
      </c>
      <c r="H170" s="9">
        <f t="shared" si="13"/>
        <v>129000</v>
      </c>
      <c r="I170" s="9">
        <f>IF(ISNUMBER(G170),MAX(O169,(Calculations!$B$6)),0)</f>
        <v>20000</v>
      </c>
      <c r="J170" s="9">
        <f>IFERROR(VLOOKUP(E170,Inputs!$E$13:$F$36,2,FALSE),0)</f>
        <v>0</v>
      </c>
      <c r="K170" s="9">
        <f>IF(T170=1,(H170+J170+I170)*Calculations!$B$9,(H170+J170+I170)*Calculations!$B$7)</f>
        <v>43.706666666666663</v>
      </c>
      <c r="L170" s="9">
        <f>IFERROR(-VLOOKUP(G170,Inputs!$I$13:$J$46,2,FALSE),0)</f>
        <v>0</v>
      </c>
      <c r="M170" s="9">
        <f t="shared" si="11"/>
        <v>129000</v>
      </c>
      <c r="O170" s="9">
        <f t="shared" si="14"/>
        <v>4571.8933333333398</v>
      </c>
      <c r="S170" s="7">
        <f t="shared" si="12"/>
        <v>45104</v>
      </c>
      <c r="T170" s="9">
        <f>IF(ISNUMBER(S170),IF((IF(S170&lt;Inputs!$C$28,0,IF(S170&gt;Inputs!$C$29,0,1))+IF(S170&lt;Inputs!$C$32,0,IF(S170&gt;Inputs!$C$33,0,1)))&gt;=1,1,0),0)</f>
        <v>0</v>
      </c>
      <c r="V170" s="11"/>
    </row>
    <row r="171" spans="5:22" x14ac:dyDescent="0.25">
      <c r="E171" s="7">
        <f>IF(E170&gt;=Inputs!$C$8,"",E170+1)</f>
        <v>45105</v>
      </c>
      <c r="G171" s="7">
        <f t="shared" si="10"/>
        <v>45105</v>
      </c>
      <c r="H171" s="9">
        <f t="shared" si="13"/>
        <v>129000</v>
      </c>
      <c r="I171" s="9">
        <f>IF(ISNUMBER(G171),MAX(O170,(Calculations!$B$6)),0)</f>
        <v>20000</v>
      </c>
      <c r="J171" s="9">
        <f>IFERROR(VLOOKUP(E171,Inputs!$E$13:$F$36,2,FALSE),0)</f>
        <v>0</v>
      </c>
      <c r="K171" s="9">
        <f>IF(T171=1,(H171+J171+I171)*Calculations!$B$9,(H171+J171+I171)*Calculations!$B$7)</f>
        <v>43.706666666666663</v>
      </c>
      <c r="L171" s="9">
        <f>IFERROR(-VLOOKUP(G171,Inputs!$I$13:$J$46,2,FALSE),0)</f>
        <v>0</v>
      </c>
      <c r="M171" s="9">
        <f t="shared" si="11"/>
        <v>129000</v>
      </c>
      <c r="O171" s="9">
        <f t="shared" si="14"/>
        <v>4615.6000000000067</v>
      </c>
      <c r="S171" s="7">
        <f t="shared" si="12"/>
        <v>45105</v>
      </c>
      <c r="T171" s="9">
        <f>IF(ISNUMBER(S171),IF((IF(S171&lt;Inputs!$C$28,0,IF(S171&gt;Inputs!$C$29,0,1))+IF(S171&lt;Inputs!$C$32,0,IF(S171&gt;Inputs!$C$33,0,1)))&gt;=1,1,0),0)</f>
        <v>0</v>
      </c>
      <c r="V171" s="11"/>
    </row>
    <row r="172" spans="5:22" x14ac:dyDescent="0.25">
      <c r="E172" s="7">
        <f>IF(E171&gt;=Inputs!$C$8,"",E171+1)</f>
        <v>45106</v>
      </c>
      <c r="G172" s="7">
        <f t="shared" si="10"/>
        <v>45106</v>
      </c>
      <c r="H172" s="9">
        <f t="shared" si="13"/>
        <v>129000</v>
      </c>
      <c r="I172" s="9">
        <f>IF(ISNUMBER(G172),MAX(O171,(Calculations!$B$6)),0)</f>
        <v>20000</v>
      </c>
      <c r="J172" s="9">
        <f>IFERROR(VLOOKUP(E172,Inputs!$E$13:$F$36,2,FALSE),0)</f>
        <v>0</v>
      </c>
      <c r="K172" s="9">
        <f>IF(T172=1,(H172+J172+I172)*Calculations!$B$9,(H172+J172+I172)*Calculations!$B$7)</f>
        <v>43.706666666666663</v>
      </c>
      <c r="L172" s="9">
        <f>IFERROR(-VLOOKUP(G172,Inputs!$I$13:$J$46,2,FALSE),0)</f>
        <v>0</v>
      </c>
      <c r="M172" s="9">
        <f t="shared" si="11"/>
        <v>129000</v>
      </c>
      <c r="O172" s="9">
        <f t="shared" si="14"/>
        <v>4659.3066666666737</v>
      </c>
      <c r="S172" s="7">
        <f t="shared" si="12"/>
        <v>45106</v>
      </c>
      <c r="T172" s="9">
        <f>IF(ISNUMBER(S172),IF((IF(S172&lt;Inputs!$C$28,0,IF(S172&gt;Inputs!$C$29,0,1))+IF(S172&lt;Inputs!$C$32,0,IF(S172&gt;Inputs!$C$33,0,1)))&gt;=1,1,0),0)</f>
        <v>0</v>
      </c>
      <c r="V172" s="11"/>
    </row>
    <row r="173" spans="5:22" x14ac:dyDescent="0.25">
      <c r="E173" s="7">
        <f>IF(E172&gt;=Inputs!$C$8,"",E172+1)</f>
        <v>45107</v>
      </c>
      <c r="G173" s="7">
        <f t="shared" si="10"/>
        <v>45107</v>
      </c>
      <c r="H173" s="9">
        <f t="shared" si="13"/>
        <v>129000</v>
      </c>
      <c r="I173" s="9">
        <f>IF(ISNUMBER(G173),MAX(O172,(Calculations!$B$6)),0)</f>
        <v>20000</v>
      </c>
      <c r="J173" s="9">
        <f>IFERROR(VLOOKUP(E173,Inputs!$E$13:$F$36,2,FALSE),0)</f>
        <v>0</v>
      </c>
      <c r="K173" s="9">
        <f>IF(T173=1,(H173+J173+I173)*Calculations!$B$9,(H173+J173+I173)*Calculations!$B$7)</f>
        <v>43.706666666666663</v>
      </c>
      <c r="L173" s="9">
        <f>IFERROR(-VLOOKUP(G173,Inputs!$I$13:$J$46,2,FALSE),0)</f>
        <v>0</v>
      </c>
      <c r="M173" s="9">
        <f t="shared" si="11"/>
        <v>129000</v>
      </c>
      <c r="O173" s="9">
        <f t="shared" si="14"/>
        <v>4703.0133333333406</v>
      </c>
      <c r="S173" s="7">
        <f t="shared" si="12"/>
        <v>45107</v>
      </c>
      <c r="T173" s="9">
        <f>IF(ISNUMBER(S173),IF((IF(S173&lt;Inputs!$C$28,0,IF(S173&gt;Inputs!$C$29,0,1))+IF(S173&lt;Inputs!$C$32,0,IF(S173&gt;Inputs!$C$33,0,1)))&gt;=1,1,0),0)</f>
        <v>0</v>
      </c>
      <c r="V173" s="11"/>
    </row>
    <row r="174" spans="5:22" x14ac:dyDescent="0.25">
      <c r="E174" s="7">
        <f>IF(E173&gt;=Inputs!$C$8,"",E173+1)</f>
        <v>45108</v>
      </c>
      <c r="G174" s="7">
        <f t="shared" si="10"/>
        <v>45108</v>
      </c>
      <c r="H174" s="9">
        <f t="shared" si="13"/>
        <v>129000</v>
      </c>
      <c r="I174" s="9">
        <f>IF(ISNUMBER(G174),MAX(O173,(Calculations!$B$6)),0)</f>
        <v>20000</v>
      </c>
      <c r="J174" s="9">
        <f>IFERROR(VLOOKUP(E174,Inputs!$E$13:$F$36,2,FALSE),0)</f>
        <v>0</v>
      </c>
      <c r="K174" s="9">
        <f>IF(T174=1,(H174+J174+I174)*Calculations!$B$9,(H174+J174+I174)*Calculations!$B$7)</f>
        <v>43.706666666666663</v>
      </c>
      <c r="L174" s="9">
        <f>IFERROR(-VLOOKUP(G174,Inputs!$I$13:$J$46,2,FALSE),0)</f>
        <v>0</v>
      </c>
      <c r="M174" s="9">
        <f t="shared" si="11"/>
        <v>129000</v>
      </c>
      <c r="O174" s="9">
        <f t="shared" si="14"/>
        <v>4746.7200000000075</v>
      </c>
      <c r="S174" s="7">
        <f t="shared" si="12"/>
        <v>45108</v>
      </c>
      <c r="T174" s="9">
        <f>IF(ISNUMBER(S174),IF((IF(S174&lt;Inputs!$C$28,0,IF(S174&gt;Inputs!$C$29,0,1))+IF(S174&lt;Inputs!$C$32,0,IF(S174&gt;Inputs!$C$33,0,1)))&gt;=1,1,0),0)</f>
        <v>0</v>
      </c>
      <c r="V174" s="11"/>
    </row>
    <row r="175" spans="5:22" x14ac:dyDescent="0.25">
      <c r="E175" s="7">
        <f>IF(E174&gt;=Inputs!$C$8,"",E174+1)</f>
        <v>45109</v>
      </c>
      <c r="G175" s="7">
        <f t="shared" si="10"/>
        <v>45109</v>
      </c>
      <c r="H175" s="9">
        <f t="shared" si="13"/>
        <v>129000</v>
      </c>
      <c r="I175" s="9">
        <f>IF(ISNUMBER(G175),MAX(O174,(Calculations!$B$6)),0)</f>
        <v>20000</v>
      </c>
      <c r="J175" s="9">
        <f>IFERROR(VLOOKUP(E175,Inputs!$E$13:$F$36,2,FALSE),0)</f>
        <v>0</v>
      </c>
      <c r="K175" s="9">
        <f>IF(T175=1,(H175+J175+I175)*Calculations!$B$9,(H175+J175+I175)*Calculations!$B$7)</f>
        <v>43.706666666666663</v>
      </c>
      <c r="L175" s="9">
        <f>IFERROR(-VLOOKUP(G175,Inputs!$I$13:$J$46,2,FALSE),0)</f>
        <v>0</v>
      </c>
      <c r="M175" s="9">
        <f t="shared" si="11"/>
        <v>129000</v>
      </c>
      <c r="O175" s="9">
        <f t="shared" si="14"/>
        <v>4790.4266666666745</v>
      </c>
      <c r="S175" s="7">
        <f t="shared" si="12"/>
        <v>45109</v>
      </c>
      <c r="T175" s="9">
        <f>IF(ISNUMBER(S175),IF((IF(S175&lt;Inputs!$C$28,0,IF(S175&gt;Inputs!$C$29,0,1))+IF(S175&lt;Inputs!$C$32,0,IF(S175&gt;Inputs!$C$33,0,1)))&gt;=1,1,0),0)</f>
        <v>0</v>
      </c>
      <c r="V175" s="11"/>
    </row>
    <row r="176" spans="5:22" x14ac:dyDescent="0.25">
      <c r="E176" s="7">
        <f>IF(E175&gt;=Inputs!$C$8,"",E175+1)</f>
        <v>45110</v>
      </c>
      <c r="G176" s="7">
        <f t="shared" si="10"/>
        <v>45110</v>
      </c>
      <c r="H176" s="9">
        <f t="shared" si="13"/>
        <v>129000</v>
      </c>
      <c r="I176" s="9">
        <f>IF(ISNUMBER(G176),MAX(O175,(Calculations!$B$6)),0)</f>
        <v>20000</v>
      </c>
      <c r="J176" s="9">
        <f>IFERROR(VLOOKUP(E176,Inputs!$E$13:$F$36,2,FALSE),0)</f>
        <v>0</v>
      </c>
      <c r="K176" s="9">
        <f>IF(T176=1,(H176+J176+I176)*Calculations!$B$9,(H176+J176+I176)*Calculations!$B$7)</f>
        <v>43.706666666666663</v>
      </c>
      <c r="L176" s="9">
        <f>IFERROR(-VLOOKUP(G176,Inputs!$I$13:$J$46,2,FALSE),0)</f>
        <v>0</v>
      </c>
      <c r="M176" s="9">
        <f t="shared" si="11"/>
        <v>129000</v>
      </c>
      <c r="O176" s="9">
        <f t="shared" si="14"/>
        <v>4834.1333333333414</v>
      </c>
      <c r="S176" s="7">
        <f t="shared" si="12"/>
        <v>45110</v>
      </c>
      <c r="T176" s="9">
        <f>IF(ISNUMBER(S176),IF((IF(S176&lt;Inputs!$C$28,0,IF(S176&gt;Inputs!$C$29,0,1))+IF(S176&lt;Inputs!$C$32,0,IF(S176&gt;Inputs!$C$33,0,1)))&gt;=1,1,0),0)</f>
        <v>0</v>
      </c>
      <c r="V176" s="11"/>
    </row>
    <row r="177" spans="5:22" x14ac:dyDescent="0.25">
      <c r="E177" s="7">
        <f>IF(E176&gt;=Inputs!$C$8,"",E176+1)</f>
        <v>45111</v>
      </c>
      <c r="G177" s="7">
        <f t="shared" si="10"/>
        <v>45111</v>
      </c>
      <c r="H177" s="9">
        <f t="shared" si="13"/>
        <v>129000</v>
      </c>
      <c r="I177" s="9">
        <f>IF(ISNUMBER(G177),MAX(O176,(Calculations!$B$6)),0)</f>
        <v>20000</v>
      </c>
      <c r="J177" s="9">
        <f>IFERROR(VLOOKUP(E177,Inputs!$E$13:$F$36,2,FALSE),0)</f>
        <v>0</v>
      </c>
      <c r="K177" s="9">
        <f>IF(T177=1,(H177+J177+I177)*Calculations!$B$9,(H177+J177+I177)*Calculations!$B$7)</f>
        <v>43.706666666666663</v>
      </c>
      <c r="L177" s="9">
        <f>IFERROR(-VLOOKUP(G177,Inputs!$I$13:$J$46,2,FALSE),0)</f>
        <v>0</v>
      </c>
      <c r="M177" s="9">
        <f t="shared" si="11"/>
        <v>129000</v>
      </c>
      <c r="O177" s="9">
        <f t="shared" si="14"/>
        <v>4877.8400000000083</v>
      </c>
      <c r="S177" s="7">
        <f t="shared" si="12"/>
        <v>45111</v>
      </c>
      <c r="T177" s="9">
        <f>IF(ISNUMBER(S177),IF((IF(S177&lt;Inputs!$C$28,0,IF(S177&gt;Inputs!$C$29,0,1))+IF(S177&lt;Inputs!$C$32,0,IF(S177&gt;Inputs!$C$33,0,1)))&gt;=1,1,0),0)</f>
        <v>0</v>
      </c>
      <c r="V177" s="11"/>
    </row>
    <row r="178" spans="5:22" x14ac:dyDescent="0.25">
      <c r="E178" s="7">
        <f>IF(E177&gt;=Inputs!$C$8,"",E177+1)</f>
        <v>45112</v>
      </c>
      <c r="G178" s="7">
        <f t="shared" si="10"/>
        <v>45112</v>
      </c>
      <c r="H178" s="9">
        <f t="shared" si="13"/>
        <v>129000</v>
      </c>
      <c r="I178" s="9">
        <f>IF(ISNUMBER(G178),MAX(O177,(Calculations!$B$6)),0)</f>
        <v>20000</v>
      </c>
      <c r="J178" s="9">
        <f>IFERROR(VLOOKUP(E178,Inputs!$E$13:$F$36,2,FALSE),0)</f>
        <v>0</v>
      </c>
      <c r="K178" s="9">
        <f>IF(T178=1,(H178+J178+I178)*Calculations!$B$9,(H178+J178+I178)*Calculations!$B$7)</f>
        <v>43.706666666666663</v>
      </c>
      <c r="L178" s="9">
        <f>IFERROR(-VLOOKUP(G178,Inputs!$I$13:$J$46,2,FALSE),0)</f>
        <v>0</v>
      </c>
      <c r="M178" s="9">
        <f t="shared" si="11"/>
        <v>129000</v>
      </c>
      <c r="O178" s="9">
        <f t="shared" si="14"/>
        <v>4921.5466666666753</v>
      </c>
      <c r="S178" s="7">
        <f t="shared" si="12"/>
        <v>45112</v>
      </c>
      <c r="T178" s="9">
        <f>IF(ISNUMBER(S178),IF((IF(S178&lt;Inputs!$C$28,0,IF(S178&gt;Inputs!$C$29,0,1))+IF(S178&lt;Inputs!$C$32,0,IF(S178&gt;Inputs!$C$33,0,1)))&gt;=1,1,0),0)</f>
        <v>0</v>
      </c>
      <c r="V178" s="11"/>
    </row>
    <row r="179" spans="5:22" x14ac:dyDescent="0.25">
      <c r="E179" s="7">
        <f>IF(E178&gt;=Inputs!$C$8,"",E178+1)</f>
        <v>45113</v>
      </c>
      <c r="G179" s="7">
        <f t="shared" si="10"/>
        <v>45113</v>
      </c>
      <c r="H179" s="9">
        <f t="shared" si="13"/>
        <v>129000</v>
      </c>
      <c r="I179" s="9">
        <f>IF(ISNUMBER(G179),MAX(O178,(Calculations!$B$6)),0)</f>
        <v>20000</v>
      </c>
      <c r="J179" s="9">
        <f>IFERROR(VLOOKUP(E179,Inputs!$E$13:$F$36,2,FALSE),0)</f>
        <v>0</v>
      </c>
      <c r="K179" s="9">
        <f>IF(T179=1,(H179+J179+I179)*Calculations!$B$9,(H179+J179+I179)*Calculations!$B$7)</f>
        <v>43.706666666666663</v>
      </c>
      <c r="L179" s="9">
        <f>IFERROR(-VLOOKUP(G179,Inputs!$I$13:$J$46,2,FALSE),0)</f>
        <v>0</v>
      </c>
      <c r="M179" s="9">
        <f t="shared" si="11"/>
        <v>129000</v>
      </c>
      <c r="O179" s="9">
        <f t="shared" si="14"/>
        <v>4965.2533333333422</v>
      </c>
      <c r="S179" s="7">
        <f t="shared" si="12"/>
        <v>45113</v>
      </c>
      <c r="T179" s="9">
        <f>IF(ISNUMBER(S179),IF((IF(S179&lt;Inputs!$C$28,0,IF(S179&gt;Inputs!$C$29,0,1))+IF(S179&lt;Inputs!$C$32,0,IF(S179&gt;Inputs!$C$33,0,1)))&gt;=1,1,0),0)</f>
        <v>0</v>
      </c>
      <c r="V179" s="11"/>
    </row>
    <row r="180" spans="5:22" x14ac:dyDescent="0.25">
      <c r="E180" s="7">
        <f>IF(E179&gt;=Inputs!$C$8,"",E179+1)</f>
        <v>45114</v>
      </c>
      <c r="G180" s="7">
        <f t="shared" si="10"/>
        <v>45114</v>
      </c>
      <c r="H180" s="9">
        <f t="shared" si="13"/>
        <v>129000</v>
      </c>
      <c r="I180" s="9">
        <f>IF(ISNUMBER(G180),MAX(O179,(Calculations!$B$6)),0)</f>
        <v>20000</v>
      </c>
      <c r="J180" s="9">
        <f>IFERROR(VLOOKUP(E180,Inputs!$E$13:$F$36,2,FALSE),0)</f>
        <v>0</v>
      </c>
      <c r="K180" s="9">
        <f>IF(T180=1,(H180+J180+I180)*Calculations!$B$9,(H180+J180+I180)*Calculations!$B$7)</f>
        <v>43.706666666666663</v>
      </c>
      <c r="L180" s="9">
        <f>IFERROR(-VLOOKUP(G180,Inputs!$I$13:$J$46,2,FALSE),0)</f>
        <v>0</v>
      </c>
      <c r="M180" s="9">
        <f t="shared" si="11"/>
        <v>129000</v>
      </c>
      <c r="O180" s="9">
        <f t="shared" si="14"/>
        <v>5008.9600000000091</v>
      </c>
      <c r="S180" s="7">
        <f t="shared" si="12"/>
        <v>45114</v>
      </c>
      <c r="T180" s="9">
        <f>IF(ISNUMBER(S180),IF((IF(S180&lt;Inputs!$C$28,0,IF(S180&gt;Inputs!$C$29,0,1))+IF(S180&lt;Inputs!$C$32,0,IF(S180&gt;Inputs!$C$33,0,1)))&gt;=1,1,0),0)</f>
        <v>0</v>
      </c>
      <c r="V180" s="11"/>
    </row>
    <row r="181" spans="5:22" x14ac:dyDescent="0.25">
      <c r="E181" s="7">
        <f>IF(E180&gt;=Inputs!$C$8,"",E180+1)</f>
        <v>45115</v>
      </c>
      <c r="G181" s="7">
        <f t="shared" si="10"/>
        <v>45115</v>
      </c>
      <c r="H181" s="9">
        <f t="shared" si="13"/>
        <v>129000</v>
      </c>
      <c r="I181" s="9">
        <f>IF(ISNUMBER(G181),MAX(O180,(Calculations!$B$6)),0)</f>
        <v>20000</v>
      </c>
      <c r="J181" s="9">
        <f>IFERROR(VLOOKUP(E181,Inputs!$E$13:$F$36,2,FALSE),0)</f>
        <v>0</v>
      </c>
      <c r="K181" s="9">
        <f>IF(T181=1,(H181+J181+I181)*Calculations!$B$9,(H181+J181+I181)*Calculations!$B$7)</f>
        <v>43.706666666666663</v>
      </c>
      <c r="L181" s="9">
        <f>IFERROR(-VLOOKUP(G181,Inputs!$I$13:$J$46,2,FALSE),0)</f>
        <v>0</v>
      </c>
      <c r="M181" s="9">
        <f t="shared" si="11"/>
        <v>129000</v>
      </c>
      <c r="O181" s="9">
        <f t="shared" si="14"/>
        <v>5052.6666666666761</v>
      </c>
      <c r="S181" s="7">
        <f t="shared" si="12"/>
        <v>45115</v>
      </c>
      <c r="T181" s="9">
        <f>IF(ISNUMBER(S181),IF((IF(S181&lt;Inputs!$C$28,0,IF(S181&gt;Inputs!$C$29,0,1))+IF(S181&lt;Inputs!$C$32,0,IF(S181&gt;Inputs!$C$33,0,1)))&gt;=1,1,0),0)</f>
        <v>0</v>
      </c>
      <c r="V181" s="11"/>
    </row>
    <row r="182" spans="5:22" x14ac:dyDescent="0.25">
      <c r="E182" s="7">
        <f>IF(E181&gt;=Inputs!$C$8,"",E181+1)</f>
        <v>45116</v>
      </c>
      <c r="G182" s="7">
        <f t="shared" si="10"/>
        <v>45116</v>
      </c>
      <c r="H182" s="9">
        <f t="shared" si="13"/>
        <v>129000</v>
      </c>
      <c r="I182" s="9">
        <f>IF(ISNUMBER(G182),MAX(O181,(Calculations!$B$6)),0)</f>
        <v>20000</v>
      </c>
      <c r="J182" s="9">
        <f>IFERROR(VLOOKUP(E182,Inputs!$E$13:$F$36,2,FALSE),0)</f>
        <v>0</v>
      </c>
      <c r="K182" s="9">
        <f>IF(T182=1,(H182+J182+I182)*Calculations!$B$9,(H182+J182+I182)*Calculations!$B$7)</f>
        <v>43.706666666666663</v>
      </c>
      <c r="L182" s="9">
        <f>IFERROR(-VLOOKUP(G182,Inputs!$I$13:$J$46,2,FALSE),0)</f>
        <v>0</v>
      </c>
      <c r="M182" s="9">
        <f t="shared" si="11"/>
        <v>129000</v>
      </c>
      <c r="O182" s="9">
        <f t="shared" si="14"/>
        <v>5096.373333333343</v>
      </c>
      <c r="S182" s="7">
        <f t="shared" si="12"/>
        <v>45116</v>
      </c>
      <c r="T182" s="9">
        <f>IF(ISNUMBER(S182),IF((IF(S182&lt;Inputs!$C$28,0,IF(S182&gt;Inputs!$C$29,0,1))+IF(S182&lt;Inputs!$C$32,0,IF(S182&gt;Inputs!$C$33,0,1)))&gt;=1,1,0),0)</f>
        <v>0</v>
      </c>
      <c r="V182" s="11"/>
    </row>
    <row r="183" spans="5:22" x14ac:dyDescent="0.25">
      <c r="E183" s="7">
        <f>IF(E182&gt;=Inputs!$C$8,"",E182+1)</f>
        <v>45117</v>
      </c>
      <c r="G183" s="7">
        <f t="shared" si="10"/>
        <v>45117</v>
      </c>
      <c r="H183" s="9">
        <f t="shared" si="13"/>
        <v>129000</v>
      </c>
      <c r="I183" s="9">
        <f>IF(ISNUMBER(G183),MAX(O182,(Calculations!$B$6)),0)</f>
        <v>20000</v>
      </c>
      <c r="J183" s="9">
        <f>IFERROR(VLOOKUP(E183,Inputs!$E$13:$F$36,2,FALSE),0)</f>
        <v>0</v>
      </c>
      <c r="K183" s="9">
        <f>IF(T183=1,(H183+J183+I183)*Calculations!$B$9,(H183+J183+I183)*Calculations!$B$7)</f>
        <v>43.706666666666663</v>
      </c>
      <c r="L183" s="9">
        <f>IFERROR(-VLOOKUP(G183,Inputs!$I$13:$J$46,2,FALSE),0)</f>
        <v>0</v>
      </c>
      <c r="M183" s="9">
        <f t="shared" si="11"/>
        <v>129000</v>
      </c>
      <c r="O183" s="9">
        <f t="shared" si="14"/>
        <v>5140.0800000000099</v>
      </c>
      <c r="S183" s="7">
        <f t="shared" si="12"/>
        <v>45117</v>
      </c>
      <c r="T183" s="9">
        <f>IF(ISNUMBER(S183),IF((IF(S183&lt;Inputs!$C$28,0,IF(S183&gt;Inputs!$C$29,0,1))+IF(S183&lt;Inputs!$C$32,0,IF(S183&gt;Inputs!$C$33,0,1)))&gt;=1,1,0),0)</f>
        <v>0</v>
      </c>
      <c r="V183" s="11"/>
    </row>
    <row r="184" spans="5:22" x14ac:dyDescent="0.25">
      <c r="E184" s="7">
        <f>IF(E183&gt;=Inputs!$C$8,"",E183+1)</f>
        <v>45118</v>
      </c>
      <c r="G184" s="7">
        <f t="shared" si="10"/>
        <v>45118</v>
      </c>
      <c r="H184" s="9">
        <f t="shared" si="13"/>
        <v>129000</v>
      </c>
      <c r="I184" s="9">
        <f>IF(ISNUMBER(G184),MAX(O183,(Calculations!$B$6)),0)</f>
        <v>20000</v>
      </c>
      <c r="J184" s="9">
        <f>IFERROR(VLOOKUP(E184,Inputs!$E$13:$F$36,2,FALSE),0)</f>
        <v>0</v>
      </c>
      <c r="K184" s="9">
        <f>IF(T184=1,(H184+J184+I184)*Calculations!$B$9,(H184+J184+I184)*Calculations!$B$7)</f>
        <v>43.706666666666663</v>
      </c>
      <c r="L184" s="9">
        <f>IFERROR(-VLOOKUP(G184,Inputs!$I$13:$J$46,2,FALSE),0)</f>
        <v>0</v>
      </c>
      <c r="M184" s="9">
        <f t="shared" si="11"/>
        <v>129000</v>
      </c>
      <c r="O184" s="9">
        <f t="shared" si="14"/>
        <v>5183.7866666666769</v>
      </c>
      <c r="S184" s="7">
        <f t="shared" si="12"/>
        <v>45118</v>
      </c>
      <c r="T184" s="9">
        <f>IF(ISNUMBER(S184),IF((IF(S184&lt;Inputs!$C$28,0,IF(S184&gt;Inputs!$C$29,0,1))+IF(S184&lt;Inputs!$C$32,0,IF(S184&gt;Inputs!$C$33,0,1)))&gt;=1,1,0),0)</f>
        <v>0</v>
      </c>
      <c r="V184" s="11"/>
    </row>
    <row r="185" spans="5:22" x14ac:dyDescent="0.25">
      <c r="E185" s="7">
        <f>IF(E184&gt;=Inputs!$C$8,"",E184+1)</f>
        <v>45119</v>
      </c>
      <c r="G185" s="7">
        <f t="shared" si="10"/>
        <v>45119</v>
      </c>
      <c r="H185" s="9">
        <f t="shared" si="13"/>
        <v>129000</v>
      </c>
      <c r="I185" s="9">
        <f>IF(ISNUMBER(G185),MAX(O184,(Calculations!$B$6)),0)</f>
        <v>20000</v>
      </c>
      <c r="J185" s="9">
        <f>IFERROR(VLOOKUP(E185,Inputs!$E$13:$F$36,2,FALSE),0)</f>
        <v>0</v>
      </c>
      <c r="K185" s="9">
        <f>IF(T185=1,(H185+J185+I185)*Calculations!$B$9,(H185+J185+I185)*Calculations!$B$7)</f>
        <v>43.706666666666663</v>
      </c>
      <c r="L185" s="9">
        <f>IFERROR(-VLOOKUP(G185,Inputs!$I$13:$J$46,2,FALSE),0)</f>
        <v>0</v>
      </c>
      <c r="M185" s="9">
        <f t="shared" si="11"/>
        <v>129000</v>
      </c>
      <c r="O185" s="9">
        <f t="shared" si="14"/>
        <v>5227.4933333333438</v>
      </c>
      <c r="S185" s="7">
        <f t="shared" si="12"/>
        <v>45119</v>
      </c>
      <c r="T185" s="9">
        <f>IF(ISNUMBER(S185),IF((IF(S185&lt;Inputs!$C$28,0,IF(S185&gt;Inputs!$C$29,0,1))+IF(S185&lt;Inputs!$C$32,0,IF(S185&gt;Inputs!$C$33,0,1)))&gt;=1,1,0),0)</f>
        <v>0</v>
      </c>
      <c r="V185" s="11"/>
    </row>
    <row r="186" spans="5:22" x14ac:dyDescent="0.25">
      <c r="E186" s="7">
        <f>IF(E185&gt;=Inputs!$C$8,"",E185+1)</f>
        <v>45120</v>
      </c>
      <c r="G186" s="7">
        <f t="shared" si="10"/>
        <v>45120</v>
      </c>
      <c r="H186" s="9">
        <f t="shared" si="13"/>
        <v>129000</v>
      </c>
      <c r="I186" s="9">
        <f>IF(ISNUMBER(G186),MAX(O185,(Calculations!$B$6)),0)</f>
        <v>20000</v>
      </c>
      <c r="J186" s="9">
        <f>IFERROR(VLOOKUP(E186,Inputs!$E$13:$F$36,2,FALSE),0)</f>
        <v>0</v>
      </c>
      <c r="K186" s="9">
        <f>IF(T186=1,(H186+J186+I186)*Calculations!$B$9,(H186+J186+I186)*Calculations!$B$7)</f>
        <v>43.706666666666663</v>
      </c>
      <c r="L186" s="9">
        <f>IFERROR(-VLOOKUP(G186,Inputs!$I$13:$J$46,2,FALSE),0)</f>
        <v>0</v>
      </c>
      <c r="M186" s="9">
        <f t="shared" si="11"/>
        <v>129000</v>
      </c>
      <c r="O186" s="9">
        <f t="shared" si="14"/>
        <v>5271.2000000000107</v>
      </c>
      <c r="S186" s="7">
        <f t="shared" si="12"/>
        <v>45120</v>
      </c>
      <c r="T186" s="9">
        <f>IF(ISNUMBER(S186),IF((IF(S186&lt;Inputs!$C$28,0,IF(S186&gt;Inputs!$C$29,0,1))+IF(S186&lt;Inputs!$C$32,0,IF(S186&gt;Inputs!$C$33,0,1)))&gt;=1,1,0),0)</f>
        <v>0</v>
      </c>
      <c r="V186" s="11"/>
    </row>
    <row r="187" spans="5:22" x14ac:dyDescent="0.25">
      <c r="E187" s="7">
        <f>IF(E186&gt;=Inputs!$C$8,"",E186+1)</f>
        <v>45121</v>
      </c>
      <c r="G187" s="7">
        <f t="shared" si="10"/>
        <v>45121</v>
      </c>
      <c r="H187" s="9">
        <f t="shared" si="13"/>
        <v>129000</v>
      </c>
      <c r="I187" s="9">
        <f>IF(ISNUMBER(G187),MAX(O186,(Calculations!$B$6)),0)</f>
        <v>20000</v>
      </c>
      <c r="J187" s="9">
        <f>IFERROR(VLOOKUP(E187,Inputs!$E$13:$F$36,2,FALSE),0)</f>
        <v>0</v>
      </c>
      <c r="K187" s="9">
        <f>IF(T187=1,(H187+J187+I187)*Calculations!$B$9,(H187+J187+I187)*Calculations!$B$7)</f>
        <v>43.706666666666663</v>
      </c>
      <c r="L187" s="9">
        <f>IFERROR(-VLOOKUP(G187,Inputs!$I$13:$J$46,2,FALSE),0)</f>
        <v>0</v>
      </c>
      <c r="M187" s="9">
        <f t="shared" si="11"/>
        <v>129000</v>
      </c>
      <c r="O187" s="9">
        <f t="shared" si="14"/>
        <v>5314.9066666666777</v>
      </c>
      <c r="S187" s="7">
        <f t="shared" si="12"/>
        <v>45121</v>
      </c>
      <c r="T187" s="9">
        <f>IF(ISNUMBER(S187),IF((IF(S187&lt;Inputs!$C$28,0,IF(S187&gt;Inputs!$C$29,0,1))+IF(S187&lt;Inputs!$C$32,0,IF(S187&gt;Inputs!$C$33,0,1)))&gt;=1,1,0),0)</f>
        <v>0</v>
      </c>
      <c r="V187" s="11"/>
    </row>
    <row r="188" spans="5:22" x14ac:dyDescent="0.25">
      <c r="E188" s="7">
        <f>IF(E187&gt;=Inputs!$C$8,"",E187+1)</f>
        <v>45122</v>
      </c>
      <c r="G188" s="7">
        <f t="shared" si="10"/>
        <v>45122</v>
      </c>
      <c r="H188" s="9">
        <f t="shared" si="13"/>
        <v>129000</v>
      </c>
      <c r="I188" s="9">
        <f>IF(ISNUMBER(G188),MAX(O187,(Calculations!$B$6)),0)</f>
        <v>20000</v>
      </c>
      <c r="J188" s="9">
        <f>IFERROR(VLOOKUP(E188,Inputs!$E$13:$F$36,2,FALSE),0)</f>
        <v>0</v>
      </c>
      <c r="K188" s="9">
        <f>IF(T188=1,(H188+J188+I188)*Calculations!$B$9,(H188+J188+I188)*Calculations!$B$7)</f>
        <v>43.706666666666663</v>
      </c>
      <c r="L188" s="9">
        <f>IFERROR(-VLOOKUP(G188,Inputs!$I$13:$J$46,2,FALSE),0)</f>
        <v>0</v>
      </c>
      <c r="M188" s="9">
        <f t="shared" si="11"/>
        <v>129000</v>
      </c>
      <c r="O188" s="9">
        <f t="shared" si="14"/>
        <v>5358.6133333333446</v>
      </c>
      <c r="S188" s="7">
        <f t="shared" si="12"/>
        <v>45122</v>
      </c>
      <c r="T188" s="9">
        <f>IF(ISNUMBER(S188),IF((IF(S188&lt;Inputs!$C$28,0,IF(S188&gt;Inputs!$C$29,0,1))+IF(S188&lt;Inputs!$C$32,0,IF(S188&gt;Inputs!$C$33,0,1)))&gt;=1,1,0),0)</f>
        <v>0</v>
      </c>
      <c r="V188" s="11"/>
    </row>
    <row r="189" spans="5:22" x14ac:dyDescent="0.25">
      <c r="E189" s="7">
        <f>IF(E188&gt;=Inputs!$C$8,"",E188+1)</f>
        <v>45123</v>
      </c>
      <c r="G189" s="7">
        <f t="shared" si="10"/>
        <v>45123</v>
      </c>
      <c r="H189" s="9">
        <f t="shared" si="13"/>
        <v>129000</v>
      </c>
      <c r="I189" s="9">
        <f>IF(ISNUMBER(G189),MAX(O188,(Calculations!$B$6)),0)</f>
        <v>20000</v>
      </c>
      <c r="J189" s="9">
        <f>IFERROR(VLOOKUP(E189,Inputs!$E$13:$F$36,2,FALSE),0)</f>
        <v>0</v>
      </c>
      <c r="K189" s="9">
        <f>IF(T189=1,(H189+J189+I189)*Calculations!$B$9,(H189+J189+I189)*Calculations!$B$7)</f>
        <v>43.706666666666663</v>
      </c>
      <c r="L189" s="9">
        <f>IFERROR(-VLOOKUP(G189,Inputs!$I$13:$J$46,2,FALSE),0)</f>
        <v>0</v>
      </c>
      <c r="M189" s="9">
        <f t="shared" si="11"/>
        <v>129000</v>
      </c>
      <c r="O189" s="9">
        <f t="shared" si="14"/>
        <v>5402.3200000000115</v>
      </c>
      <c r="S189" s="7">
        <f t="shared" si="12"/>
        <v>45123</v>
      </c>
      <c r="T189" s="9">
        <f>IF(ISNUMBER(S189),IF((IF(S189&lt;Inputs!$C$28,0,IF(S189&gt;Inputs!$C$29,0,1))+IF(S189&lt;Inputs!$C$32,0,IF(S189&gt;Inputs!$C$33,0,1)))&gt;=1,1,0),0)</f>
        <v>0</v>
      </c>
      <c r="V189" s="11"/>
    </row>
    <row r="190" spans="5:22" x14ac:dyDescent="0.25">
      <c r="E190" s="7">
        <f>IF(E189&gt;=Inputs!$C$8,"",E189+1)</f>
        <v>45124</v>
      </c>
      <c r="G190" s="7">
        <f t="shared" si="10"/>
        <v>45124</v>
      </c>
      <c r="H190" s="9">
        <f t="shared" si="13"/>
        <v>129000</v>
      </c>
      <c r="I190" s="9">
        <f>IF(ISNUMBER(G190),MAX(O189,(Calculations!$B$6)),0)</f>
        <v>20000</v>
      </c>
      <c r="J190" s="9">
        <f>IFERROR(VLOOKUP(E190,Inputs!$E$13:$F$36,2,FALSE),0)</f>
        <v>0</v>
      </c>
      <c r="K190" s="9">
        <f>IF(T190=1,(H190+J190+I190)*Calculations!$B$9,(H190+J190+I190)*Calculations!$B$7)</f>
        <v>43.706666666666663</v>
      </c>
      <c r="L190" s="9">
        <f>IFERROR(-VLOOKUP(G190,Inputs!$I$13:$J$46,2,FALSE),0)</f>
        <v>0</v>
      </c>
      <c r="M190" s="9">
        <f t="shared" si="11"/>
        <v>129000</v>
      </c>
      <c r="O190" s="9">
        <f t="shared" si="14"/>
        <v>5446.0266666666785</v>
      </c>
      <c r="S190" s="7">
        <f t="shared" si="12"/>
        <v>45124</v>
      </c>
      <c r="T190" s="9">
        <f>IF(ISNUMBER(S190),IF((IF(S190&lt;Inputs!$C$28,0,IF(S190&gt;Inputs!$C$29,0,1))+IF(S190&lt;Inputs!$C$32,0,IF(S190&gt;Inputs!$C$33,0,1)))&gt;=1,1,0),0)</f>
        <v>0</v>
      </c>
      <c r="V190" s="11"/>
    </row>
    <row r="191" spans="5:22" x14ac:dyDescent="0.25">
      <c r="E191" s="7">
        <f>IF(E190&gt;=Inputs!$C$8,"",E190+1)</f>
        <v>45125</v>
      </c>
      <c r="G191" s="7">
        <f t="shared" si="10"/>
        <v>45125</v>
      </c>
      <c r="H191" s="9">
        <f t="shared" si="13"/>
        <v>129000</v>
      </c>
      <c r="I191" s="9">
        <f>IF(ISNUMBER(G191),MAX(O190,(Calculations!$B$6)),0)</f>
        <v>20000</v>
      </c>
      <c r="J191" s="9">
        <f>IFERROR(VLOOKUP(E191,Inputs!$E$13:$F$36,2,FALSE),0)</f>
        <v>0</v>
      </c>
      <c r="K191" s="9">
        <f>IF(T191=1,(H191+J191+I191)*Calculations!$B$9,(H191+J191+I191)*Calculations!$B$7)</f>
        <v>43.706666666666663</v>
      </c>
      <c r="L191" s="9">
        <f>IFERROR(-VLOOKUP(G191,Inputs!$I$13:$J$46,2,FALSE),0)</f>
        <v>0</v>
      </c>
      <c r="M191" s="9">
        <f t="shared" si="11"/>
        <v>129000</v>
      </c>
      <c r="O191" s="9">
        <f t="shared" si="14"/>
        <v>5489.7333333333454</v>
      </c>
      <c r="S191" s="7">
        <f t="shared" si="12"/>
        <v>45125</v>
      </c>
      <c r="T191" s="9">
        <f>IF(ISNUMBER(S191),IF((IF(S191&lt;Inputs!$C$28,0,IF(S191&gt;Inputs!$C$29,0,1))+IF(S191&lt;Inputs!$C$32,0,IF(S191&gt;Inputs!$C$33,0,1)))&gt;=1,1,0),0)</f>
        <v>0</v>
      </c>
      <c r="V191" s="11"/>
    </row>
    <row r="192" spans="5:22" x14ac:dyDescent="0.25">
      <c r="E192" s="7">
        <f>IF(E191&gt;=Inputs!$C$8,"",E191+1)</f>
        <v>45126</v>
      </c>
      <c r="G192" s="7">
        <f t="shared" si="10"/>
        <v>45126</v>
      </c>
      <c r="H192" s="9">
        <f t="shared" si="13"/>
        <v>129000</v>
      </c>
      <c r="I192" s="9">
        <f>IF(ISNUMBER(G192),MAX(O191,(Calculations!$B$6)),0)</f>
        <v>20000</v>
      </c>
      <c r="J192" s="9">
        <f>IFERROR(VLOOKUP(E192,Inputs!$E$13:$F$36,2,FALSE),0)</f>
        <v>0</v>
      </c>
      <c r="K192" s="9">
        <f>IF(T192=1,(H192+J192+I192)*Calculations!$B$9,(H192+J192+I192)*Calculations!$B$7)</f>
        <v>43.706666666666663</v>
      </c>
      <c r="L192" s="9">
        <f>IFERROR(-VLOOKUP(G192,Inputs!$I$13:$J$46,2,FALSE),0)</f>
        <v>0</v>
      </c>
      <c r="M192" s="9">
        <f t="shared" si="11"/>
        <v>129000</v>
      </c>
      <c r="O192" s="9">
        <f t="shared" si="14"/>
        <v>5533.4400000000123</v>
      </c>
      <c r="S192" s="7">
        <f t="shared" si="12"/>
        <v>45126</v>
      </c>
      <c r="T192" s="9">
        <f>IF(ISNUMBER(S192),IF((IF(S192&lt;Inputs!$C$28,0,IF(S192&gt;Inputs!$C$29,0,1))+IF(S192&lt;Inputs!$C$32,0,IF(S192&gt;Inputs!$C$33,0,1)))&gt;=1,1,0),0)</f>
        <v>0</v>
      </c>
      <c r="V192" s="11"/>
    </row>
    <row r="193" spans="5:22" x14ac:dyDescent="0.25">
      <c r="E193" s="7">
        <f>IF(E192&gt;=Inputs!$C$8,"",E192+1)</f>
        <v>45127</v>
      </c>
      <c r="G193" s="7">
        <f t="shared" si="10"/>
        <v>45127</v>
      </c>
      <c r="H193" s="9">
        <f t="shared" si="13"/>
        <v>129000</v>
      </c>
      <c r="I193" s="9">
        <f>IF(ISNUMBER(G193),MAX(O192,(Calculations!$B$6)),0)</f>
        <v>20000</v>
      </c>
      <c r="J193" s="9">
        <f>IFERROR(VLOOKUP(E193,Inputs!$E$13:$F$36,2,FALSE),0)</f>
        <v>25000</v>
      </c>
      <c r="K193" s="9">
        <f>IF(T193=1,(H193+J193+I193)*Calculations!$B$9,(H193+J193+I193)*Calculations!$B$7)</f>
        <v>51.04</v>
      </c>
      <c r="L193" s="9">
        <f>IFERROR(-VLOOKUP(G193,Inputs!$I$13:$J$46,2,FALSE),0)</f>
        <v>0</v>
      </c>
      <c r="M193" s="9">
        <f t="shared" si="11"/>
        <v>154000</v>
      </c>
      <c r="O193" s="9">
        <f t="shared" si="14"/>
        <v>5584.4800000000123</v>
      </c>
      <c r="S193" s="7">
        <f t="shared" si="12"/>
        <v>45127</v>
      </c>
      <c r="T193" s="9">
        <f>IF(ISNUMBER(S193),IF((IF(S193&lt;Inputs!$C$28,0,IF(S193&gt;Inputs!$C$29,0,1))+IF(S193&lt;Inputs!$C$32,0,IF(S193&gt;Inputs!$C$33,0,1)))&gt;=1,1,0),0)</f>
        <v>0</v>
      </c>
      <c r="V193" s="11"/>
    </row>
    <row r="194" spans="5:22" x14ac:dyDescent="0.25">
      <c r="E194" s="7">
        <f>IF(E193&gt;=Inputs!$C$8,"",E193+1)</f>
        <v>45128</v>
      </c>
      <c r="G194" s="7">
        <f t="shared" si="10"/>
        <v>45128</v>
      </c>
      <c r="H194" s="9">
        <f t="shared" si="13"/>
        <v>154000</v>
      </c>
      <c r="I194" s="9">
        <f>IF(ISNUMBER(G194),MAX(O193,(Calculations!$B$6)),0)</f>
        <v>20000</v>
      </c>
      <c r="J194" s="9">
        <f>IFERROR(VLOOKUP(E194,Inputs!$E$13:$F$36,2,FALSE),0)</f>
        <v>0</v>
      </c>
      <c r="K194" s="9">
        <f>IF(T194=1,(H194+J194+I194)*Calculations!$B$9,(H194+J194+I194)*Calculations!$B$7)</f>
        <v>51.04</v>
      </c>
      <c r="L194" s="9">
        <f>IFERROR(-VLOOKUP(G194,Inputs!$I$13:$J$46,2,FALSE),0)</f>
        <v>0</v>
      </c>
      <c r="M194" s="9">
        <f t="shared" si="11"/>
        <v>154000</v>
      </c>
      <c r="O194" s="9">
        <f t="shared" si="14"/>
        <v>5635.5200000000123</v>
      </c>
      <c r="S194" s="7">
        <f t="shared" si="12"/>
        <v>45128</v>
      </c>
      <c r="T194" s="9">
        <f>IF(ISNUMBER(S194),IF((IF(S194&lt;Inputs!$C$28,0,IF(S194&gt;Inputs!$C$29,0,1))+IF(S194&lt;Inputs!$C$32,0,IF(S194&gt;Inputs!$C$33,0,1)))&gt;=1,1,0),0)</f>
        <v>0</v>
      </c>
      <c r="V194" s="11"/>
    </row>
    <row r="195" spans="5:22" x14ac:dyDescent="0.25">
      <c r="E195" s="7">
        <f>IF(E194&gt;=Inputs!$C$8,"",E194+1)</f>
        <v>45129</v>
      </c>
      <c r="G195" s="7">
        <f t="shared" si="10"/>
        <v>45129</v>
      </c>
      <c r="H195" s="9">
        <f t="shared" si="13"/>
        <v>154000</v>
      </c>
      <c r="I195" s="9">
        <f>IF(ISNUMBER(G195),MAX(O194,(Calculations!$B$6)),0)</f>
        <v>20000</v>
      </c>
      <c r="J195" s="9">
        <f>IFERROR(VLOOKUP(E195,Inputs!$E$13:$F$36,2,FALSE),0)</f>
        <v>0</v>
      </c>
      <c r="K195" s="9">
        <f>IF(T195=1,(H195+J195+I195)*Calculations!$B$9,(H195+J195+I195)*Calculations!$B$7)</f>
        <v>51.04</v>
      </c>
      <c r="L195" s="9">
        <f>IFERROR(-VLOOKUP(G195,Inputs!$I$13:$J$46,2,FALSE),0)</f>
        <v>0</v>
      </c>
      <c r="M195" s="9">
        <f t="shared" si="11"/>
        <v>154000</v>
      </c>
      <c r="O195" s="9">
        <f t="shared" si="14"/>
        <v>5686.5600000000122</v>
      </c>
      <c r="S195" s="7">
        <f t="shared" si="12"/>
        <v>45129</v>
      </c>
      <c r="T195" s="9">
        <f>IF(ISNUMBER(S195),IF((IF(S195&lt;Inputs!$C$28,0,IF(S195&gt;Inputs!$C$29,0,1))+IF(S195&lt;Inputs!$C$32,0,IF(S195&gt;Inputs!$C$33,0,1)))&gt;=1,1,0),0)</f>
        <v>0</v>
      </c>
      <c r="V195" s="11"/>
    </row>
    <row r="196" spans="5:22" x14ac:dyDescent="0.25">
      <c r="E196" s="7">
        <f>IF(E195&gt;=Inputs!$C$8,"",E195+1)</f>
        <v>45130</v>
      </c>
      <c r="G196" s="7">
        <f t="shared" si="10"/>
        <v>45130</v>
      </c>
      <c r="H196" s="9">
        <f t="shared" si="13"/>
        <v>154000</v>
      </c>
      <c r="I196" s="9">
        <f>IF(ISNUMBER(G196),MAX(O195,(Calculations!$B$6)),0)</f>
        <v>20000</v>
      </c>
      <c r="J196" s="9">
        <f>IFERROR(VLOOKUP(E196,Inputs!$E$13:$F$36,2,FALSE),0)</f>
        <v>0</v>
      </c>
      <c r="K196" s="9">
        <f>IF(T196=1,(H196+J196+I196)*Calculations!$B$9,(H196+J196+I196)*Calculations!$B$7)</f>
        <v>51.04</v>
      </c>
      <c r="L196" s="9">
        <f>IFERROR(-VLOOKUP(G196,Inputs!$I$13:$J$46,2,FALSE),0)</f>
        <v>0</v>
      </c>
      <c r="M196" s="9">
        <f t="shared" si="11"/>
        <v>154000</v>
      </c>
      <c r="O196" s="9">
        <f t="shared" si="14"/>
        <v>5737.6000000000122</v>
      </c>
      <c r="S196" s="7">
        <f t="shared" si="12"/>
        <v>45130</v>
      </c>
      <c r="T196" s="9">
        <f>IF(ISNUMBER(S196),IF((IF(S196&lt;Inputs!$C$28,0,IF(S196&gt;Inputs!$C$29,0,1))+IF(S196&lt;Inputs!$C$32,0,IF(S196&gt;Inputs!$C$33,0,1)))&gt;=1,1,0),0)</f>
        <v>0</v>
      </c>
      <c r="V196" s="11"/>
    </row>
    <row r="197" spans="5:22" x14ac:dyDescent="0.25">
      <c r="E197" s="7">
        <f>IF(E196&gt;=Inputs!$C$8,"",E196+1)</f>
        <v>45131</v>
      </c>
      <c r="G197" s="7">
        <f t="shared" si="10"/>
        <v>45131</v>
      </c>
      <c r="H197" s="9">
        <f t="shared" si="13"/>
        <v>154000</v>
      </c>
      <c r="I197" s="9">
        <f>IF(ISNUMBER(G197),MAX(O196,(Calculations!$B$6)),0)</f>
        <v>20000</v>
      </c>
      <c r="J197" s="9">
        <f>IFERROR(VLOOKUP(E197,Inputs!$E$13:$F$36,2,FALSE),0)</f>
        <v>0</v>
      </c>
      <c r="K197" s="9">
        <f>IF(T197=1,(H197+J197+I197)*Calculations!$B$9,(H197+J197+I197)*Calculations!$B$7)</f>
        <v>51.04</v>
      </c>
      <c r="L197" s="9">
        <f>IFERROR(-VLOOKUP(G197,Inputs!$I$13:$J$46,2,FALSE),0)</f>
        <v>0</v>
      </c>
      <c r="M197" s="9">
        <f t="shared" si="11"/>
        <v>154000</v>
      </c>
      <c r="O197" s="9">
        <f t="shared" si="14"/>
        <v>5788.6400000000122</v>
      </c>
      <c r="S197" s="7">
        <f t="shared" si="12"/>
        <v>45131</v>
      </c>
      <c r="T197" s="9">
        <f>IF(ISNUMBER(S197),IF((IF(S197&lt;Inputs!$C$28,0,IF(S197&gt;Inputs!$C$29,0,1))+IF(S197&lt;Inputs!$C$32,0,IF(S197&gt;Inputs!$C$33,0,1)))&gt;=1,1,0),0)</f>
        <v>0</v>
      </c>
      <c r="V197" s="11"/>
    </row>
    <row r="198" spans="5:22" x14ac:dyDescent="0.25">
      <c r="E198" s="7">
        <f>IF(E197&gt;=Inputs!$C$8,"",E197+1)</f>
        <v>45132</v>
      </c>
      <c r="G198" s="7">
        <f t="shared" si="10"/>
        <v>45132</v>
      </c>
      <c r="H198" s="9">
        <f t="shared" si="13"/>
        <v>154000</v>
      </c>
      <c r="I198" s="9">
        <f>IF(ISNUMBER(G198),MAX(O197,(Calculations!$B$6)),0)</f>
        <v>20000</v>
      </c>
      <c r="J198" s="9">
        <f>IFERROR(VLOOKUP(E198,Inputs!$E$13:$F$36,2,FALSE),0)</f>
        <v>0</v>
      </c>
      <c r="K198" s="9">
        <f>IF(T198=1,(H198+J198+I198)*Calculations!$B$9,(H198+J198+I198)*Calculations!$B$7)</f>
        <v>51.04</v>
      </c>
      <c r="L198" s="9">
        <f>IFERROR(-VLOOKUP(G198,Inputs!$I$13:$J$46,2,FALSE),0)</f>
        <v>0</v>
      </c>
      <c r="M198" s="9">
        <f t="shared" si="11"/>
        <v>154000</v>
      </c>
      <c r="O198" s="9">
        <f t="shared" si="14"/>
        <v>5839.6800000000121</v>
      </c>
      <c r="S198" s="7">
        <f t="shared" si="12"/>
        <v>45132</v>
      </c>
      <c r="T198" s="9">
        <f>IF(ISNUMBER(S198),IF((IF(S198&lt;Inputs!$C$28,0,IF(S198&gt;Inputs!$C$29,0,1))+IF(S198&lt;Inputs!$C$32,0,IF(S198&gt;Inputs!$C$33,0,1)))&gt;=1,1,0),0)</f>
        <v>0</v>
      </c>
      <c r="V198" s="11"/>
    </row>
    <row r="199" spans="5:22" x14ac:dyDescent="0.25">
      <c r="E199" s="7">
        <f>IF(E198&gt;=Inputs!$C$8,"",E198+1)</f>
        <v>45133</v>
      </c>
      <c r="G199" s="7">
        <f t="shared" ref="G199:G262" si="15">E199</f>
        <v>45133</v>
      </c>
      <c r="H199" s="9">
        <f t="shared" si="13"/>
        <v>154000</v>
      </c>
      <c r="I199" s="9">
        <f>IF(ISNUMBER(G199),MAX(O198,(Calculations!$B$6)),0)</f>
        <v>20000</v>
      </c>
      <c r="J199" s="9">
        <f>IFERROR(VLOOKUP(E199,Inputs!$E$13:$F$36,2,FALSE),0)</f>
        <v>0</v>
      </c>
      <c r="K199" s="9">
        <f>IF(T199=1,(H199+J199+I199)*Calculations!$B$9,(H199+J199+I199)*Calculations!$B$7)</f>
        <v>51.04</v>
      </c>
      <c r="L199" s="9">
        <f>IFERROR(-VLOOKUP(G199,Inputs!$I$13:$J$46,2,FALSE),0)</f>
        <v>0</v>
      </c>
      <c r="M199" s="9">
        <f t="shared" ref="M199:M262" si="16">H199+J199+L199</f>
        <v>154000</v>
      </c>
      <c r="O199" s="9">
        <f t="shared" si="14"/>
        <v>5890.7200000000121</v>
      </c>
      <c r="S199" s="7">
        <f t="shared" ref="S199:S262" si="17">E199</f>
        <v>45133</v>
      </c>
      <c r="T199" s="9">
        <f>IF(ISNUMBER(S199),IF((IF(S199&lt;Inputs!$C$28,0,IF(S199&gt;Inputs!$C$29,0,1))+IF(S199&lt;Inputs!$C$32,0,IF(S199&gt;Inputs!$C$33,0,1)))&gt;=1,1,0),0)</f>
        <v>0</v>
      </c>
      <c r="V199" s="11"/>
    </row>
    <row r="200" spans="5:22" x14ac:dyDescent="0.25">
      <c r="E200" s="7">
        <f>IF(E199&gt;=Inputs!$C$8,"",E199+1)</f>
        <v>45134</v>
      </c>
      <c r="G200" s="7">
        <f t="shared" si="15"/>
        <v>45134</v>
      </c>
      <c r="H200" s="9">
        <f t="shared" ref="H200:H263" si="18">IF(ISNUMBER(G200),M199,"")</f>
        <v>154000</v>
      </c>
      <c r="I200" s="9">
        <f>IF(ISNUMBER(G200),MAX(O199,(Calculations!$B$6)),0)</f>
        <v>20000</v>
      </c>
      <c r="J200" s="9">
        <f>IFERROR(VLOOKUP(E200,Inputs!$E$13:$F$36,2,FALSE),0)</f>
        <v>0</v>
      </c>
      <c r="K200" s="9">
        <f>IF(T200=1,(H200+J200+I200)*Calculations!$B$9,(H200+J200+I200)*Calculations!$B$7)</f>
        <v>51.04</v>
      </c>
      <c r="L200" s="9">
        <f>IFERROR(-VLOOKUP(G200,Inputs!$I$13:$J$46,2,FALSE),0)</f>
        <v>0</v>
      </c>
      <c r="M200" s="9">
        <f t="shared" si="16"/>
        <v>154000</v>
      </c>
      <c r="O200" s="9">
        <f t="shared" ref="O200:O263" si="19">IF(ISNUMBER(K200+O199),(K200+O199),"")</f>
        <v>5941.760000000012</v>
      </c>
      <c r="S200" s="7">
        <f t="shared" si="17"/>
        <v>45134</v>
      </c>
      <c r="T200" s="9">
        <f>IF(ISNUMBER(S200),IF((IF(S200&lt;Inputs!$C$28,0,IF(S200&gt;Inputs!$C$29,0,1))+IF(S200&lt;Inputs!$C$32,0,IF(S200&gt;Inputs!$C$33,0,1)))&gt;=1,1,0),0)</f>
        <v>0</v>
      </c>
      <c r="V200" s="11"/>
    </row>
    <row r="201" spans="5:22" x14ac:dyDescent="0.25">
      <c r="E201" s="7">
        <f>IF(E200&gt;=Inputs!$C$8,"",E200+1)</f>
        <v>45135</v>
      </c>
      <c r="G201" s="7">
        <f t="shared" si="15"/>
        <v>45135</v>
      </c>
      <c r="H201" s="9">
        <f t="shared" si="18"/>
        <v>154000</v>
      </c>
      <c r="I201" s="9">
        <f>IF(ISNUMBER(G201),MAX(O200,(Calculations!$B$6)),0)</f>
        <v>20000</v>
      </c>
      <c r="J201" s="9">
        <f>IFERROR(VLOOKUP(E201,Inputs!$E$13:$F$36,2,FALSE),0)</f>
        <v>0</v>
      </c>
      <c r="K201" s="9">
        <f>IF(T201=1,(H201+J201+I201)*Calculations!$B$9,(H201+J201+I201)*Calculations!$B$7)</f>
        <v>51.04</v>
      </c>
      <c r="L201" s="9">
        <f>IFERROR(-VLOOKUP(G201,Inputs!$I$13:$J$46,2,FALSE),0)</f>
        <v>0</v>
      </c>
      <c r="M201" s="9">
        <f t="shared" si="16"/>
        <v>154000</v>
      </c>
      <c r="O201" s="9">
        <f t="shared" si="19"/>
        <v>5992.800000000012</v>
      </c>
      <c r="S201" s="7">
        <f t="shared" si="17"/>
        <v>45135</v>
      </c>
      <c r="T201" s="9">
        <f>IF(ISNUMBER(S201),IF((IF(S201&lt;Inputs!$C$28,0,IF(S201&gt;Inputs!$C$29,0,1))+IF(S201&lt;Inputs!$C$32,0,IF(S201&gt;Inputs!$C$33,0,1)))&gt;=1,1,0),0)</f>
        <v>0</v>
      </c>
      <c r="V201" s="11"/>
    </row>
    <row r="202" spans="5:22" x14ac:dyDescent="0.25">
      <c r="E202" s="7">
        <f>IF(E201&gt;=Inputs!$C$8,"",E201+1)</f>
        <v>45136</v>
      </c>
      <c r="G202" s="7">
        <f t="shared" si="15"/>
        <v>45136</v>
      </c>
      <c r="H202" s="9">
        <f t="shared" si="18"/>
        <v>154000</v>
      </c>
      <c r="I202" s="9">
        <f>IF(ISNUMBER(G202),MAX(O201,(Calculations!$B$6)),0)</f>
        <v>20000</v>
      </c>
      <c r="J202" s="9">
        <f>IFERROR(VLOOKUP(E202,Inputs!$E$13:$F$36,2,FALSE),0)</f>
        <v>0</v>
      </c>
      <c r="K202" s="9">
        <f>IF(T202=1,(H202+J202+I202)*Calculations!$B$9,(H202+J202+I202)*Calculations!$B$7)</f>
        <v>51.04</v>
      </c>
      <c r="L202" s="9">
        <f>IFERROR(-VLOOKUP(G202,Inputs!$I$13:$J$46,2,FALSE),0)</f>
        <v>0</v>
      </c>
      <c r="M202" s="9">
        <f t="shared" si="16"/>
        <v>154000</v>
      </c>
      <c r="O202" s="9">
        <f t="shared" si="19"/>
        <v>6043.840000000012</v>
      </c>
      <c r="S202" s="7">
        <f t="shared" si="17"/>
        <v>45136</v>
      </c>
      <c r="T202" s="9">
        <f>IF(ISNUMBER(S202),IF((IF(S202&lt;Inputs!$C$28,0,IF(S202&gt;Inputs!$C$29,0,1))+IF(S202&lt;Inputs!$C$32,0,IF(S202&gt;Inputs!$C$33,0,1)))&gt;=1,1,0),0)</f>
        <v>0</v>
      </c>
      <c r="V202" s="11"/>
    </row>
    <row r="203" spans="5:22" x14ac:dyDescent="0.25">
      <c r="E203" s="7">
        <f>IF(E202&gt;=Inputs!$C$8,"",E202+1)</f>
        <v>45137</v>
      </c>
      <c r="G203" s="7">
        <f t="shared" si="15"/>
        <v>45137</v>
      </c>
      <c r="H203" s="9">
        <f t="shared" si="18"/>
        <v>154000</v>
      </c>
      <c r="I203" s="9">
        <f>IF(ISNUMBER(G203),MAX(O202,(Calculations!$B$6)),0)</f>
        <v>20000</v>
      </c>
      <c r="J203" s="9">
        <f>IFERROR(VLOOKUP(E203,Inputs!$E$13:$F$36,2,FALSE),0)</f>
        <v>0</v>
      </c>
      <c r="K203" s="9">
        <f>IF(T203=1,(H203+J203+I203)*Calculations!$B$9,(H203+J203+I203)*Calculations!$B$7)</f>
        <v>51.04</v>
      </c>
      <c r="L203" s="9">
        <f>IFERROR(-VLOOKUP(G203,Inputs!$I$13:$J$46,2,FALSE),0)</f>
        <v>0</v>
      </c>
      <c r="M203" s="9">
        <f t="shared" si="16"/>
        <v>154000</v>
      </c>
      <c r="O203" s="9">
        <f t="shared" si="19"/>
        <v>6094.8800000000119</v>
      </c>
      <c r="S203" s="7">
        <f t="shared" si="17"/>
        <v>45137</v>
      </c>
      <c r="T203" s="9">
        <f>IF(ISNUMBER(S203),IF((IF(S203&lt;Inputs!$C$28,0,IF(S203&gt;Inputs!$C$29,0,1))+IF(S203&lt;Inputs!$C$32,0,IF(S203&gt;Inputs!$C$33,0,1)))&gt;=1,1,0),0)</f>
        <v>0</v>
      </c>
      <c r="V203" s="11"/>
    </row>
    <row r="204" spans="5:22" x14ac:dyDescent="0.25">
      <c r="E204" s="7">
        <f>IF(E203&gt;=Inputs!$C$8,"",E203+1)</f>
        <v>45138</v>
      </c>
      <c r="G204" s="7">
        <f t="shared" si="15"/>
        <v>45138</v>
      </c>
      <c r="H204" s="9">
        <f t="shared" si="18"/>
        <v>154000</v>
      </c>
      <c r="I204" s="9">
        <f>IF(ISNUMBER(G204),MAX(O203,(Calculations!$B$6)),0)</f>
        <v>20000</v>
      </c>
      <c r="J204" s="9">
        <f>IFERROR(VLOOKUP(E204,Inputs!$E$13:$F$36,2,FALSE),0)</f>
        <v>0</v>
      </c>
      <c r="K204" s="9">
        <f>IF(T204=1,(H204+J204+I204)*Calculations!$B$9,(H204+J204+I204)*Calculations!$B$7)</f>
        <v>51.04</v>
      </c>
      <c r="L204" s="9">
        <f>IFERROR(-VLOOKUP(G204,Inputs!$I$13:$J$46,2,FALSE),0)</f>
        <v>0</v>
      </c>
      <c r="M204" s="9">
        <f t="shared" si="16"/>
        <v>154000</v>
      </c>
      <c r="O204" s="9">
        <f t="shared" si="19"/>
        <v>6145.9200000000119</v>
      </c>
      <c r="S204" s="7">
        <f t="shared" si="17"/>
        <v>45138</v>
      </c>
      <c r="T204" s="9">
        <f>IF(ISNUMBER(S204),IF((IF(S204&lt;Inputs!$C$28,0,IF(S204&gt;Inputs!$C$29,0,1))+IF(S204&lt;Inputs!$C$32,0,IF(S204&gt;Inputs!$C$33,0,1)))&gt;=1,1,0),0)</f>
        <v>0</v>
      </c>
      <c r="V204" s="11"/>
    </row>
    <row r="205" spans="5:22" x14ac:dyDescent="0.25">
      <c r="E205" s="7">
        <f>IF(E204&gt;=Inputs!$C$8,"",E204+1)</f>
        <v>45139</v>
      </c>
      <c r="G205" s="7">
        <f t="shared" si="15"/>
        <v>45139</v>
      </c>
      <c r="H205" s="9">
        <f t="shared" si="18"/>
        <v>154000</v>
      </c>
      <c r="I205" s="9">
        <f>IF(ISNUMBER(G205),MAX(O204,(Calculations!$B$6)),0)</f>
        <v>20000</v>
      </c>
      <c r="J205" s="9">
        <f>IFERROR(VLOOKUP(E205,Inputs!$E$13:$F$36,2,FALSE),0)</f>
        <v>0</v>
      </c>
      <c r="K205" s="9">
        <f>IF(T205=1,(H205+J205+I205)*Calculations!$B$9,(H205+J205+I205)*Calculations!$B$7)</f>
        <v>51.04</v>
      </c>
      <c r="L205" s="9">
        <f>IFERROR(-VLOOKUP(G205,Inputs!$I$13:$J$46,2,FALSE),0)</f>
        <v>0</v>
      </c>
      <c r="M205" s="9">
        <f t="shared" si="16"/>
        <v>154000</v>
      </c>
      <c r="O205" s="9">
        <f t="shared" si="19"/>
        <v>6196.9600000000119</v>
      </c>
      <c r="S205" s="7">
        <f t="shared" si="17"/>
        <v>45139</v>
      </c>
      <c r="T205" s="9">
        <f>IF(ISNUMBER(S205),IF((IF(S205&lt;Inputs!$C$28,0,IF(S205&gt;Inputs!$C$29,0,1))+IF(S205&lt;Inputs!$C$32,0,IF(S205&gt;Inputs!$C$33,0,1)))&gt;=1,1,0),0)</f>
        <v>0</v>
      </c>
      <c r="V205" s="11"/>
    </row>
    <row r="206" spans="5:22" x14ac:dyDescent="0.25">
      <c r="E206" s="7">
        <f>IF(E205&gt;=Inputs!$C$8,"",E205+1)</f>
        <v>45140</v>
      </c>
      <c r="G206" s="7">
        <f t="shared" si="15"/>
        <v>45140</v>
      </c>
      <c r="H206" s="9">
        <f t="shared" si="18"/>
        <v>154000</v>
      </c>
      <c r="I206" s="9">
        <f>IF(ISNUMBER(G206),MAX(O205,(Calculations!$B$6)),0)</f>
        <v>20000</v>
      </c>
      <c r="J206" s="9">
        <f>IFERROR(VLOOKUP(E206,Inputs!$E$13:$F$36,2,FALSE),0)</f>
        <v>0</v>
      </c>
      <c r="K206" s="9">
        <f>IF(T206=1,(H206+J206+I206)*Calculations!$B$9,(H206+J206+I206)*Calculations!$B$7)</f>
        <v>51.04</v>
      </c>
      <c r="L206" s="9">
        <f>IFERROR(-VLOOKUP(G206,Inputs!$I$13:$J$46,2,FALSE),0)</f>
        <v>0</v>
      </c>
      <c r="M206" s="9">
        <f t="shared" si="16"/>
        <v>154000</v>
      </c>
      <c r="O206" s="9">
        <f t="shared" si="19"/>
        <v>6248.0000000000118</v>
      </c>
      <c r="S206" s="7">
        <f t="shared" si="17"/>
        <v>45140</v>
      </c>
      <c r="T206" s="9">
        <f>IF(ISNUMBER(S206),IF((IF(S206&lt;Inputs!$C$28,0,IF(S206&gt;Inputs!$C$29,0,1))+IF(S206&lt;Inputs!$C$32,0,IF(S206&gt;Inputs!$C$33,0,1)))&gt;=1,1,0),0)</f>
        <v>0</v>
      </c>
      <c r="V206" s="11"/>
    </row>
    <row r="207" spans="5:22" x14ac:dyDescent="0.25">
      <c r="E207" s="7">
        <f>IF(E206&gt;=Inputs!$C$8,"",E206+1)</f>
        <v>45141</v>
      </c>
      <c r="G207" s="7">
        <f t="shared" si="15"/>
        <v>45141</v>
      </c>
      <c r="H207" s="9">
        <f t="shared" si="18"/>
        <v>154000</v>
      </c>
      <c r="I207" s="9">
        <f>IF(ISNUMBER(G207),MAX(O206,(Calculations!$B$6)),0)</f>
        <v>20000</v>
      </c>
      <c r="J207" s="9">
        <f>IFERROR(VLOOKUP(E207,Inputs!$E$13:$F$36,2,FALSE),0)</f>
        <v>0</v>
      </c>
      <c r="K207" s="9">
        <f>IF(T207=1,(H207+J207+I207)*Calculations!$B$9,(H207+J207+I207)*Calculations!$B$7)</f>
        <v>51.04</v>
      </c>
      <c r="L207" s="9">
        <f>IFERROR(-VLOOKUP(G207,Inputs!$I$13:$J$46,2,FALSE),0)</f>
        <v>0</v>
      </c>
      <c r="M207" s="9">
        <f t="shared" si="16"/>
        <v>154000</v>
      </c>
      <c r="O207" s="9">
        <f t="shared" si="19"/>
        <v>6299.0400000000118</v>
      </c>
      <c r="S207" s="7">
        <f t="shared" si="17"/>
        <v>45141</v>
      </c>
      <c r="T207" s="9">
        <f>IF(ISNUMBER(S207),IF((IF(S207&lt;Inputs!$C$28,0,IF(S207&gt;Inputs!$C$29,0,1))+IF(S207&lt;Inputs!$C$32,0,IF(S207&gt;Inputs!$C$33,0,1)))&gt;=1,1,0),0)</f>
        <v>0</v>
      </c>
      <c r="V207" s="11"/>
    </row>
    <row r="208" spans="5:22" x14ac:dyDescent="0.25">
      <c r="E208" s="7">
        <f>IF(E207&gt;=Inputs!$C$8,"",E207+1)</f>
        <v>45142</v>
      </c>
      <c r="G208" s="7">
        <f t="shared" si="15"/>
        <v>45142</v>
      </c>
      <c r="H208" s="9">
        <f t="shared" si="18"/>
        <v>154000</v>
      </c>
      <c r="I208" s="9">
        <f>IF(ISNUMBER(G208),MAX(O207,(Calculations!$B$6)),0)</f>
        <v>20000</v>
      </c>
      <c r="J208" s="9">
        <f>IFERROR(VLOOKUP(E208,Inputs!$E$13:$F$36,2,FALSE),0)</f>
        <v>0</v>
      </c>
      <c r="K208" s="9">
        <f>IF(T208=1,(H208+J208+I208)*Calculations!$B$9,(H208+J208+I208)*Calculations!$B$7)</f>
        <v>51.04</v>
      </c>
      <c r="L208" s="9">
        <f>IFERROR(-VLOOKUP(G208,Inputs!$I$13:$J$46,2,FALSE),0)</f>
        <v>0</v>
      </c>
      <c r="M208" s="9">
        <f t="shared" si="16"/>
        <v>154000</v>
      </c>
      <c r="O208" s="9">
        <f t="shared" si="19"/>
        <v>6350.0800000000118</v>
      </c>
      <c r="S208" s="7">
        <f t="shared" si="17"/>
        <v>45142</v>
      </c>
      <c r="T208" s="9">
        <f>IF(ISNUMBER(S208),IF((IF(S208&lt;Inputs!$C$28,0,IF(S208&gt;Inputs!$C$29,0,1))+IF(S208&lt;Inputs!$C$32,0,IF(S208&gt;Inputs!$C$33,0,1)))&gt;=1,1,0),0)</f>
        <v>0</v>
      </c>
      <c r="V208" s="11"/>
    </row>
    <row r="209" spans="5:22" x14ac:dyDescent="0.25">
      <c r="E209" s="7">
        <f>IF(E208&gt;=Inputs!$C$8,"",E208+1)</f>
        <v>45143</v>
      </c>
      <c r="G209" s="7">
        <f t="shared" si="15"/>
        <v>45143</v>
      </c>
      <c r="H209" s="9">
        <f t="shared" si="18"/>
        <v>154000</v>
      </c>
      <c r="I209" s="9">
        <f>IF(ISNUMBER(G209),MAX(O208,(Calculations!$B$6)),0)</f>
        <v>20000</v>
      </c>
      <c r="J209" s="9">
        <f>IFERROR(VLOOKUP(E209,Inputs!$E$13:$F$36,2,FALSE),0)</f>
        <v>0</v>
      </c>
      <c r="K209" s="9">
        <f>IF(T209=1,(H209+J209+I209)*Calculations!$B$9,(H209+J209+I209)*Calculations!$B$7)</f>
        <v>51.04</v>
      </c>
      <c r="L209" s="9">
        <f>IFERROR(-VLOOKUP(G209,Inputs!$I$13:$J$46,2,FALSE),0)</f>
        <v>0</v>
      </c>
      <c r="M209" s="9">
        <f t="shared" si="16"/>
        <v>154000</v>
      </c>
      <c r="O209" s="9">
        <f t="shared" si="19"/>
        <v>6401.1200000000117</v>
      </c>
      <c r="S209" s="7">
        <f t="shared" si="17"/>
        <v>45143</v>
      </c>
      <c r="T209" s="9">
        <f>IF(ISNUMBER(S209),IF((IF(S209&lt;Inputs!$C$28,0,IF(S209&gt;Inputs!$C$29,0,1))+IF(S209&lt;Inputs!$C$32,0,IF(S209&gt;Inputs!$C$33,0,1)))&gt;=1,1,0),0)</f>
        <v>0</v>
      </c>
      <c r="V209" s="11"/>
    </row>
    <row r="210" spans="5:22" x14ac:dyDescent="0.25">
      <c r="E210" s="7">
        <f>IF(E209&gt;=Inputs!$C$8,"",E209+1)</f>
        <v>45144</v>
      </c>
      <c r="G210" s="7">
        <f t="shared" si="15"/>
        <v>45144</v>
      </c>
      <c r="H210" s="9">
        <f t="shared" si="18"/>
        <v>154000</v>
      </c>
      <c r="I210" s="9">
        <f>IF(ISNUMBER(G210),MAX(O209,(Calculations!$B$6)),0)</f>
        <v>20000</v>
      </c>
      <c r="J210" s="9">
        <f>IFERROR(VLOOKUP(E210,Inputs!$E$13:$F$36,2,FALSE),0)</f>
        <v>0</v>
      </c>
      <c r="K210" s="9">
        <f>IF(T210=1,(H210+J210+I210)*Calculations!$B$9,(H210+J210+I210)*Calculations!$B$7)</f>
        <v>51.04</v>
      </c>
      <c r="L210" s="9">
        <f>IFERROR(-VLOOKUP(G210,Inputs!$I$13:$J$46,2,FALSE),0)</f>
        <v>0</v>
      </c>
      <c r="M210" s="9">
        <f t="shared" si="16"/>
        <v>154000</v>
      </c>
      <c r="O210" s="9">
        <f t="shared" si="19"/>
        <v>6452.1600000000117</v>
      </c>
      <c r="S210" s="7">
        <f t="shared" si="17"/>
        <v>45144</v>
      </c>
      <c r="T210" s="9">
        <f>IF(ISNUMBER(S210),IF((IF(S210&lt;Inputs!$C$28,0,IF(S210&gt;Inputs!$C$29,0,1))+IF(S210&lt;Inputs!$C$32,0,IF(S210&gt;Inputs!$C$33,0,1)))&gt;=1,1,0),0)</f>
        <v>0</v>
      </c>
      <c r="V210" s="11"/>
    </row>
    <row r="211" spans="5:22" x14ac:dyDescent="0.25">
      <c r="E211" s="7">
        <f>IF(E210&gt;=Inputs!$C$8,"",E210+1)</f>
        <v>45145</v>
      </c>
      <c r="G211" s="7">
        <f t="shared" si="15"/>
        <v>45145</v>
      </c>
      <c r="H211" s="9">
        <f t="shared" si="18"/>
        <v>154000</v>
      </c>
      <c r="I211" s="9">
        <f>IF(ISNUMBER(G211),MAX(O210,(Calculations!$B$6)),0)</f>
        <v>20000</v>
      </c>
      <c r="J211" s="9">
        <f>IFERROR(VLOOKUP(E211,Inputs!$E$13:$F$36,2,FALSE),0)</f>
        <v>0</v>
      </c>
      <c r="K211" s="9">
        <f>IF(T211=1,(H211+J211+I211)*Calculations!$B$9,(H211+J211+I211)*Calculations!$B$7)</f>
        <v>51.04</v>
      </c>
      <c r="L211" s="9">
        <f>IFERROR(-VLOOKUP(G211,Inputs!$I$13:$J$46,2,FALSE),0)</f>
        <v>0</v>
      </c>
      <c r="M211" s="9">
        <f t="shared" si="16"/>
        <v>154000</v>
      </c>
      <c r="O211" s="9">
        <f t="shared" si="19"/>
        <v>6503.2000000000116</v>
      </c>
      <c r="S211" s="7">
        <f t="shared" si="17"/>
        <v>45145</v>
      </c>
      <c r="T211" s="9">
        <f>IF(ISNUMBER(S211),IF((IF(S211&lt;Inputs!$C$28,0,IF(S211&gt;Inputs!$C$29,0,1))+IF(S211&lt;Inputs!$C$32,0,IF(S211&gt;Inputs!$C$33,0,1)))&gt;=1,1,0),0)</f>
        <v>0</v>
      </c>
      <c r="V211" s="11"/>
    </row>
    <row r="212" spans="5:22" x14ac:dyDescent="0.25">
      <c r="E212" s="7">
        <f>IF(E211&gt;=Inputs!$C$8,"",E211+1)</f>
        <v>45146</v>
      </c>
      <c r="G212" s="7">
        <f t="shared" si="15"/>
        <v>45146</v>
      </c>
      <c r="H212" s="9">
        <f t="shared" si="18"/>
        <v>154000</v>
      </c>
      <c r="I212" s="9">
        <f>IF(ISNUMBER(G212),MAX(O211,(Calculations!$B$6)),0)</f>
        <v>20000</v>
      </c>
      <c r="J212" s="9">
        <f>IFERROR(VLOOKUP(E212,Inputs!$E$13:$F$36,2,FALSE),0)</f>
        <v>0</v>
      </c>
      <c r="K212" s="9">
        <f>IF(T212=1,(H212+J212+I212)*Calculations!$B$9,(H212+J212+I212)*Calculations!$B$7)</f>
        <v>51.04</v>
      </c>
      <c r="L212" s="9">
        <f>IFERROR(-VLOOKUP(G212,Inputs!$I$13:$J$46,2,FALSE),0)</f>
        <v>0</v>
      </c>
      <c r="M212" s="9">
        <f t="shared" si="16"/>
        <v>154000</v>
      </c>
      <c r="O212" s="9">
        <f t="shared" si="19"/>
        <v>6554.2400000000116</v>
      </c>
      <c r="S212" s="7">
        <f t="shared" si="17"/>
        <v>45146</v>
      </c>
      <c r="T212" s="9">
        <f>IF(ISNUMBER(S212),IF((IF(S212&lt;Inputs!$C$28,0,IF(S212&gt;Inputs!$C$29,0,1))+IF(S212&lt;Inputs!$C$32,0,IF(S212&gt;Inputs!$C$33,0,1)))&gt;=1,1,0),0)</f>
        <v>0</v>
      </c>
      <c r="V212" s="11"/>
    </row>
    <row r="213" spans="5:22" x14ac:dyDescent="0.25">
      <c r="E213" s="7">
        <f>IF(E212&gt;=Inputs!$C$8,"",E212+1)</f>
        <v>45147</v>
      </c>
      <c r="G213" s="7">
        <f t="shared" si="15"/>
        <v>45147</v>
      </c>
      <c r="H213" s="9">
        <f t="shared" si="18"/>
        <v>154000</v>
      </c>
      <c r="I213" s="9">
        <f>IF(ISNUMBER(G213),MAX(O212,(Calculations!$B$6)),0)</f>
        <v>20000</v>
      </c>
      <c r="J213" s="9">
        <f>IFERROR(VLOOKUP(E213,Inputs!$E$13:$F$36,2,FALSE),0)</f>
        <v>0</v>
      </c>
      <c r="K213" s="9">
        <f>IF(T213=1,(H213+J213+I213)*Calculations!$B$9,(H213+J213+I213)*Calculations!$B$7)</f>
        <v>51.04</v>
      </c>
      <c r="L213" s="9">
        <f>IFERROR(-VLOOKUP(G213,Inputs!$I$13:$J$46,2,FALSE),0)</f>
        <v>0</v>
      </c>
      <c r="M213" s="9">
        <f t="shared" si="16"/>
        <v>154000</v>
      </c>
      <c r="O213" s="9">
        <f t="shared" si="19"/>
        <v>6605.2800000000116</v>
      </c>
      <c r="S213" s="7">
        <f t="shared" si="17"/>
        <v>45147</v>
      </c>
      <c r="T213" s="9">
        <f>IF(ISNUMBER(S213),IF((IF(S213&lt;Inputs!$C$28,0,IF(S213&gt;Inputs!$C$29,0,1))+IF(S213&lt;Inputs!$C$32,0,IF(S213&gt;Inputs!$C$33,0,1)))&gt;=1,1,0),0)</f>
        <v>0</v>
      </c>
      <c r="V213" s="11"/>
    </row>
    <row r="214" spans="5:22" x14ac:dyDescent="0.25">
      <c r="E214" s="7">
        <f>IF(E213&gt;=Inputs!$C$8,"",E213+1)</f>
        <v>45148</v>
      </c>
      <c r="G214" s="7">
        <f t="shared" si="15"/>
        <v>45148</v>
      </c>
      <c r="H214" s="9">
        <f t="shared" si="18"/>
        <v>154000</v>
      </c>
      <c r="I214" s="9">
        <f>IF(ISNUMBER(G214),MAX(O213,(Calculations!$B$6)),0)</f>
        <v>20000</v>
      </c>
      <c r="J214" s="9">
        <f>IFERROR(VLOOKUP(E214,Inputs!$E$13:$F$36,2,FALSE),0)</f>
        <v>0</v>
      </c>
      <c r="K214" s="9">
        <f>IF(T214=1,(H214+J214+I214)*Calculations!$B$9,(H214+J214+I214)*Calculations!$B$7)</f>
        <v>51.04</v>
      </c>
      <c r="L214" s="9">
        <f>IFERROR(-VLOOKUP(G214,Inputs!$I$13:$J$46,2,FALSE),0)</f>
        <v>0</v>
      </c>
      <c r="M214" s="9">
        <f t="shared" si="16"/>
        <v>154000</v>
      </c>
      <c r="O214" s="9">
        <f t="shared" si="19"/>
        <v>6656.3200000000115</v>
      </c>
      <c r="S214" s="7">
        <f t="shared" si="17"/>
        <v>45148</v>
      </c>
      <c r="T214" s="9">
        <f>IF(ISNUMBER(S214),IF((IF(S214&lt;Inputs!$C$28,0,IF(S214&gt;Inputs!$C$29,0,1))+IF(S214&lt;Inputs!$C$32,0,IF(S214&gt;Inputs!$C$33,0,1)))&gt;=1,1,0),0)</f>
        <v>0</v>
      </c>
      <c r="V214" s="11"/>
    </row>
    <row r="215" spans="5:22" x14ac:dyDescent="0.25">
      <c r="E215" s="7">
        <f>IF(E214&gt;=Inputs!$C$8,"",E214+1)</f>
        <v>45149</v>
      </c>
      <c r="G215" s="7">
        <f t="shared" si="15"/>
        <v>45149</v>
      </c>
      <c r="H215" s="9">
        <f t="shared" si="18"/>
        <v>154000</v>
      </c>
      <c r="I215" s="9">
        <f>IF(ISNUMBER(G215),MAX(O214,(Calculations!$B$6)),0)</f>
        <v>20000</v>
      </c>
      <c r="J215" s="9">
        <f>IFERROR(VLOOKUP(E215,Inputs!$E$13:$F$36,2,FALSE),0)</f>
        <v>0</v>
      </c>
      <c r="K215" s="9">
        <f>IF(T215=1,(H215+J215+I215)*Calculations!$B$9,(H215+J215+I215)*Calculations!$B$7)</f>
        <v>51.04</v>
      </c>
      <c r="L215" s="9">
        <f>IFERROR(-VLOOKUP(G215,Inputs!$I$13:$J$46,2,FALSE),0)</f>
        <v>0</v>
      </c>
      <c r="M215" s="9">
        <f t="shared" si="16"/>
        <v>154000</v>
      </c>
      <c r="O215" s="9">
        <f t="shared" si="19"/>
        <v>6707.3600000000115</v>
      </c>
      <c r="S215" s="7">
        <f t="shared" si="17"/>
        <v>45149</v>
      </c>
      <c r="T215" s="9">
        <f>IF(ISNUMBER(S215),IF((IF(S215&lt;Inputs!$C$28,0,IF(S215&gt;Inputs!$C$29,0,1))+IF(S215&lt;Inputs!$C$32,0,IF(S215&gt;Inputs!$C$33,0,1)))&gt;=1,1,0),0)</f>
        <v>0</v>
      </c>
      <c r="V215" s="11"/>
    </row>
    <row r="216" spans="5:22" x14ac:dyDescent="0.25">
      <c r="E216" s="7">
        <f>IF(E215&gt;=Inputs!$C$8,"",E215+1)</f>
        <v>45150</v>
      </c>
      <c r="G216" s="7">
        <f t="shared" si="15"/>
        <v>45150</v>
      </c>
      <c r="H216" s="9">
        <f t="shared" si="18"/>
        <v>154000</v>
      </c>
      <c r="I216" s="9">
        <f>IF(ISNUMBER(G216),MAX(O215,(Calculations!$B$6)),0)</f>
        <v>20000</v>
      </c>
      <c r="J216" s="9">
        <f>IFERROR(VLOOKUP(E216,Inputs!$E$13:$F$36,2,FALSE),0)</f>
        <v>0</v>
      </c>
      <c r="K216" s="9">
        <f>IF(T216=1,(H216+J216+I216)*Calculations!$B$9,(H216+J216+I216)*Calculations!$B$7)</f>
        <v>51.04</v>
      </c>
      <c r="L216" s="9">
        <f>IFERROR(-VLOOKUP(G216,Inputs!$I$13:$J$46,2,FALSE),0)</f>
        <v>0</v>
      </c>
      <c r="M216" s="9">
        <f t="shared" si="16"/>
        <v>154000</v>
      </c>
      <c r="O216" s="9">
        <f t="shared" si="19"/>
        <v>6758.4000000000115</v>
      </c>
      <c r="S216" s="7">
        <f t="shared" si="17"/>
        <v>45150</v>
      </c>
      <c r="T216" s="9">
        <f>IF(ISNUMBER(S216),IF((IF(S216&lt;Inputs!$C$28,0,IF(S216&gt;Inputs!$C$29,0,1))+IF(S216&lt;Inputs!$C$32,0,IF(S216&gt;Inputs!$C$33,0,1)))&gt;=1,1,0),0)</f>
        <v>0</v>
      </c>
      <c r="V216" s="11"/>
    </row>
    <row r="217" spans="5:22" x14ac:dyDescent="0.25">
      <c r="E217" s="7">
        <f>IF(E216&gt;=Inputs!$C$8,"",E216+1)</f>
        <v>45151</v>
      </c>
      <c r="G217" s="7">
        <f t="shared" si="15"/>
        <v>45151</v>
      </c>
      <c r="H217" s="9">
        <f t="shared" si="18"/>
        <v>154000</v>
      </c>
      <c r="I217" s="9">
        <f>IF(ISNUMBER(G217),MAX(O216,(Calculations!$B$6)),0)</f>
        <v>20000</v>
      </c>
      <c r="J217" s="9">
        <f>IFERROR(VLOOKUP(E217,Inputs!$E$13:$F$36,2,FALSE),0)</f>
        <v>0</v>
      </c>
      <c r="K217" s="9">
        <f>IF(T217=1,(H217+J217+I217)*Calculations!$B$9,(H217+J217+I217)*Calculations!$B$7)</f>
        <v>51.04</v>
      </c>
      <c r="L217" s="9">
        <f>IFERROR(-VLOOKUP(G217,Inputs!$I$13:$J$46,2,FALSE),0)</f>
        <v>0</v>
      </c>
      <c r="M217" s="9">
        <f t="shared" si="16"/>
        <v>154000</v>
      </c>
      <c r="O217" s="9">
        <f t="shared" si="19"/>
        <v>6809.4400000000114</v>
      </c>
      <c r="S217" s="7">
        <f t="shared" si="17"/>
        <v>45151</v>
      </c>
      <c r="T217" s="9">
        <f>IF(ISNUMBER(S217),IF((IF(S217&lt;Inputs!$C$28,0,IF(S217&gt;Inputs!$C$29,0,1))+IF(S217&lt;Inputs!$C$32,0,IF(S217&gt;Inputs!$C$33,0,1)))&gt;=1,1,0),0)</f>
        <v>0</v>
      </c>
      <c r="V217" s="11"/>
    </row>
    <row r="218" spans="5:22" x14ac:dyDescent="0.25">
      <c r="E218" s="7">
        <f>IF(E217&gt;=Inputs!$C$8,"",E217+1)</f>
        <v>45152</v>
      </c>
      <c r="G218" s="7">
        <f t="shared" si="15"/>
        <v>45152</v>
      </c>
      <c r="H218" s="9">
        <f t="shared" si="18"/>
        <v>154000</v>
      </c>
      <c r="I218" s="9">
        <f>IF(ISNUMBER(G218),MAX(O217,(Calculations!$B$6)),0)</f>
        <v>20000</v>
      </c>
      <c r="J218" s="9">
        <f>IFERROR(VLOOKUP(E218,Inputs!$E$13:$F$36,2,FALSE),0)</f>
        <v>0</v>
      </c>
      <c r="K218" s="9">
        <f>IF(T218=1,(H218+J218+I218)*Calculations!$B$9,(H218+J218+I218)*Calculations!$B$7)</f>
        <v>51.04</v>
      </c>
      <c r="L218" s="9">
        <f>IFERROR(-VLOOKUP(G218,Inputs!$I$13:$J$46,2,FALSE),0)</f>
        <v>0</v>
      </c>
      <c r="M218" s="9">
        <f t="shared" si="16"/>
        <v>154000</v>
      </c>
      <c r="O218" s="9">
        <f t="shared" si="19"/>
        <v>6860.4800000000114</v>
      </c>
      <c r="S218" s="7">
        <f t="shared" si="17"/>
        <v>45152</v>
      </c>
      <c r="T218" s="9">
        <f>IF(ISNUMBER(S218),IF((IF(S218&lt;Inputs!$C$28,0,IF(S218&gt;Inputs!$C$29,0,1))+IF(S218&lt;Inputs!$C$32,0,IF(S218&gt;Inputs!$C$33,0,1)))&gt;=1,1,0),0)</f>
        <v>0</v>
      </c>
      <c r="V218" s="11"/>
    </row>
    <row r="219" spans="5:22" x14ac:dyDescent="0.25">
      <c r="E219" s="7">
        <f>IF(E218&gt;=Inputs!$C$8,"",E218+1)</f>
        <v>45153</v>
      </c>
      <c r="G219" s="7">
        <f t="shared" si="15"/>
        <v>45153</v>
      </c>
      <c r="H219" s="9">
        <f t="shared" si="18"/>
        <v>154000</v>
      </c>
      <c r="I219" s="9">
        <f>IF(ISNUMBER(G219),MAX(O218,(Calculations!$B$6)),0)</f>
        <v>20000</v>
      </c>
      <c r="J219" s="9">
        <f>IFERROR(VLOOKUP(E219,Inputs!$E$13:$F$36,2,FALSE),0)</f>
        <v>0</v>
      </c>
      <c r="K219" s="9">
        <f>IF(T219=1,(H219+J219+I219)*Calculations!$B$9,(H219+J219+I219)*Calculations!$B$7)</f>
        <v>51.04</v>
      </c>
      <c r="L219" s="9">
        <f>IFERROR(-VLOOKUP(G219,Inputs!$I$13:$J$46,2,FALSE),0)</f>
        <v>0</v>
      </c>
      <c r="M219" s="9">
        <f t="shared" si="16"/>
        <v>154000</v>
      </c>
      <c r="O219" s="9">
        <f t="shared" si="19"/>
        <v>6911.5200000000114</v>
      </c>
      <c r="S219" s="7">
        <f t="shared" si="17"/>
        <v>45153</v>
      </c>
      <c r="T219" s="9">
        <f>IF(ISNUMBER(S219),IF((IF(S219&lt;Inputs!$C$28,0,IF(S219&gt;Inputs!$C$29,0,1))+IF(S219&lt;Inputs!$C$32,0,IF(S219&gt;Inputs!$C$33,0,1)))&gt;=1,1,0),0)</f>
        <v>0</v>
      </c>
      <c r="V219" s="11"/>
    </row>
    <row r="220" spans="5:22" x14ac:dyDescent="0.25">
      <c r="E220" s="7">
        <f>IF(E219&gt;=Inputs!$C$8,"",E219+1)</f>
        <v>45154</v>
      </c>
      <c r="G220" s="7">
        <f t="shared" si="15"/>
        <v>45154</v>
      </c>
      <c r="H220" s="9">
        <f t="shared" si="18"/>
        <v>154000</v>
      </c>
      <c r="I220" s="9">
        <f>IF(ISNUMBER(G220),MAX(O219,(Calculations!$B$6)),0)</f>
        <v>20000</v>
      </c>
      <c r="J220" s="9">
        <f>IFERROR(VLOOKUP(E220,Inputs!$E$13:$F$36,2,FALSE),0)</f>
        <v>0</v>
      </c>
      <c r="K220" s="9">
        <f>IF(T220=1,(H220+J220+I220)*Calculations!$B$9,(H220+J220+I220)*Calculations!$B$7)</f>
        <v>51.04</v>
      </c>
      <c r="L220" s="9">
        <f>IFERROR(-VLOOKUP(G220,Inputs!$I$13:$J$46,2,FALSE),0)</f>
        <v>0</v>
      </c>
      <c r="M220" s="9">
        <f t="shared" si="16"/>
        <v>154000</v>
      </c>
      <c r="O220" s="9">
        <f t="shared" si="19"/>
        <v>6962.5600000000113</v>
      </c>
      <c r="S220" s="7">
        <f t="shared" si="17"/>
        <v>45154</v>
      </c>
      <c r="T220" s="9">
        <f>IF(ISNUMBER(S220),IF((IF(S220&lt;Inputs!$C$28,0,IF(S220&gt;Inputs!$C$29,0,1))+IF(S220&lt;Inputs!$C$32,0,IF(S220&gt;Inputs!$C$33,0,1)))&gt;=1,1,0),0)</f>
        <v>0</v>
      </c>
      <c r="V220" s="11"/>
    </row>
    <row r="221" spans="5:22" x14ac:dyDescent="0.25">
      <c r="E221" s="7">
        <f>IF(E220&gt;=Inputs!$C$8,"",E220+1)</f>
        <v>45155</v>
      </c>
      <c r="G221" s="7">
        <f t="shared" si="15"/>
        <v>45155</v>
      </c>
      <c r="H221" s="9">
        <f t="shared" si="18"/>
        <v>154000</v>
      </c>
      <c r="I221" s="9">
        <f>IF(ISNUMBER(G221),MAX(O220,(Calculations!$B$6)),0)</f>
        <v>20000</v>
      </c>
      <c r="J221" s="9">
        <f>IFERROR(VLOOKUP(E221,Inputs!$E$13:$F$36,2,FALSE),0)</f>
        <v>0</v>
      </c>
      <c r="K221" s="9">
        <f>IF(T221=1,(H221+J221+I221)*Calculations!$B$9,(H221+J221+I221)*Calculations!$B$7)</f>
        <v>51.04</v>
      </c>
      <c r="L221" s="9">
        <f>IFERROR(-VLOOKUP(G221,Inputs!$I$13:$J$46,2,FALSE),0)</f>
        <v>0</v>
      </c>
      <c r="M221" s="9">
        <f t="shared" si="16"/>
        <v>154000</v>
      </c>
      <c r="O221" s="9">
        <f t="shared" si="19"/>
        <v>7013.6000000000113</v>
      </c>
      <c r="S221" s="7">
        <f t="shared" si="17"/>
        <v>45155</v>
      </c>
      <c r="T221" s="9">
        <f>IF(ISNUMBER(S221),IF((IF(S221&lt;Inputs!$C$28,0,IF(S221&gt;Inputs!$C$29,0,1))+IF(S221&lt;Inputs!$C$32,0,IF(S221&gt;Inputs!$C$33,0,1)))&gt;=1,1,0),0)</f>
        <v>0</v>
      </c>
      <c r="V221" s="11"/>
    </row>
    <row r="222" spans="5:22" x14ac:dyDescent="0.25">
      <c r="E222" s="7">
        <f>IF(E221&gt;=Inputs!$C$8,"",E221+1)</f>
        <v>45156</v>
      </c>
      <c r="G222" s="7">
        <f t="shared" si="15"/>
        <v>45156</v>
      </c>
      <c r="H222" s="9">
        <f t="shared" si="18"/>
        <v>154000</v>
      </c>
      <c r="I222" s="9">
        <f>IF(ISNUMBER(G222),MAX(O221,(Calculations!$B$6)),0)</f>
        <v>20000</v>
      </c>
      <c r="J222" s="9">
        <f>IFERROR(VLOOKUP(E222,Inputs!$E$13:$F$36,2,FALSE),0)</f>
        <v>0</v>
      </c>
      <c r="K222" s="9">
        <f>IF(T222=1,(H222+J222+I222)*Calculations!$B$9,(H222+J222+I222)*Calculations!$B$7)</f>
        <v>51.04</v>
      </c>
      <c r="L222" s="9">
        <f>IFERROR(-VLOOKUP(G222,Inputs!$I$13:$J$46,2,FALSE),0)</f>
        <v>0</v>
      </c>
      <c r="M222" s="9">
        <f t="shared" si="16"/>
        <v>154000</v>
      </c>
      <c r="O222" s="9">
        <f t="shared" si="19"/>
        <v>7064.6400000000112</v>
      </c>
      <c r="S222" s="7">
        <f t="shared" si="17"/>
        <v>45156</v>
      </c>
      <c r="T222" s="9">
        <f>IF(ISNUMBER(S222),IF((IF(S222&lt;Inputs!$C$28,0,IF(S222&gt;Inputs!$C$29,0,1))+IF(S222&lt;Inputs!$C$32,0,IF(S222&gt;Inputs!$C$33,0,1)))&gt;=1,1,0),0)</f>
        <v>0</v>
      </c>
      <c r="V222" s="11"/>
    </row>
    <row r="223" spans="5:22" x14ac:dyDescent="0.25">
      <c r="E223" s="7">
        <f>IF(E222&gt;=Inputs!$C$8,"",E222+1)</f>
        <v>45157</v>
      </c>
      <c r="G223" s="7">
        <f t="shared" si="15"/>
        <v>45157</v>
      </c>
      <c r="H223" s="9">
        <f t="shared" si="18"/>
        <v>154000</v>
      </c>
      <c r="I223" s="9">
        <f>IF(ISNUMBER(G223),MAX(O222,(Calculations!$B$6)),0)</f>
        <v>20000</v>
      </c>
      <c r="J223" s="9">
        <f>IFERROR(VLOOKUP(E223,Inputs!$E$13:$F$36,2,FALSE),0)</f>
        <v>0</v>
      </c>
      <c r="K223" s="9">
        <f>IF(T223=1,(H223+J223+I223)*Calculations!$B$9,(H223+J223+I223)*Calculations!$B$7)</f>
        <v>51.04</v>
      </c>
      <c r="L223" s="9">
        <f>IFERROR(-VLOOKUP(G223,Inputs!$I$13:$J$46,2,FALSE),0)</f>
        <v>0</v>
      </c>
      <c r="M223" s="9">
        <f t="shared" si="16"/>
        <v>154000</v>
      </c>
      <c r="O223" s="9">
        <f t="shared" si="19"/>
        <v>7115.6800000000112</v>
      </c>
      <c r="S223" s="7">
        <f t="shared" si="17"/>
        <v>45157</v>
      </c>
      <c r="T223" s="9">
        <f>IF(ISNUMBER(S223),IF((IF(S223&lt;Inputs!$C$28,0,IF(S223&gt;Inputs!$C$29,0,1))+IF(S223&lt;Inputs!$C$32,0,IF(S223&gt;Inputs!$C$33,0,1)))&gt;=1,1,0),0)</f>
        <v>0</v>
      </c>
      <c r="V223" s="11"/>
    </row>
    <row r="224" spans="5:22" x14ac:dyDescent="0.25">
      <c r="E224" s="7">
        <f>IF(E223&gt;=Inputs!$C$8,"",E223+1)</f>
        <v>45158</v>
      </c>
      <c r="G224" s="7">
        <f t="shared" si="15"/>
        <v>45158</v>
      </c>
      <c r="H224" s="9">
        <f t="shared" si="18"/>
        <v>154000</v>
      </c>
      <c r="I224" s="9">
        <f>IF(ISNUMBER(G224),MAX(O223,(Calculations!$B$6)),0)</f>
        <v>20000</v>
      </c>
      <c r="J224" s="9">
        <f>IFERROR(VLOOKUP(E224,Inputs!$E$13:$F$36,2,FALSE),0)</f>
        <v>0</v>
      </c>
      <c r="K224" s="9">
        <f>IF(T224=1,(H224+J224+I224)*Calculations!$B$9,(H224+J224+I224)*Calculations!$B$7)</f>
        <v>51.04</v>
      </c>
      <c r="L224" s="9">
        <f>IFERROR(-VLOOKUP(G224,Inputs!$I$13:$J$46,2,FALSE),0)</f>
        <v>0</v>
      </c>
      <c r="M224" s="9">
        <f t="shared" si="16"/>
        <v>154000</v>
      </c>
      <c r="O224" s="9">
        <f t="shared" si="19"/>
        <v>7166.7200000000112</v>
      </c>
      <c r="S224" s="7">
        <f t="shared" si="17"/>
        <v>45158</v>
      </c>
      <c r="T224" s="9">
        <f>IF(ISNUMBER(S224),IF((IF(S224&lt;Inputs!$C$28,0,IF(S224&gt;Inputs!$C$29,0,1))+IF(S224&lt;Inputs!$C$32,0,IF(S224&gt;Inputs!$C$33,0,1)))&gt;=1,1,0),0)</f>
        <v>0</v>
      </c>
      <c r="V224" s="11"/>
    </row>
    <row r="225" spans="5:22" x14ac:dyDescent="0.25">
      <c r="E225" s="7">
        <f>IF(E224&gt;=Inputs!$C$8,"",E224+1)</f>
        <v>45159</v>
      </c>
      <c r="G225" s="7">
        <f t="shared" si="15"/>
        <v>45159</v>
      </c>
      <c r="H225" s="9">
        <f t="shared" si="18"/>
        <v>154000</v>
      </c>
      <c r="I225" s="9">
        <f>IF(ISNUMBER(G225),MAX(O224,(Calculations!$B$6)),0)</f>
        <v>20000</v>
      </c>
      <c r="J225" s="9">
        <f>IFERROR(VLOOKUP(E225,Inputs!$E$13:$F$36,2,FALSE),0)</f>
        <v>0</v>
      </c>
      <c r="K225" s="9">
        <f>IF(T225=1,(H225+J225+I225)*Calculations!$B$9,(H225+J225+I225)*Calculations!$B$7)</f>
        <v>51.04</v>
      </c>
      <c r="L225" s="9">
        <f>IFERROR(-VLOOKUP(G225,Inputs!$I$13:$J$46,2,FALSE),0)</f>
        <v>0</v>
      </c>
      <c r="M225" s="9">
        <f t="shared" si="16"/>
        <v>154000</v>
      </c>
      <c r="O225" s="9">
        <f t="shared" si="19"/>
        <v>7217.7600000000111</v>
      </c>
      <c r="S225" s="7">
        <f t="shared" si="17"/>
        <v>45159</v>
      </c>
      <c r="T225" s="9">
        <f>IF(ISNUMBER(S225),IF((IF(S225&lt;Inputs!$C$28,0,IF(S225&gt;Inputs!$C$29,0,1))+IF(S225&lt;Inputs!$C$32,0,IF(S225&gt;Inputs!$C$33,0,1)))&gt;=1,1,0),0)</f>
        <v>0</v>
      </c>
      <c r="V225" s="11"/>
    </row>
    <row r="226" spans="5:22" x14ac:dyDescent="0.25">
      <c r="E226" s="7">
        <f>IF(E225&gt;=Inputs!$C$8,"",E225+1)</f>
        <v>45160</v>
      </c>
      <c r="G226" s="7">
        <f t="shared" si="15"/>
        <v>45160</v>
      </c>
      <c r="H226" s="9">
        <f t="shared" si="18"/>
        <v>154000</v>
      </c>
      <c r="I226" s="9">
        <f>IF(ISNUMBER(G226),MAX(O225,(Calculations!$B$6)),0)</f>
        <v>20000</v>
      </c>
      <c r="J226" s="9">
        <f>IFERROR(VLOOKUP(E226,Inputs!$E$13:$F$36,2,FALSE),0)</f>
        <v>0</v>
      </c>
      <c r="K226" s="9">
        <f>IF(T226=1,(H226+J226+I226)*Calculations!$B$9,(H226+J226+I226)*Calculations!$B$7)</f>
        <v>51.04</v>
      </c>
      <c r="L226" s="9">
        <f>IFERROR(-VLOOKUP(G226,Inputs!$I$13:$J$46,2,FALSE),0)</f>
        <v>0</v>
      </c>
      <c r="M226" s="9">
        <f t="shared" si="16"/>
        <v>154000</v>
      </c>
      <c r="O226" s="9">
        <f t="shared" si="19"/>
        <v>7268.8000000000111</v>
      </c>
      <c r="S226" s="7">
        <f t="shared" si="17"/>
        <v>45160</v>
      </c>
      <c r="T226" s="9">
        <f>IF(ISNUMBER(S226),IF((IF(S226&lt;Inputs!$C$28,0,IF(S226&gt;Inputs!$C$29,0,1))+IF(S226&lt;Inputs!$C$32,0,IF(S226&gt;Inputs!$C$33,0,1)))&gt;=1,1,0),0)</f>
        <v>0</v>
      </c>
      <c r="V226" s="11"/>
    </row>
    <row r="227" spans="5:22" x14ac:dyDescent="0.25">
      <c r="E227" s="7">
        <f>IF(E226&gt;=Inputs!$C$8,"",E226+1)</f>
        <v>45161</v>
      </c>
      <c r="G227" s="7">
        <f t="shared" si="15"/>
        <v>45161</v>
      </c>
      <c r="H227" s="9">
        <f t="shared" si="18"/>
        <v>154000</v>
      </c>
      <c r="I227" s="9">
        <f>IF(ISNUMBER(G227),MAX(O226,(Calculations!$B$6)),0)</f>
        <v>20000</v>
      </c>
      <c r="J227" s="9">
        <f>IFERROR(VLOOKUP(E227,Inputs!$E$13:$F$36,2,FALSE),0)</f>
        <v>0</v>
      </c>
      <c r="K227" s="9">
        <f>IF(T227=1,(H227+J227+I227)*Calculations!$B$9,(H227+J227+I227)*Calculations!$B$7)</f>
        <v>51.04</v>
      </c>
      <c r="L227" s="9">
        <f>IFERROR(-VLOOKUP(G227,Inputs!$I$13:$J$46,2,FALSE),0)</f>
        <v>0</v>
      </c>
      <c r="M227" s="9">
        <f t="shared" si="16"/>
        <v>154000</v>
      </c>
      <c r="O227" s="9">
        <f t="shared" si="19"/>
        <v>7319.8400000000111</v>
      </c>
      <c r="S227" s="7">
        <f t="shared" si="17"/>
        <v>45161</v>
      </c>
      <c r="T227" s="9">
        <f>IF(ISNUMBER(S227),IF((IF(S227&lt;Inputs!$C$28,0,IF(S227&gt;Inputs!$C$29,0,1))+IF(S227&lt;Inputs!$C$32,0,IF(S227&gt;Inputs!$C$33,0,1)))&gt;=1,1,0),0)</f>
        <v>0</v>
      </c>
      <c r="V227" s="11"/>
    </row>
    <row r="228" spans="5:22" x14ac:dyDescent="0.25">
      <c r="E228" s="7">
        <f>IF(E227&gt;=Inputs!$C$8,"",E227+1)</f>
        <v>45162</v>
      </c>
      <c r="G228" s="7">
        <f t="shared" si="15"/>
        <v>45162</v>
      </c>
      <c r="H228" s="9">
        <f t="shared" si="18"/>
        <v>154000</v>
      </c>
      <c r="I228" s="9">
        <f>IF(ISNUMBER(G228),MAX(O227,(Calculations!$B$6)),0)</f>
        <v>20000</v>
      </c>
      <c r="J228" s="9">
        <f>IFERROR(VLOOKUP(E228,Inputs!$E$13:$F$36,2,FALSE),0)</f>
        <v>0</v>
      </c>
      <c r="K228" s="9">
        <f>IF(T228=1,(H228+J228+I228)*Calculations!$B$9,(H228+J228+I228)*Calculations!$B$7)</f>
        <v>51.04</v>
      </c>
      <c r="L228" s="9">
        <f>IFERROR(-VLOOKUP(G228,Inputs!$I$13:$J$46,2,FALSE),0)</f>
        <v>0</v>
      </c>
      <c r="M228" s="9">
        <f t="shared" si="16"/>
        <v>154000</v>
      </c>
      <c r="O228" s="9">
        <f t="shared" si="19"/>
        <v>7370.880000000011</v>
      </c>
      <c r="S228" s="7">
        <f t="shared" si="17"/>
        <v>45162</v>
      </c>
      <c r="T228" s="9">
        <f>IF(ISNUMBER(S228),IF((IF(S228&lt;Inputs!$C$28,0,IF(S228&gt;Inputs!$C$29,0,1))+IF(S228&lt;Inputs!$C$32,0,IF(S228&gt;Inputs!$C$33,0,1)))&gt;=1,1,0),0)</f>
        <v>0</v>
      </c>
      <c r="V228" s="11"/>
    </row>
    <row r="229" spans="5:22" x14ac:dyDescent="0.25">
      <c r="E229" s="7">
        <f>IF(E228&gt;=Inputs!$C$8,"",E228+1)</f>
        <v>45163</v>
      </c>
      <c r="G229" s="7">
        <f t="shared" si="15"/>
        <v>45163</v>
      </c>
      <c r="H229" s="9">
        <f t="shared" si="18"/>
        <v>154000</v>
      </c>
      <c r="I229" s="9">
        <f>IF(ISNUMBER(G229),MAX(O228,(Calculations!$B$6)),0)</f>
        <v>20000</v>
      </c>
      <c r="J229" s="9">
        <f>IFERROR(VLOOKUP(E229,Inputs!$E$13:$F$36,2,FALSE),0)</f>
        <v>0</v>
      </c>
      <c r="K229" s="9">
        <f>IF(T229=1,(H229+J229+I229)*Calculations!$B$9,(H229+J229+I229)*Calculations!$B$7)</f>
        <v>51.04</v>
      </c>
      <c r="L229" s="9">
        <f>IFERROR(-VLOOKUP(G229,Inputs!$I$13:$J$46,2,FALSE),0)</f>
        <v>0</v>
      </c>
      <c r="M229" s="9">
        <f t="shared" si="16"/>
        <v>154000</v>
      </c>
      <c r="O229" s="9">
        <f t="shared" si="19"/>
        <v>7421.920000000011</v>
      </c>
      <c r="S229" s="7">
        <f t="shared" si="17"/>
        <v>45163</v>
      </c>
      <c r="T229" s="9">
        <f>IF(ISNUMBER(S229),IF((IF(S229&lt;Inputs!$C$28,0,IF(S229&gt;Inputs!$C$29,0,1))+IF(S229&lt;Inputs!$C$32,0,IF(S229&gt;Inputs!$C$33,0,1)))&gt;=1,1,0),0)</f>
        <v>0</v>
      </c>
      <c r="V229" s="11"/>
    </row>
    <row r="230" spans="5:22" x14ac:dyDescent="0.25">
      <c r="E230" s="7">
        <f>IF(E229&gt;=Inputs!$C$8,"",E229+1)</f>
        <v>45164</v>
      </c>
      <c r="G230" s="7">
        <f t="shared" si="15"/>
        <v>45164</v>
      </c>
      <c r="H230" s="9">
        <f t="shared" si="18"/>
        <v>154000</v>
      </c>
      <c r="I230" s="9">
        <f>IF(ISNUMBER(G230),MAX(O229,(Calculations!$B$6)),0)</f>
        <v>20000</v>
      </c>
      <c r="J230" s="9">
        <f>IFERROR(VLOOKUP(E230,Inputs!$E$13:$F$36,2,FALSE),0)</f>
        <v>0</v>
      </c>
      <c r="K230" s="9">
        <f>IF(T230=1,(H230+J230+I230)*Calculations!$B$9,(H230+J230+I230)*Calculations!$B$7)</f>
        <v>51.04</v>
      </c>
      <c r="L230" s="9">
        <f>IFERROR(-VLOOKUP(G230,Inputs!$I$13:$J$46,2,FALSE),0)</f>
        <v>0</v>
      </c>
      <c r="M230" s="9">
        <f t="shared" si="16"/>
        <v>154000</v>
      </c>
      <c r="O230" s="9">
        <f t="shared" si="19"/>
        <v>7472.960000000011</v>
      </c>
      <c r="S230" s="7">
        <f t="shared" si="17"/>
        <v>45164</v>
      </c>
      <c r="T230" s="9">
        <f>IF(ISNUMBER(S230),IF((IF(S230&lt;Inputs!$C$28,0,IF(S230&gt;Inputs!$C$29,0,1))+IF(S230&lt;Inputs!$C$32,0,IF(S230&gt;Inputs!$C$33,0,1)))&gt;=1,1,0),0)</f>
        <v>0</v>
      </c>
      <c r="V230" s="11"/>
    </row>
    <row r="231" spans="5:22" x14ac:dyDescent="0.25">
      <c r="E231" s="7">
        <f>IF(E230&gt;=Inputs!$C$8,"",E230+1)</f>
        <v>45165</v>
      </c>
      <c r="G231" s="7">
        <f t="shared" si="15"/>
        <v>45165</v>
      </c>
      <c r="H231" s="9">
        <f t="shared" si="18"/>
        <v>154000</v>
      </c>
      <c r="I231" s="9">
        <f>IF(ISNUMBER(G231),MAX(O230,(Calculations!$B$6)),0)</f>
        <v>20000</v>
      </c>
      <c r="J231" s="9">
        <f>IFERROR(VLOOKUP(E231,Inputs!$E$13:$F$36,2,FALSE),0)</f>
        <v>0</v>
      </c>
      <c r="K231" s="9">
        <f>IF(T231=1,(H231+J231+I231)*Calculations!$B$9,(H231+J231+I231)*Calculations!$B$7)</f>
        <v>51.04</v>
      </c>
      <c r="L231" s="9">
        <f>IFERROR(-VLOOKUP(G231,Inputs!$I$13:$J$46,2,FALSE),0)</f>
        <v>0</v>
      </c>
      <c r="M231" s="9">
        <f t="shared" si="16"/>
        <v>154000</v>
      </c>
      <c r="O231" s="9">
        <f t="shared" si="19"/>
        <v>7524.0000000000109</v>
      </c>
      <c r="S231" s="7">
        <f t="shared" si="17"/>
        <v>45165</v>
      </c>
      <c r="T231" s="9">
        <f>IF(ISNUMBER(S231),IF((IF(S231&lt;Inputs!$C$28,0,IF(S231&gt;Inputs!$C$29,0,1))+IF(S231&lt;Inputs!$C$32,0,IF(S231&gt;Inputs!$C$33,0,1)))&gt;=1,1,0),0)</f>
        <v>0</v>
      </c>
      <c r="V231" s="11"/>
    </row>
    <row r="232" spans="5:22" x14ac:dyDescent="0.25">
      <c r="E232" s="7">
        <f>IF(E231&gt;=Inputs!$C$8,"",E231+1)</f>
        <v>45166</v>
      </c>
      <c r="G232" s="7">
        <f t="shared" si="15"/>
        <v>45166</v>
      </c>
      <c r="H232" s="9">
        <f t="shared" si="18"/>
        <v>154000</v>
      </c>
      <c r="I232" s="9">
        <f>IF(ISNUMBER(G232),MAX(O231,(Calculations!$B$6)),0)</f>
        <v>20000</v>
      </c>
      <c r="J232" s="9">
        <f>IFERROR(VLOOKUP(E232,Inputs!$E$13:$F$36,2,FALSE),0)</f>
        <v>25000</v>
      </c>
      <c r="K232" s="9">
        <f>IF(T232=1,(H232+J232+I232)*Calculations!$B$9,(H232+J232+I232)*Calculations!$B$7)</f>
        <v>58.373333333333335</v>
      </c>
      <c r="L232" s="9">
        <f>IFERROR(-VLOOKUP(G232,Inputs!$I$13:$J$46,2,FALSE),0)</f>
        <v>0</v>
      </c>
      <c r="M232" s="9">
        <f t="shared" si="16"/>
        <v>179000</v>
      </c>
      <c r="O232" s="9">
        <f t="shared" si="19"/>
        <v>7582.3733333333439</v>
      </c>
      <c r="S232" s="7">
        <f t="shared" si="17"/>
        <v>45166</v>
      </c>
      <c r="T232" s="9">
        <f>IF(ISNUMBER(S232),IF((IF(S232&lt;Inputs!$C$28,0,IF(S232&gt;Inputs!$C$29,0,1))+IF(S232&lt;Inputs!$C$32,0,IF(S232&gt;Inputs!$C$33,0,1)))&gt;=1,1,0),0)</f>
        <v>0</v>
      </c>
      <c r="V232" s="11"/>
    </row>
    <row r="233" spans="5:22" x14ac:dyDescent="0.25">
      <c r="E233" s="7">
        <f>IF(E232&gt;=Inputs!$C$8,"",E232+1)</f>
        <v>45167</v>
      </c>
      <c r="G233" s="7">
        <f t="shared" si="15"/>
        <v>45167</v>
      </c>
      <c r="H233" s="9">
        <f t="shared" si="18"/>
        <v>179000</v>
      </c>
      <c r="I233" s="9">
        <f>IF(ISNUMBER(G233),MAX(O232,(Calculations!$B$6)),0)</f>
        <v>20000</v>
      </c>
      <c r="J233" s="9">
        <f>IFERROR(VLOOKUP(E233,Inputs!$E$13:$F$36,2,FALSE),0)</f>
        <v>0</v>
      </c>
      <c r="K233" s="9">
        <f>IF(T233=1,(H233+J233+I233)*Calculations!$B$9,(H233+J233+I233)*Calculations!$B$7)</f>
        <v>58.373333333333335</v>
      </c>
      <c r="L233" s="9">
        <f>IFERROR(-VLOOKUP(G233,Inputs!$I$13:$J$46,2,FALSE),0)</f>
        <v>0</v>
      </c>
      <c r="M233" s="9">
        <f t="shared" si="16"/>
        <v>179000</v>
      </c>
      <c r="O233" s="9">
        <f t="shared" si="19"/>
        <v>7640.7466666666769</v>
      </c>
      <c r="S233" s="7">
        <f t="shared" si="17"/>
        <v>45167</v>
      </c>
      <c r="T233" s="9">
        <f>IF(ISNUMBER(S233),IF((IF(S233&lt;Inputs!$C$28,0,IF(S233&gt;Inputs!$C$29,0,1))+IF(S233&lt;Inputs!$C$32,0,IF(S233&gt;Inputs!$C$33,0,1)))&gt;=1,1,0),0)</f>
        <v>0</v>
      </c>
      <c r="V233" s="11"/>
    </row>
    <row r="234" spans="5:22" x14ac:dyDescent="0.25">
      <c r="E234" s="7">
        <f>IF(E233&gt;=Inputs!$C$8,"",E233+1)</f>
        <v>45168</v>
      </c>
      <c r="G234" s="7">
        <f t="shared" si="15"/>
        <v>45168</v>
      </c>
      <c r="H234" s="9">
        <f t="shared" si="18"/>
        <v>179000</v>
      </c>
      <c r="I234" s="9">
        <f>IF(ISNUMBER(G234),MAX(O233,(Calculations!$B$6)),0)</f>
        <v>20000</v>
      </c>
      <c r="J234" s="9">
        <f>IFERROR(VLOOKUP(E234,Inputs!$E$13:$F$36,2,FALSE),0)</f>
        <v>0</v>
      </c>
      <c r="K234" s="9">
        <f>IF(T234=1,(H234+J234+I234)*Calculations!$B$9,(H234+J234+I234)*Calculations!$B$7)</f>
        <v>58.373333333333335</v>
      </c>
      <c r="L234" s="9">
        <f>IFERROR(-VLOOKUP(G234,Inputs!$I$13:$J$46,2,FALSE),0)</f>
        <v>0</v>
      </c>
      <c r="M234" s="9">
        <f t="shared" si="16"/>
        <v>179000</v>
      </c>
      <c r="O234" s="9">
        <f t="shared" si="19"/>
        <v>7699.1200000000099</v>
      </c>
      <c r="S234" s="7">
        <f t="shared" si="17"/>
        <v>45168</v>
      </c>
      <c r="T234" s="9">
        <f>IF(ISNUMBER(S234),IF((IF(S234&lt;Inputs!$C$28,0,IF(S234&gt;Inputs!$C$29,0,1))+IF(S234&lt;Inputs!$C$32,0,IF(S234&gt;Inputs!$C$33,0,1)))&gt;=1,1,0),0)</f>
        <v>0</v>
      </c>
      <c r="V234" s="11"/>
    </row>
    <row r="235" spans="5:22" x14ac:dyDescent="0.25">
      <c r="E235" s="7">
        <f>IF(E234&gt;=Inputs!$C$8,"",E234+1)</f>
        <v>45169</v>
      </c>
      <c r="G235" s="7">
        <f t="shared" si="15"/>
        <v>45169</v>
      </c>
      <c r="H235" s="9">
        <f t="shared" si="18"/>
        <v>179000</v>
      </c>
      <c r="I235" s="9">
        <f>IF(ISNUMBER(G235),MAX(O234,(Calculations!$B$6)),0)</f>
        <v>20000</v>
      </c>
      <c r="J235" s="9">
        <f>IFERROR(VLOOKUP(E235,Inputs!$E$13:$F$36,2,FALSE),0)</f>
        <v>0</v>
      </c>
      <c r="K235" s="9">
        <f>IF(T235=1,(H235+J235+I235)*Calculations!$B$9,(H235+J235+I235)*Calculations!$B$7)</f>
        <v>58.373333333333335</v>
      </c>
      <c r="L235" s="9">
        <f>IFERROR(-VLOOKUP(G235,Inputs!$I$13:$J$46,2,FALSE),0)</f>
        <v>0</v>
      </c>
      <c r="M235" s="9">
        <f t="shared" si="16"/>
        <v>179000</v>
      </c>
      <c r="O235" s="9">
        <f t="shared" si="19"/>
        <v>7757.4933333333429</v>
      </c>
      <c r="S235" s="7">
        <f t="shared" si="17"/>
        <v>45169</v>
      </c>
      <c r="T235" s="9">
        <f>IF(ISNUMBER(S235),IF((IF(S235&lt;Inputs!$C$28,0,IF(S235&gt;Inputs!$C$29,0,1))+IF(S235&lt;Inputs!$C$32,0,IF(S235&gt;Inputs!$C$33,0,1)))&gt;=1,1,0),0)</f>
        <v>0</v>
      </c>
      <c r="V235" s="11"/>
    </row>
    <row r="236" spans="5:22" x14ac:dyDescent="0.25">
      <c r="E236" s="7">
        <f>IF(E235&gt;=Inputs!$C$8,"",E235+1)</f>
        <v>45170</v>
      </c>
      <c r="G236" s="7">
        <f t="shared" si="15"/>
        <v>45170</v>
      </c>
      <c r="H236" s="9">
        <f t="shared" si="18"/>
        <v>179000</v>
      </c>
      <c r="I236" s="9">
        <f>IF(ISNUMBER(G236),MAX(O235,(Calculations!$B$6)),0)</f>
        <v>20000</v>
      </c>
      <c r="J236" s="9">
        <f>IFERROR(VLOOKUP(E236,Inputs!$E$13:$F$36,2,FALSE),0)</f>
        <v>0</v>
      </c>
      <c r="K236" s="9">
        <f>IF(T236=1,(H236+J236+I236)*Calculations!$B$9,(H236+J236+I236)*Calculations!$B$7)</f>
        <v>58.373333333333335</v>
      </c>
      <c r="L236" s="9">
        <f>IFERROR(-VLOOKUP(G236,Inputs!$I$13:$J$46,2,FALSE),0)</f>
        <v>0</v>
      </c>
      <c r="M236" s="9">
        <f t="shared" si="16"/>
        <v>179000</v>
      </c>
      <c r="O236" s="9">
        <f t="shared" si="19"/>
        <v>7815.8666666666759</v>
      </c>
      <c r="S236" s="7">
        <f t="shared" si="17"/>
        <v>45170</v>
      </c>
      <c r="T236" s="9">
        <f>IF(ISNUMBER(S236),IF((IF(S236&lt;Inputs!$C$28,0,IF(S236&gt;Inputs!$C$29,0,1))+IF(S236&lt;Inputs!$C$32,0,IF(S236&gt;Inputs!$C$33,0,1)))&gt;=1,1,0),0)</f>
        <v>0</v>
      </c>
      <c r="V236" s="11"/>
    </row>
    <row r="237" spans="5:22" x14ac:dyDescent="0.25">
      <c r="E237" s="7">
        <f>IF(E236&gt;=Inputs!$C$8,"",E236+1)</f>
        <v>45171</v>
      </c>
      <c r="G237" s="7">
        <f t="shared" si="15"/>
        <v>45171</v>
      </c>
      <c r="H237" s="9">
        <f t="shared" si="18"/>
        <v>179000</v>
      </c>
      <c r="I237" s="9">
        <f>IF(ISNUMBER(G237),MAX(O236,(Calculations!$B$6)),0)</f>
        <v>20000</v>
      </c>
      <c r="J237" s="9">
        <f>IFERROR(VLOOKUP(E237,Inputs!$E$13:$F$36,2,FALSE),0)</f>
        <v>0</v>
      </c>
      <c r="K237" s="9">
        <f>IF(T237=1,(H237+J237+I237)*Calculations!$B$9,(H237+J237+I237)*Calculations!$B$7)</f>
        <v>58.373333333333335</v>
      </c>
      <c r="L237" s="9">
        <f>IFERROR(-VLOOKUP(G237,Inputs!$I$13:$J$46,2,FALSE),0)</f>
        <v>0</v>
      </c>
      <c r="M237" s="9">
        <f t="shared" si="16"/>
        <v>179000</v>
      </c>
      <c r="O237" s="9">
        <f t="shared" si="19"/>
        <v>7874.2400000000089</v>
      </c>
      <c r="S237" s="7">
        <f t="shared" si="17"/>
        <v>45171</v>
      </c>
      <c r="T237" s="9">
        <f>IF(ISNUMBER(S237),IF((IF(S237&lt;Inputs!$C$28,0,IF(S237&gt;Inputs!$C$29,0,1))+IF(S237&lt;Inputs!$C$32,0,IF(S237&gt;Inputs!$C$33,0,1)))&gt;=1,1,0),0)</f>
        <v>0</v>
      </c>
      <c r="V237" s="11"/>
    </row>
    <row r="238" spans="5:22" x14ac:dyDescent="0.25">
      <c r="E238" s="7">
        <f>IF(E237&gt;=Inputs!$C$8,"",E237+1)</f>
        <v>45172</v>
      </c>
      <c r="G238" s="7">
        <f t="shared" si="15"/>
        <v>45172</v>
      </c>
      <c r="H238" s="9">
        <f t="shared" si="18"/>
        <v>179000</v>
      </c>
      <c r="I238" s="9">
        <f>IF(ISNUMBER(G238),MAX(O237,(Calculations!$B$6)),0)</f>
        <v>20000</v>
      </c>
      <c r="J238" s="9">
        <f>IFERROR(VLOOKUP(E238,Inputs!$E$13:$F$36,2,FALSE),0)</f>
        <v>0</v>
      </c>
      <c r="K238" s="9">
        <f>IF(T238=1,(H238+J238+I238)*Calculations!$B$9,(H238+J238+I238)*Calculations!$B$7)</f>
        <v>58.373333333333335</v>
      </c>
      <c r="L238" s="9">
        <f>IFERROR(-VLOOKUP(G238,Inputs!$I$13:$J$46,2,FALSE),0)</f>
        <v>0</v>
      </c>
      <c r="M238" s="9">
        <f t="shared" si="16"/>
        <v>179000</v>
      </c>
      <c r="O238" s="9">
        <f t="shared" si="19"/>
        <v>7932.6133333333419</v>
      </c>
      <c r="S238" s="7">
        <f t="shared" si="17"/>
        <v>45172</v>
      </c>
      <c r="T238" s="9">
        <f>IF(ISNUMBER(S238),IF((IF(S238&lt;Inputs!$C$28,0,IF(S238&gt;Inputs!$C$29,0,1))+IF(S238&lt;Inputs!$C$32,0,IF(S238&gt;Inputs!$C$33,0,1)))&gt;=1,1,0),0)</f>
        <v>0</v>
      </c>
      <c r="V238" s="11"/>
    </row>
    <row r="239" spans="5:22" x14ac:dyDescent="0.25">
      <c r="E239" s="7">
        <f>IF(E238&gt;=Inputs!$C$8,"",E238+1)</f>
        <v>45173</v>
      </c>
      <c r="G239" s="7">
        <f t="shared" si="15"/>
        <v>45173</v>
      </c>
      <c r="H239" s="9">
        <f t="shared" si="18"/>
        <v>179000</v>
      </c>
      <c r="I239" s="9">
        <f>IF(ISNUMBER(G239),MAX(O238,(Calculations!$B$6)),0)</f>
        <v>20000</v>
      </c>
      <c r="J239" s="9">
        <f>IFERROR(VLOOKUP(E239,Inputs!$E$13:$F$36,2,FALSE),0)</f>
        <v>0</v>
      </c>
      <c r="K239" s="9">
        <f>IF(T239=1,(H239+J239+I239)*Calculations!$B$9,(H239+J239+I239)*Calculations!$B$7)</f>
        <v>58.373333333333335</v>
      </c>
      <c r="L239" s="9">
        <f>IFERROR(-VLOOKUP(G239,Inputs!$I$13:$J$46,2,FALSE),0)</f>
        <v>0</v>
      </c>
      <c r="M239" s="9">
        <f t="shared" si="16"/>
        <v>179000</v>
      </c>
      <c r="O239" s="9">
        <f t="shared" si="19"/>
        <v>7990.9866666666749</v>
      </c>
      <c r="S239" s="7">
        <f t="shared" si="17"/>
        <v>45173</v>
      </c>
      <c r="T239" s="9">
        <f>IF(ISNUMBER(S239),IF((IF(S239&lt;Inputs!$C$28,0,IF(S239&gt;Inputs!$C$29,0,1))+IF(S239&lt;Inputs!$C$32,0,IF(S239&gt;Inputs!$C$33,0,1)))&gt;=1,1,0),0)</f>
        <v>0</v>
      </c>
      <c r="V239" s="11"/>
    </row>
    <row r="240" spans="5:22" x14ac:dyDescent="0.25">
      <c r="E240" s="7">
        <f>IF(E239&gt;=Inputs!$C$8,"",E239+1)</f>
        <v>45174</v>
      </c>
      <c r="G240" s="7">
        <f t="shared" si="15"/>
        <v>45174</v>
      </c>
      <c r="H240" s="9">
        <f t="shared" si="18"/>
        <v>179000</v>
      </c>
      <c r="I240" s="9">
        <f>IF(ISNUMBER(G240),MAX(O239,(Calculations!$B$6)),0)</f>
        <v>20000</v>
      </c>
      <c r="J240" s="9">
        <f>IFERROR(VLOOKUP(E240,Inputs!$E$13:$F$36,2,FALSE),0)</f>
        <v>0</v>
      </c>
      <c r="K240" s="9">
        <f>IF(T240=1,(H240+J240+I240)*Calculations!$B$9,(H240+J240+I240)*Calculations!$B$7)</f>
        <v>58.373333333333335</v>
      </c>
      <c r="L240" s="9">
        <f>IFERROR(-VLOOKUP(G240,Inputs!$I$13:$J$46,2,FALSE),0)</f>
        <v>0</v>
      </c>
      <c r="M240" s="9">
        <f t="shared" si="16"/>
        <v>179000</v>
      </c>
      <c r="O240" s="9">
        <f t="shared" si="19"/>
        <v>8049.3600000000079</v>
      </c>
      <c r="S240" s="7">
        <f t="shared" si="17"/>
        <v>45174</v>
      </c>
      <c r="T240" s="9">
        <f>IF(ISNUMBER(S240),IF((IF(S240&lt;Inputs!$C$28,0,IF(S240&gt;Inputs!$C$29,0,1))+IF(S240&lt;Inputs!$C$32,0,IF(S240&gt;Inputs!$C$33,0,1)))&gt;=1,1,0),0)</f>
        <v>0</v>
      </c>
      <c r="V240" s="11"/>
    </row>
    <row r="241" spans="5:22" x14ac:dyDescent="0.25">
      <c r="E241" s="7">
        <f>IF(E240&gt;=Inputs!$C$8,"",E240+1)</f>
        <v>45175</v>
      </c>
      <c r="G241" s="7">
        <f t="shared" si="15"/>
        <v>45175</v>
      </c>
      <c r="H241" s="9">
        <f t="shared" si="18"/>
        <v>179000</v>
      </c>
      <c r="I241" s="9">
        <f>IF(ISNUMBER(G241),MAX(O240,(Calculations!$B$6)),0)</f>
        <v>20000</v>
      </c>
      <c r="J241" s="9">
        <f>IFERROR(VLOOKUP(E241,Inputs!$E$13:$F$36,2,FALSE),0)</f>
        <v>0</v>
      </c>
      <c r="K241" s="9">
        <f>IF(T241=1,(H241+J241+I241)*Calculations!$B$9,(H241+J241+I241)*Calculations!$B$7)</f>
        <v>58.373333333333335</v>
      </c>
      <c r="L241" s="9">
        <f>IFERROR(-VLOOKUP(G241,Inputs!$I$13:$J$46,2,FALSE),0)</f>
        <v>0</v>
      </c>
      <c r="M241" s="9">
        <f t="shared" si="16"/>
        <v>179000</v>
      </c>
      <c r="O241" s="9">
        <f t="shared" si="19"/>
        <v>8107.7333333333409</v>
      </c>
      <c r="S241" s="7">
        <f t="shared" si="17"/>
        <v>45175</v>
      </c>
      <c r="T241" s="9">
        <f>IF(ISNUMBER(S241),IF((IF(S241&lt;Inputs!$C$28,0,IF(S241&gt;Inputs!$C$29,0,1))+IF(S241&lt;Inputs!$C$32,0,IF(S241&gt;Inputs!$C$33,0,1)))&gt;=1,1,0),0)</f>
        <v>0</v>
      </c>
      <c r="V241" s="11"/>
    </row>
    <row r="242" spans="5:22" x14ac:dyDescent="0.25">
      <c r="E242" s="7">
        <f>IF(E241&gt;=Inputs!$C$8,"",E241+1)</f>
        <v>45176</v>
      </c>
      <c r="G242" s="7">
        <f t="shared" si="15"/>
        <v>45176</v>
      </c>
      <c r="H242" s="9">
        <f t="shared" si="18"/>
        <v>179000</v>
      </c>
      <c r="I242" s="9">
        <f>IF(ISNUMBER(G242),MAX(O241,(Calculations!$B$6)),0)</f>
        <v>20000</v>
      </c>
      <c r="J242" s="9">
        <f>IFERROR(VLOOKUP(E242,Inputs!$E$13:$F$36,2,FALSE),0)</f>
        <v>0</v>
      </c>
      <c r="K242" s="9">
        <f>IF(T242=1,(H242+J242+I242)*Calculations!$B$9,(H242+J242+I242)*Calculations!$B$7)</f>
        <v>58.373333333333335</v>
      </c>
      <c r="L242" s="9">
        <f>IFERROR(-VLOOKUP(G242,Inputs!$I$13:$J$46,2,FALSE),0)</f>
        <v>0</v>
      </c>
      <c r="M242" s="9">
        <f t="shared" si="16"/>
        <v>179000</v>
      </c>
      <c r="O242" s="9">
        <f t="shared" si="19"/>
        <v>8166.1066666666738</v>
      </c>
      <c r="S242" s="7">
        <f t="shared" si="17"/>
        <v>45176</v>
      </c>
      <c r="T242" s="9">
        <f>IF(ISNUMBER(S242),IF((IF(S242&lt;Inputs!$C$28,0,IF(S242&gt;Inputs!$C$29,0,1))+IF(S242&lt;Inputs!$C$32,0,IF(S242&gt;Inputs!$C$33,0,1)))&gt;=1,1,0),0)</f>
        <v>0</v>
      </c>
      <c r="V242" s="11"/>
    </row>
    <row r="243" spans="5:22" x14ac:dyDescent="0.25">
      <c r="E243" s="7">
        <f>IF(E242&gt;=Inputs!$C$8,"",E242+1)</f>
        <v>45177</v>
      </c>
      <c r="G243" s="7">
        <f t="shared" si="15"/>
        <v>45177</v>
      </c>
      <c r="H243" s="9">
        <f t="shared" si="18"/>
        <v>179000</v>
      </c>
      <c r="I243" s="9">
        <f>IF(ISNUMBER(G243),MAX(O242,(Calculations!$B$6)),0)</f>
        <v>20000</v>
      </c>
      <c r="J243" s="9">
        <f>IFERROR(VLOOKUP(E243,Inputs!$E$13:$F$36,2,FALSE),0)</f>
        <v>0</v>
      </c>
      <c r="K243" s="9">
        <f>IF(T243=1,(H243+J243+I243)*Calculations!$B$9,(H243+J243+I243)*Calculations!$B$7)</f>
        <v>58.373333333333335</v>
      </c>
      <c r="L243" s="9">
        <f>IFERROR(-VLOOKUP(G243,Inputs!$I$13:$J$46,2,FALSE),0)</f>
        <v>0</v>
      </c>
      <c r="M243" s="9">
        <f t="shared" si="16"/>
        <v>179000</v>
      </c>
      <c r="O243" s="9">
        <f t="shared" si="19"/>
        <v>8224.4800000000068</v>
      </c>
      <c r="S243" s="7">
        <f t="shared" si="17"/>
        <v>45177</v>
      </c>
      <c r="T243" s="9">
        <f>IF(ISNUMBER(S243),IF((IF(S243&lt;Inputs!$C$28,0,IF(S243&gt;Inputs!$C$29,0,1))+IF(S243&lt;Inputs!$C$32,0,IF(S243&gt;Inputs!$C$33,0,1)))&gt;=1,1,0),0)</f>
        <v>0</v>
      </c>
      <c r="V243" s="11"/>
    </row>
    <row r="244" spans="5:22" x14ac:dyDescent="0.25">
      <c r="E244" s="7">
        <f>IF(E243&gt;=Inputs!$C$8,"",E243+1)</f>
        <v>45178</v>
      </c>
      <c r="G244" s="7">
        <f t="shared" si="15"/>
        <v>45178</v>
      </c>
      <c r="H244" s="9">
        <f t="shared" si="18"/>
        <v>179000</v>
      </c>
      <c r="I244" s="9">
        <f>IF(ISNUMBER(G244),MAX(O243,(Calculations!$B$6)),0)</f>
        <v>20000</v>
      </c>
      <c r="J244" s="9">
        <f>IFERROR(VLOOKUP(E244,Inputs!$E$13:$F$36,2,FALSE),0)</f>
        <v>0</v>
      </c>
      <c r="K244" s="9">
        <f>IF(T244=1,(H244+J244+I244)*Calculations!$B$9,(H244+J244+I244)*Calculations!$B$7)</f>
        <v>58.373333333333335</v>
      </c>
      <c r="L244" s="9">
        <f>IFERROR(-VLOOKUP(G244,Inputs!$I$13:$J$46,2,FALSE),0)</f>
        <v>0</v>
      </c>
      <c r="M244" s="9">
        <f t="shared" si="16"/>
        <v>179000</v>
      </c>
      <c r="O244" s="9">
        <f t="shared" si="19"/>
        <v>8282.8533333333398</v>
      </c>
      <c r="S244" s="7">
        <f t="shared" si="17"/>
        <v>45178</v>
      </c>
      <c r="T244" s="9">
        <f>IF(ISNUMBER(S244),IF((IF(S244&lt;Inputs!$C$28,0,IF(S244&gt;Inputs!$C$29,0,1))+IF(S244&lt;Inputs!$C$32,0,IF(S244&gt;Inputs!$C$33,0,1)))&gt;=1,1,0),0)</f>
        <v>0</v>
      </c>
      <c r="V244" s="11"/>
    </row>
    <row r="245" spans="5:22" x14ac:dyDescent="0.25">
      <c r="E245" s="7">
        <f>IF(E244&gt;=Inputs!$C$8,"",E244+1)</f>
        <v>45179</v>
      </c>
      <c r="G245" s="7">
        <f t="shared" si="15"/>
        <v>45179</v>
      </c>
      <c r="H245" s="9">
        <f t="shared" si="18"/>
        <v>179000</v>
      </c>
      <c r="I245" s="9">
        <f>IF(ISNUMBER(G245),MAX(O244,(Calculations!$B$6)),0)</f>
        <v>20000</v>
      </c>
      <c r="J245" s="9">
        <f>IFERROR(VLOOKUP(E245,Inputs!$E$13:$F$36,2,FALSE),0)</f>
        <v>0</v>
      </c>
      <c r="K245" s="9">
        <f>IF(T245=1,(H245+J245+I245)*Calculations!$B$9,(H245+J245+I245)*Calculations!$B$7)</f>
        <v>58.373333333333335</v>
      </c>
      <c r="L245" s="9">
        <f>IFERROR(-VLOOKUP(G245,Inputs!$I$13:$J$46,2,FALSE),0)</f>
        <v>0</v>
      </c>
      <c r="M245" s="9">
        <f t="shared" si="16"/>
        <v>179000</v>
      </c>
      <c r="O245" s="9">
        <f t="shared" si="19"/>
        <v>8341.2266666666728</v>
      </c>
      <c r="S245" s="7">
        <f t="shared" si="17"/>
        <v>45179</v>
      </c>
      <c r="T245" s="9">
        <f>IF(ISNUMBER(S245),IF((IF(S245&lt;Inputs!$C$28,0,IF(S245&gt;Inputs!$C$29,0,1))+IF(S245&lt;Inputs!$C$32,0,IF(S245&gt;Inputs!$C$33,0,1)))&gt;=1,1,0),0)</f>
        <v>0</v>
      </c>
      <c r="V245" s="11"/>
    </row>
    <row r="246" spans="5:22" x14ac:dyDescent="0.25">
      <c r="E246" s="7">
        <f>IF(E245&gt;=Inputs!$C$8,"",E245+1)</f>
        <v>45180</v>
      </c>
      <c r="G246" s="7">
        <f t="shared" si="15"/>
        <v>45180</v>
      </c>
      <c r="H246" s="9">
        <f t="shared" si="18"/>
        <v>179000</v>
      </c>
      <c r="I246" s="9">
        <f>IF(ISNUMBER(G246),MAX(O245,(Calculations!$B$6)),0)</f>
        <v>20000</v>
      </c>
      <c r="J246" s="9">
        <f>IFERROR(VLOOKUP(E246,Inputs!$E$13:$F$36,2,FALSE),0)</f>
        <v>0</v>
      </c>
      <c r="K246" s="9">
        <f>IF(T246=1,(H246+J246+I246)*Calculations!$B$9,(H246+J246+I246)*Calculations!$B$7)</f>
        <v>58.373333333333335</v>
      </c>
      <c r="L246" s="9">
        <f>IFERROR(-VLOOKUP(G246,Inputs!$I$13:$J$46,2,FALSE),0)</f>
        <v>0</v>
      </c>
      <c r="M246" s="9">
        <f t="shared" si="16"/>
        <v>179000</v>
      </c>
      <c r="O246" s="9">
        <f t="shared" si="19"/>
        <v>8399.6000000000058</v>
      </c>
      <c r="S246" s="7">
        <f t="shared" si="17"/>
        <v>45180</v>
      </c>
      <c r="T246" s="9">
        <f>IF(ISNUMBER(S246),IF((IF(S246&lt;Inputs!$C$28,0,IF(S246&gt;Inputs!$C$29,0,1))+IF(S246&lt;Inputs!$C$32,0,IF(S246&gt;Inputs!$C$33,0,1)))&gt;=1,1,0),0)</f>
        <v>0</v>
      </c>
      <c r="V246" s="11"/>
    </row>
    <row r="247" spans="5:22" x14ac:dyDescent="0.25">
      <c r="E247" s="7">
        <f>IF(E246&gt;=Inputs!$C$8,"",E246+1)</f>
        <v>45181</v>
      </c>
      <c r="G247" s="7">
        <f t="shared" si="15"/>
        <v>45181</v>
      </c>
      <c r="H247" s="9">
        <f t="shared" si="18"/>
        <v>179000</v>
      </c>
      <c r="I247" s="9">
        <f>IF(ISNUMBER(G247),MAX(O246,(Calculations!$B$6)),0)</f>
        <v>20000</v>
      </c>
      <c r="J247" s="9">
        <f>IFERROR(VLOOKUP(E247,Inputs!$E$13:$F$36,2,FALSE),0)</f>
        <v>0</v>
      </c>
      <c r="K247" s="9">
        <f>IF(T247=1,(H247+J247+I247)*Calculations!$B$9,(H247+J247+I247)*Calculations!$B$7)</f>
        <v>58.373333333333335</v>
      </c>
      <c r="L247" s="9">
        <f>IFERROR(-VLOOKUP(G247,Inputs!$I$13:$J$46,2,FALSE),0)</f>
        <v>0</v>
      </c>
      <c r="M247" s="9">
        <f t="shared" si="16"/>
        <v>179000</v>
      </c>
      <c r="O247" s="9">
        <f t="shared" si="19"/>
        <v>8457.9733333333388</v>
      </c>
      <c r="S247" s="7">
        <f t="shared" si="17"/>
        <v>45181</v>
      </c>
      <c r="T247" s="9">
        <f>IF(ISNUMBER(S247),IF((IF(S247&lt;Inputs!$C$28,0,IF(S247&gt;Inputs!$C$29,0,1))+IF(S247&lt;Inputs!$C$32,0,IF(S247&gt;Inputs!$C$33,0,1)))&gt;=1,1,0),0)</f>
        <v>0</v>
      </c>
      <c r="V247" s="11"/>
    </row>
    <row r="248" spans="5:22" x14ac:dyDescent="0.25">
      <c r="E248" s="7">
        <f>IF(E247&gt;=Inputs!$C$8,"",E247+1)</f>
        <v>45182</v>
      </c>
      <c r="G248" s="7">
        <f t="shared" si="15"/>
        <v>45182</v>
      </c>
      <c r="H248" s="9">
        <f t="shared" si="18"/>
        <v>179000</v>
      </c>
      <c r="I248" s="9">
        <f>IF(ISNUMBER(G248),MAX(O247,(Calculations!$B$6)),0)</f>
        <v>20000</v>
      </c>
      <c r="J248" s="9">
        <f>IFERROR(VLOOKUP(E248,Inputs!$E$13:$F$36,2,FALSE),0)</f>
        <v>0</v>
      </c>
      <c r="K248" s="9">
        <f>IF(T248=1,(H248+J248+I248)*Calculations!$B$9,(H248+J248+I248)*Calculations!$B$7)</f>
        <v>58.373333333333335</v>
      </c>
      <c r="L248" s="9">
        <f>IFERROR(-VLOOKUP(G248,Inputs!$I$13:$J$46,2,FALSE),0)</f>
        <v>0</v>
      </c>
      <c r="M248" s="9">
        <f t="shared" si="16"/>
        <v>179000</v>
      </c>
      <c r="O248" s="9">
        <f t="shared" si="19"/>
        <v>8516.3466666666718</v>
      </c>
      <c r="S248" s="7">
        <f t="shared" si="17"/>
        <v>45182</v>
      </c>
      <c r="T248" s="9">
        <f>IF(ISNUMBER(S248),IF((IF(S248&lt;Inputs!$C$28,0,IF(S248&gt;Inputs!$C$29,0,1))+IF(S248&lt;Inputs!$C$32,0,IF(S248&gt;Inputs!$C$33,0,1)))&gt;=1,1,0),0)</f>
        <v>0</v>
      </c>
      <c r="V248" s="11"/>
    </row>
    <row r="249" spans="5:22" x14ac:dyDescent="0.25">
      <c r="E249" s="7">
        <f>IF(E248&gt;=Inputs!$C$8,"",E248+1)</f>
        <v>45183</v>
      </c>
      <c r="G249" s="7">
        <f t="shared" si="15"/>
        <v>45183</v>
      </c>
      <c r="H249" s="9">
        <f t="shared" si="18"/>
        <v>179000</v>
      </c>
      <c r="I249" s="9">
        <f>IF(ISNUMBER(G249),MAX(O248,(Calculations!$B$6)),0)</f>
        <v>20000</v>
      </c>
      <c r="J249" s="9">
        <f>IFERROR(VLOOKUP(E249,Inputs!$E$13:$F$36,2,FALSE),0)</f>
        <v>0</v>
      </c>
      <c r="K249" s="9">
        <f>IF(T249=1,(H249+J249+I249)*Calculations!$B$9,(H249+J249+I249)*Calculations!$B$7)</f>
        <v>58.373333333333335</v>
      </c>
      <c r="L249" s="9">
        <f>IFERROR(-VLOOKUP(G249,Inputs!$I$13:$J$46,2,FALSE),0)</f>
        <v>0</v>
      </c>
      <c r="M249" s="9">
        <f t="shared" si="16"/>
        <v>179000</v>
      </c>
      <c r="O249" s="9">
        <f t="shared" si="19"/>
        <v>8574.7200000000048</v>
      </c>
      <c r="S249" s="7">
        <f t="shared" si="17"/>
        <v>45183</v>
      </c>
      <c r="T249" s="9">
        <f>IF(ISNUMBER(S249),IF((IF(S249&lt;Inputs!$C$28,0,IF(S249&gt;Inputs!$C$29,0,1))+IF(S249&lt;Inputs!$C$32,0,IF(S249&gt;Inputs!$C$33,0,1)))&gt;=1,1,0),0)</f>
        <v>0</v>
      </c>
      <c r="V249" s="11"/>
    </row>
    <row r="250" spans="5:22" x14ac:dyDescent="0.25">
      <c r="E250" s="7">
        <f>IF(E249&gt;=Inputs!$C$8,"",E249+1)</f>
        <v>45184</v>
      </c>
      <c r="G250" s="7">
        <f t="shared" si="15"/>
        <v>45184</v>
      </c>
      <c r="H250" s="9">
        <f t="shared" si="18"/>
        <v>179000</v>
      </c>
      <c r="I250" s="9">
        <f>IF(ISNUMBER(G250),MAX(O249,(Calculations!$B$6)),0)</f>
        <v>20000</v>
      </c>
      <c r="J250" s="9">
        <f>IFERROR(VLOOKUP(E250,Inputs!$E$13:$F$36,2,FALSE),0)</f>
        <v>0</v>
      </c>
      <c r="K250" s="9">
        <f>IF(T250=1,(H250+J250+I250)*Calculations!$B$9,(H250+J250+I250)*Calculations!$B$7)</f>
        <v>58.373333333333335</v>
      </c>
      <c r="L250" s="9">
        <f>IFERROR(-VLOOKUP(G250,Inputs!$I$13:$J$46,2,FALSE),0)</f>
        <v>0</v>
      </c>
      <c r="M250" s="9">
        <f t="shared" si="16"/>
        <v>179000</v>
      </c>
      <c r="O250" s="9">
        <f t="shared" si="19"/>
        <v>8633.0933333333378</v>
      </c>
      <c r="S250" s="7">
        <f t="shared" si="17"/>
        <v>45184</v>
      </c>
      <c r="T250" s="9">
        <f>IF(ISNUMBER(S250),IF((IF(S250&lt;Inputs!$C$28,0,IF(S250&gt;Inputs!$C$29,0,1))+IF(S250&lt;Inputs!$C$32,0,IF(S250&gt;Inputs!$C$33,0,1)))&gt;=1,1,0),0)</f>
        <v>0</v>
      </c>
      <c r="V250" s="11"/>
    </row>
    <row r="251" spans="5:22" x14ac:dyDescent="0.25">
      <c r="E251" s="7">
        <f>IF(E250&gt;=Inputs!$C$8,"",E250+1)</f>
        <v>45185</v>
      </c>
      <c r="G251" s="7">
        <f t="shared" si="15"/>
        <v>45185</v>
      </c>
      <c r="H251" s="9">
        <f t="shared" si="18"/>
        <v>179000</v>
      </c>
      <c r="I251" s="9">
        <f>IF(ISNUMBER(G251),MAX(O250,(Calculations!$B$6)),0)</f>
        <v>20000</v>
      </c>
      <c r="J251" s="9">
        <f>IFERROR(VLOOKUP(E251,Inputs!$E$13:$F$36,2,FALSE),0)</f>
        <v>0</v>
      </c>
      <c r="K251" s="9">
        <f>IF(T251=1,(H251+J251+I251)*Calculations!$B$9,(H251+J251+I251)*Calculations!$B$7)</f>
        <v>58.373333333333335</v>
      </c>
      <c r="L251" s="9">
        <f>IFERROR(-VLOOKUP(G251,Inputs!$I$13:$J$46,2,FALSE),0)</f>
        <v>0</v>
      </c>
      <c r="M251" s="9">
        <f t="shared" si="16"/>
        <v>179000</v>
      </c>
      <c r="O251" s="9">
        <f t="shared" si="19"/>
        <v>8691.4666666666708</v>
      </c>
      <c r="S251" s="7">
        <f t="shared" si="17"/>
        <v>45185</v>
      </c>
      <c r="T251" s="9">
        <f>IF(ISNUMBER(S251),IF((IF(S251&lt;Inputs!$C$28,0,IF(S251&gt;Inputs!$C$29,0,1))+IF(S251&lt;Inputs!$C$32,0,IF(S251&gt;Inputs!$C$33,0,1)))&gt;=1,1,0),0)</f>
        <v>0</v>
      </c>
      <c r="V251" s="11"/>
    </row>
    <row r="252" spans="5:22" x14ac:dyDescent="0.25">
      <c r="E252" s="7">
        <f>IF(E251&gt;=Inputs!$C$8,"",E251+1)</f>
        <v>45186</v>
      </c>
      <c r="G252" s="7">
        <f t="shared" si="15"/>
        <v>45186</v>
      </c>
      <c r="H252" s="9">
        <f t="shared" si="18"/>
        <v>179000</v>
      </c>
      <c r="I252" s="9">
        <f>IF(ISNUMBER(G252),MAX(O251,(Calculations!$B$6)),0)</f>
        <v>20000</v>
      </c>
      <c r="J252" s="9">
        <f>IFERROR(VLOOKUP(E252,Inputs!$E$13:$F$36,2,FALSE),0)</f>
        <v>0</v>
      </c>
      <c r="K252" s="9">
        <f>IF(T252=1,(H252+J252+I252)*Calculations!$B$9,(H252+J252+I252)*Calculations!$B$7)</f>
        <v>58.373333333333335</v>
      </c>
      <c r="L252" s="9">
        <f>IFERROR(-VLOOKUP(G252,Inputs!$I$13:$J$46,2,FALSE),0)</f>
        <v>0</v>
      </c>
      <c r="M252" s="9">
        <f t="shared" si="16"/>
        <v>179000</v>
      </c>
      <c r="O252" s="9">
        <f t="shared" si="19"/>
        <v>8749.8400000000038</v>
      </c>
      <c r="S252" s="7">
        <f t="shared" si="17"/>
        <v>45186</v>
      </c>
      <c r="T252" s="9">
        <f>IF(ISNUMBER(S252),IF((IF(S252&lt;Inputs!$C$28,0,IF(S252&gt;Inputs!$C$29,0,1))+IF(S252&lt;Inputs!$C$32,0,IF(S252&gt;Inputs!$C$33,0,1)))&gt;=1,1,0),0)</f>
        <v>0</v>
      </c>
      <c r="V252" s="11"/>
    </row>
    <row r="253" spans="5:22" x14ac:dyDescent="0.25">
      <c r="E253" s="7">
        <f>IF(E252&gt;=Inputs!$C$8,"",E252+1)</f>
        <v>45187</v>
      </c>
      <c r="G253" s="7">
        <f t="shared" si="15"/>
        <v>45187</v>
      </c>
      <c r="H253" s="9">
        <f t="shared" si="18"/>
        <v>179000</v>
      </c>
      <c r="I253" s="9">
        <f>IF(ISNUMBER(G253),MAX(O252,(Calculations!$B$6)),0)</f>
        <v>20000</v>
      </c>
      <c r="J253" s="9">
        <f>IFERROR(VLOOKUP(E253,Inputs!$E$13:$F$36,2,FALSE),0)</f>
        <v>0</v>
      </c>
      <c r="K253" s="9">
        <f>IF(T253=1,(H253+J253+I253)*Calculations!$B$9,(H253+J253+I253)*Calculations!$B$7)</f>
        <v>58.373333333333335</v>
      </c>
      <c r="L253" s="9">
        <f>IFERROR(-VLOOKUP(G253,Inputs!$I$13:$J$46,2,FALSE),0)</f>
        <v>0</v>
      </c>
      <c r="M253" s="9">
        <f t="shared" si="16"/>
        <v>179000</v>
      </c>
      <c r="O253" s="9">
        <f t="shared" si="19"/>
        <v>8808.2133333333368</v>
      </c>
      <c r="S253" s="7">
        <f t="shared" si="17"/>
        <v>45187</v>
      </c>
      <c r="T253" s="9">
        <f>IF(ISNUMBER(S253),IF((IF(S253&lt;Inputs!$C$28,0,IF(S253&gt;Inputs!$C$29,0,1))+IF(S253&lt;Inputs!$C$32,0,IF(S253&gt;Inputs!$C$33,0,1)))&gt;=1,1,0),0)</f>
        <v>0</v>
      </c>
      <c r="V253" s="11"/>
    </row>
    <row r="254" spans="5:22" x14ac:dyDescent="0.25">
      <c r="E254" s="7">
        <f>IF(E253&gt;=Inputs!$C$8,"",E253+1)</f>
        <v>45188</v>
      </c>
      <c r="G254" s="7">
        <f t="shared" si="15"/>
        <v>45188</v>
      </c>
      <c r="H254" s="9">
        <f t="shared" si="18"/>
        <v>179000</v>
      </c>
      <c r="I254" s="9">
        <f>IF(ISNUMBER(G254),MAX(O253,(Calculations!$B$6)),0)</f>
        <v>20000</v>
      </c>
      <c r="J254" s="9">
        <f>IFERROR(VLOOKUP(E254,Inputs!$E$13:$F$36,2,FALSE),0)</f>
        <v>0</v>
      </c>
      <c r="K254" s="9">
        <f>IF(T254=1,(H254+J254+I254)*Calculations!$B$9,(H254+J254+I254)*Calculations!$B$7)</f>
        <v>58.373333333333335</v>
      </c>
      <c r="L254" s="9">
        <f>IFERROR(-VLOOKUP(G254,Inputs!$I$13:$J$46,2,FALSE),0)</f>
        <v>0</v>
      </c>
      <c r="M254" s="9">
        <f t="shared" si="16"/>
        <v>179000</v>
      </c>
      <c r="O254" s="9">
        <f t="shared" si="19"/>
        <v>8866.5866666666698</v>
      </c>
      <c r="S254" s="7">
        <f t="shared" si="17"/>
        <v>45188</v>
      </c>
      <c r="T254" s="9">
        <f>IF(ISNUMBER(S254),IF((IF(S254&lt;Inputs!$C$28,0,IF(S254&gt;Inputs!$C$29,0,1))+IF(S254&lt;Inputs!$C$32,0,IF(S254&gt;Inputs!$C$33,0,1)))&gt;=1,1,0),0)</f>
        <v>0</v>
      </c>
      <c r="V254" s="11"/>
    </row>
    <row r="255" spans="5:22" x14ac:dyDescent="0.25">
      <c r="E255" s="7">
        <f>IF(E254&gt;=Inputs!$C$8,"",E254+1)</f>
        <v>45189</v>
      </c>
      <c r="G255" s="7">
        <f t="shared" si="15"/>
        <v>45189</v>
      </c>
      <c r="H255" s="9">
        <f t="shared" si="18"/>
        <v>179000</v>
      </c>
      <c r="I255" s="9">
        <f>IF(ISNUMBER(G255),MAX(O254,(Calculations!$B$6)),0)</f>
        <v>20000</v>
      </c>
      <c r="J255" s="9">
        <f>IFERROR(VLOOKUP(E255,Inputs!$E$13:$F$36,2,FALSE),0)</f>
        <v>0</v>
      </c>
      <c r="K255" s="9">
        <f>IF(T255=1,(H255+J255+I255)*Calculations!$B$9,(H255+J255+I255)*Calculations!$B$7)</f>
        <v>58.373333333333335</v>
      </c>
      <c r="L255" s="9">
        <f>IFERROR(-VLOOKUP(G255,Inputs!$I$13:$J$46,2,FALSE),0)</f>
        <v>0</v>
      </c>
      <c r="M255" s="9">
        <f t="shared" si="16"/>
        <v>179000</v>
      </c>
      <c r="O255" s="9">
        <f t="shared" si="19"/>
        <v>8924.9600000000028</v>
      </c>
      <c r="S255" s="7">
        <f t="shared" si="17"/>
        <v>45189</v>
      </c>
      <c r="T255" s="9">
        <f>IF(ISNUMBER(S255),IF((IF(S255&lt;Inputs!$C$28,0,IF(S255&gt;Inputs!$C$29,0,1))+IF(S255&lt;Inputs!$C$32,0,IF(S255&gt;Inputs!$C$33,0,1)))&gt;=1,1,0),0)</f>
        <v>0</v>
      </c>
      <c r="V255" s="11"/>
    </row>
    <row r="256" spans="5:22" x14ac:dyDescent="0.25">
      <c r="E256" s="7">
        <f>IF(E255&gt;=Inputs!$C$8,"",E255+1)</f>
        <v>45190</v>
      </c>
      <c r="G256" s="7">
        <f t="shared" si="15"/>
        <v>45190</v>
      </c>
      <c r="H256" s="9">
        <f t="shared" si="18"/>
        <v>179000</v>
      </c>
      <c r="I256" s="9">
        <f>IF(ISNUMBER(G256),MAX(O255,(Calculations!$B$6)),0)</f>
        <v>20000</v>
      </c>
      <c r="J256" s="9">
        <f>IFERROR(VLOOKUP(E256,Inputs!$E$13:$F$36,2,FALSE),0)</f>
        <v>0</v>
      </c>
      <c r="K256" s="9">
        <f>IF(T256=1,(H256+J256+I256)*Calculations!$B$9,(H256+J256+I256)*Calculations!$B$7)</f>
        <v>58.373333333333335</v>
      </c>
      <c r="L256" s="9">
        <f>IFERROR(-VLOOKUP(G256,Inputs!$I$13:$J$46,2,FALSE),0)</f>
        <v>0</v>
      </c>
      <c r="M256" s="9">
        <f t="shared" si="16"/>
        <v>179000</v>
      </c>
      <c r="O256" s="9">
        <f t="shared" si="19"/>
        <v>8983.3333333333358</v>
      </c>
      <c r="S256" s="7">
        <f t="shared" si="17"/>
        <v>45190</v>
      </c>
      <c r="T256" s="9">
        <f>IF(ISNUMBER(S256),IF((IF(S256&lt;Inputs!$C$28,0,IF(S256&gt;Inputs!$C$29,0,1))+IF(S256&lt;Inputs!$C$32,0,IF(S256&gt;Inputs!$C$33,0,1)))&gt;=1,1,0),0)</f>
        <v>0</v>
      </c>
      <c r="V256" s="11"/>
    </row>
    <row r="257" spans="5:22" x14ac:dyDescent="0.25">
      <c r="E257" s="7">
        <f>IF(E256&gt;=Inputs!$C$8,"",E256+1)</f>
        <v>45191</v>
      </c>
      <c r="G257" s="7">
        <f t="shared" si="15"/>
        <v>45191</v>
      </c>
      <c r="H257" s="9">
        <f t="shared" si="18"/>
        <v>179000</v>
      </c>
      <c r="I257" s="9">
        <f>IF(ISNUMBER(G257),MAX(O256,(Calculations!$B$6)),0)</f>
        <v>20000</v>
      </c>
      <c r="J257" s="9">
        <f>IFERROR(VLOOKUP(E257,Inputs!$E$13:$F$36,2,FALSE),0)</f>
        <v>0</v>
      </c>
      <c r="K257" s="9">
        <f>IF(T257=1,(H257+J257+I257)*Calculations!$B$9,(H257+J257+I257)*Calculations!$B$7)</f>
        <v>58.373333333333335</v>
      </c>
      <c r="L257" s="9">
        <f>IFERROR(-VLOOKUP(G257,Inputs!$I$13:$J$46,2,FALSE),0)</f>
        <v>0</v>
      </c>
      <c r="M257" s="9">
        <f t="shared" si="16"/>
        <v>179000</v>
      </c>
      <c r="O257" s="9">
        <f t="shared" si="19"/>
        <v>9041.7066666666688</v>
      </c>
      <c r="S257" s="7">
        <f t="shared" si="17"/>
        <v>45191</v>
      </c>
      <c r="T257" s="9">
        <f>IF(ISNUMBER(S257),IF((IF(S257&lt;Inputs!$C$28,0,IF(S257&gt;Inputs!$C$29,0,1))+IF(S257&lt;Inputs!$C$32,0,IF(S257&gt;Inputs!$C$33,0,1)))&gt;=1,1,0),0)</f>
        <v>0</v>
      </c>
      <c r="V257" s="11"/>
    </row>
    <row r="258" spans="5:22" x14ac:dyDescent="0.25">
      <c r="E258" s="7">
        <f>IF(E257&gt;=Inputs!$C$8,"",E257+1)</f>
        <v>45192</v>
      </c>
      <c r="G258" s="7">
        <f t="shared" si="15"/>
        <v>45192</v>
      </c>
      <c r="H258" s="9">
        <f t="shared" si="18"/>
        <v>179000</v>
      </c>
      <c r="I258" s="9">
        <f>IF(ISNUMBER(G258),MAX(O257,(Calculations!$B$6)),0)</f>
        <v>20000</v>
      </c>
      <c r="J258" s="9">
        <f>IFERROR(VLOOKUP(E258,Inputs!$E$13:$F$36,2,FALSE),0)</f>
        <v>0</v>
      </c>
      <c r="K258" s="9">
        <f>IF(T258=1,(H258+J258+I258)*Calculations!$B$9,(H258+J258+I258)*Calculations!$B$7)</f>
        <v>58.373333333333335</v>
      </c>
      <c r="L258" s="9">
        <f>IFERROR(-VLOOKUP(G258,Inputs!$I$13:$J$46,2,FALSE),0)</f>
        <v>0</v>
      </c>
      <c r="M258" s="9">
        <f t="shared" si="16"/>
        <v>179000</v>
      </c>
      <c r="O258" s="9">
        <f t="shared" si="19"/>
        <v>9100.0800000000017</v>
      </c>
      <c r="S258" s="7">
        <f t="shared" si="17"/>
        <v>45192</v>
      </c>
      <c r="T258" s="9">
        <f>IF(ISNUMBER(S258),IF((IF(S258&lt;Inputs!$C$28,0,IF(S258&gt;Inputs!$C$29,0,1))+IF(S258&lt;Inputs!$C$32,0,IF(S258&gt;Inputs!$C$33,0,1)))&gt;=1,1,0),0)</f>
        <v>0</v>
      </c>
      <c r="V258" s="11"/>
    </row>
    <row r="259" spans="5:22" x14ac:dyDescent="0.25">
      <c r="E259" s="7">
        <f>IF(E258&gt;=Inputs!$C$8,"",E258+1)</f>
        <v>45193</v>
      </c>
      <c r="G259" s="7">
        <f t="shared" si="15"/>
        <v>45193</v>
      </c>
      <c r="H259" s="9">
        <f t="shared" si="18"/>
        <v>179000</v>
      </c>
      <c r="I259" s="9">
        <f>IF(ISNUMBER(G259),MAX(O258,(Calculations!$B$6)),0)</f>
        <v>20000</v>
      </c>
      <c r="J259" s="9">
        <f>IFERROR(VLOOKUP(E259,Inputs!$E$13:$F$36,2,FALSE),0)</f>
        <v>0</v>
      </c>
      <c r="K259" s="9">
        <f>IF(T259=1,(H259+J259+I259)*Calculations!$B$9,(H259+J259+I259)*Calculations!$B$7)</f>
        <v>58.373333333333335</v>
      </c>
      <c r="L259" s="9">
        <f>IFERROR(-VLOOKUP(G259,Inputs!$I$13:$J$46,2,FALSE),0)</f>
        <v>0</v>
      </c>
      <c r="M259" s="9">
        <f t="shared" si="16"/>
        <v>179000</v>
      </c>
      <c r="O259" s="9">
        <f t="shared" si="19"/>
        <v>9158.4533333333347</v>
      </c>
      <c r="S259" s="7">
        <f t="shared" si="17"/>
        <v>45193</v>
      </c>
      <c r="T259" s="9">
        <f>IF(ISNUMBER(S259),IF((IF(S259&lt;Inputs!$C$28,0,IF(S259&gt;Inputs!$C$29,0,1))+IF(S259&lt;Inputs!$C$32,0,IF(S259&gt;Inputs!$C$33,0,1)))&gt;=1,1,0),0)</f>
        <v>0</v>
      </c>
      <c r="V259" s="11"/>
    </row>
    <row r="260" spans="5:22" x14ac:dyDescent="0.25">
      <c r="E260" s="7">
        <f>IF(E259&gt;=Inputs!$C$8,"",E259+1)</f>
        <v>45194</v>
      </c>
      <c r="G260" s="7">
        <f t="shared" si="15"/>
        <v>45194</v>
      </c>
      <c r="H260" s="9">
        <f t="shared" si="18"/>
        <v>179000</v>
      </c>
      <c r="I260" s="9">
        <f>IF(ISNUMBER(G260),MAX(O259,(Calculations!$B$6)),0)</f>
        <v>20000</v>
      </c>
      <c r="J260" s="9">
        <f>IFERROR(VLOOKUP(E260,Inputs!$E$13:$F$36,2,FALSE),0)</f>
        <v>0</v>
      </c>
      <c r="K260" s="9">
        <f>IF(T260=1,(H260+J260+I260)*Calculations!$B$9,(H260+J260+I260)*Calculations!$B$7)</f>
        <v>58.373333333333335</v>
      </c>
      <c r="L260" s="9">
        <f>IFERROR(-VLOOKUP(G260,Inputs!$I$13:$J$46,2,FALSE),0)</f>
        <v>0</v>
      </c>
      <c r="M260" s="9">
        <f t="shared" si="16"/>
        <v>179000</v>
      </c>
      <c r="O260" s="9">
        <f t="shared" si="19"/>
        <v>9216.8266666666677</v>
      </c>
      <c r="S260" s="7">
        <f t="shared" si="17"/>
        <v>45194</v>
      </c>
      <c r="T260" s="9">
        <f>IF(ISNUMBER(S260),IF((IF(S260&lt;Inputs!$C$28,0,IF(S260&gt;Inputs!$C$29,0,1))+IF(S260&lt;Inputs!$C$32,0,IF(S260&gt;Inputs!$C$33,0,1)))&gt;=1,1,0),0)</f>
        <v>0</v>
      </c>
      <c r="V260" s="11"/>
    </row>
    <row r="261" spans="5:22" x14ac:dyDescent="0.25">
      <c r="E261" s="7">
        <f>IF(E260&gt;=Inputs!$C$8,"",E260+1)</f>
        <v>45195</v>
      </c>
      <c r="G261" s="7">
        <f t="shared" si="15"/>
        <v>45195</v>
      </c>
      <c r="H261" s="9">
        <f t="shared" si="18"/>
        <v>179000</v>
      </c>
      <c r="I261" s="9">
        <f>IF(ISNUMBER(G261),MAX(O260,(Calculations!$B$6)),0)</f>
        <v>20000</v>
      </c>
      <c r="J261" s="9">
        <f>IFERROR(VLOOKUP(E261,Inputs!$E$13:$F$36,2,FALSE),0)</f>
        <v>0</v>
      </c>
      <c r="K261" s="9">
        <f>IF(T261=1,(H261+J261+I261)*Calculations!$B$9,(H261+J261+I261)*Calculations!$B$7)</f>
        <v>58.373333333333335</v>
      </c>
      <c r="L261" s="9">
        <f>IFERROR(-VLOOKUP(G261,Inputs!$I$13:$J$46,2,FALSE),0)</f>
        <v>0</v>
      </c>
      <c r="M261" s="9">
        <f t="shared" si="16"/>
        <v>179000</v>
      </c>
      <c r="O261" s="9">
        <f t="shared" si="19"/>
        <v>9275.2000000000007</v>
      </c>
      <c r="S261" s="7">
        <f t="shared" si="17"/>
        <v>45195</v>
      </c>
      <c r="T261" s="9">
        <f>IF(ISNUMBER(S261),IF((IF(S261&lt;Inputs!$C$28,0,IF(S261&gt;Inputs!$C$29,0,1))+IF(S261&lt;Inputs!$C$32,0,IF(S261&gt;Inputs!$C$33,0,1)))&gt;=1,1,0),0)</f>
        <v>0</v>
      </c>
      <c r="V261" s="11"/>
    </row>
    <row r="262" spans="5:22" x14ac:dyDescent="0.25">
      <c r="E262" s="7">
        <f>IF(E261&gt;=Inputs!$C$8,"",E261+1)</f>
        <v>45196</v>
      </c>
      <c r="G262" s="7">
        <f t="shared" si="15"/>
        <v>45196</v>
      </c>
      <c r="H262" s="9">
        <f t="shared" si="18"/>
        <v>179000</v>
      </c>
      <c r="I262" s="9">
        <f>IF(ISNUMBER(G262),MAX(O261,(Calculations!$B$6)),0)</f>
        <v>20000</v>
      </c>
      <c r="J262" s="9">
        <f>IFERROR(VLOOKUP(E262,Inputs!$E$13:$F$36,2,FALSE),0)</f>
        <v>0</v>
      </c>
      <c r="K262" s="9">
        <f>IF(T262=1,(H262+J262+I262)*Calculations!$B$9,(H262+J262+I262)*Calculations!$B$7)</f>
        <v>58.373333333333335</v>
      </c>
      <c r="L262" s="9">
        <f>IFERROR(-VLOOKUP(G262,Inputs!$I$13:$J$46,2,FALSE),0)</f>
        <v>0</v>
      </c>
      <c r="M262" s="9">
        <f t="shared" si="16"/>
        <v>179000</v>
      </c>
      <c r="O262" s="9">
        <f t="shared" si="19"/>
        <v>9333.5733333333337</v>
      </c>
      <c r="S262" s="7">
        <f t="shared" si="17"/>
        <v>45196</v>
      </c>
      <c r="T262" s="9">
        <f>IF(ISNUMBER(S262),IF((IF(S262&lt;Inputs!$C$28,0,IF(S262&gt;Inputs!$C$29,0,1))+IF(S262&lt;Inputs!$C$32,0,IF(S262&gt;Inputs!$C$33,0,1)))&gt;=1,1,0),0)</f>
        <v>0</v>
      </c>
      <c r="V262" s="11"/>
    </row>
    <row r="263" spans="5:22" x14ac:dyDescent="0.25">
      <c r="E263" s="7">
        <f>IF(E262&gt;=Inputs!$C$8,"",E262+1)</f>
        <v>45197</v>
      </c>
      <c r="G263" s="7">
        <f t="shared" ref="G263:G326" si="20">E263</f>
        <v>45197</v>
      </c>
      <c r="H263" s="9">
        <f t="shared" si="18"/>
        <v>179000</v>
      </c>
      <c r="I263" s="9">
        <f>IF(ISNUMBER(G263),MAX(O262,(Calculations!$B$6)),0)</f>
        <v>20000</v>
      </c>
      <c r="J263" s="9">
        <f>IFERROR(VLOOKUP(E263,Inputs!$E$13:$F$36,2,FALSE),0)</f>
        <v>0</v>
      </c>
      <c r="K263" s="9">
        <f>IF(T263=1,(H263+J263+I263)*Calculations!$B$9,(H263+J263+I263)*Calculations!$B$7)</f>
        <v>58.373333333333335</v>
      </c>
      <c r="L263" s="9">
        <f>IFERROR(-VLOOKUP(G263,Inputs!$I$13:$J$46,2,FALSE),0)</f>
        <v>0</v>
      </c>
      <c r="M263" s="9">
        <f t="shared" ref="M263:M326" si="21">H263+J263+L263</f>
        <v>179000</v>
      </c>
      <c r="O263" s="9">
        <f t="shared" si="19"/>
        <v>9391.9466666666667</v>
      </c>
      <c r="S263" s="7">
        <f t="shared" ref="S263:S326" si="22">E263</f>
        <v>45197</v>
      </c>
      <c r="T263" s="9">
        <f>IF(ISNUMBER(S263),IF((IF(S263&lt;Inputs!$C$28,0,IF(S263&gt;Inputs!$C$29,0,1))+IF(S263&lt;Inputs!$C$32,0,IF(S263&gt;Inputs!$C$33,0,1)))&gt;=1,1,0),0)</f>
        <v>0</v>
      </c>
      <c r="V263" s="11"/>
    </row>
    <row r="264" spans="5:22" x14ac:dyDescent="0.25">
      <c r="E264" s="7">
        <f>IF(E263&gt;=Inputs!$C$8,"",E263+1)</f>
        <v>45198</v>
      </c>
      <c r="G264" s="7">
        <f t="shared" si="20"/>
        <v>45198</v>
      </c>
      <c r="H264" s="9">
        <f t="shared" ref="H264:H327" si="23">IF(ISNUMBER(G264),M263,"")</f>
        <v>179000</v>
      </c>
      <c r="I264" s="9">
        <f>IF(ISNUMBER(G264),MAX(O263,(Calculations!$B$6)),0)</f>
        <v>20000</v>
      </c>
      <c r="J264" s="9">
        <f>IFERROR(VLOOKUP(E264,Inputs!$E$13:$F$36,2,FALSE),0)</f>
        <v>0</v>
      </c>
      <c r="K264" s="9">
        <f>IF(T264=1,(H264+J264+I264)*Calculations!$B$9,(H264+J264+I264)*Calculations!$B$7)</f>
        <v>58.373333333333335</v>
      </c>
      <c r="L264" s="9">
        <f>IFERROR(-VLOOKUP(G264,Inputs!$I$13:$J$46,2,FALSE),0)</f>
        <v>0</v>
      </c>
      <c r="M264" s="9">
        <f t="shared" si="21"/>
        <v>179000</v>
      </c>
      <c r="O264" s="9">
        <f t="shared" ref="O264:O327" si="24">IF(ISNUMBER(K264+O263),(K264+O263),"")</f>
        <v>9450.32</v>
      </c>
      <c r="S264" s="7">
        <f t="shared" si="22"/>
        <v>45198</v>
      </c>
      <c r="T264" s="9">
        <f>IF(ISNUMBER(S264),IF((IF(S264&lt;Inputs!$C$28,0,IF(S264&gt;Inputs!$C$29,0,1))+IF(S264&lt;Inputs!$C$32,0,IF(S264&gt;Inputs!$C$33,0,1)))&gt;=1,1,0),0)</f>
        <v>0</v>
      </c>
      <c r="V264" s="11"/>
    </row>
    <row r="265" spans="5:22" x14ac:dyDescent="0.25">
      <c r="E265" s="7">
        <f>IF(E264&gt;=Inputs!$C$8,"",E264+1)</f>
        <v>45199</v>
      </c>
      <c r="G265" s="7">
        <f t="shared" si="20"/>
        <v>45199</v>
      </c>
      <c r="H265" s="9">
        <f t="shared" si="23"/>
        <v>179000</v>
      </c>
      <c r="I265" s="9">
        <f>IF(ISNUMBER(G265),MAX(O264,(Calculations!$B$6)),0)</f>
        <v>20000</v>
      </c>
      <c r="J265" s="9">
        <f>IFERROR(VLOOKUP(E265,Inputs!$E$13:$F$36,2,FALSE),0)</f>
        <v>0</v>
      </c>
      <c r="K265" s="9">
        <f>IF(T265=1,(H265+J265+I265)*Calculations!$B$9,(H265+J265+I265)*Calculations!$B$7)</f>
        <v>58.373333333333335</v>
      </c>
      <c r="L265" s="9">
        <f>IFERROR(-VLOOKUP(G265,Inputs!$I$13:$J$46,2,FALSE),0)</f>
        <v>0</v>
      </c>
      <c r="M265" s="9">
        <f t="shared" si="21"/>
        <v>179000</v>
      </c>
      <c r="O265" s="9">
        <f t="shared" si="24"/>
        <v>9508.6933333333327</v>
      </c>
      <c r="S265" s="7">
        <f t="shared" si="22"/>
        <v>45199</v>
      </c>
      <c r="T265" s="9">
        <f>IF(ISNUMBER(S265),IF((IF(S265&lt;Inputs!$C$28,0,IF(S265&gt;Inputs!$C$29,0,1))+IF(S265&lt;Inputs!$C$32,0,IF(S265&gt;Inputs!$C$33,0,1)))&gt;=1,1,0),0)</f>
        <v>0</v>
      </c>
      <c r="V265" s="11"/>
    </row>
    <row r="266" spans="5:22" x14ac:dyDescent="0.25">
      <c r="E266" s="7">
        <f>IF(E265&gt;=Inputs!$C$8,"",E265+1)</f>
        <v>45200</v>
      </c>
      <c r="G266" s="7">
        <f t="shared" si="20"/>
        <v>45200</v>
      </c>
      <c r="H266" s="9">
        <f t="shared" si="23"/>
        <v>179000</v>
      </c>
      <c r="I266" s="9">
        <f>IF(ISNUMBER(G266),MAX(O265,(Calculations!$B$6)),0)</f>
        <v>20000</v>
      </c>
      <c r="J266" s="9">
        <f>IFERROR(VLOOKUP(E266,Inputs!$E$13:$F$36,2,FALSE),0)</f>
        <v>0</v>
      </c>
      <c r="K266" s="9">
        <f>IF(T266=1,(H266+J266+I266)*Calculations!$B$9,(H266+J266+I266)*Calculations!$B$7)</f>
        <v>58.373333333333335</v>
      </c>
      <c r="L266" s="9">
        <f>IFERROR(-VLOOKUP(G266,Inputs!$I$13:$J$46,2,FALSE),0)</f>
        <v>0</v>
      </c>
      <c r="M266" s="9">
        <f t="shared" si="21"/>
        <v>179000</v>
      </c>
      <c r="O266" s="9">
        <f t="shared" si="24"/>
        <v>9567.0666666666657</v>
      </c>
      <c r="S266" s="7">
        <f t="shared" si="22"/>
        <v>45200</v>
      </c>
      <c r="T266" s="9">
        <f>IF(ISNUMBER(S266),IF((IF(S266&lt;Inputs!$C$28,0,IF(S266&gt;Inputs!$C$29,0,1))+IF(S266&lt;Inputs!$C$32,0,IF(S266&gt;Inputs!$C$33,0,1)))&gt;=1,1,0),0)</f>
        <v>0</v>
      </c>
      <c r="V266" s="11"/>
    </row>
    <row r="267" spans="5:22" x14ac:dyDescent="0.25">
      <c r="E267" s="7">
        <f>IF(E266&gt;=Inputs!$C$8,"",E266+1)</f>
        <v>45201</v>
      </c>
      <c r="G267" s="7">
        <f t="shared" si="20"/>
        <v>45201</v>
      </c>
      <c r="H267" s="9">
        <f t="shared" si="23"/>
        <v>179000</v>
      </c>
      <c r="I267" s="9">
        <f>IF(ISNUMBER(G267),MAX(O266,(Calculations!$B$6)),0)</f>
        <v>20000</v>
      </c>
      <c r="J267" s="9">
        <f>IFERROR(VLOOKUP(E267,Inputs!$E$13:$F$36,2,FALSE),0)</f>
        <v>0</v>
      </c>
      <c r="K267" s="9">
        <f>IF(T267=1,(H267+J267+I267)*Calculations!$B$9,(H267+J267+I267)*Calculations!$B$7)</f>
        <v>58.373333333333335</v>
      </c>
      <c r="L267" s="9">
        <f>IFERROR(-VLOOKUP(G267,Inputs!$I$13:$J$46,2,FALSE),0)</f>
        <v>0</v>
      </c>
      <c r="M267" s="9">
        <f t="shared" si="21"/>
        <v>179000</v>
      </c>
      <c r="O267" s="9">
        <f t="shared" si="24"/>
        <v>9625.4399999999987</v>
      </c>
      <c r="S267" s="7">
        <f t="shared" si="22"/>
        <v>45201</v>
      </c>
      <c r="T267" s="9">
        <f>IF(ISNUMBER(S267),IF((IF(S267&lt;Inputs!$C$28,0,IF(S267&gt;Inputs!$C$29,0,1))+IF(S267&lt;Inputs!$C$32,0,IF(S267&gt;Inputs!$C$33,0,1)))&gt;=1,1,0),0)</f>
        <v>0</v>
      </c>
      <c r="V267" s="11"/>
    </row>
    <row r="268" spans="5:22" x14ac:dyDescent="0.25">
      <c r="E268" s="7">
        <f>IF(E267&gt;=Inputs!$C$8,"",E267+1)</f>
        <v>45202</v>
      </c>
      <c r="G268" s="7">
        <f t="shared" si="20"/>
        <v>45202</v>
      </c>
      <c r="H268" s="9">
        <f t="shared" si="23"/>
        <v>179000</v>
      </c>
      <c r="I268" s="9">
        <f>IF(ISNUMBER(G268),MAX(O267,(Calculations!$B$6)),0)</f>
        <v>20000</v>
      </c>
      <c r="J268" s="9">
        <f>IFERROR(VLOOKUP(E268,Inputs!$E$13:$F$36,2,FALSE),0)</f>
        <v>0</v>
      </c>
      <c r="K268" s="9">
        <f>IF(T268=1,(H268+J268+I268)*Calculations!$B$9,(H268+J268+I268)*Calculations!$B$7)</f>
        <v>58.373333333333335</v>
      </c>
      <c r="L268" s="9">
        <f>IFERROR(-VLOOKUP(G268,Inputs!$I$13:$J$46,2,FALSE),0)</f>
        <v>0</v>
      </c>
      <c r="M268" s="9">
        <f t="shared" si="21"/>
        <v>179000</v>
      </c>
      <c r="O268" s="9">
        <f t="shared" si="24"/>
        <v>9683.8133333333317</v>
      </c>
      <c r="S268" s="7">
        <f t="shared" si="22"/>
        <v>45202</v>
      </c>
      <c r="T268" s="9">
        <f>IF(ISNUMBER(S268),IF((IF(S268&lt;Inputs!$C$28,0,IF(S268&gt;Inputs!$C$29,0,1))+IF(S268&lt;Inputs!$C$32,0,IF(S268&gt;Inputs!$C$33,0,1)))&gt;=1,1,0),0)</f>
        <v>0</v>
      </c>
      <c r="V268" s="11"/>
    </row>
    <row r="269" spans="5:22" x14ac:dyDescent="0.25">
      <c r="E269" s="7">
        <f>IF(E268&gt;=Inputs!$C$8,"",E268+1)</f>
        <v>45203</v>
      </c>
      <c r="G269" s="7">
        <f t="shared" si="20"/>
        <v>45203</v>
      </c>
      <c r="H269" s="9">
        <f t="shared" si="23"/>
        <v>179000</v>
      </c>
      <c r="I269" s="9">
        <f>IF(ISNUMBER(G269),MAX(O268,(Calculations!$B$6)),0)</f>
        <v>20000</v>
      </c>
      <c r="J269" s="9">
        <f>IFERROR(VLOOKUP(E269,Inputs!$E$13:$F$36,2,FALSE),0)</f>
        <v>0</v>
      </c>
      <c r="K269" s="9">
        <f>IF(T269=1,(H269+J269+I269)*Calculations!$B$9,(H269+J269+I269)*Calculations!$B$7)</f>
        <v>58.373333333333335</v>
      </c>
      <c r="L269" s="9">
        <f>IFERROR(-VLOOKUP(G269,Inputs!$I$13:$J$46,2,FALSE),0)</f>
        <v>0</v>
      </c>
      <c r="M269" s="9">
        <f t="shared" si="21"/>
        <v>179000</v>
      </c>
      <c r="O269" s="9">
        <f t="shared" si="24"/>
        <v>9742.1866666666647</v>
      </c>
      <c r="S269" s="7">
        <f t="shared" si="22"/>
        <v>45203</v>
      </c>
      <c r="T269" s="9">
        <f>IF(ISNUMBER(S269),IF((IF(S269&lt;Inputs!$C$28,0,IF(S269&gt;Inputs!$C$29,0,1))+IF(S269&lt;Inputs!$C$32,0,IF(S269&gt;Inputs!$C$33,0,1)))&gt;=1,1,0),0)</f>
        <v>0</v>
      </c>
      <c r="V269" s="11"/>
    </row>
    <row r="270" spans="5:22" x14ac:dyDescent="0.25">
      <c r="E270" s="7">
        <f>IF(E269&gt;=Inputs!$C$8,"",E269+1)</f>
        <v>45204</v>
      </c>
      <c r="G270" s="7">
        <f t="shared" si="20"/>
        <v>45204</v>
      </c>
      <c r="H270" s="9">
        <f t="shared" si="23"/>
        <v>179000</v>
      </c>
      <c r="I270" s="9">
        <f>IF(ISNUMBER(G270),MAX(O269,(Calculations!$B$6)),0)</f>
        <v>20000</v>
      </c>
      <c r="J270" s="9">
        <f>IFERROR(VLOOKUP(E270,Inputs!$E$13:$F$36,2,FALSE),0)</f>
        <v>0</v>
      </c>
      <c r="K270" s="9">
        <f>IF(T270=1,(H270+J270+I270)*Calculations!$B$9,(H270+J270+I270)*Calculations!$B$7)</f>
        <v>58.373333333333335</v>
      </c>
      <c r="L270" s="9">
        <f>IFERROR(-VLOOKUP(G270,Inputs!$I$13:$J$46,2,FALSE),0)</f>
        <v>0</v>
      </c>
      <c r="M270" s="9">
        <f t="shared" si="21"/>
        <v>179000</v>
      </c>
      <c r="O270" s="9">
        <f t="shared" si="24"/>
        <v>9800.5599999999977</v>
      </c>
      <c r="S270" s="7">
        <f t="shared" si="22"/>
        <v>45204</v>
      </c>
      <c r="T270" s="9">
        <f>IF(ISNUMBER(S270),IF((IF(S270&lt;Inputs!$C$28,0,IF(S270&gt;Inputs!$C$29,0,1))+IF(S270&lt;Inputs!$C$32,0,IF(S270&gt;Inputs!$C$33,0,1)))&gt;=1,1,0),0)</f>
        <v>0</v>
      </c>
      <c r="V270" s="11"/>
    </row>
    <row r="271" spans="5:22" x14ac:dyDescent="0.25">
      <c r="E271" s="7">
        <f>IF(E270&gt;=Inputs!$C$8,"",E270+1)</f>
        <v>45205</v>
      </c>
      <c r="G271" s="7">
        <f t="shared" si="20"/>
        <v>45205</v>
      </c>
      <c r="H271" s="9">
        <f t="shared" si="23"/>
        <v>179000</v>
      </c>
      <c r="I271" s="9">
        <f>IF(ISNUMBER(G271),MAX(O270,(Calculations!$B$6)),0)</f>
        <v>20000</v>
      </c>
      <c r="J271" s="9">
        <f>IFERROR(VLOOKUP(E271,Inputs!$E$13:$F$36,2,FALSE),0)</f>
        <v>25000</v>
      </c>
      <c r="K271" s="9">
        <f>IF(T271=1,(H271+J271+I271)*Calculations!$B$9,(H271+J271+I271)*Calculations!$B$7)</f>
        <v>65.706666666666663</v>
      </c>
      <c r="L271" s="9">
        <f>IFERROR(-VLOOKUP(G271,Inputs!$I$13:$J$46,2,FALSE),0)</f>
        <v>0</v>
      </c>
      <c r="M271" s="9">
        <f t="shared" si="21"/>
        <v>204000</v>
      </c>
      <c r="O271" s="9">
        <f t="shared" si="24"/>
        <v>9866.2666666666646</v>
      </c>
      <c r="S271" s="7">
        <f t="shared" si="22"/>
        <v>45205</v>
      </c>
      <c r="T271" s="9">
        <f>IF(ISNUMBER(S271),IF((IF(S271&lt;Inputs!$C$28,0,IF(S271&gt;Inputs!$C$29,0,1))+IF(S271&lt;Inputs!$C$32,0,IF(S271&gt;Inputs!$C$33,0,1)))&gt;=1,1,0),0)</f>
        <v>0</v>
      </c>
      <c r="V271" s="11"/>
    </row>
    <row r="272" spans="5:22" x14ac:dyDescent="0.25">
      <c r="E272" s="7">
        <f>IF(E271&gt;=Inputs!$C$8,"",E271+1)</f>
        <v>45206</v>
      </c>
      <c r="G272" s="7">
        <f t="shared" si="20"/>
        <v>45206</v>
      </c>
      <c r="H272" s="9">
        <f t="shared" si="23"/>
        <v>204000</v>
      </c>
      <c r="I272" s="9">
        <f>IF(ISNUMBER(G272),MAX(O271,(Calculations!$B$6)),0)</f>
        <v>20000</v>
      </c>
      <c r="J272" s="9">
        <f>IFERROR(VLOOKUP(E272,Inputs!$E$13:$F$36,2,FALSE),0)</f>
        <v>0</v>
      </c>
      <c r="K272" s="9">
        <f>IF(T272=1,(H272+J272+I272)*Calculations!$B$9,(H272+J272+I272)*Calculations!$B$7)</f>
        <v>65.706666666666663</v>
      </c>
      <c r="L272" s="9">
        <f>IFERROR(-VLOOKUP(G272,Inputs!$I$13:$J$46,2,FALSE),0)</f>
        <v>0</v>
      </c>
      <c r="M272" s="9">
        <f t="shared" si="21"/>
        <v>204000</v>
      </c>
      <c r="O272" s="9">
        <f t="shared" si="24"/>
        <v>9931.9733333333315</v>
      </c>
      <c r="S272" s="7">
        <f t="shared" si="22"/>
        <v>45206</v>
      </c>
      <c r="T272" s="9">
        <f>IF(ISNUMBER(S272),IF((IF(S272&lt;Inputs!$C$28,0,IF(S272&gt;Inputs!$C$29,0,1))+IF(S272&lt;Inputs!$C$32,0,IF(S272&gt;Inputs!$C$33,0,1)))&gt;=1,1,0),0)</f>
        <v>0</v>
      </c>
      <c r="V272" s="11"/>
    </row>
    <row r="273" spans="5:22" x14ac:dyDescent="0.25">
      <c r="E273" s="7">
        <f>IF(E272&gt;=Inputs!$C$8,"",E272+1)</f>
        <v>45207</v>
      </c>
      <c r="G273" s="7">
        <f t="shared" si="20"/>
        <v>45207</v>
      </c>
      <c r="H273" s="9">
        <f t="shared" si="23"/>
        <v>204000</v>
      </c>
      <c r="I273" s="9">
        <f>IF(ISNUMBER(G273),MAX(O272,(Calculations!$B$6)),0)</f>
        <v>20000</v>
      </c>
      <c r="J273" s="9">
        <f>IFERROR(VLOOKUP(E273,Inputs!$E$13:$F$36,2,FALSE),0)</f>
        <v>0</v>
      </c>
      <c r="K273" s="9">
        <f>IF(T273=1,(H273+J273+I273)*Calculations!$B$9,(H273+J273+I273)*Calculations!$B$7)</f>
        <v>65.706666666666663</v>
      </c>
      <c r="L273" s="9">
        <f>IFERROR(-VLOOKUP(G273,Inputs!$I$13:$J$46,2,FALSE),0)</f>
        <v>0</v>
      </c>
      <c r="M273" s="9">
        <f t="shared" si="21"/>
        <v>204000</v>
      </c>
      <c r="O273" s="9">
        <f t="shared" si="24"/>
        <v>9997.6799999999985</v>
      </c>
      <c r="S273" s="7">
        <f t="shared" si="22"/>
        <v>45207</v>
      </c>
      <c r="T273" s="9">
        <f>IF(ISNUMBER(S273),IF((IF(S273&lt;Inputs!$C$28,0,IF(S273&gt;Inputs!$C$29,0,1))+IF(S273&lt;Inputs!$C$32,0,IF(S273&gt;Inputs!$C$33,0,1)))&gt;=1,1,0),0)</f>
        <v>0</v>
      </c>
      <c r="V273" s="11"/>
    </row>
    <row r="274" spans="5:22" x14ac:dyDescent="0.25">
      <c r="E274" s="7">
        <f>IF(E273&gt;=Inputs!$C$8,"",E273+1)</f>
        <v>45208</v>
      </c>
      <c r="G274" s="7">
        <f t="shared" si="20"/>
        <v>45208</v>
      </c>
      <c r="H274" s="9">
        <f t="shared" si="23"/>
        <v>204000</v>
      </c>
      <c r="I274" s="9">
        <f>IF(ISNUMBER(G274),MAX(O273,(Calculations!$B$6)),0)</f>
        <v>20000</v>
      </c>
      <c r="J274" s="9">
        <f>IFERROR(VLOOKUP(E274,Inputs!$E$13:$F$36,2,FALSE),0)</f>
        <v>0</v>
      </c>
      <c r="K274" s="9">
        <f>IF(T274=1,(H274+J274+I274)*Calculations!$B$9,(H274+J274+I274)*Calculations!$B$7)</f>
        <v>65.706666666666663</v>
      </c>
      <c r="L274" s="9">
        <f>IFERROR(-VLOOKUP(G274,Inputs!$I$13:$J$46,2,FALSE),0)</f>
        <v>0</v>
      </c>
      <c r="M274" s="9">
        <f t="shared" si="21"/>
        <v>204000</v>
      </c>
      <c r="O274" s="9">
        <f t="shared" si="24"/>
        <v>10063.386666666665</v>
      </c>
      <c r="S274" s="7">
        <f t="shared" si="22"/>
        <v>45208</v>
      </c>
      <c r="T274" s="9">
        <f>IF(ISNUMBER(S274),IF((IF(S274&lt;Inputs!$C$28,0,IF(S274&gt;Inputs!$C$29,0,1))+IF(S274&lt;Inputs!$C$32,0,IF(S274&gt;Inputs!$C$33,0,1)))&gt;=1,1,0),0)</f>
        <v>0</v>
      </c>
      <c r="V274" s="11"/>
    </row>
    <row r="275" spans="5:22" x14ac:dyDescent="0.25">
      <c r="E275" s="7">
        <f>IF(E274&gt;=Inputs!$C$8,"",E274+1)</f>
        <v>45209</v>
      </c>
      <c r="G275" s="7">
        <f t="shared" si="20"/>
        <v>45209</v>
      </c>
      <c r="H275" s="9">
        <f t="shared" si="23"/>
        <v>204000</v>
      </c>
      <c r="I275" s="9">
        <f>IF(ISNUMBER(G275),MAX(O274,(Calculations!$B$6)),0)</f>
        <v>20000</v>
      </c>
      <c r="J275" s="9">
        <f>IFERROR(VLOOKUP(E275,Inputs!$E$13:$F$36,2,FALSE),0)</f>
        <v>0</v>
      </c>
      <c r="K275" s="9">
        <f>IF(T275=1,(H275+J275+I275)*Calculations!$B$9,(H275+J275+I275)*Calculations!$B$7)</f>
        <v>65.706666666666663</v>
      </c>
      <c r="L275" s="9">
        <f>IFERROR(-VLOOKUP(G275,Inputs!$I$13:$J$46,2,FALSE),0)</f>
        <v>0</v>
      </c>
      <c r="M275" s="9">
        <f t="shared" si="21"/>
        <v>204000</v>
      </c>
      <c r="O275" s="9">
        <f t="shared" si="24"/>
        <v>10129.093333333332</v>
      </c>
      <c r="S275" s="7">
        <f t="shared" si="22"/>
        <v>45209</v>
      </c>
      <c r="T275" s="9">
        <f>IF(ISNUMBER(S275),IF((IF(S275&lt;Inputs!$C$28,0,IF(S275&gt;Inputs!$C$29,0,1))+IF(S275&lt;Inputs!$C$32,0,IF(S275&gt;Inputs!$C$33,0,1)))&gt;=1,1,0),0)</f>
        <v>0</v>
      </c>
      <c r="V275" s="11"/>
    </row>
    <row r="276" spans="5:22" x14ac:dyDescent="0.25">
      <c r="E276" s="7">
        <f>IF(E275&gt;=Inputs!$C$8,"",E275+1)</f>
        <v>45210</v>
      </c>
      <c r="G276" s="7">
        <f t="shared" si="20"/>
        <v>45210</v>
      </c>
      <c r="H276" s="9">
        <f t="shared" si="23"/>
        <v>204000</v>
      </c>
      <c r="I276" s="9">
        <f>IF(ISNUMBER(G276),MAX(O275,(Calculations!$B$6)),0)</f>
        <v>20000</v>
      </c>
      <c r="J276" s="9">
        <f>IFERROR(VLOOKUP(E276,Inputs!$E$13:$F$36,2,FALSE),0)</f>
        <v>0</v>
      </c>
      <c r="K276" s="9">
        <f>IF(T276=1,(H276+J276+I276)*Calculations!$B$9,(H276+J276+I276)*Calculations!$B$7)</f>
        <v>65.706666666666663</v>
      </c>
      <c r="L276" s="9">
        <f>IFERROR(-VLOOKUP(G276,Inputs!$I$13:$J$46,2,FALSE),0)</f>
        <v>0</v>
      </c>
      <c r="M276" s="9">
        <f t="shared" si="21"/>
        <v>204000</v>
      </c>
      <c r="O276" s="9">
        <f t="shared" si="24"/>
        <v>10194.799999999999</v>
      </c>
      <c r="S276" s="7">
        <f t="shared" si="22"/>
        <v>45210</v>
      </c>
      <c r="T276" s="9">
        <f>IF(ISNUMBER(S276),IF((IF(S276&lt;Inputs!$C$28,0,IF(S276&gt;Inputs!$C$29,0,1))+IF(S276&lt;Inputs!$C$32,0,IF(S276&gt;Inputs!$C$33,0,1)))&gt;=1,1,0),0)</f>
        <v>0</v>
      </c>
      <c r="V276" s="11"/>
    </row>
    <row r="277" spans="5:22" x14ac:dyDescent="0.25">
      <c r="E277" s="7">
        <f>IF(E276&gt;=Inputs!$C$8,"",E276+1)</f>
        <v>45211</v>
      </c>
      <c r="G277" s="7">
        <f t="shared" si="20"/>
        <v>45211</v>
      </c>
      <c r="H277" s="9">
        <f t="shared" si="23"/>
        <v>204000</v>
      </c>
      <c r="I277" s="9">
        <f>IF(ISNUMBER(G277),MAX(O276,(Calculations!$B$6)),0)</f>
        <v>20000</v>
      </c>
      <c r="J277" s="9">
        <f>IFERROR(VLOOKUP(E277,Inputs!$E$13:$F$36,2,FALSE),0)</f>
        <v>0</v>
      </c>
      <c r="K277" s="9">
        <f>IF(T277=1,(H277+J277+I277)*Calculations!$B$9,(H277+J277+I277)*Calculations!$B$7)</f>
        <v>65.706666666666663</v>
      </c>
      <c r="L277" s="9">
        <f>IFERROR(-VLOOKUP(G277,Inputs!$I$13:$J$46,2,FALSE),0)</f>
        <v>0</v>
      </c>
      <c r="M277" s="9">
        <f t="shared" si="21"/>
        <v>204000</v>
      </c>
      <c r="O277" s="9">
        <f t="shared" si="24"/>
        <v>10260.506666666666</v>
      </c>
      <c r="S277" s="7">
        <f t="shared" si="22"/>
        <v>45211</v>
      </c>
      <c r="T277" s="9">
        <f>IF(ISNUMBER(S277),IF((IF(S277&lt;Inputs!$C$28,0,IF(S277&gt;Inputs!$C$29,0,1))+IF(S277&lt;Inputs!$C$32,0,IF(S277&gt;Inputs!$C$33,0,1)))&gt;=1,1,0),0)</f>
        <v>0</v>
      </c>
      <c r="V277" s="11"/>
    </row>
    <row r="278" spans="5:22" x14ac:dyDescent="0.25">
      <c r="E278" s="7">
        <f>IF(E277&gt;=Inputs!$C$8,"",E277+1)</f>
        <v>45212</v>
      </c>
      <c r="G278" s="7">
        <f t="shared" si="20"/>
        <v>45212</v>
      </c>
      <c r="H278" s="9">
        <f t="shared" si="23"/>
        <v>204000</v>
      </c>
      <c r="I278" s="9">
        <f>IF(ISNUMBER(G278),MAX(O277,(Calculations!$B$6)),0)</f>
        <v>20000</v>
      </c>
      <c r="J278" s="9">
        <f>IFERROR(VLOOKUP(E278,Inputs!$E$13:$F$36,2,FALSE),0)</f>
        <v>0</v>
      </c>
      <c r="K278" s="9">
        <f>IF(T278=1,(H278+J278+I278)*Calculations!$B$9,(H278+J278+I278)*Calculations!$B$7)</f>
        <v>65.706666666666663</v>
      </c>
      <c r="L278" s="9">
        <f>IFERROR(-VLOOKUP(G278,Inputs!$I$13:$J$46,2,FALSE),0)</f>
        <v>0</v>
      </c>
      <c r="M278" s="9">
        <f t="shared" si="21"/>
        <v>204000</v>
      </c>
      <c r="O278" s="9">
        <f t="shared" si="24"/>
        <v>10326.213333333333</v>
      </c>
      <c r="S278" s="7">
        <f t="shared" si="22"/>
        <v>45212</v>
      </c>
      <c r="T278" s="9">
        <f>IF(ISNUMBER(S278),IF((IF(S278&lt;Inputs!$C$28,0,IF(S278&gt;Inputs!$C$29,0,1))+IF(S278&lt;Inputs!$C$32,0,IF(S278&gt;Inputs!$C$33,0,1)))&gt;=1,1,0),0)</f>
        <v>0</v>
      </c>
      <c r="V278" s="11"/>
    </row>
    <row r="279" spans="5:22" x14ac:dyDescent="0.25">
      <c r="E279" s="7">
        <f>IF(E278&gt;=Inputs!$C$8,"",E278+1)</f>
        <v>45213</v>
      </c>
      <c r="G279" s="7">
        <f t="shared" si="20"/>
        <v>45213</v>
      </c>
      <c r="H279" s="9">
        <f t="shared" si="23"/>
        <v>204000</v>
      </c>
      <c r="I279" s="9">
        <f>IF(ISNUMBER(G279),MAX(O278,(Calculations!$B$6)),0)</f>
        <v>20000</v>
      </c>
      <c r="J279" s="9">
        <f>IFERROR(VLOOKUP(E279,Inputs!$E$13:$F$36,2,FALSE),0)</f>
        <v>0</v>
      </c>
      <c r="K279" s="9">
        <f>IF(T279=1,(H279+J279+I279)*Calculations!$B$9,(H279+J279+I279)*Calculations!$B$7)</f>
        <v>65.706666666666663</v>
      </c>
      <c r="L279" s="9">
        <f>IFERROR(-VLOOKUP(G279,Inputs!$I$13:$J$46,2,FALSE),0)</f>
        <v>0</v>
      </c>
      <c r="M279" s="9">
        <f t="shared" si="21"/>
        <v>204000</v>
      </c>
      <c r="O279" s="9">
        <f t="shared" si="24"/>
        <v>10391.92</v>
      </c>
      <c r="S279" s="7">
        <f t="shared" si="22"/>
        <v>45213</v>
      </c>
      <c r="T279" s="9">
        <f>IF(ISNUMBER(S279),IF((IF(S279&lt;Inputs!$C$28,0,IF(S279&gt;Inputs!$C$29,0,1))+IF(S279&lt;Inputs!$C$32,0,IF(S279&gt;Inputs!$C$33,0,1)))&gt;=1,1,0),0)</f>
        <v>0</v>
      </c>
      <c r="V279" s="11"/>
    </row>
    <row r="280" spans="5:22" x14ac:dyDescent="0.25">
      <c r="E280" s="7">
        <f>IF(E279&gt;=Inputs!$C$8,"",E279+1)</f>
        <v>45214</v>
      </c>
      <c r="G280" s="7">
        <f t="shared" si="20"/>
        <v>45214</v>
      </c>
      <c r="H280" s="9">
        <f t="shared" si="23"/>
        <v>204000</v>
      </c>
      <c r="I280" s="9">
        <f>IF(ISNUMBER(G280),MAX(O279,(Calculations!$B$6)),0)</f>
        <v>20000</v>
      </c>
      <c r="J280" s="9">
        <f>IFERROR(VLOOKUP(E280,Inputs!$E$13:$F$36,2,FALSE),0)</f>
        <v>0</v>
      </c>
      <c r="K280" s="9">
        <f>IF(T280=1,(H280+J280+I280)*Calculations!$B$9,(H280+J280+I280)*Calculations!$B$7)</f>
        <v>65.706666666666663</v>
      </c>
      <c r="L280" s="9">
        <f>IFERROR(-VLOOKUP(G280,Inputs!$I$13:$J$46,2,FALSE),0)</f>
        <v>0</v>
      </c>
      <c r="M280" s="9">
        <f t="shared" si="21"/>
        <v>204000</v>
      </c>
      <c r="O280" s="9">
        <f t="shared" si="24"/>
        <v>10457.626666666667</v>
      </c>
      <c r="S280" s="7">
        <f t="shared" si="22"/>
        <v>45214</v>
      </c>
      <c r="T280" s="9">
        <f>IF(ISNUMBER(S280),IF((IF(S280&lt;Inputs!$C$28,0,IF(S280&gt;Inputs!$C$29,0,1))+IF(S280&lt;Inputs!$C$32,0,IF(S280&gt;Inputs!$C$33,0,1)))&gt;=1,1,0),0)</f>
        <v>0</v>
      </c>
      <c r="V280" s="11"/>
    </row>
    <row r="281" spans="5:22" x14ac:dyDescent="0.25">
      <c r="E281" s="7">
        <f>IF(E280&gt;=Inputs!$C$8,"",E280+1)</f>
        <v>45215</v>
      </c>
      <c r="G281" s="7">
        <f t="shared" si="20"/>
        <v>45215</v>
      </c>
      <c r="H281" s="9">
        <f t="shared" si="23"/>
        <v>204000</v>
      </c>
      <c r="I281" s="9">
        <f>IF(ISNUMBER(G281),MAX(O280,(Calculations!$B$6)),0)</f>
        <v>20000</v>
      </c>
      <c r="J281" s="9">
        <f>IFERROR(VLOOKUP(E281,Inputs!$E$13:$F$36,2,FALSE),0)</f>
        <v>0</v>
      </c>
      <c r="K281" s="9">
        <f>IF(T281=1,(H281+J281+I281)*Calculations!$B$9,(H281+J281+I281)*Calculations!$B$7)</f>
        <v>65.706666666666663</v>
      </c>
      <c r="L281" s="9">
        <f>IFERROR(-VLOOKUP(G281,Inputs!$I$13:$J$46,2,FALSE),0)</f>
        <v>0</v>
      </c>
      <c r="M281" s="9">
        <f t="shared" si="21"/>
        <v>204000</v>
      </c>
      <c r="O281" s="9">
        <f t="shared" si="24"/>
        <v>10523.333333333334</v>
      </c>
      <c r="S281" s="7">
        <f t="shared" si="22"/>
        <v>45215</v>
      </c>
      <c r="T281" s="9">
        <f>IF(ISNUMBER(S281),IF((IF(S281&lt;Inputs!$C$28,0,IF(S281&gt;Inputs!$C$29,0,1))+IF(S281&lt;Inputs!$C$32,0,IF(S281&gt;Inputs!$C$33,0,1)))&gt;=1,1,0),0)</f>
        <v>0</v>
      </c>
      <c r="V281" s="11"/>
    </row>
    <row r="282" spans="5:22" x14ac:dyDescent="0.25">
      <c r="E282" s="7">
        <f>IF(E281&gt;=Inputs!$C$8,"",E281+1)</f>
        <v>45216</v>
      </c>
      <c r="G282" s="7">
        <f t="shared" si="20"/>
        <v>45216</v>
      </c>
      <c r="H282" s="9">
        <f t="shared" si="23"/>
        <v>204000</v>
      </c>
      <c r="I282" s="9">
        <f>IF(ISNUMBER(G282),MAX(O281,(Calculations!$B$6)),0)</f>
        <v>20000</v>
      </c>
      <c r="J282" s="9">
        <f>IFERROR(VLOOKUP(E282,Inputs!$E$13:$F$36,2,FALSE),0)</f>
        <v>0</v>
      </c>
      <c r="K282" s="9">
        <f>IF(T282=1,(H282+J282+I282)*Calculations!$B$9,(H282+J282+I282)*Calculations!$B$7)</f>
        <v>65.706666666666663</v>
      </c>
      <c r="L282" s="9">
        <f>IFERROR(-VLOOKUP(G282,Inputs!$I$13:$J$46,2,FALSE),0)</f>
        <v>0</v>
      </c>
      <c r="M282" s="9">
        <f t="shared" si="21"/>
        <v>204000</v>
      </c>
      <c r="O282" s="9">
        <f t="shared" si="24"/>
        <v>10589.04</v>
      </c>
      <c r="S282" s="7">
        <f t="shared" si="22"/>
        <v>45216</v>
      </c>
      <c r="T282" s="9">
        <f>IF(ISNUMBER(S282),IF((IF(S282&lt;Inputs!$C$28,0,IF(S282&gt;Inputs!$C$29,0,1))+IF(S282&lt;Inputs!$C$32,0,IF(S282&gt;Inputs!$C$33,0,1)))&gt;=1,1,0),0)</f>
        <v>0</v>
      </c>
      <c r="V282" s="11"/>
    </row>
    <row r="283" spans="5:22" x14ac:dyDescent="0.25">
      <c r="E283" s="7">
        <f>IF(E282&gt;=Inputs!$C$8,"",E282+1)</f>
        <v>45217</v>
      </c>
      <c r="G283" s="7">
        <f t="shared" si="20"/>
        <v>45217</v>
      </c>
      <c r="H283" s="9">
        <f t="shared" si="23"/>
        <v>204000</v>
      </c>
      <c r="I283" s="9">
        <f>IF(ISNUMBER(G283),MAX(O282,(Calculations!$B$6)),0)</f>
        <v>20000</v>
      </c>
      <c r="J283" s="9">
        <f>IFERROR(VLOOKUP(E283,Inputs!$E$13:$F$36,2,FALSE),0)</f>
        <v>0</v>
      </c>
      <c r="K283" s="9">
        <f>IF(T283=1,(H283+J283+I283)*Calculations!$B$9,(H283+J283+I283)*Calculations!$B$7)</f>
        <v>65.706666666666663</v>
      </c>
      <c r="L283" s="9">
        <f>IFERROR(-VLOOKUP(G283,Inputs!$I$13:$J$46,2,FALSE),0)</f>
        <v>0</v>
      </c>
      <c r="M283" s="9">
        <f t="shared" si="21"/>
        <v>204000</v>
      </c>
      <c r="O283" s="9">
        <f t="shared" si="24"/>
        <v>10654.746666666668</v>
      </c>
      <c r="S283" s="7">
        <f t="shared" si="22"/>
        <v>45217</v>
      </c>
      <c r="T283" s="9">
        <f>IF(ISNUMBER(S283),IF((IF(S283&lt;Inputs!$C$28,0,IF(S283&gt;Inputs!$C$29,0,1))+IF(S283&lt;Inputs!$C$32,0,IF(S283&gt;Inputs!$C$33,0,1)))&gt;=1,1,0),0)</f>
        <v>0</v>
      </c>
      <c r="V283" s="11"/>
    </row>
    <row r="284" spans="5:22" x14ac:dyDescent="0.25">
      <c r="E284" s="7">
        <f>IF(E283&gt;=Inputs!$C$8,"",E283+1)</f>
        <v>45218</v>
      </c>
      <c r="G284" s="7">
        <f t="shared" si="20"/>
        <v>45218</v>
      </c>
      <c r="H284" s="9">
        <f t="shared" si="23"/>
        <v>204000</v>
      </c>
      <c r="I284" s="9">
        <f>IF(ISNUMBER(G284),MAX(O283,(Calculations!$B$6)),0)</f>
        <v>20000</v>
      </c>
      <c r="J284" s="9">
        <f>IFERROR(VLOOKUP(E284,Inputs!$E$13:$F$36,2,FALSE),0)</f>
        <v>0</v>
      </c>
      <c r="K284" s="9">
        <f>IF(T284=1,(H284+J284+I284)*Calculations!$B$9,(H284+J284+I284)*Calculations!$B$7)</f>
        <v>65.706666666666663</v>
      </c>
      <c r="L284" s="9">
        <f>IFERROR(-VLOOKUP(G284,Inputs!$I$13:$J$46,2,FALSE),0)</f>
        <v>0</v>
      </c>
      <c r="M284" s="9">
        <f t="shared" si="21"/>
        <v>204000</v>
      </c>
      <c r="O284" s="9">
        <f t="shared" si="24"/>
        <v>10720.453333333335</v>
      </c>
      <c r="S284" s="7">
        <f t="shared" si="22"/>
        <v>45218</v>
      </c>
      <c r="T284" s="9">
        <f>IF(ISNUMBER(S284),IF((IF(S284&lt;Inputs!$C$28,0,IF(S284&gt;Inputs!$C$29,0,1))+IF(S284&lt;Inputs!$C$32,0,IF(S284&gt;Inputs!$C$33,0,1)))&gt;=1,1,0),0)</f>
        <v>0</v>
      </c>
      <c r="V284" s="11"/>
    </row>
    <row r="285" spans="5:22" x14ac:dyDescent="0.25">
      <c r="E285" s="7">
        <f>IF(E284&gt;=Inputs!$C$8,"",E284+1)</f>
        <v>45219</v>
      </c>
      <c r="G285" s="7">
        <f t="shared" si="20"/>
        <v>45219</v>
      </c>
      <c r="H285" s="9">
        <f t="shared" si="23"/>
        <v>204000</v>
      </c>
      <c r="I285" s="9">
        <f>IF(ISNUMBER(G285),MAX(O284,(Calculations!$B$6)),0)</f>
        <v>20000</v>
      </c>
      <c r="J285" s="9">
        <f>IFERROR(VLOOKUP(E285,Inputs!$E$13:$F$36,2,FALSE),0)</f>
        <v>0</v>
      </c>
      <c r="K285" s="9">
        <f>IF(T285=1,(H285+J285+I285)*Calculations!$B$9,(H285+J285+I285)*Calculations!$B$7)</f>
        <v>65.706666666666663</v>
      </c>
      <c r="L285" s="9">
        <f>IFERROR(-VLOOKUP(G285,Inputs!$I$13:$J$46,2,FALSE),0)</f>
        <v>0</v>
      </c>
      <c r="M285" s="9">
        <f t="shared" si="21"/>
        <v>204000</v>
      </c>
      <c r="O285" s="9">
        <f t="shared" si="24"/>
        <v>10786.160000000002</v>
      </c>
      <c r="S285" s="7">
        <f t="shared" si="22"/>
        <v>45219</v>
      </c>
      <c r="T285" s="9">
        <f>IF(ISNUMBER(S285),IF((IF(S285&lt;Inputs!$C$28,0,IF(S285&gt;Inputs!$C$29,0,1))+IF(S285&lt;Inputs!$C$32,0,IF(S285&gt;Inputs!$C$33,0,1)))&gt;=1,1,0),0)</f>
        <v>0</v>
      </c>
      <c r="V285" s="11"/>
    </row>
    <row r="286" spans="5:22" x14ac:dyDescent="0.25">
      <c r="E286" s="7">
        <f>IF(E285&gt;=Inputs!$C$8,"",E285+1)</f>
        <v>45220</v>
      </c>
      <c r="G286" s="7">
        <f t="shared" si="20"/>
        <v>45220</v>
      </c>
      <c r="H286" s="9">
        <f t="shared" si="23"/>
        <v>204000</v>
      </c>
      <c r="I286" s="9">
        <f>IF(ISNUMBER(G286),MAX(O285,(Calculations!$B$6)),0)</f>
        <v>20000</v>
      </c>
      <c r="J286" s="9">
        <f>IFERROR(VLOOKUP(E286,Inputs!$E$13:$F$36,2,FALSE),0)</f>
        <v>0</v>
      </c>
      <c r="K286" s="9">
        <f>IF(T286=1,(H286+J286+I286)*Calculations!$B$9,(H286+J286+I286)*Calculations!$B$7)</f>
        <v>65.706666666666663</v>
      </c>
      <c r="L286" s="9">
        <f>IFERROR(-VLOOKUP(G286,Inputs!$I$13:$J$46,2,FALSE),0)</f>
        <v>0</v>
      </c>
      <c r="M286" s="9">
        <f t="shared" si="21"/>
        <v>204000</v>
      </c>
      <c r="O286" s="9">
        <f t="shared" si="24"/>
        <v>10851.866666666669</v>
      </c>
      <c r="S286" s="7">
        <f t="shared" si="22"/>
        <v>45220</v>
      </c>
      <c r="T286" s="9">
        <f>IF(ISNUMBER(S286),IF((IF(S286&lt;Inputs!$C$28,0,IF(S286&gt;Inputs!$C$29,0,1))+IF(S286&lt;Inputs!$C$32,0,IF(S286&gt;Inputs!$C$33,0,1)))&gt;=1,1,0),0)</f>
        <v>0</v>
      </c>
      <c r="V286" s="11"/>
    </row>
    <row r="287" spans="5:22" x14ac:dyDescent="0.25">
      <c r="E287" s="7">
        <f>IF(E286&gt;=Inputs!$C$8,"",E286+1)</f>
        <v>45221</v>
      </c>
      <c r="G287" s="7">
        <f t="shared" si="20"/>
        <v>45221</v>
      </c>
      <c r="H287" s="9">
        <f t="shared" si="23"/>
        <v>204000</v>
      </c>
      <c r="I287" s="9">
        <f>IF(ISNUMBER(G287),MAX(O286,(Calculations!$B$6)),0)</f>
        <v>20000</v>
      </c>
      <c r="J287" s="9">
        <f>IFERROR(VLOOKUP(E287,Inputs!$E$13:$F$36,2,FALSE),0)</f>
        <v>0</v>
      </c>
      <c r="K287" s="9">
        <f>IF(T287=1,(H287+J287+I287)*Calculations!$B$9,(H287+J287+I287)*Calculations!$B$7)</f>
        <v>65.706666666666663</v>
      </c>
      <c r="L287" s="9">
        <f>IFERROR(-VLOOKUP(G287,Inputs!$I$13:$J$46,2,FALSE),0)</f>
        <v>0</v>
      </c>
      <c r="M287" s="9">
        <f t="shared" si="21"/>
        <v>204000</v>
      </c>
      <c r="O287" s="9">
        <f t="shared" si="24"/>
        <v>10917.573333333336</v>
      </c>
      <c r="S287" s="7">
        <f t="shared" si="22"/>
        <v>45221</v>
      </c>
      <c r="T287" s="9">
        <f>IF(ISNUMBER(S287),IF((IF(S287&lt;Inputs!$C$28,0,IF(S287&gt;Inputs!$C$29,0,1))+IF(S287&lt;Inputs!$C$32,0,IF(S287&gt;Inputs!$C$33,0,1)))&gt;=1,1,0),0)</f>
        <v>0</v>
      </c>
      <c r="V287" s="11"/>
    </row>
    <row r="288" spans="5:22" x14ac:dyDescent="0.25">
      <c r="E288" s="7">
        <f>IF(E287&gt;=Inputs!$C$8,"",E287+1)</f>
        <v>45222</v>
      </c>
      <c r="G288" s="7">
        <f t="shared" si="20"/>
        <v>45222</v>
      </c>
      <c r="H288" s="9">
        <f t="shared" si="23"/>
        <v>204000</v>
      </c>
      <c r="I288" s="9">
        <f>IF(ISNUMBER(G288),MAX(O287,(Calculations!$B$6)),0)</f>
        <v>20000</v>
      </c>
      <c r="J288" s="9">
        <f>IFERROR(VLOOKUP(E288,Inputs!$E$13:$F$36,2,FALSE),0)</f>
        <v>0</v>
      </c>
      <c r="K288" s="9">
        <f>IF(T288=1,(H288+J288+I288)*Calculations!$B$9,(H288+J288+I288)*Calculations!$B$7)</f>
        <v>65.706666666666663</v>
      </c>
      <c r="L288" s="9">
        <f>IFERROR(-VLOOKUP(G288,Inputs!$I$13:$J$46,2,FALSE),0)</f>
        <v>0</v>
      </c>
      <c r="M288" s="9">
        <f t="shared" si="21"/>
        <v>204000</v>
      </c>
      <c r="O288" s="9">
        <f t="shared" si="24"/>
        <v>10983.280000000002</v>
      </c>
      <c r="S288" s="7">
        <f t="shared" si="22"/>
        <v>45222</v>
      </c>
      <c r="T288" s="9">
        <f>IF(ISNUMBER(S288),IF((IF(S288&lt;Inputs!$C$28,0,IF(S288&gt;Inputs!$C$29,0,1))+IF(S288&lt;Inputs!$C$32,0,IF(S288&gt;Inputs!$C$33,0,1)))&gt;=1,1,0),0)</f>
        <v>0</v>
      </c>
      <c r="V288" s="11"/>
    </row>
    <row r="289" spans="5:22" x14ac:dyDescent="0.25">
      <c r="E289" s="7">
        <f>IF(E288&gt;=Inputs!$C$8,"",E288+1)</f>
        <v>45223</v>
      </c>
      <c r="G289" s="7">
        <f t="shared" si="20"/>
        <v>45223</v>
      </c>
      <c r="H289" s="9">
        <f t="shared" si="23"/>
        <v>204000</v>
      </c>
      <c r="I289" s="9">
        <f>IF(ISNUMBER(G289),MAX(O288,(Calculations!$B$6)),0)</f>
        <v>20000</v>
      </c>
      <c r="J289" s="9">
        <f>IFERROR(VLOOKUP(E289,Inputs!$E$13:$F$36,2,FALSE),0)</f>
        <v>0</v>
      </c>
      <c r="K289" s="9">
        <f>IF(T289=1,(H289+J289+I289)*Calculations!$B$9,(H289+J289+I289)*Calculations!$B$7)</f>
        <v>65.706666666666663</v>
      </c>
      <c r="L289" s="9">
        <f>IFERROR(-VLOOKUP(G289,Inputs!$I$13:$J$46,2,FALSE),0)</f>
        <v>0</v>
      </c>
      <c r="M289" s="9">
        <f t="shared" si="21"/>
        <v>204000</v>
      </c>
      <c r="O289" s="9">
        <f t="shared" si="24"/>
        <v>11048.986666666669</v>
      </c>
      <c r="S289" s="7">
        <f t="shared" si="22"/>
        <v>45223</v>
      </c>
      <c r="T289" s="9">
        <f>IF(ISNUMBER(S289),IF((IF(S289&lt;Inputs!$C$28,0,IF(S289&gt;Inputs!$C$29,0,1))+IF(S289&lt;Inputs!$C$32,0,IF(S289&gt;Inputs!$C$33,0,1)))&gt;=1,1,0),0)</f>
        <v>0</v>
      </c>
      <c r="V289" s="11"/>
    </row>
    <row r="290" spans="5:22" x14ac:dyDescent="0.25">
      <c r="E290" s="7">
        <f>IF(E289&gt;=Inputs!$C$8,"",E289+1)</f>
        <v>45224</v>
      </c>
      <c r="G290" s="7">
        <f t="shared" si="20"/>
        <v>45224</v>
      </c>
      <c r="H290" s="9">
        <f t="shared" si="23"/>
        <v>204000</v>
      </c>
      <c r="I290" s="9">
        <f>IF(ISNUMBER(G290),MAX(O289,(Calculations!$B$6)),0)</f>
        <v>20000</v>
      </c>
      <c r="J290" s="9">
        <f>IFERROR(VLOOKUP(E290,Inputs!$E$13:$F$36,2,FALSE),0)</f>
        <v>0</v>
      </c>
      <c r="K290" s="9">
        <f>IF(T290=1,(H290+J290+I290)*Calculations!$B$9,(H290+J290+I290)*Calculations!$B$7)</f>
        <v>65.706666666666663</v>
      </c>
      <c r="L290" s="9">
        <f>IFERROR(-VLOOKUP(G290,Inputs!$I$13:$J$46,2,FALSE),0)</f>
        <v>0</v>
      </c>
      <c r="M290" s="9">
        <f t="shared" si="21"/>
        <v>204000</v>
      </c>
      <c r="O290" s="9">
        <f t="shared" si="24"/>
        <v>11114.693333333336</v>
      </c>
      <c r="S290" s="7">
        <f t="shared" si="22"/>
        <v>45224</v>
      </c>
      <c r="T290" s="9">
        <f>IF(ISNUMBER(S290),IF((IF(S290&lt;Inputs!$C$28,0,IF(S290&gt;Inputs!$C$29,0,1))+IF(S290&lt;Inputs!$C$32,0,IF(S290&gt;Inputs!$C$33,0,1)))&gt;=1,1,0),0)</f>
        <v>0</v>
      </c>
      <c r="V290" s="11"/>
    </row>
    <row r="291" spans="5:22" x14ac:dyDescent="0.25">
      <c r="E291" s="7">
        <f>IF(E290&gt;=Inputs!$C$8,"",E290+1)</f>
        <v>45225</v>
      </c>
      <c r="G291" s="7">
        <f t="shared" si="20"/>
        <v>45225</v>
      </c>
      <c r="H291" s="9">
        <f t="shared" si="23"/>
        <v>204000</v>
      </c>
      <c r="I291" s="9">
        <f>IF(ISNUMBER(G291),MAX(O290,(Calculations!$B$6)),0)</f>
        <v>20000</v>
      </c>
      <c r="J291" s="9">
        <f>IFERROR(VLOOKUP(E291,Inputs!$E$13:$F$36,2,FALSE),0)</f>
        <v>0</v>
      </c>
      <c r="K291" s="9">
        <f>IF(T291=1,(H291+J291+I291)*Calculations!$B$9,(H291+J291+I291)*Calculations!$B$7)</f>
        <v>65.706666666666663</v>
      </c>
      <c r="L291" s="9">
        <f>IFERROR(-VLOOKUP(G291,Inputs!$I$13:$J$46,2,FALSE),0)</f>
        <v>0</v>
      </c>
      <c r="M291" s="9">
        <f t="shared" si="21"/>
        <v>204000</v>
      </c>
      <c r="O291" s="9">
        <f t="shared" si="24"/>
        <v>11180.400000000003</v>
      </c>
      <c r="S291" s="7">
        <f t="shared" si="22"/>
        <v>45225</v>
      </c>
      <c r="T291" s="9">
        <f>IF(ISNUMBER(S291),IF((IF(S291&lt;Inputs!$C$28,0,IF(S291&gt;Inputs!$C$29,0,1))+IF(S291&lt;Inputs!$C$32,0,IF(S291&gt;Inputs!$C$33,0,1)))&gt;=1,1,0),0)</f>
        <v>0</v>
      </c>
      <c r="V291" s="11"/>
    </row>
    <row r="292" spans="5:22" x14ac:dyDescent="0.25">
      <c r="E292" s="7">
        <f>IF(E291&gt;=Inputs!$C$8,"",E291+1)</f>
        <v>45226</v>
      </c>
      <c r="G292" s="7">
        <f t="shared" si="20"/>
        <v>45226</v>
      </c>
      <c r="H292" s="9">
        <f t="shared" si="23"/>
        <v>204000</v>
      </c>
      <c r="I292" s="9">
        <f>IF(ISNUMBER(G292),MAX(O291,(Calculations!$B$6)),0)</f>
        <v>20000</v>
      </c>
      <c r="J292" s="9">
        <f>IFERROR(VLOOKUP(E292,Inputs!$E$13:$F$36,2,FALSE),0)</f>
        <v>0</v>
      </c>
      <c r="K292" s="9">
        <f>IF(T292=1,(H292+J292+I292)*Calculations!$B$9,(H292+J292+I292)*Calculations!$B$7)</f>
        <v>65.706666666666663</v>
      </c>
      <c r="L292" s="9">
        <f>IFERROR(-VLOOKUP(G292,Inputs!$I$13:$J$46,2,FALSE),0)</f>
        <v>0</v>
      </c>
      <c r="M292" s="9">
        <f t="shared" si="21"/>
        <v>204000</v>
      </c>
      <c r="O292" s="9">
        <f t="shared" si="24"/>
        <v>11246.10666666667</v>
      </c>
      <c r="S292" s="7">
        <f t="shared" si="22"/>
        <v>45226</v>
      </c>
      <c r="T292" s="9">
        <f>IF(ISNUMBER(S292),IF((IF(S292&lt;Inputs!$C$28,0,IF(S292&gt;Inputs!$C$29,0,1))+IF(S292&lt;Inputs!$C$32,0,IF(S292&gt;Inputs!$C$33,0,1)))&gt;=1,1,0),0)</f>
        <v>0</v>
      </c>
      <c r="V292" s="11"/>
    </row>
    <row r="293" spans="5:22" x14ac:dyDescent="0.25">
      <c r="E293" s="7">
        <f>IF(E292&gt;=Inputs!$C$8,"",E292+1)</f>
        <v>45227</v>
      </c>
      <c r="G293" s="7">
        <f t="shared" si="20"/>
        <v>45227</v>
      </c>
      <c r="H293" s="9">
        <f t="shared" si="23"/>
        <v>204000</v>
      </c>
      <c r="I293" s="9">
        <f>IF(ISNUMBER(G293),MAX(O292,(Calculations!$B$6)),0)</f>
        <v>20000</v>
      </c>
      <c r="J293" s="9">
        <f>IFERROR(VLOOKUP(E293,Inputs!$E$13:$F$36,2,FALSE),0)</f>
        <v>0</v>
      </c>
      <c r="K293" s="9">
        <f>IF(T293=1,(H293+J293+I293)*Calculations!$B$9,(H293+J293+I293)*Calculations!$B$7)</f>
        <v>65.706666666666663</v>
      </c>
      <c r="L293" s="9">
        <f>IFERROR(-VLOOKUP(G293,Inputs!$I$13:$J$46,2,FALSE),0)</f>
        <v>0</v>
      </c>
      <c r="M293" s="9">
        <f t="shared" si="21"/>
        <v>204000</v>
      </c>
      <c r="O293" s="9">
        <f t="shared" si="24"/>
        <v>11311.813333333337</v>
      </c>
      <c r="S293" s="7">
        <f t="shared" si="22"/>
        <v>45227</v>
      </c>
      <c r="T293" s="9">
        <f>IF(ISNUMBER(S293),IF((IF(S293&lt;Inputs!$C$28,0,IF(S293&gt;Inputs!$C$29,0,1))+IF(S293&lt;Inputs!$C$32,0,IF(S293&gt;Inputs!$C$33,0,1)))&gt;=1,1,0),0)</f>
        <v>0</v>
      </c>
      <c r="V293" s="11"/>
    </row>
    <row r="294" spans="5:22" x14ac:dyDescent="0.25">
      <c r="E294" s="7">
        <f>IF(E293&gt;=Inputs!$C$8,"",E293+1)</f>
        <v>45228</v>
      </c>
      <c r="G294" s="7">
        <f t="shared" si="20"/>
        <v>45228</v>
      </c>
      <c r="H294" s="9">
        <f t="shared" si="23"/>
        <v>204000</v>
      </c>
      <c r="I294" s="9">
        <f>IF(ISNUMBER(G294),MAX(O293,(Calculations!$B$6)),0)</f>
        <v>20000</v>
      </c>
      <c r="J294" s="9">
        <f>IFERROR(VLOOKUP(E294,Inputs!$E$13:$F$36,2,FALSE),0)</f>
        <v>0</v>
      </c>
      <c r="K294" s="9">
        <f>IF(T294=1,(H294+J294+I294)*Calculations!$B$9,(H294+J294+I294)*Calculations!$B$7)</f>
        <v>65.706666666666663</v>
      </c>
      <c r="L294" s="9">
        <f>IFERROR(-VLOOKUP(G294,Inputs!$I$13:$J$46,2,FALSE),0)</f>
        <v>0</v>
      </c>
      <c r="M294" s="9">
        <f t="shared" si="21"/>
        <v>204000</v>
      </c>
      <c r="O294" s="9">
        <f t="shared" si="24"/>
        <v>11377.520000000004</v>
      </c>
      <c r="S294" s="7">
        <f t="shared" si="22"/>
        <v>45228</v>
      </c>
      <c r="T294" s="9">
        <f>IF(ISNUMBER(S294),IF((IF(S294&lt;Inputs!$C$28,0,IF(S294&gt;Inputs!$C$29,0,1))+IF(S294&lt;Inputs!$C$32,0,IF(S294&gt;Inputs!$C$33,0,1)))&gt;=1,1,0),0)</f>
        <v>0</v>
      </c>
      <c r="V294" s="11"/>
    </row>
    <row r="295" spans="5:22" x14ac:dyDescent="0.25">
      <c r="E295" s="7">
        <f>IF(E294&gt;=Inputs!$C$8,"",E294+1)</f>
        <v>45229</v>
      </c>
      <c r="G295" s="7">
        <f t="shared" si="20"/>
        <v>45229</v>
      </c>
      <c r="H295" s="9">
        <f t="shared" si="23"/>
        <v>204000</v>
      </c>
      <c r="I295" s="9">
        <f>IF(ISNUMBER(G295),MAX(O294,(Calculations!$B$6)),0)</f>
        <v>20000</v>
      </c>
      <c r="J295" s="9">
        <f>IFERROR(VLOOKUP(E295,Inputs!$E$13:$F$36,2,FALSE),0)</f>
        <v>0</v>
      </c>
      <c r="K295" s="9">
        <f>IF(T295=1,(H295+J295+I295)*Calculations!$B$9,(H295+J295+I295)*Calculations!$B$7)</f>
        <v>65.706666666666663</v>
      </c>
      <c r="L295" s="9">
        <f>IFERROR(-VLOOKUP(G295,Inputs!$I$13:$J$46,2,FALSE),0)</f>
        <v>0</v>
      </c>
      <c r="M295" s="9">
        <f t="shared" si="21"/>
        <v>204000</v>
      </c>
      <c r="O295" s="9">
        <f t="shared" si="24"/>
        <v>11443.226666666671</v>
      </c>
      <c r="S295" s="7">
        <f t="shared" si="22"/>
        <v>45229</v>
      </c>
      <c r="T295" s="9">
        <f>IF(ISNUMBER(S295),IF((IF(S295&lt;Inputs!$C$28,0,IF(S295&gt;Inputs!$C$29,0,1))+IF(S295&lt;Inputs!$C$32,0,IF(S295&gt;Inputs!$C$33,0,1)))&gt;=1,1,0),0)</f>
        <v>0</v>
      </c>
      <c r="V295" s="11"/>
    </row>
    <row r="296" spans="5:22" x14ac:dyDescent="0.25">
      <c r="E296" s="7">
        <f>IF(E295&gt;=Inputs!$C$8,"",E295+1)</f>
        <v>45230</v>
      </c>
      <c r="G296" s="7">
        <f t="shared" si="20"/>
        <v>45230</v>
      </c>
      <c r="H296" s="9">
        <f t="shared" si="23"/>
        <v>204000</v>
      </c>
      <c r="I296" s="9">
        <f>IF(ISNUMBER(G296),MAX(O295,(Calculations!$B$6)),0)</f>
        <v>20000</v>
      </c>
      <c r="J296" s="9">
        <f>IFERROR(VLOOKUP(E296,Inputs!$E$13:$F$36,2,FALSE),0)</f>
        <v>0</v>
      </c>
      <c r="K296" s="9">
        <f>IF(T296=1,(H296+J296+I296)*Calculations!$B$9,(H296+J296+I296)*Calculations!$B$7)</f>
        <v>65.706666666666663</v>
      </c>
      <c r="L296" s="9">
        <f>IFERROR(-VLOOKUP(G296,Inputs!$I$13:$J$46,2,FALSE),0)</f>
        <v>0</v>
      </c>
      <c r="M296" s="9">
        <f t="shared" si="21"/>
        <v>204000</v>
      </c>
      <c r="O296" s="9">
        <f t="shared" si="24"/>
        <v>11508.933333333338</v>
      </c>
      <c r="S296" s="7">
        <f t="shared" si="22"/>
        <v>45230</v>
      </c>
      <c r="T296" s="9">
        <f>IF(ISNUMBER(S296),IF((IF(S296&lt;Inputs!$C$28,0,IF(S296&gt;Inputs!$C$29,0,1))+IF(S296&lt;Inputs!$C$32,0,IF(S296&gt;Inputs!$C$33,0,1)))&gt;=1,1,0),0)</f>
        <v>0</v>
      </c>
      <c r="V296" s="11"/>
    </row>
    <row r="297" spans="5:22" x14ac:dyDescent="0.25">
      <c r="E297" s="7">
        <f>IF(E296&gt;=Inputs!$C$8,"",E296+1)</f>
        <v>45231</v>
      </c>
      <c r="G297" s="7">
        <f t="shared" si="20"/>
        <v>45231</v>
      </c>
      <c r="H297" s="9">
        <f t="shared" si="23"/>
        <v>204000</v>
      </c>
      <c r="I297" s="9">
        <f>IF(ISNUMBER(G297),MAX(O296,(Calculations!$B$6)),0)</f>
        <v>20000</v>
      </c>
      <c r="J297" s="9">
        <f>IFERROR(VLOOKUP(E297,Inputs!$E$13:$F$36,2,FALSE),0)</f>
        <v>0</v>
      </c>
      <c r="K297" s="9">
        <f>IF(T297=1,(H297+J297+I297)*Calculations!$B$9,(H297+J297+I297)*Calculations!$B$7)</f>
        <v>65.706666666666663</v>
      </c>
      <c r="L297" s="9">
        <f>IFERROR(-VLOOKUP(G297,Inputs!$I$13:$J$46,2,FALSE),0)</f>
        <v>0</v>
      </c>
      <c r="M297" s="9">
        <f t="shared" si="21"/>
        <v>204000</v>
      </c>
      <c r="O297" s="9">
        <f t="shared" si="24"/>
        <v>11574.640000000005</v>
      </c>
      <c r="S297" s="7">
        <f t="shared" si="22"/>
        <v>45231</v>
      </c>
      <c r="T297" s="9">
        <f>IF(ISNUMBER(S297),IF((IF(S297&lt;Inputs!$C$28,0,IF(S297&gt;Inputs!$C$29,0,1))+IF(S297&lt;Inputs!$C$32,0,IF(S297&gt;Inputs!$C$33,0,1)))&gt;=1,1,0),0)</f>
        <v>0</v>
      </c>
      <c r="V297" s="11"/>
    </row>
    <row r="298" spans="5:22" x14ac:dyDescent="0.25">
      <c r="E298" s="7">
        <f>IF(E297&gt;=Inputs!$C$8,"",E297+1)</f>
        <v>45232</v>
      </c>
      <c r="G298" s="7">
        <f t="shared" si="20"/>
        <v>45232</v>
      </c>
      <c r="H298" s="9">
        <f t="shared" si="23"/>
        <v>204000</v>
      </c>
      <c r="I298" s="9">
        <f>IF(ISNUMBER(G298),MAX(O297,(Calculations!$B$6)),0)</f>
        <v>20000</v>
      </c>
      <c r="J298" s="9">
        <f>IFERROR(VLOOKUP(E298,Inputs!$E$13:$F$36,2,FALSE),0)</f>
        <v>0</v>
      </c>
      <c r="K298" s="9">
        <f>IF(T298=1,(H298+J298+I298)*Calculations!$B$9,(H298+J298+I298)*Calculations!$B$7)</f>
        <v>65.706666666666663</v>
      </c>
      <c r="L298" s="9">
        <f>IFERROR(-VLOOKUP(G298,Inputs!$I$13:$J$46,2,FALSE),0)</f>
        <v>0</v>
      </c>
      <c r="M298" s="9">
        <f t="shared" si="21"/>
        <v>204000</v>
      </c>
      <c r="O298" s="9">
        <f t="shared" si="24"/>
        <v>11640.346666666672</v>
      </c>
      <c r="S298" s="7">
        <f t="shared" si="22"/>
        <v>45232</v>
      </c>
      <c r="T298" s="9">
        <f>IF(ISNUMBER(S298),IF((IF(S298&lt;Inputs!$C$28,0,IF(S298&gt;Inputs!$C$29,0,1))+IF(S298&lt;Inputs!$C$32,0,IF(S298&gt;Inputs!$C$33,0,1)))&gt;=1,1,0),0)</f>
        <v>0</v>
      </c>
      <c r="V298" s="11"/>
    </row>
    <row r="299" spans="5:22" x14ac:dyDescent="0.25">
      <c r="E299" s="7">
        <f>IF(E298&gt;=Inputs!$C$8,"",E298+1)</f>
        <v>45233</v>
      </c>
      <c r="G299" s="7">
        <f t="shared" si="20"/>
        <v>45233</v>
      </c>
      <c r="H299" s="9">
        <f t="shared" si="23"/>
        <v>204000</v>
      </c>
      <c r="I299" s="9">
        <f>IF(ISNUMBER(G299),MAX(O298,(Calculations!$B$6)),0)</f>
        <v>20000</v>
      </c>
      <c r="J299" s="9">
        <f>IFERROR(VLOOKUP(E299,Inputs!$E$13:$F$36,2,FALSE),0)</f>
        <v>0</v>
      </c>
      <c r="K299" s="9">
        <f>IF(T299=1,(H299+J299+I299)*Calculations!$B$9,(H299+J299+I299)*Calculations!$B$7)</f>
        <v>65.706666666666663</v>
      </c>
      <c r="L299" s="9">
        <f>IFERROR(-VLOOKUP(G299,Inputs!$I$13:$J$46,2,FALSE),0)</f>
        <v>0</v>
      </c>
      <c r="M299" s="9">
        <f t="shared" si="21"/>
        <v>204000</v>
      </c>
      <c r="O299" s="9">
        <f t="shared" si="24"/>
        <v>11706.053333333339</v>
      </c>
      <c r="S299" s="7">
        <f t="shared" si="22"/>
        <v>45233</v>
      </c>
      <c r="T299" s="9">
        <f>IF(ISNUMBER(S299),IF((IF(S299&lt;Inputs!$C$28,0,IF(S299&gt;Inputs!$C$29,0,1))+IF(S299&lt;Inputs!$C$32,0,IF(S299&gt;Inputs!$C$33,0,1)))&gt;=1,1,0),0)</f>
        <v>0</v>
      </c>
      <c r="V299" s="11"/>
    </row>
    <row r="300" spans="5:22" x14ac:dyDescent="0.25">
      <c r="E300" s="7">
        <f>IF(E299&gt;=Inputs!$C$8,"",E299+1)</f>
        <v>45234</v>
      </c>
      <c r="G300" s="7">
        <f t="shared" si="20"/>
        <v>45234</v>
      </c>
      <c r="H300" s="9">
        <f t="shared" si="23"/>
        <v>204000</v>
      </c>
      <c r="I300" s="9">
        <f>IF(ISNUMBER(G300),MAX(O299,(Calculations!$B$6)),0)</f>
        <v>20000</v>
      </c>
      <c r="J300" s="9">
        <f>IFERROR(VLOOKUP(E300,Inputs!$E$13:$F$36,2,FALSE),0)</f>
        <v>0</v>
      </c>
      <c r="K300" s="9">
        <f>IF(T300=1,(H300+J300+I300)*Calculations!$B$9,(H300+J300+I300)*Calculations!$B$7)</f>
        <v>65.706666666666663</v>
      </c>
      <c r="L300" s="9">
        <f>IFERROR(-VLOOKUP(G300,Inputs!$I$13:$J$46,2,FALSE),0)</f>
        <v>0</v>
      </c>
      <c r="M300" s="9">
        <f t="shared" si="21"/>
        <v>204000</v>
      </c>
      <c r="O300" s="9">
        <f t="shared" si="24"/>
        <v>11771.760000000006</v>
      </c>
      <c r="S300" s="7">
        <f t="shared" si="22"/>
        <v>45234</v>
      </c>
      <c r="T300" s="9">
        <f>IF(ISNUMBER(S300),IF((IF(S300&lt;Inputs!$C$28,0,IF(S300&gt;Inputs!$C$29,0,1))+IF(S300&lt;Inputs!$C$32,0,IF(S300&gt;Inputs!$C$33,0,1)))&gt;=1,1,0),0)</f>
        <v>0</v>
      </c>
      <c r="V300" s="11"/>
    </row>
    <row r="301" spans="5:22" x14ac:dyDescent="0.25">
      <c r="E301" s="7">
        <f>IF(E300&gt;=Inputs!$C$8,"",E300+1)</f>
        <v>45235</v>
      </c>
      <c r="G301" s="7">
        <f t="shared" si="20"/>
        <v>45235</v>
      </c>
      <c r="H301" s="9">
        <f t="shared" si="23"/>
        <v>204000</v>
      </c>
      <c r="I301" s="9">
        <f>IF(ISNUMBER(G301),MAX(O300,(Calculations!$B$6)),0)</f>
        <v>20000</v>
      </c>
      <c r="J301" s="9">
        <f>IFERROR(VLOOKUP(E301,Inputs!$E$13:$F$36,2,FALSE),0)</f>
        <v>0</v>
      </c>
      <c r="K301" s="9">
        <f>IF(T301=1,(H301+J301+I301)*Calculations!$B$9,(H301+J301+I301)*Calculations!$B$7)</f>
        <v>65.706666666666663</v>
      </c>
      <c r="L301" s="9">
        <f>IFERROR(-VLOOKUP(G301,Inputs!$I$13:$J$46,2,FALSE),0)</f>
        <v>0</v>
      </c>
      <c r="M301" s="9">
        <f t="shared" si="21"/>
        <v>204000</v>
      </c>
      <c r="O301" s="9">
        <f t="shared" si="24"/>
        <v>11837.466666666673</v>
      </c>
      <c r="S301" s="7">
        <f t="shared" si="22"/>
        <v>45235</v>
      </c>
      <c r="T301" s="9">
        <f>IF(ISNUMBER(S301),IF((IF(S301&lt;Inputs!$C$28,0,IF(S301&gt;Inputs!$C$29,0,1))+IF(S301&lt;Inputs!$C$32,0,IF(S301&gt;Inputs!$C$33,0,1)))&gt;=1,1,0),0)</f>
        <v>0</v>
      </c>
      <c r="V301" s="11"/>
    </row>
    <row r="302" spans="5:22" x14ac:dyDescent="0.25">
      <c r="E302" s="7">
        <f>IF(E301&gt;=Inputs!$C$8,"",E301+1)</f>
        <v>45236</v>
      </c>
      <c r="G302" s="7">
        <f t="shared" si="20"/>
        <v>45236</v>
      </c>
      <c r="H302" s="9">
        <f t="shared" si="23"/>
        <v>204000</v>
      </c>
      <c r="I302" s="9">
        <f>IF(ISNUMBER(G302),MAX(O301,(Calculations!$B$6)),0)</f>
        <v>20000</v>
      </c>
      <c r="J302" s="9">
        <f>IFERROR(VLOOKUP(E302,Inputs!$E$13:$F$36,2,FALSE),0)</f>
        <v>0</v>
      </c>
      <c r="K302" s="9">
        <f>IF(T302=1,(H302+J302+I302)*Calculations!$B$9,(H302+J302+I302)*Calculations!$B$7)</f>
        <v>65.706666666666663</v>
      </c>
      <c r="L302" s="9">
        <f>IFERROR(-VLOOKUP(G302,Inputs!$I$13:$J$46,2,FALSE),0)</f>
        <v>0</v>
      </c>
      <c r="M302" s="9">
        <f t="shared" si="21"/>
        <v>204000</v>
      </c>
      <c r="O302" s="9">
        <f t="shared" si="24"/>
        <v>11903.17333333334</v>
      </c>
      <c r="S302" s="7">
        <f t="shared" si="22"/>
        <v>45236</v>
      </c>
      <c r="T302" s="9">
        <f>IF(ISNUMBER(S302),IF((IF(S302&lt;Inputs!$C$28,0,IF(S302&gt;Inputs!$C$29,0,1))+IF(S302&lt;Inputs!$C$32,0,IF(S302&gt;Inputs!$C$33,0,1)))&gt;=1,1,0),0)</f>
        <v>0</v>
      </c>
      <c r="V302" s="11"/>
    </row>
    <row r="303" spans="5:22" x14ac:dyDescent="0.25">
      <c r="E303" s="7">
        <f>IF(E302&gt;=Inputs!$C$8,"",E302+1)</f>
        <v>45237</v>
      </c>
      <c r="G303" s="7">
        <f t="shared" si="20"/>
        <v>45237</v>
      </c>
      <c r="H303" s="9">
        <f t="shared" si="23"/>
        <v>204000</v>
      </c>
      <c r="I303" s="9">
        <f>IF(ISNUMBER(G303),MAX(O302,(Calculations!$B$6)),0)</f>
        <v>20000</v>
      </c>
      <c r="J303" s="9">
        <f>IFERROR(VLOOKUP(E303,Inputs!$E$13:$F$36,2,FALSE),0)</f>
        <v>0</v>
      </c>
      <c r="K303" s="9">
        <f>IF(T303=1,(H303+J303+I303)*Calculations!$B$9,(H303+J303+I303)*Calculations!$B$7)</f>
        <v>65.706666666666663</v>
      </c>
      <c r="L303" s="9">
        <f>IFERROR(-VLOOKUP(G303,Inputs!$I$13:$J$46,2,FALSE),0)</f>
        <v>0</v>
      </c>
      <c r="M303" s="9">
        <f t="shared" si="21"/>
        <v>204000</v>
      </c>
      <c r="O303" s="9">
        <f t="shared" si="24"/>
        <v>11968.880000000006</v>
      </c>
      <c r="S303" s="7">
        <f t="shared" si="22"/>
        <v>45237</v>
      </c>
      <c r="T303" s="9">
        <f>IF(ISNUMBER(S303),IF((IF(S303&lt;Inputs!$C$28,0,IF(S303&gt;Inputs!$C$29,0,1))+IF(S303&lt;Inputs!$C$32,0,IF(S303&gt;Inputs!$C$33,0,1)))&gt;=1,1,0),0)</f>
        <v>0</v>
      </c>
      <c r="V303" s="11"/>
    </row>
    <row r="304" spans="5:22" x14ac:dyDescent="0.25">
      <c r="E304" s="7">
        <f>IF(E303&gt;=Inputs!$C$8,"",E303+1)</f>
        <v>45238</v>
      </c>
      <c r="G304" s="7">
        <f t="shared" si="20"/>
        <v>45238</v>
      </c>
      <c r="H304" s="9">
        <f t="shared" si="23"/>
        <v>204000</v>
      </c>
      <c r="I304" s="9">
        <f>IF(ISNUMBER(G304),MAX(O303,(Calculations!$B$6)),0)</f>
        <v>20000</v>
      </c>
      <c r="J304" s="9">
        <f>IFERROR(VLOOKUP(E304,Inputs!$E$13:$F$36,2,FALSE),0)</f>
        <v>0</v>
      </c>
      <c r="K304" s="9">
        <f>IF(T304=1,(H304+J304+I304)*Calculations!$B$9,(H304+J304+I304)*Calculations!$B$7)</f>
        <v>65.706666666666663</v>
      </c>
      <c r="L304" s="9">
        <f>IFERROR(-VLOOKUP(G304,Inputs!$I$13:$J$46,2,FALSE),0)</f>
        <v>0</v>
      </c>
      <c r="M304" s="9">
        <f t="shared" si="21"/>
        <v>204000</v>
      </c>
      <c r="O304" s="9">
        <f t="shared" si="24"/>
        <v>12034.586666666673</v>
      </c>
      <c r="S304" s="7">
        <f t="shared" si="22"/>
        <v>45238</v>
      </c>
      <c r="T304" s="9">
        <f>IF(ISNUMBER(S304),IF((IF(S304&lt;Inputs!$C$28,0,IF(S304&gt;Inputs!$C$29,0,1))+IF(S304&lt;Inputs!$C$32,0,IF(S304&gt;Inputs!$C$33,0,1)))&gt;=1,1,0),0)</f>
        <v>0</v>
      </c>
      <c r="V304" s="11"/>
    </row>
    <row r="305" spans="5:22" x14ac:dyDescent="0.25">
      <c r="E305" s="7">
        <f>IF(E304&gt;=Inputs!$C$8,"",E304+1)</f>
        <v>45239</v>
      </c>
      <c r="G305" s="7">
        <f t="shared" si="20"/>
        <v>45239</v>
      </c>
      <c r="H305" s="9">
        <f t="shared" si="23"/>
        <v>204000</v>
      </c>
      <c r="I305" s="9">
        <f>IF(ISNUMBER(G305),MAX(O304,(Calculations!$B$6)),0)</f>
        <v>20000</v>
      </c>
      <c r="J305" s="9">
        <f>IFERROR(VLOOKUP(E305,Inputs!$E$13:$F$36,2,FALSE),0)</f>
        <v>0</v>
      </c>
      <c r="K305" s="9">
        <f>IF(T305=1,(H305+J305+I305)*Calculations!$B$9,(H305+J305+I305)*Calculations!$B$7)</f>
        <v>65.706666666666663</v>
      </c>
      <c r="L305" s="9">
        <f>IFERROR(-VLOOKUP(G305,Inputs!$I$13:$J$46,2,FALSE),0)</f>
        <v>0</v>
      </c>
      <c r="M305" s="9">
        <f t="shared" si="21"/>
        <v>204000</v>
      </c>
      <c r="O305" s="9">
        <f t="shared" si="24"/>
        <v>12100.29333333334</v>
      </c>
      <c r="S305" s="7">
        <f t="shared" si="22"/>
        <v>45239</v>
      </c>
      <c r="T305" s="9">
        <f>IF(ISNUMBER(S305),IF((IF(S305&lt;Inputs!$C$28,0,IF(S305&gt;Inputs!$C$29,0,1))+IF(S305&lt;Inputs!$C$32,0,IF(S305&gt;Inputs!$C$33,0,1)))&gt;=1,1,0),0)</f>
        <v>0</v>
      </c>
      <c r="V305" s="11"/>
    </row>
    <row r="306" spans="5:22" x14ac:dyDescent="0.25">
      <c r="E306" s="7">
        <f>IF(E305&gt;=Inputs!$C$8,"",E305+1)</f>
        <v>45240</v>
      </c>
      <c r="G306" s="7">
        <f t="shared" si="20"/>
        <v>45240</v>
      </c>
      <c r="H306" s="9">
        <f t="shared" si="23"/>
        <v>204000</v>
      </c>
      <c r="I306" s="9">
        <f>IF(ISNUMBER(G306),MAX(O305,(Calculations!$B$6)),0)</f>
        <v>20000</v>
      </c>
      <c r="J306" s="9">
        <f>IFERROR(VLOOKUP(E306,Inputs!$E$13:$F$36,2,FALSE),0)</f>
        <v>0</v>
      </c>
      <c r="K306" s="9">
        <f>IF(T306=1,(H306+J306+I306)*Calculations!$B$9,(H306+J306+I306)*Calculations!$B$7)</f>
        <v>65.706666666666663</v>
      </c>
      <c r="L306" s="9">
        <f>IFERROR(-VLOOKUP(G306,Inputs!$I$13:$J$46,2,FALSE),0)</f>
        <v>0</v>
      </c>
      <c r="M306" s="9">
        <f t="shared" si="21"/>
        <v>204000</v>
      </c>
      <c r="O306" s="9">
        <f t="shared" si="24"/>
        <v>12166.000000000007</v>
      </c>
      <c r="S306" s="7">
        <f t="shared" si="22"/>
        <v>45240</v>
      </c>
      <c r="T306" s="9">
        <f>IF(ISNUMBER(S306),IF((IF(S306&lt;Inputs!$C$28,0,IF(S306&gt;Inputs!$C$29,0,1))+IF(S306&lt;Inputs!$C$32,0,IF(S306&gt;Inputs!$C$33,0,1)))&gt;=1,1,0),0)</f>
        <v>0</v>
      </c>
      <c r="V306" s="11"/>
    </row>
    <row r="307" spans="5:22" x14ac:dyDescent="0.25">
      <c r="E307" s="7">
        <f>IF(E306&gt;=Inputs!$C$8,"",E306+1)</f>
        <v>45241</v>
      </c>
      <c r="G307" s="7">
        <f t="shared" si="20"/>
        <v>45241</v>
      </c>
      <c r="H307" s="9">
        <f t="shared" si="23"/>
        <v>204000</v>
      </c>
      <c r="I307" s="9">
        <f>IF(ISNUMBER(G307),MAX(O306,(Calculations!$B$6)),0)</f>
        <v>20000</v>
      </c>
      <c r="J307" s="9">
        <f>IFERROR(VLOOKUP(E307,Inputs!$E$13:$F$36,2,FALSE),0)</f>
        <v>0</v>
      </c>
      <c r="K307" s="9">
        <f>IF(T307=1,(H307+J307+I307)*Calculations!$B$9,(H307+J307+I307)*Calculations!$B$7)</f>
        <v>65.706666666666663</v>
      </c>
      <c r="L307" s="9">
        <f>IFERROR(-VLOOKUP(G307,Inputs!$I$13:$J$46,2,FALSE),0)</f>
        <v>0</v>
      </c>
      <c r="M307" s="9">
        <f t="shared" si="21"/>
        <v>204000</v>
      </c>
      <c r="O307" s="9">
        <f t="shared" si="24"/>
        <v>12231.706666666674</v>
      </c>
      <c r="S307" s="7">
        <f t="shared" si="22"/>
        <v>45241</v>
      </c>
      <c r="T307" s="9">
        <f>IF(ISNUMBER(S307),IF((IF(S307&lt;Inputs!$C$28,0,IF(S307&gt;Inputs!$C$29,0,1))+IF(S307&lt;Inputs!$C$32,0,IF(S307&gt;Inputs!$C$33,0,1)))&gt;=1,1,0),0)</f>
        <v>0</v>
      </c>
      <c r="V307" s="11"/>
    </row>
    <row r="308" spans="5:22" x14ac:dyDescent="0.25">
      <c r="E308" s="7">
        <f>IF(E307&gt;=Inputs!$C$8,"",E307+1)</f>
        <v>45242</v>
      </c>
      <c r="G308" s="7">
        <f t="shared" si="20"/>
        <v>45242</v>
      </c>
      <c r="H308" s="9">
        <f t="shared" si="23"/>
        <v>204000</v>
      </c>
      <c r="I308" s="9">
        <f>IF(ISNUMBER(G308),MAX(O307,(Calculations!$B$6)),0)</f>
        <v>20000</v>
      </c>
      <c r="J308" s="9">
        <f>IFERROR(VLOOKUP(E308,Inputs!$E$13:$F$36,2,FALSE),0)</f>
        <v>0</v>
      </c>
      <c r="K308" s="9">
        <f>IF(T308=1,(H308+J308+I308)*Calculations!$B$9,(H308+J308+I308)*Calculations!$B$7)</f>
        <v>65.706666666666663</v>
      </c>
      <c r="L308" s="9">
        <f>IFERROR(-VLOOKUP(G308,Inputs!$I$13:$J$46,2,FALSE),0)</f>
        <v>0</v>
      </c>
      <c r="M308" s="9">
        <f t="shared" si="21"/>
        <v>204000</v>
      </c>
      <c r="O308" s="9">
        <f t="shared" si="24"/>
        <v>12297.413333333341</v>
      </c>
      <c r="S308" s="7">
        <f t="shared" si="22"/>
        <v>45242</v>
      </c>
      <c r="T308" s="9">
        <f>IF(ISNUMBER(S308),IF((IF(S308&lt;Inputs!$C$28,0,IF(S308&gt;Inputs!$C$29,0,1))+IF(S308&lt;Inputs!$C$32,0,IF(S308&gt;Inputs!$C$33,0,1)))&gt;=1,1,0),0)</f>
        <v>0</v>
      </c>
      <c r="V308" s="11"/>
    </row>
    <row r="309" spans="5:22" x14ac:dyDescent="0.25">
      <c r="E309" s="7">
        <f>IF(E308&gt;=Inputs!$C$8,"",E308+1)</f>
        <v>45243</v>
      </c>
      <c r="G309" s="7">
        <f t="shared" si="20"/>
        <v>45243</v>
      </c>
      <c r="H309" s="9">
        <f t="shared" si="23"/>
        <v>204000</v>
      </c>
      <c r="I309" s="9">
        <f>IF(ISNUMBER(G309),MAX(O308,(Calculations!$B$6)),0)</f>
        <v>20000</v>
      </c>
      <c r="J309" s="9">
        <f>IFERROR(VLOOKUP(E309,Inputs!$E$13:$F$36,2,FALSE),0)</f>
        <v>0</v>
      </c>
      <c r="K309" s="9">
        <f>IF(T309=1,(H309+J309+I309)*Calculations!$B$9,(H309+J309+I309)*Calculations!$B$7)</f>
        <v>65.706666666666663</v>
      </c>
      <c r="L309" s="9">
        <f>IFERROR(-VLOOKUP(G309,Inputs!$I$13:$J$46,2,FALSE),0)</f>
        <v>0</v>
      </c>
      <c r="M309" s="9">
        <f t="shared" si="21"/>
        <v>204000</v>
      </c>
      <c r="O309" s="9">
        <f t="shared" si="24"/>
        <v>12363.120000000008</v>
      </c>
      <c r="S309" s="7">
        <f t="shared" si="22"/>
        <v>45243</v>
      </c>
      <c r="T309" s="9">
        <f>IF(ISNUMBER(S309),IF((IF(S309&lt;Inputs!$C$28,0,IF(S309&gt;Inputs!$C$29,0,1))+IF(S309&lt;Inputs!$C$32,0,IF(S309&gt;Inputs!$C$33,0,1)))&gt;=1,1,0),0)</f>
        <v>0</v>
      </c>
      <c r="V309" s="11"/>
    </row>
    <row r="310" spans="5:22" x14ac:dyDescent="0.25">
      <c r="E310" s="7">
        <f>IF(E309&gt;=Inputs!$C$8,"",E309+1)</f>
        <v>45244</v>
      </c>
      <c r="G310" s="7">
        <f t="shared" si="20"/>
        <v>45244</v>
      </c>
      <c r="H310" s="9">
        <f t="shared" si="23"/>
        <v>204000</v>
      </c>
      <c r="I310" s="9">
        <f>IF(ISNUMBER(G310),MAX(O309,(Calculations!$B$6)),0)</f>
        <v>20000</v>
      </c>
      <c r="J310" s="9">
        <f>IFERROR(VLOOKUP(E310,Inputs!$E$13:$F$36,2,FALSE),0)</f>
        <v>25000</v>
      </c>
      <c r="K310" s="9">
        <f>IF(T310=1,(H310+J310+I310)*Calculations!$B$9,(H310+J310+I310)*Calculations!$B$7)</f>
        <v>73.039999999999992</v>
      </c>
      <c r="L310" s="9">
        <f>IFERROR(-VLOOKUP(G310,Inputs!$I$13:$J$46,2,FALSE),0)</f>
        <v>0</v>
      </c>
      <c r="M310" s="9">
        <f t="shared" si="21"/>
        <v>229000</v>
      </c>
      <c r="O310" s="9">
        <f t="shared" si="24"/>
        <v>12436.160000000009</v>
      </c>
      <c r="S310" s="7">
        <f t="shared" si="22"/>
        <v>45244</v>
      </c>
      <c r="T310" s="9">
        <f>IF(ISNUMBER(S310),IF((IF(S310&lt;Inputs!$C$28,0,IF(S310&gt;Inputs!$C$29,0,1))+IF(S310&lt;Inputs!$C$32,0,IF(S310&gt;Inputs!$C$33,0,1)))&gt;=1,1,0),0)</f>
        <v>0</v>
      </c>
      <c r="V310" s="11"/>
    </row>
    <row r="311" spans="5:22" x14ac:dyDescent="0.25">
      <c r="E311" s="7">
        <f>IF(E310&gt;=Inputs!$C$8,"",E310+1)</f>
        <v>45245</v>
      </c>
      <c r="G311" s="7">
        <f t="shared" si="20"/>
        <v>45245</v>
      </c>
      <c r="H311" s="9">
        <f t="shared" si="23"/>
        <v>229000</v>
      </c>
      <c r="I311" s="9">
        <f>IF(ISNUMBER(G311),MAX(O310,(Calculations!$B$6)),0)</f>
        <v>20000</v>
      </c>
      <c r="J311" s="9">
        <f>IFERROR(VLOOKUP(E311,Inputs!$E$13:$F$36,2,FALSE),0)</f>
        <v>0</v>
      </c>
      <c r="K311" s="9">
        <f>IF(T311=1,(H311+J311+I311)*Calculations!$B$9,(H311+J311+I311)*Calculations!$B$7)</f>
        <v>73.039999999999992</v>
      </c>
      <c r="L311" s="9">
        <f>IFERROR(-VLOOKUP(G311,Inputs!$I$13:$J$46,2,FALSE),0)</f>
        <v>0</v>
      </c>
      <c r="M311" s="9">
        <f t="shared" si="21"/>
        <v>229000</v>
      </c>
      <c r="O311" s="9">
        <f t="shared" si="24"/>
        <v>12509.20000000001</v>
      </c>
      <c r="S311" s="7">
        <f t="shared" si="22"/>
        <v>45245</v>
      </c>
      <c r="T311" s="9">
        <f>IF(ISNUMBER(S311),IF((IF(S311&lt;Inputs!$C$28,0,IF(S311&gt;Inputs!$C$29,0,1))+IF(S311&lt;Inputs!$C$32,0,IF(S311&gt;Inputs!$C$33,0,1)))&gt;=1,1,0),0)</f>
        <v>0</v>
      </c>
      <c r="V311" s="11"/>
    </row>
    <row r="312" spans="5:22" x14ac:dyDescent="0.25">
      <c r="E312" s="7">
        <f>IF(E311&gt;=Inputs!$C$8,"",E311+1)</f>
        <v>45246</v>
      </c>
      <c r="G312" s="7">
        <f t="shared" si="20"/>
        <v>45246</v>
      </c>
      <c r="H312" s="9">
        <f t="shared" si="23"/>
        <v>229000</v>
      </c>
      <c r="I312" s="9">
        <f>IF(ISNUMBER(G312),MAX(O311,(Calculations!$B$6)),0)</f>
        <v>20000</v>
      </c>
      <c r="J312" s="9">
        <f>IFERROR(VLOOKUP(E312,Inputs!$E$13:$F$36,2,FALSE),0)</f>
        <v>0</v>
      </c>
      <c r="K312" s="9">
        <f>IF(T312=1,(H312+J312+I312)*Calculations!$B$9,(H312+J312+I312)*Calculations!$B$7)</f>
        <v>73.039999999999992</v>
      </c>
      <c r="L312" s="9">
        <f>IFERROR(-VLOOKUP(G312,Inputs!$I$13:$J$46,2,FALSE),0)</f>
        <v>0</v>
      </c>
      <c r="M312" s="9">
        <f t="shared" si="21"/>
        <v>229000</v>
      </c>
      <c r="O312" s="9">
        <f t="shared" si="24"/>
        <v>12582.240000000011</v>
      </c>
      <c r="S312" s="7">
        <f t="shared" si="22"/>
        <v>45246</v>
      </c>
      <c r="T312" s="9">
        <f>IF(ISNUMBER(S312),IF((IF(S312&lt;Inputs!$C$28,0,IF(S312&gt;Inputs!$C$29,0,1))+IF(S312&lt;Inputs!$C$32,0,IF(S312&gt;Inputs!$C$33,0,1)))&gt;=1,1,0),0)</f>
        <v>0</v>
      </c>
      <c r="V312" s="11"/>
    </row>
    <row r="313" spans="5:22" x14ac:dyDescent="0.25">
      <c r="E313" s="7">
        <f>IF(E312&gt;=Inputs!$C$8,"",E312+1)</f>
        <v>45247</v>
      </c>
      <c r="G313" s="7">
        <f t="shared" si="20"/>
        <v>45247</v>
      </c>
      <c r="H313" s="9">
        <f t="shared" si="23"/>
        <v>229000</v>
      </c>
      <c r="I313" s="9">
        <f>IF(ISNUMBER(G313),MAX(O312,(Calculations!$B$6)),0)</f>
        <v>20000</v>
      </c>
      <c r="J313" s="9">
        <f>IFERROR(VLOOKUP(E313,Inputs!$E$13:$F$36,2,FALSE),0)</f>
        <v>0</v>
      </c>
      <c r="K313" s="9">
        <f>IF(T313=1,(H313+J313+I313)*Calculations!$B$9,(H313+J313+I313)*Calculations!$B$7)</f>
        <v>73.039999999999992</v>
      </c>
      <c r="L313" s="9">
        <f>IFERROR(-VLOOKUP(G313,Inputs!$I$13:$J$46,2,FALSE),0)</f>
        <v>0</v>
      </c>
      <c r="M313" s="9">
        <f t="shared" si="21"/>
        <v>229000</v>
      </c>
      <c r="O313" s="9">
        <f t="shared" si="24"/>
        <v>12655.280000000012</v>
      </c>
      <c r="S313" s="7">
        <f t="shared" si="22"/>
        <v>45247</v>
      </c>
      <c r="T313" s="9">
        <f>IF(ISNUMBER(S313),IF((IF(S313&lt;Inputs!$C$28,0,IF(S313&gt;Inputs!$C$29,0,1))+IF(S313&lt;Inputs!$C$32,0,IF(S313&gt;Inputs!$C$33,0,1)))&gt;=1,1,0),0)</f>
        <v>0</v>
      </c>
      <c r="V313" s="11"/>
    </row>
    <row r="314" spans="5:22" x14ac:dyDescent="0.25">
      <c r="E314" s="7">
        <f>IF(E313&gt;=Inputs!$C$8,"",E313+1)</f>
        <v>45248</v>
      </c>
      <c r="G314" s="7">
        <f t="shared" si="20"/>
        <v>45248</v>
      </c>
      <c r="H314" s="9">
        <f t="shared" si="23"/>
        <v>229000</v>
      </c>
      <c r="I314" s="9">
        <f>IF(ISNUMBER(G314),MAX(O313,(Calculations!$B$6)),0)</f>
        <v>20000</v>
      </c>
      <c r="J314" s="9">
        <f>IFERROR(VLOOKUP(E314,Inputs!$E$13:$F$36,2,FALSE),0)</f>
        <v>0</v>
      </c>
      <c r="K314" s="9">
        <f>IF(T314=1,(H314+J314+I314)*Calculations!$B$9,(H314+J314+I314)*Calculations!$B$7)</f>
        <v>73.039999999999992</v>
      </c>
      <c r="L314" s="9">
        <f>IFERROR(-VLOOKUP(G314,Inputs!$I$13:$J$46,2,FALSE),0)</f>
        <v>0</v>
      </c>
      <c r="M314" s="9">
        <f t="shared" si="21"/>
        <v>229000</v>
      </c>
      <c r="O314" s="9">
        <f t="shared" si="24"/>
        <v>12728.320000000012</v>
      </c>
      <c r="S314" s="7">
        <f t="shared" si="22"/>
        <v>45248</v>
      </c>
      <c r="T314" s="9">
        <f>IF(ISNUMBER(S314),IF((IF(S314&lt;Inputs!$C$28,0,IF(S314&gt;Inputs!$C$29,0,1))+IF(S314&lt;Inputs!$C$32,0,IF(S314&gt;Inputs!$C$33,0,1)))&gt;=1,1,0),0)</f>
        <v>0</v>
      </c>
      <c r="V314" s="11"/>
    </row>
    <row r="315" spans="5:22" x14ac:dyDescent="0.25">
      <c r="E315" s="7">
        <f>IF(E314&gt;=Inputs!$C$8,"",E314+1)</f>
        <v>45249</v>
      </c>
      <c r="G315" s="7">
        <f t="shared" si="20"/>
        <v>45249</v>
      </c>
      <c r="H315" s="9">
        <f t="shared" si="23"/>
        <v>229000</v>
      </c>
      <c r="I315" s="9">
        <f>IF(ISNUMBER(G315),MAX(O314,(Calculations!$B$6)),0)</f>
        <v>20000</v>
      </c>
      <c r="J315" s="9">
        <f>IFERROR(VLOOKUP(E315,Inputs!$E$13:$F$36,2,FALSE),0)</f>
        <v>0</v>
      </c>
      <c r="K315" s="9">
        <f>IF(T315=1,(H315+J315+I315)*Calculations!$B$9,(H315+J315+I315)*Calculations!$B$7)</f>
        <v>73.039999999999992</v>
      </c>
      <c r="L315" s="9">
        <f>IFERROR(-VLOOKUP(G315,Inputs!$I$13:$J$46,2,FALSE),0)</f>
        <v>0</v>
      </c>
      <c r="M315" s="9">
        <f t="shared" si="21"/>
        <v>229000</v>
      </c>
      <c r="O315" s="9">
        <f t="shared" si="24"/>
        <v>12801.360000000013</v>
      </c>
      <c r="S315" s="7">
        <f t="shared" si="22"/>
        <v>45249</v>
      </c>
      <c r="T315" s="9">
        <f>IF(ISNUMBER(S315),IF((IF(S315&lt;Inputs!$C$28,0,IF(S315&gt;Inputs!$C$29,0,1))+IF(S315&lt;Inputs!$C$32,0,IF(S315&gt;Inputs!$C$33,0,1)))&gt;=1,1,0),0)</f>
        <v>0</v>
      </c>
      <c r="V315" s="11"/>
    </row>
    <row r="316" spans="5:22" x14ac:dyDescent="0.25">
      <c r="E316" s="7">
        <f>IF(E315&gt;=Inputs!$C$8,"",E315+1)</f>
        <v>45250</v>
      </c>
      <c r="G316" s="7">
        <f t="shared" si="20"/>
        <v>45250</v>
      </c>
      <c r="H316" s="9">
        <f t="shared" si="23"/>
        <v>229000</v>
      </c>
      <c r="I316" s="9">
        <f>IF(ISNUMBER(G316),MAX(O315,(Calculations!$B$6)),0)</f>
        <v>20000</v>
      </c>
      <c r="J316" s="9">
        <f>IFERROR(VLOOKUP(E316,Inputs!$E$13:$F$36,2,FALSE),0)</f>
        <v>0</v>
      </c>
      <c r="K316" s="9">
        <f>IF(T316=1,(H316+J316+I316)*Calculations!$B$9,(H316+J316+I316)*Calculations!$B$7)</f>
        <v>73.039999999999992</v>
      </c>
      <c r="L316" s="9">
        <f>IFERROR(-VLOOKUP(G316,Inputs!$I$13:$J$46,2,FALSE),0)</f>
        <v>0</v>
      </c>
      <c r="M316" s="9">
        <f t="shared" si="21"/>
        <v>229000</v>
      </c>
      <c r="O316" s="9">
        <f t="shared" si="24"/>
        <v>12874.400000000014</v>
      </c>
      <c r="S316" s="7">
        <f t="shared" si="22"/>
        <v>45250</v>
      </c>
      <c r="T316" s="9">
        <f>IF(ISNUMBER(S316),IF((IF(S316&lt;Inputs!$C$28,0,IF(S316&gt;Inputs!$C$29,0,1))+IF(S316&lt;Inputs!$C$32,0,IF(S316&gt;Inputs!$C$33,0,1)))&gt;=1,1,0),0)</f>
        <v>0</v>
      </c>
      <c r="V316" s="11"/>
    </row>
    <row r="317" spans="5:22" x14ac:dyDescent="0.25">
      <c r="E317" s="7">
        <f>IF(E316&gt;=Inputs!$C$8,"",E316+1)</f>
        <v>45251</v>
      </c>
      <c r="G317" s="7">
        <f t="shared" si="20"/>
        <v>45251</v>
      </c>
      <c r="H317" s="9">
        <f t="shared" si="23"/>
        <v>229000</v>
      </c>
      <c r="I317" s="9">
        <f>IF(ISNUMBER(G317),MAX(O316,(Calculations!$B$6)),0)</f>
        <v>20000</v>
      </c>
      <c r="J317" s="9">
        <f>IFERROR(VLOOKUP(E317,Inputs!$E$13:$F$36,2,FALSE),0)</f>
        <v>0</v>
      </c>
      <c r="K317" s="9">
        <f>IF(T317=1,(H317+J317+I317)*Calculations!$B$9,(H317+J317+I317)*Calculations!$B$7)</f>
        <v>73.039999999999992</v>
      </c>
      <c r="L317" s="9">
        <f>IFERROR(-VLOOKUP(G317,Inputs!$I$13:$J$46,2,FALSE),0)</f>
        <v>0</v>
      </c>
      <c r="M317" s="9">
        <f t="shared" si="21"/>
        <v>229000</v>
      </c>
      <c r="O317" s="9">
        <f t="shared" si="24"/>
        <v>12947.440000000015</v>
      </c>
      <c r="S317" s="7">
        <f t="shared" si="22"/>
        <v>45251</v>
      </c>
      <c r="T317" s="9">
        <f>IF(ISNUMBER(S317),IF((IF(S317&lt;Inputs!$C$28,0,IF(S317&gt;Inputs!$C$29,0,1))+IF(S317&lt;Inputs!$C$32,0,IF(S317&gt;Inputs!$C$33,0,1)))&gt;=1,1,0),0)</f>
        <v>0</v>
      </c>
      <c r="V317" s="11"/>
    </row>
    <row r="318" spans="5:22" x14ac:dyDescent="0.25">
      <c r="E318" s="7">
        <f>IF(E317&gt;=Inputs!$C$8,"",E317+1)</f>
        <v>45252</v>
      </c>
      <c r="G318" s="7">
        <f t="shared" si="20"/>
        <v>45252</v>
      </c>
      <c r="H318" s="9">
        <f t="shared" si="23"/>
        <v>229000</v>
      </c>
      <c r="I318" s="9">
        <f>IF(ISNUMBER(G318),MAX(O317,(Calculations!$B$6)),0)</f>
        <v>20000</v>
      </c>
      <c r="J318" s="9">
        <f>IFERROR(VLOOKUP(E318,Inputs!$E$13:$F$36,2,FALSE),0)</f>
        <v>0</v>
      </c>
      <c r="K318" s="9">
        <f>IF(T318=1,(H318+J318+I318)*Calculations!$B$9,(H318+J318+I318)*Calculations!$B$7)</f>
        <v>73.039999999999992</v>
      </c>
      <c r="L318" s="9">
        <f>IFERROR(-VLOOKUP(G318,Inputs!$I$13:$J$46,2,FALSE),0)</f>
        <v>0</v>
      </c>
      <c r="M318" s="9">
        <f t="shared" si="21"/>
        <v>229000</v>
      </c>
      <c r="O318" s="9">
        <f t="shared" si="24"/>
        <v>13020.480000000016</v>
      </c>
      <c r="S318" s="7">
        <f t="shared" si="22"/>
        <v>45252</v>
      </c>
      <c r="T318" s="9">
        <f>IF(ISNUMBER(S318),IF((IF(S318&lt;Inputs!$C$28,0,IF(S318&gt;Inputs!$C$29,0,1))+IF(S318&lt;Inputs!$C$32,0,IF(S318&gt;Inputs!$C$33,0,1)))&gt;=1,1,0),0)</f>
        <v>0</v>
      </c>
      <c r="V318" s="11"/>
    </row>
    <row r="319" spans="5:22" x14ac:dyDescent="0.25">
      <c r="E319" s="7">
        <f>IF(E318&gt;=Inputs!$C$8,"",E318+1)</f>
        <v>45253</v>
      </c>
      <c r="G319" s="7">
        <f t="shared" si="20"/>
        <v>45253</v>
      </c>
      <c r="H319" s="9">
        <f t="shared" si="23"/>
        <v>229000</v>
      </c>
      <c r="I319" s="9">
        <f>IF(ISNUMBER(G319),MAX(O318,(Calculations!$B$6)),0)</f>
        <v>20000</v>
      </c>
      <c r="J319" s="9">
        <f>IFERROR(VLOOKUP(E319,Inputs!$E$13:$F$36,2,FALSE),0)</f>
        <v>0</v>
      </c>
      <c r="K319" s="9">
        <f>IF(T319=1,(H319+J319+I319)*Calculations!$B$9,(H319+J319+I319)*Calculations!$B$7)</f>
        <v>73.039999999999992</v>
      </c>
      <c r="L319" s="9">
        <f>IFERROR(-VLOOKUP(G319,Inputs!$I$13:$J$46,2,FALSE),0)</f>
        <v>0</v>
      </c>
      <c r="M319" s="9">
        <f t="shared" si="21"/>
        <v>229000</v>
      </c>
      <c r="O319" s="9">
        <f t="shared" si="24"/>
        <v>13093.520000000017</v>
      </c>
      <c r="S319" s="7">
        <f t="shared" si="22"/>
        <v>45253</v>
      </c>
      <c r="T319" s="9">
        <f>IF(ISNUMBER(S319),IF((IF(S319&lt;Inputs!$C$28,0,IF(S319&gt;Inputs!$C$29,0,1))+IF(S319&lt;Inputs!$C$32,0,IF(S319&gt;Inputs!$C$33,0,1)))&gt;=1,1,0),0)</f>
        <v>0</v>
      </c>
      <c r="V319" s="11"/>
    </row>
    <row r="320" spans="5:22" x14ac:dyDescent="0.25">
      <c r="E320" s="7">
        <f>IF(E319&gt;=Inputs!$C$8,"",E319+1)</f>
        <v>45254</v>
      </c>
      <c r="G320" s="7">
        <f t="shared" si="20"/>
        <v>45254</v>
      </c>
      <c r="H320" s="9">
        <f t="shared" si="23"/>
        <v>229000</v>
      </c>
      <c r="I320" s="9">
        <f>IF(ISNUMBER(G320),MAX(O319,(Calculations!$B$6)),0)</f>
        <v>20000</v>
      </c>
      <c r="J320" s="9">
        <f>IFERROR(VLOOKUP(E320,Inputs!$E$13:$F$36,2,FALSE),0)</f>
        <v>0</v>
      </c>
      <c r="K320" s="9">
        <f>IF(T320=1,(H320+J320+I320)*Calculations!$B$9,(H320+J320+I320)*Calculations!$B$7)</f>
        <v>73.039999999999992</v>
      </c>
      <c r="L320" s="9">
        <f>IFERROR(-VLOOKUP(G320,Inputs!$I$13:$J$46,2,FALSE),0)</f>
        <v>0</v>
      </c>
      <c r="M320" s="9">
        <f t="shared" si="21"/>
        <v>229000</v>
      </c>
      <c r="O320" s="9">
        <f t="shared" si="24"/>
        <v>13166.560000000018</v>
      </c>
      <c r="S320" s="7">
        <f t="shared" si="22"/>
        <v>45254</v>
      </c>
      <c r="T320" s="9">
        <f>IF(ISNUMBER(S320),IF((IF(S320&lt;Inputs!$C$28,0,IF(S320&gt;Inputs!$C$29,0,1))+IF(S320&lt;Inputs!$C$32,0,IF(S320&gt;Inputs!$C$33,0,1)))&gt;=1,1,0),0)</f>
        <v>0</v>
      </c>
      <c r="V320" s="11"/>
    </row>
    <row r="321" spans="5:22" x14ac:dyDescent="0.25">
      <c r="E321" s="7">
        <f>IF(E320&gt;=Inputs!$C$8,"",E320+1)</f>
        <v>45255</v>
      </c>
      <c r="G321" s="7">
        <f t="shared" si="20"/>
        <v>45255</v>
      </c>
      <c r="H321" s="9">
        <f t="shared" si="23"/>
        <v>229000</v>
      </c>
      <c r="I321" s="9">
        <f>IF(ISNUMBER(G321),MAX(O320,(Calculations!$B$6)),0)</f>
        <v>20000</v>
      </c>
      <c r="J321" s="9">
        <f>IFERROR(VLOOKUP(E321,Inputs!$E$13:$F$36,2,FALSE),0)</f>
        <v>0</v>
      </c>
      <c r="K321" s="9">
        <f>IF(T321=1,(H321+J321+I321)*Calculations!$B$9,(H321+J321+I321)*Calculations!$B$7)</f>
        <v>73.039999999999992</v>
      </c>
      <c r="L321" s="9">
        <f>IFERROR(-VLOOKUP(G321,Inputs!$I$13:$J$46,2,FALSE),0)</f>
        <v>0</v>
      </c>
      <c r="M321" s="9">
        <f t="shared" si="21"/>
        <v>229000</v>
      </c>
      <c r="O321" s="9">
        <f t="shared" si="24"/>
        <v>13239.600000000019</v>
      </c>
      <c r="S321" s="7">
        <f t="shared" si="22"/>
        <v>45255</v>
      </c>
      <c r="T321" s="9">
        <f>IF(ISNUMBER(S321),IF((IF(S321&lt;Inputs!$C$28,0,IF(S321&gt;Inputs!$C$29,0,1))+IF(S321&lt;Inputs!$C$32,0,IF(S321&gt;Inputs!$C$33,0,1)))&gt;=1,1,0),0)</f>
        <v>0</v>
      </c>
      <c r="V321" s="11"/>
    </row>
    <row r="322" spans="5:22" x14ac:dyDescent="0.25">
      <c r="E322" s="7">
        <f>IF(E321&gt;=Inputs!$C$8,"",E321+1)</f>
        <v>45256</v>
      </c>
      <c r="G322" s="7">
        <f t="shared" si="20"/>
        <v>45256</v>
      </c>
      <c r="H322" s="9">
        <f t="shared" si="23"/>
        <v>229000</v>
      </c>
      <c r="I322" s="9">
        <f>IF(ISNUMBER(G322),MAX(O321,(Calculations!$B$6)),0)</f>
        <v>20000</v>
      </c>
      <c r="J322" s="9">
        <f>IFERROR(VLOOKUP(E322,Inputs!$E$13:$F$36,2,FALSE),0)</f>
        <v>0</v>
      </c>
      <c r="K322" s="9">
        <f>IF(T322=1,(H322+J322+I322)*Calculations!$B$9,(H322+J322+I322)*Calculations!$B$7)</f>
        <v>73.039999999999992</v>
      </c>
      <c r="L322" s="9">
        <f>IFERROR(-VLOOKUP(G322,Inputs!$I$13:$J$46,2,FALSE),0)</f>
        <v>0</v>
      </c>
      <c r="M322" s="9">
        <f t="shared" si="21"/>
        <v>229000</v>
      </c>
      <c r="O322" s="9">
        <f t="shared" si="24"/>
        <v>13312.640000000019</v>
      </c>
      <c r="S322" s="7">
        <f t="shared" si="22"/>
        <v>45256</v>
      </c>
      <c r="T322" s="9">
        <f>IF(ISNUMBER(S322),IF((IF(S322&lt;Inputs!$C$28,0,IF(S322&gt;Inputs!$C$29,0,1))+IF(S322&lt;Inputs!$C$32,0,IF(S322&gt;Inputs!$C$33,0,1)))&gt;=1,1,0),0)</f>
        <v>0</v>
      </c>
      <c r="V322" s="11"/>
    </row>
    <row r="323" spans="5:22" x14ac:dyDescent="0.25">
      <c r="E323" s="7">
        <f>IF(E322&gt;=Inputs!$C$8,"",E322+1)</f>
        <v>45257</v>
      </c>
      <c r="G323" s="7">
        <f t="shared" si="20"/>
        <v>45257</v>
      </c>
      <c r="H323" s="9">
        <f t="shared" si="23"/>
        <v>229000</v>
      </c>
      <c r="I323" s="9">
        <f>IF(ISNUMBER(G323),MAX(O322,(Calculations!$B$6)),0)</f>
        <v>20000</v>
      </c>
      <c r="J323" s="9">
        <f>IFERROR(VLOOKUP(E323,Inputs!$E$13:$F$36,2,FALSE),0)</f>
        <v>0</v>
      </c>
      <c r="K323" s="9">
        <f>IF(T323=1,(H323+J323+I323)*Calculations!$B$9,(H323+J323+I323)*Calculations!$B$7)</f>
        <v>73.039999999999992</v>
      </c>
      <c r="L323" s="9">
        <f>IFERROR(-VLOOKUP(G323,Inputs!$I$13:$J$46,2,FALSE),0)</f>
        <v>0</v>
      </c>
      <c r="M323" s="9">
        <f t="shared" si="21"/>
        <v>229000</v>
      </c>
      <c r="O323" s="9">
        <f t="shared" si="24"/>
        <v>13385.68000000002</v>
      </c>
      <c r="S323" s="7">
        <f t="shared" si="22"/>
        <v>45257</v>
      </c>
      <c r="T323" s="9">
        <f>IF(ISNUMBER(S323),IF((IF(S323&lt;Inputs!$C$28,0,IF(S323&gt;Inputs!$C$29,0,1))+IF(S323&lt;Inputs!$C$32,0,IF(S323&gt;Inputs!$C$33,0,1)))&gt;=1,1,0),0)</f>
        <v>0</v>
      </c>
      <c r="V323" s="11"/>
    </row>
    <row r="324" spans="5:22" x14ac:dyDescent="0.25">
      <c r="E324" s="7">
        <f>IF(E323&gt;=Inputs!$C$8,"",E323+1)</f>
        <v>45258</v>
      </c>
      <c r="G324" s="7">
        <f t="shared" si="20"/>
        <v>45258</v>
      </c>
      <c r="H324" s="9">
        <f t="shared" si="23"/>
        <v>229000</v>
      </c>
      <c r="I324" s="9">
        <f>IF(ISNUMBER(G324),MAX(O323,(Calculations!$B$6)),0)</f>
        <v>20000</v>
      </c>
      <c r="J324" s="9">
        <f>IFERROR(VLOOKUP(E324,Inputs!$E$13:$F$36,2,FALSE),0)</f>
        <v>0</v>
      </c>
      <c r="K324" s="9">
        <f>IF(T324=1,(H324+J324+I324)*Calculations!$B$9,(H324+J324+I324)*Calculations!$B$7)</f>
        <v>73.039999999999992</v>
      </c>
      <c r="L324" s="9">
        <f>IFERROR(-VLOOKUP(G324,Inputs!$I$13:$J$46,2,FALSE),0)</f>
        <v>0</v>
      </c>
      <c r="M324" s="9">
        <f t="shared" si="21"/>
        <v>229000</v>
      </c>
      <c r="O324" s="9">
        <f t="shared" si="24"/>
        <v>13458.720000000021</v>
      </c>
      <c r="S324" s="7">
        <f t="shared" si="22"/>
        <v>45258</v>
      </c>
      <c r="T324" s="9">
        <f>IF(ISNUMBER(S324),IF((IF(S324&lt;Inputs!$C$28,0,IF(S324&gt;Inputs!$C$29,0,1))+IF(S324&lt;Inputs!$C$32,0,IF(S324&gt;Inputs!$C$33,0,1)))&gt;=1,1,0),0)</f>
        <v>0</v>
      </c>
      <c r="V324" s="11"/>
    </row>
    <row r="325" spans="5:22" x14ac:dyDescent="0.25">
      <c r="E325" s="7">
        <f>IF(E324&gt;=Inputs!$C$8,"",E324+1)</f>
        <v>45259</v>
      </c>
      <c r="G325" s="7">
        <f t="shared" si="20"/>
        <v>45259</v>
      </c>
      <c r="H325" s="9">
        <f t="shared" si="23"/>
        <v>229000</v>
      </c>
      <c r="I325" s="9">
        <f>IF(ISNUMBER(G325),MAX(O324,(Calculations!$B$6)),0)</f>
        <v>20000</v>
      </c>
      <c r="J325" s="9">
        <f>IFERROR(VLOOKUP(E325,Inputs!$E$13:$F$36,2,FALSE),0)</f>
        <v>0</v>
      </c>
      <c r="K325" s="9">
        <f>IF(T325=1,(H325+J325+I325)*Calculations!$B$9,(H325+J325+I325)*Calculations!$B$7)</f>
        <v>73.039999999999992</v>
      </c>
      <c r="L325" s="9">
        <f>IFERROR(-VLOOKUP(G325,Inputs!$I$13:$J$46,2,FALSE),0)</f>
        <v>0</v>
      </c>
      <c r="M325" s="9">
        <f t="shared" si="21"/>
        <v>229000</v>
      </c>
      <c r="O325" s="9">
        <f t="shared" si="24"/>
        <v>13531.760000000022</v>
      </c>
      <c r="S325" s="7">
        <f t="shared" si="22"/>
        <v>45259</v>
      </c>
      <c r="T325" s="9">
        <f>IF(ISNUMBER(S325),IF((IF(S325&lt;Inputs!$C$28,0,IF(S325&gt;Inputs!$C$29,0,1))+IF(S325&lt;Inputs!$C$32,0,IF(S325&gt;Inputs!$C$33,0,1)))&gt;=1,1,0),0)</f>
        <v>0</v>
      </c>
      <c r="V325" s="11"/>
    </row>
    <row r="326" spans="5:22" x14ac:dyDescent="0.25">
      <c r="E326" s="7">
        <f>IF(E325&gt;=Inputs!$C$8,"",E325+1)</f>
        <v>45260</v>
      </c>
      <c r="G326" s="7">
        <f t="shared" si="20"/>
        <v>45260</v>
      </c>
      <c r="H326" s="9">
        <f t="shared" si="23"/>
        <v>229000</v>
      </c>
      <c r="I326" s="9">
        <f>IF(ISNUMBER(G326),MAX(O325,(Calculations!$B$6)),0)</f>
        <v>20000</v>
      </c>
      <c r="J326" s="9">
        <f>IFERROR(VLOOKUP(E326,Inputs!$E$13:$F$36,2,FALSE),0)</f>
        <v>0</v>
      </c>
      <c r="K326" s="9">
        <f>IF(T326=1,(H326+J326+I326)*Calculations!$B$9,(H326+J326+I326)*Calculations!$B$7)</f>
        <v>73.039999999999992</v>
      </c>
      <c r="L326" s="9">
        <f>IFERROR(-VLOOKUP(G326,Inputs!$I$13:$J$46,2,FALSE),0)</f>
        <v>0</v>
      </c>
      <c r="M326" s="9">
        <f t="shared" si="21"/>
        <v>229000</v>
      </c>
      <c r="O326" s="9">
        <f t="shared" si="24"/>
        <v>13604.800000000023</v>
      </c>
      <c r="S326" s="7">
        <f t="shared" si="22"/>
        <v>45260</v>
      </c>
      <c r="T326" s="9">
        <f>IF(ISNUMBER(S326),IF((IF(S326&lt;Inputs!$C$28,0,IF(S326&gt;Inputs!$C$29,0,1))+IF(S326&lt;Inputs!$C$32,0,IF(S326&gt;Inputs!$C$33,0,1)))&gt;=1,1,0),0)</f>
        <v>0</v>
      </c>
      <c r="V326" s="11"/>
    </row>
    <row r="327" spans="5:22" x14ac:dyDescent="0.25">
      <c r="E327" s="7">
        <f>IF(E326&gt;=Inputs!$C$8,"",E326+1)</f>
        <v>45261</v>
      </c>
      <c r="G327" s="7">
        <f t="shared" ref="G327:G390" si="25">E327</f>
        <v>45261</v>
      </c>
      <c r="H327" s="9">
        <f t="shared" si="23"/>
        <v>229000</v>
      </c>
      <c r="I327" s="9">
        <f>IF(ISNUMBER(G327),MAX(O326,(Calculations!$B$6)),0)</f>
        <v>20000</v>
      </c>
      <c r="J327" s="9">
        <f>IFERROR(VLOOKUP(E327,Inputs!$E$13:$F$36,2,FALSE),0)</f>
        <v>0</v>
      </c>
      <c r="K327" s="9">
        <f>IF(T327=1,(H327+J327+I327)*Calculations!$B$9,(H327+J327+I327)*Calculations!$B$7)</f>
        <v>73.039999999999992</v>
      </c>
      <c r="L327" s="9">
        <f>IFERROR(-VLOOKUP(G327,Inputs!$I$13:$J$46,2,FALSE),0)</f>
        <v>0</v>
      </c>
      <c r="M327" s="9">
        <f t="shared" ref="M327:M390" si="26">H327+J327+L327</f>
        <v>229000</v>
      </c>
      <c r="O327" s="9">
        <f t="shared" si="24"/>
        <v>13677.840000000024</v>
      </c>
      <c r="S327" s="7">
        <f t="shared" ref="S327:S390" si="27">E327</f>
        <v>45261</v>
      </c>
      <c r="T327" s="9">
        <f>IF(ISNUMBER(S327),IF((IF(S327&lt;Inputs!$C$28,0,IF(S327&gt;Inputs!$C$29,0,1))+IF(S327&lt;Inputs!$C$32,0,IF(S327&gt;Inputs!$C$33,0,1)))&gt;=1,1,0),0)</f>
        <v>0</v>
      </c>
      <c r="V327" s="11"/>
    </row>
    <row r="328" spans="5:22" x14ac:dyDescent="0.25">
      <c r="E328" s="7">
        <f>IF(E327&gt;=Inputs!$C$8,"",E327+1)</f>
        <v>45262</v>
      </c>
      <c r="G328" s="7">
        <f t="shared" si="25"/>
        <v>45262</v>
      </c>
      <c r="H328" s="9">
        <f t="shared" ref="H328:H391" si="28">IF(ISNUMBER(G328),M327,"")</f>
        <v>229000</v>
      </c>
      <c r="I328" s="9">
        <f>IF(ISNUMBER(G328),MAX(O327,(Calculations!$B$6)),0)</f>
        <v>20000</v>
      </c>
      <c r="J328" s="9">
        <f>IFERROR(VLOOKUP(E328,Inputs!$E$13:$F$36,2,FALSE),0)</f>
        <v>0</v>
      </c>
      <c r="K328" s="9">
        <f>IF(T328=1,(H328+J328+I328)*Calculations!$B$9,(H328+J328+I328)*Calculations!$B$7)</f>
        <v>73.039999999999992</v>
      </c>
      <c r="L328" s="9">
        <f>IFERROR(-VLOOKUP(G328,Inputs!$I$13:$J$46,2,FALSE),0)</f>
        <v>0</v>
      </c>
      <c r="M328" s="9">
        <f t="shared" si="26"/>
        <v>229000</v>
      </c>
      <c r="O328" s="9">
        <f t="shared" ref="O328:O391" si="29">IF(ISNUMBER(K328+O327),(K328+O327),"")</f>
        <v>13750.880000000025</v>
      </c>
      <c r="S328" s="7">
        <f t="shared" si="27"/>
        <v>45262</v>
      </c>
      <c r="T328" s="9">
        <f>IF(ISNUMBER(S328),IF((IF(S328&lt;Inputs!$C$28,0,IF(S328&gt;Inputs!$C$29,0,1))+IF(S328&lt;Inputs!$C$32,0,IF(S328&gt;Inputs!$C$33,0,1)))&gt;=1,1,0),0)</f>
        <v>0</v>
      </c>
      <c r="V328" s="11"/>
    </row>
    <row r="329" spans="5:22" x14ac:dyDescent="0.25">
      <c r="E329" s="7">
        <f>IF(E328&gt;=Inputs!$C$8,"",E328+1)</f>
        <v>45263</v>
      </c>
      <c r="G329" s="7">
        <f t="shared" si="25"/>
        <v>45263</v>
      </c>
      <c r="H329" s="9">
        <f t="shared" si="28"/>
        <v>229000</v>
      </c>
      <c r="I329" s="9">
        <f>IF(ISNUMBER(G329),MAX(O328,(Calculations!$B$6)),0)</f>
        <v>20000</v>
      </c>
      <c r="J329" s="9">
        <f>IFERROR(VLOOKUP(E329,Inputs!$E$13:$F$36,2,FALSE),0)</f>
        <v>0</v>
      </c>
      <c r="K329" s="9">
        <f>IF(T329=1,(H329+J329+I329)*Calculations!$B$9,(H329+J329+I329)*Calculations!$B$7)</f>
        <v>73.039999999999992</v>
      </c>
      <c r="L329" s="9">
        <f>IFERROR(-VLOOKUP(G329,Inputs!$I$13:$J$46,2,FALSE),0)</f>
        <v>0</v>
      </c>
      <c r="M329" s="9">
        <f t="shared" si="26"/>
        <v>229000</v>
      </c>
      <c r="O329" s="9">
        <f t="shared" si="29"/>
        <v>13823.920000000026</v>
      </c>
      <c r="S329" s="7">
        <f t="shared" si="27"/>
        <v>45263</v>
      </c>
      <c r="T329" s="9">
        <f>IF(ISNUMBER(S329),IF((IF(S329&lt;Inputs!$C$28,0,IF(S329&gt;Inputs!$C$29,0,1))+IF(S329&lt;Inputs!$C$32,0,IF(S329&gt;Inputs!$C$33,0,1)))&gt;=1,1,0),0)</f>
        <v>0</v>
      </c>
      <c r="V329" s="11"/>
    </row>
    <row r="330" spans="5:22" x14ac:dyDescent="0.25">
      <c r="E330" s="7">
        <f>IF(E329&gt;=Inputs!$C$8,"",E329+1)</f>
        <v>45264</v>
      </c>
      <c r="G330" s="7">
        <f t="shared" si="25"/>
        <v>45264</v>
      </c>
      <c r="H330" s="9">
        <f t="shared" si="28"/>
        <v>229000</v>
      </c>
      <c r="I330" s="9">
        <f>IF(ISNUMBER(G330),MAX(O329,(Calculations!$B$6)),0)</f>
        <v>20000</v>
      </c>
      <c r="J330" s="9">
        <f>IFERROR(VLOOKUP(E330,Inputs!$E$13:$F$36,2,FALSE),0)</f>
        <v>0</v>
      </c>
      <c r="K330" s="9">
        <f>IF(T330=1,(H330+J330+I330)*Calculations!$B$9,(H330+J330+I330)*Calculations!$B$7)</f>
        <v>73.039999999999992</v>
      </c>
      <c r="L330" s="9">
        <f>IFERROR(-VLOOKUP(G330,Inputs!$I$13:$J$46,2,FALSE),0)</f>
        <v>0</v>
      </c>
      <c r="M330" s="9">
        <f t="shared" si="26"/>
        <v>229000</v>
      </c>
      <c r="O330" s="9">
        <f t="shared" si="29"/>
        <v>13896.960000000026</v>
      </c>
      <c r="S330" s="7">
        <f t="shared" si="27"/>
        <v>45264</v>
      </c>
      <c r="T330" s="9">
        <f>IF(ISNUMBER(S330),IF((IF(S330&lt;Inputs!$C$28,0,IF(S330&gt;Inputs!$C$29,0,1))+IF(S330&lt;Inputs!$C$32,0,IF(S330&gt;Inputs!$C$33,0,1)))&gt;=1,1,0),0)</f>
        <v>0</v>
      </c>
      <c r="V330" s="11"/>
    </row>
    <row r="331" spans="5:22" x14ac:dyDescent="0.25">
      <c r="E331" s="7">
        <f>IF(E330&gt;=Inputs!$C$8,"",E330+1)</f>
        <v>45265</v>
      </c>
      <c r="G331" s="7">
        <f t="shared" si="25"/>
        <v>45265</v>
      </c>
      <c r="H331" s="9">
        <f t="shared" si="28"/>
        <v>229000</v>
      </c>
      <c r="I331" s="9">
        <f>IF(ISNUMBER(G331),MAX(O330,(Calculations!$B$6)),0)</f>
        <v>20000</v>
      </c>
      <c r="J331" s="9">
        <f>IFERROR(VLOOKUP(E331,Inputs!$E$13:$F$36,2,FALSE),0)</f>
        <v>0</v>
      </c>
      <c r="K331" s="9">
        <f>IF(T331=1,(H331+J331+I331)*Calculations!$B$9,(H331+J331+I331)*Calculations!$B$7)</f>
        <v>73.039999999999992</v>
      </c>
      <c r="L331" s="9">
        <f>IFERROR(-VLOOKUP(G331,Inputs!$I$13:$J$46,2,FALSE),0)</f>
        <v>0</v>
      </c>
      <c r="M331" s="9">
        <f t="shared" si="26"/>
        <v>229000</v>
      </c>
      <c r="O331" s="9">
        <f t="shared" si="29"/>
        <v>13970.000000000027</v>
      </c>
      <c r="S331" s="7">
        <f t="shared" si="27"/>
        <v>45265</v>
      </c>
      <c r="T331" s="9">
        <f>IF(ISNUMBER(S331),IF((IF(S331&lt;Inputs!$C$28,0,IF(S331&gt;Inputs!$C$29,0,1))+IF(S331&lt;Inputs!$C$32,0,IF(S331&gt;Inputs!$C$33,0,1)))&gt;=1,1,0),0)</f>
        <v>0</v>
      </c>
      <c r="V331" s="11"/>
    </row>
    <row r="332" spans="5:22" x14ac:dyDescent="0.25">
      <c r="E332" s="7">
        <f>IF(E331&gt;=Inputs!$C$8,"",E331+1)</f>
        <v>45266</v>
      </c>
      <c r="G332" s="7">
        <f t="shared" si="25"/>
        <v>45266</v>
      </c>
      <c r="H332" s="9">
        <f t="shared" si="28"/>
        <v>229000</v>
      </c>
      <c r="I332" s="9">
        <f>IF(ISNUMBER(G332),MAX(O331,(Calculations!$B$6)),0)</f>
        <v>20000</v>
      </c>
      <c r="J332" s="9">
        <f>IFERROR(VLOOKUP(E332,Inputs!$E$13:$F$36,2,FALSE),0)</f>
        <v>0</v>
      </c>
      <c r="K332" s="9">
        <f>IF(T332=1,(H332+J332+I332)*Calculations!$B$9,(H332+J332+I332)*Calculations!$B$7)</f>
        <v>73.039999999999992</v>
      </c>
      <c r="L332" s="9">
        <f>IFERROR(-VLOOKUP(G332,Inputs!$I$13:$J$46,2,FALSE),0)</f>
        <v>0</v>
      </c>
      <c r="M332" s="9">
        <f t="shared" si="26"/>
        <v>229000</v>
      </c>
      <c r="O332" s="9">
        <f t="shared" si="29"/>
        <v>14043.040000000028</v>
      </c>
      <c r="S332" s="7">
        <f t="shared" si="27"/>
        <v>45266</v>
      </c>
      <c r="T332" s="9">
        <f>IF(ISNUMBER(S332),IF((IF(S332&lt;Inputs!$C$28,0,IF(S332&gt;Inputs!$C$29,0,1))+IF(S332&lt;Inputs!$C$32,0,IF(S332&gt;Inputs!$C$33,0,1)))&gt;=1,1,0),0)</f>
        <v>0</v>
      </c>
      <c r="V332" s="11"/>
    </row>
    <row r="333" spans="5:22" x14ac:dyDescent="0.25">
      <c r="E333" s="7">
        <f>IF(E332&gt;=Inputs!$C$8,"",E332+1)</f>
        <v>45267</v>
      </c>
      <c r="G333" s="7">
        <f t="shared" si="25"/>
        <v>45267</v>
      </c>
      <c r="H333" s="9">
        <f t="shared" si="28"/>
        <v>229000</v>
      </c>
      <c r="I333" s="9">
        <f>IF(ISNUMBER(G333),MAX(O332,(Calculations!$B$6)),0)</f>
        <v>20000</v>
      </c>
      <c r="J333" s="9">
        <f>IFERROR(VLOOKUP(E333,Inputs!$E$13:$F$36,2,FALSE),0)</f>
        <v>0</v>
      </c>
      <c r="K333" s="9">
        <f>IF(T333=1,(H333+J333+I333)*Calculations!$B$9,(H333+J333+I333)*Calculations!$B$7)</f>
        <v>73.039999999999992</v>
      </c>
      <c r="L333" s="9">
        <f>IFERROR(-VLOOKUP(G333,Inputs!$I$13:$J$46,2,FALSE),0)</f>
        <v>0</v>
      </c>
      <c r="M333" s="9">
        <f t="shared" si="26"/>
        <v>229000</v>
      </c>
      <c r="O333" s="9">
        <f t="shared" si="29"/>
        <v>14116.080000000029</v>
      </c>
      <c r="S333" s="7">
        <f t="shared" si="27"/>
        <v>45267</v>
      </c>
      <c r="T333" s="9">
        <f>IF(ISNUMBER(S333),IF((IF(S333&lt;Inputs!$C$28,0,IF(S333&gt;Inputs!$C$29,0,1))+IF(S333&lt;Inputs!$C$32,0,IF(S333&gt;Inputs!$C$33,0,1)))&gt;=1,1,0),0)</f>
        <v>0</v>
      </c>
      <c r="V333" s="11"/>
    </row>
    <row r="334" spans="5:22" x14ac:dyDescent="0.25">
      <c r="E334" s="7">
        <f>IF(E333&gt;=Inputs!$C$8,"",E333+1)</f>
        <v>45268</v>
      </c>
      <c r="G334" s="7">
        <f t="shared" si="25"/>
        <v>45268</v>
      </c>
      <c r="H334" s="9">
        <f t="shared" si="28"/>
        <v>229000</v>
      </c>
      <c r="I334" s="9">
        <f>IF(ISNUMBER(G334),MAX(O333,(Calculations!$B$6)),0)</f>
        <v>20000</v>
      </c>
      <c r="J334" s="9">
        <f>IFERROR(VLOOKUP(E334,Inputs!$E$13:$F$36,2,FALSE),0)</f>
        <v>0</v>
      </c>
      <c r="K334" s="9">
        <f>IF(T334=1,(H334+J334+I334)*Calculations!$B$9,(H334+J334+I334)*Calculations!$B$7)</f>
        <v>73.039999999999992</v>
      </c>
      <c r="L334" s="9">
        <f>IFERROR(-VLOOKUP(G334,Inputs!$I$13:$J$46,2,FALSE),0)</f>
        <v>0</v>
      </c>
      <c r="M334" s="9">
        <f t="shared" si="26"/>
        <v>229000</v>
      </c>
      <c r="O334" s="9">
        <f t="shared" si="29"/>
        <v>14189.12000000003</v>
      </c>
      <c r="S334" s="7">
        <f t="shared" si="27"/>
        <v>45268</v>
      </c>
      <c r="T334" s="9">
        <f>IF(ISNUMBER(S334),IF((IF(S334&lt;Inputs!$C$28,0,IF(S334&gt;Inputs!$C$29,0,1))+IF(S334&lt;Inputs!$C$32,0,IF(S334&gt;Inputs!$C$33,0,1)))&gt;=1,1,0),0)</f>
        <v>0</v>
      </c>
      <c r="V334" s="11"/>
    </row>
    <row r="335" spans="5:22" x14ac:dyDescent="0.25">
      <c r="E335" s="7">
        <f>IF(E334&gt;=Inputs!$C$8,"",E334+1)</f>
        <v>45269</v>
      </c>
      <c r="G335" s="7">
        <f t="shared" si="25"/>
        <v>45269</v>
      </c>
      <c r="H335" s="9">
        <f t="shared" si="28"/>
        <v>229000</v>
      </c>
      <c r="I335" s="9">
        <f>IF(ISNUMBER(G335),MAX(O334,(Calculations!$B$6)),0)</f>
        <v>20000</v>
      </c>
      <c r="J335" s="9">
        <f>IFERROR(VLOOKUP(E335,Inputs!$E$13:$F$36,2,FALSE),0)</f>
        <v>0</v>
      </c>
      <c r="K335" s="9">
        <f>IF(T335=1,(H335+J335+I335)*Calculations!$B$9,(H335+J335+I335)*Calculations!$B$7)</f>
        <v>73.039999999999992</v>
      </c>
      <c r="L335" s="9">
        <f>IFERROR(-VLOOKUP(G335,Inputs!$I$13:$J$46,2,FALSE),0)</f>
        <v>0</v>
      </c>
      <c r="M335" s="9">
        <f t="shared" si="26"/>
        <v>229000</v>
      </c>
      <c r="O335" s="9">
        <f t="shared" si="29"/>
        <v>14262.160000000031</v>
      </c>
      <c r="S335" s="7">
        <f t="shared" si="27"/>
        <v>45269</v>
      </c>
      <c r="T335" s="9">
        <f>IF(ISNUMBER(S335),IF((IF(S335&lt;Inputs!$C$28,0,IF(S335&gt;Inputs!$C$29,0,1))+IF(S335&lt;Inputs!$C$32,0,IF(S335&gt;Inputs!$C$33,0,1)))&gt;=1,1,0),0)</f>
        <v>0</v>
      </c>
      <c r="V335" s="11"/>
    </row>
    <row r="336" spans="5:22" x14ac:dyDescent="0.25">
      <c r="E336" s="7">
        <f>IF(E335&gt;=Inputs!$C$8,"",E335+1)</f>
        <v>45270</v>
      </c>
      <c r="G336" s="7">
        <f t="shared" si="25"/>
        <v>45270</v>
      </c>
      <c r="H336" s="9">
        <f t="shared" si="28"/>
        <v>229000</v>
      </c>
      <c r="I336" s="9">
        <f>IF(ISNUMBER(G336),MAX(O335,(Calculations!$B$6)),0)</f>
        <v>20000</v>
      </c>
      <c r="J336" s="9">
        <f>IFERROR(VLOOKUP(E336,Inputs!$E$13:$F$36,2,FALSE),0)</f>
        <v>0</v>
      </c>
      <c r="K336" s="9">
        <f>IF(T336=1,(H336+J336+I336)*Calculations!$B$9,(H336+J336+I336)*Calculations!$B$7)</f>
        <v>73.039999999999992</v>
      </c>
      <c r="L336" s="9">
        <f>IFERROR(-VLOOKUP(G336,Inputs!$I$13:$J$46,2,FALSE),0)</f>
        <v>0</v>
      </c>
      <c r="M336" s="9">
        <f t="shared" si="26"/>
        <v>229000</v>
      </c>
      <c r="O336" s="9">
        <f t="shared" si="29"/>
        <v>14335.200000000032</v>
      </c>
      <c r="S336" s="7">
        <f t="shared" si="27"/>
        <v>45270</v>
      </c>
      <c r="T336" s="9">
        <f>IF(ISNUMBER(S336),IF((IF(S336&lt;Inputs!$C$28,0,IF(S336&gt;Inputs!$C$29,0,1))+IF(S336&lt;Inputs!$C$32,0,IF(S336&gt;Inputs!$C$33,0,1)))&gt;=1,1,0),0)</f>
        <v>0</v>
      </c>
      <c r="V336" s="11"/>
    </row>
    <row r="337" spans="5:22" x14ac:dyDescent="0.25">
      <c r="E337" s="7">
        <f>IF(E336&gt;=Inputs!$C$8,"",E336+1)</f>
        <v>45271</v>
      </c>
      <c r="G337" s="7">
        <f t="shared" si="25"/>
        <v>45271</v>
      </c>
      <c r="H337" s="9">
        <f t="shared" si="28"/>
        <v>229000</v>
      </c>
      <c r="I337" s="9">
        <f>IF(ISNUMBER(G337),MAX(O336,(Calculations!$B$6)),0)</f>
        <v>20000</v>
      </c>
      <c r="J337" s="9">
        <f>IFERROR(VLOOKUP(E337,Inputs!$E$13:$F$36,2,FALSE),0)</f>
        <v>0</v>
      </c>
      <c r="K337" s="9">
        <f>IF(T337=1,(H337+J337+I337)*Calculations!$B$9,(H337+J337+I337)*Calculations!$B$7)</f>
        <v>73.039999999999992</v>
      </c>
      <c r="L337" s="9">
        <f>IFERROR(-VLOOKUP(G337,Inputs!$I$13:$J$46,2,FALSE),0)</f>
        <v>0</v>
      </c>
      <c r="M337" s="9">
        <f t="shared" si="26"/>
        <v>229000</v>
      </c>
      <c r="O337" s="9">
        <f t="shared" si="29"/>
        <v>14408.240000000033</v>
      </c>
      <c r="S337" s="7">
        <f t="shared" si="27"/>
        <v>45271</v>
      </c>
      <c r="T337" s="9">
        <f>IF(ISNUMBER(S337),IF((IF(S337&lt;Inputs!$C$28,0,IF(S337&gt;Inputs!$C$29,0,1))+IF(S337&lt;Inputs!$C$32,0,IF(S337&gt;Inputs!$C$33,0,1)))&gt;=1,1,0),0)</f>
        <v>0</v>
      </c>
      <c r="V337" s="11"/>
    </row>
    <row r="338" spans="5:22" x14ac:dyDescent="0.25">
      <c r="E338" s="7">
        <f>IF(E337&gt;=Inputs!$C$8,"",E337+1)</f>
        <v>45272</v>
      </c>
      <c r="G338" s="7">
        <f t="shared" si="25"/>
        <v>45272</v>
      </c>
      <c r="H338" s="9">
        <f t="shared" si="28"/>
        <v>229000</v>
      </c>
      <c r="I338" s="9">
        <f>IF(ISNUMBER(G338),MAX(O337,(Calculations!$B$6)),0)</f>
        <v>20000</v>
      </c>
      <c r="J338" s="9">
        <f>IFERROR(VLOOKUP(E338,Inputs!$E$13:$F$36,2,FALSE),0)</f>
        <v>0</v>
      </c>
      <c r="K338" s="9">
        <f>IF(T338=1,(H338+J338+I338)*Calculations!$B$9,(H338+J338+I338)*Calculations!$B$7)</f>
        <v>73.039999999999992</v>
      </c>
      <c r="L338" s="9">
        <f>IFERROR(-VLOOKUP(G338,Inputs!$I$13:$J$46,2,FALSE),0)</f>
        <v>0</v>
      </c>
      <c r="M338" s="9">
        <f t="shared" si="26"/>
        <v>229000</v>
      </c>
      <c r="O338" s="9">
        <f t="shared" si="29"/>
        <v>14481.280000000033</v>
      </c>
      <c r="S338" s="7">
        <f t="shared" si="27"/>
        <v>45272</v>
      </c>
      <c r="T338" s="9">
        <f>IF(ISNUMBER(S338),IF((IF(S338&lt;Inputs!$C$28,0,IF(S338&gt;Inputs!$C$29,0,1))+IF(S338&lt;Inputs!$C$32,0,IF(S338&gt;Inputs!$C$33,0,1)))&gt;=1,1,0),0)</f>
        <v>0</v>
      </c>
      <c r="V338" s="11"/>
    </row>
    <row r="339" spans="5:22" x14ac:dyDescent="0.25">
      <c r="E339" s="7">
        <f>IF(E338&gt;=Inputs!$C$8,"",E338+1)</f>
        <v>45273</v>
      </c>
      <c r="G339" s="7">
        <f t="shared" si="25"/>
        <v>45273</v>
      </c>
      <c r="H339" s="9">
        <f t="shared" si="28"/>
        <v>229000</v>
      </c>
      <c r="I339" s="9">
        <f>IF(ISNUMBER(G339),MAX(O338,(Calculations!$B$6)),0)</f>
        <v>20000</v>
      </c>
      <c r="J339" s="9">
        <f>IFERROR(VLOOKUP(E339,Inputs!$E$13:$F$36,2,FALSE),0)</f>
        <v>0</v>
      </c>
      <c r="K339" s="9">
        <f>IF(T339=1,(H339+J339+I339)*Calculations!$B$9,(H339+J339+I339)*Calculations!$B$7)</f>
        <v>73.039999999999992</v>
      </c>
      <c r="L339" s="9">
        <f>IFERROR(-VLOOKUP(G339,Inputs!$I$13:$J$46,2,FALSE),0)</f>
        <v>0</v>
      </c>
      <c r="M339" s="9">
        <f t="shared" si="26"/>
        <v>229000</v>
      </c>
      <c r="O339" s="9">
        <f t="shared" si="29"/>
        <v>14554.320000000034</v>
      </c>
      <c r="S339" s="7">
        <f t="shared" si="27"/>
        <v>45273</v>
      </c>
      <c r="T339" s="9">
        <f>IF(ISNUMBER(S339),IF((IF(S339&lt;Inputs!$C$28,0,IF(S339&gt;Inputs!$C$29,0,1))+IF(S339&lt;Inputs!$C$32,0,IF(S339&gt;Inputs!$C$33,0,1)))&gt;=1,1,0),0)</f>
        <v>0</v>
      </c>
      <c r="V339" s="11"/>
    </row>
    <row r="340" spans="5:22" x14ac:dyDescent="0.25">
      <c r="E340" s="7">
        <f>IF(E339&gt;=Inputs!$C$8,"",E339+1)</f>
        <v>45274</v>
      </c>
      <c r="G340" s="7">
        <f t="shared" si="25"/>
        <v>45274</v>
      </c>
      <c r="H340" s="9">
        <f t="shared" si="28"/>
        <v>229000</v>
      </c>
      <c r="I340" s="9">
        <f>IF(ISNUMBER(G340),MAX(O339,(Calculations!$B$6)),0)</f>
        <v>20000</v>
      </c>
      <c r="J340" s="9">
        <f>IFERROR(VLOOKUP(E340,Inputs!$E$13:$F$36,2,FALSE),0)</f>
        <v>0</v>
      </c>
      <c r="K340" s="9">
        <f>IF(T340=1,(H340+J340+I340)*Calculations!$B$9,(H340+J340+I340)*Calculations!$B$7)</f>
        <v>73.039999999999992</v>
      </c>
      <c r="L340" s="9">
        <f>IFERROR(-VLOOKUP(G340,Inputs!$I$13:$J$46,2,FALSE),0)</f>
        <v>0</v>
      </c>
      <c r="M340" s="9">
        <f t="shared" si="26"/>
        <v>229000</v>
      </c>
      <c r="O340" s="9">
        <f t="shared" si="29"/>
        <v>14627.360000000035</v>
      </c>
      <c r="S340" s="7">
        <f t="shared" si="27"/>
        <v>45274</v>
      </c>
      <c r="T340" s="9">
        <f>IF(ISNUMBER(S340),IF((IF(S340&lt;Inputs!$C$28,0,IF(S340&gt;Inputs!$C$29,0,1))+IF(S340&lt;Inputs!$C$32,0,IF(S340&gt;Inputs!$C$33,0,1)))&gt;=1,1,0),0)</f>
        <v>0</v>
      </c>
      <c r="V340" s="11"/>
    </row>
    <row r="341" spans="5:22" x14ac:dyDescent="0.25">
      <c r="E341" s="7">
        <f>IF(E340&gt;=Inputs!$C$8,"",E340+1)</f>
        <v>45275</v>
      </c>
      <c r="G341" s="7">
        <f t="shared" si="25"/>
        <v>45275</v>
      </c>
      <c r="H341" s="9">
        <f t="shared" si="28"/>
        <v>229000</v>
      </c>
      <c r="I341" s="9">
        <f>IF(ISNUMBER(G341),MAX(O340,(Calculations!$B$6)),0)</f>
        <v>20000</v>
      </c>
      <c r="J341" s="9">
        <f>IFERROR(VLOOKUP(E341,Inputs!$E$13:$F$36,2,FALSE),0)</f>
        <v>0</v>
      </c>
      <c r="K341" s="9">
        <f>IF(T341=1,(H341+J341+I341)*Calculations!$B$9,(H341+J341+I341)*Calculations!$B$7)</f>
        <v>73.039999999999992</v>
      </c>
      <c r="L341" s="9">
        <f>IFERROR(-VLOOKUP(G341,Inputs!$I$13:$J$46,2,FALSE),0)</f>
        <v>0</v>
      </c>
      <c r="M341" s="9">
        <f t="shared" si="26"/>
        <v>229000</v>
      </c>
      <c r="O341" s="9">
        <f t="shared" si="29"/>
        <v>14700.400000000036</v>
      </c>
      <c r="S341" s="7">
        <f t="shared" si="27"/>
        <v>45275</v>
      </c>
      <c r="T341" s="9">
        <f>IF(ISNUMBER(S341),IF((IF(S341&lt;Inputs!$C$28,0,IF(S341&gt;Inputs!$C$29,0,1))+IF(S341&lt;Inputs!$C$32,0,IF(S341&gt;Inputs!$C$33,0,1)))&gt;=1,1,0),0)</f>
        <v>0</v>
      </c>
      <c r="V341" s="11"/>
    </row>
    <row r="342" spans="5:22" x14ac:dyDescent="0.25">
      <c r="E342" s="7">
        <f>IF(E341&gt;=Inputs!$C$8,"",E341+1)</f>
        <v>45276</v>
      </c>
      <c r="G342" s="7">
        <f t="shared" si="25"/>
        <v>45276</v>
      </c>
      <c r="H342" s="9">
        <f t="shared" si="28"/>
        <v>229000</v>
      </c>
      <c r="I342" s="9">
        <f>IF(ISNUMBER(G342),MAX(O341,(Calculations!$B$6)),0)</f>
        <v>20000</v>
      </c>
      <c r="J342" s="9">
        <f>IFERROR(VLOOKUP(E342,Inputs!$E$13:$F$36,2,FALSE),0)</f>
        <v>0</v>
      </c>
      <c r="K342" s="9">
        <f>IF(T342=1,(H342+J342+I342)*Calculations!$B$9,(H342+J342+I342)*Calculations!$B$7)</f>
        <v>73.039999999999992</v>
      </c>
      <c r="L342" s="9">
        <f>IFERROR(-VLOOKUP(G342,Inputs!$I$13:$J$46,2,FALSE),0)</f>
        <v>0</v>
      </c>
      <c r="M342" s="9">
        <f t="shared" si="26"/>
        <v>229000</v>
      </c>
      <c r="O342" s="9">
        <f t="shared" si="29"/>
        <v>14773.440000000037</v>
      </c>
      <c r="S342" s="7">
        <f t="shared" si="27"/>
        <v>45276</v>
      </c>
      <c r="T342" s="9">
        <f>IF(ISNUMBER(S342),IF((IF(S342&lt;Inputs!$C$28,0,IF(S342&gt;Inputs!$C$29,0,1))+IF(S342&lt;Inputs!$C$32,0,IF(S342&gt;Inputs!$C$33,0,1)))&gt;=1,1,0),0)</f>
        <v>0</v>
      </c>
      <c r="V342" s="11"/>
    </row>
    <row r="343" spans="5:22" x14ac:dyDescent="0.25">
      <c r="E343" s="7">
        <f>IF(E342&gt;=Inputs!$C$8,"",E342+1)</f>
        <v>45277</v>
      </c>
      <c r="G343" s="7">
        <f t="shared" si="25"/>
        <v>45277</v>
      </c>
      <c r="H343" s="9">
        <f t="shared" si="28"/>
        <v>229000</v>
      </c>
      <c r="I343" s="9">
        <f>IF(ISNUMBER(G343),MAX(O342,(Calculations!$B$6)),0)</f>
        <v>20000</v>
      </c>
      <c r="J343" s="9">
        <f>IFERROR(VLOOKUP(E343,Inputs!$E$13:$F$36,2,FALSE),0)</f>
        <v>0</v>
      </c>
      <c r="K343" s="9">
        <f>IF(T343=1,(H343+J343+I343)*Calculations!$B$9,(H343+J343+I343)*Calculations!$B$7)</f>
        <v>73.039999999999992</v>
      </c>
      <c r="L343" s="9">
        <f>IFERROR(-VLOOKUP(G343,Inputs!$I$13:$J$46,2,FALSE),0)</f>
        <v>0</v>
      </c>
      <c r="M343" s="9">
        <f t="shared" si="26"/>
        <v>229000</v>
      </c>
      <c r="O343" s="9">
        <f t="shared" si="29"/>
        <v>14846.480000000038</v>
      </c>
      <c r="S343" s="7">
        <f t="shared" si="27"/>
        <v>45277</v>
      </c>
      <c r="T343" s="9">
        <f>IF(ISNUMBER(S343),IF((IF(S343&lt;Inputs!$C$28,0,IF(S343&gt;Inputs!$C$29,0,1))+IF(S343&lt;Inputs!$C$32,0,IF(S343&gt;Inputs!$C$33,0,1)))&gt;=1,1,0),0)</f>
        <v>0</v>
      </c>
      <c r="V343" s="11"/>
    </row>
    <row r="344" spans="5:22" x14ac:dyDescent="0.25">
      <c r="E344" s="7">
        <f>IF(E343&gt;=Inputs!$C$8,"",E343+1)</f>
        <v>45278</v>
      </c>
      <c r="G344" s="7">
        <f t="shared" si="25"/>
        <v>45278</v>
      </c>
      <c r="H344" s="9">
        <f t="shared" si="28"/>
        <v>229000</v>
      </c>
      <c r="I344" s="9">
        <f>IF(ISNUMBER(G344),MAX(O343,(Calculations!$B$6)),0)</f>
        <v>20000</v>
      </c>
      <c r="J344" s="9">
        <f>IFERROR(VLOOKUP(E344,Inputs!$E$13:$F$36,2,FALSE),0)</f>
        <v>0</v>
      </c>
      <c r="K344" s="9">
        <f>IF(T344=1,(H344+J344+I344)*Calculations!$B$9,(H344+J344+I344)*Calculations!$B$7)</f>
        <v>73.039999999999992</v>
      </c>
      <c r="L344" s="9">
        <f>IFERROR(-VLOOKUP(G344,Inputs!$I$13:$J$46,2,FALSE),0)</f>
        <v>0</v>
      </c>
      <c r="M344" s="9">
        <f t="shared" si="26"/>
        <v>229000</v>
      </c>
      <c r="O344" s="9">
        <f t="shared" si="29"/>
        <v>14919.520000000039</v>
      </c>
      <c r="S344" s="7">
        <f t="shared" si="27"/>
        <v>45278</v>
      </c>
      <c r="T344" s="9">
        <f>IF(ISNUMBER(S344),IF((IF(S344&lt;Inputs!$C$28,0,IF(S344&gt;Inputs!$C$29,0,1))+IF(S344&lt;Inputs!$C$32,0,IF(S344&gt;Inputs!$C$33,0,1)))&gt;=1,1,0),0)</f>
        <v>0</v>
      </c>
      <c r="V344" s="11"/>
    </row>
    <row r="345" spans="5:22" x14ac:dyDescent="0.25">
      <c r="E345" s="7">
        <f>IF(E344&gt;=Inputs!$C$8,"",E344+1)</f>
        <v>45279</v>
      </c>
      <c r="G345" s="7">
        <f t="shared" si="25"/>
        <v>45279</v>
      </c>
      <c r="H345" s="9">
        <f t="shared" si="28"/>
        <v>229000</v>
      </c>
      <c r="I345" s="9">
        <f>IF(ISNUMBER(G345),MAX(O344,(Calculations!$B$6)),0)</f>
        <v>20000</v>
      </c>
      <c r="J345" s="9">
        <f>IFERROR(VLOOKUP(E345,Inputs!$E$13:$F$36,2,FALSE),0)</f>
        <v>0</v>
      </c>
      <c r="K345" s="9">
        <f>IF(T345=1,(H345+J345+I345)*Calculations!$B$9,(H345+J345+I345)*Calculations!$B$7)</f>
        <v>73.039999999999992</v>
      </c>
      <c r="L345" s="9">
        <f>IFERROR(-VLOOKUP(G345,Inputs!$I$13:$J$46,2,FALSE),0)</f>
        <v>0</v>
      </c>
      <c r="M345" s="9">
        <f t="shared" si="26"/>
        <v>229000</v>
      </c>
      <c r="O345" s="9">
        <f t="shared" si="29"/>
        <v>14992.56000000004</v>
      </c>
      <c r="S345" s="7">
        <f t="shared" si="27"/>
        <v>45279</v>
      </c>
      <c r="T345" s="9">
        <f>IF(ISNUMBER(S345),IF((IF(S345&lt;Inputs!$C$28,0,IF(S345&gt;Inputs!$C$29,0,1))+IF(S345&lt;Inputs!$C$32,0,IF(S345&gt;Inputs!$C$33,0,1)))&gt;=1,1,0),0)</f>
        <v>0</v>
      </c>
      <c r="V345" s="11"/>
    </row>
    <row r="346" spans="5:22" x14ac:dyDescent="0.25">
      <c r="E346" s="7">
        <f>IF(E345&gt;=Inputs!$C$8,"",E345+1)</f>
        <v>45280</v>
      </c>
      <c r="G346" s="7">
        <f t="shared" si="25"/>
        <v>45280</v>
      </c>
      <c r="H346" s="9">
        <f t="shared" si="28"/>
        <v>229000</v>
      </c>
      <c r="I346" s="9">
        <f>IF(ISNUMBER(G346),MAX(O345,(Calculations!$B$6)),0)</f>
        <v>20000</v>
      </c>
      <c r="J346" s="9">
        <f>IFERROR(VLOOKUP(E346,Inputs!$E$13:$F$36,2,FALSE),0)</f>
        <v>0</v>
      </c>
      <c r="K346" s="9">
        <f>IF(T346=1,(H346+J346+I346)*Calculations!$B$9,(H346+J346+I346)*Calculations!$B$7)</f>
        <v>73.039999999999992</v>
      </c>
      <c r="L346" s="9">
        <f>IFERROR(-VLOOKUP(G346,Inputs!$I$13:$J$46,2,FALSE),0)</f>
        <v>0</v>
      </c>
      <c r="M346" s="9">
        <f t="shared" si="26"/>
        <v>229000</v>
      </c>
      <c r="O346" s="9">
        <f t="shared" si="29"/>
        <v>15065.60000000004</v>
      </c>
      <c r="S346" s="7">
        <f t="shared" si="27"/>
        <v>45280</v>
      </c>
      <c r="T346" s="9">
        <f>IF(ISNUMBER(S346),IF((IF(S346&lt;Inputs!$C$28,0,IF(S346&gt;Inputs!$C$29,0,1))+IF(S346&lt;Inputs!$C$32,0,IF(S346&gt;Inputs!$C$33,0,1)))&gt;=1,1,0),0)</f>
        <v>0</v>
      </c>
      <c r="V346" s="11"/>
    </row>
    <row r="347" spans="5:22" x14ac:dyDescent="0.25">
      <c r="E347" s="7">
        <f>IF(E346&gt;=Inputs!$C$8,"",E346+1)</f>
        <v>45281</v>
      </c>
      <c r="G347" s="7">
        <f t="shared" si="25"/>
        <v>45281</v>
      </c>
      <c r="H347" s="9">
        <f t="shared" si="28"/>
        <v>229000</v>
      </c>
      <c r="I347" s="9">
        <f>IF(ISNUMBER(G347),MAX(O346,(Calculations!$B$6)),0)</f>
        <v>20000</v>
      </c>
      <c r="J347" s="9">
        <f>IFERROR(VLOOKUP(E347,Inputs!$E$13:$F$36,2,FALSE),0)</f>
        <v>0</v>
      </c>
      <c r="K347" s="9">
        <f>IF(T347=1,(H347+J347+I347)*Calculations!$B$9,(H347+J347+I347)*Calculations!$B$7)</f>
        <v>73.039999999999992</v>
      </c>
      <c r="L347" s="9">
        <f>IFERROR(-VLOOKUP(G347,Inputs!$I$13:$J$46,2,FALSE),0)</f>
        <v>0</v>
      </c>
      <c r="M347" s="9">
        <f t="shared" si="26"/>
        <v>229000</v>
      </c>
      <c r="O347" s="9">
        <f t="shared" si="29"/>
        <v>15138.640000000041</v>
      </c>
      <c r="S347" s="7">
        <f t="shared" si="27"/>
        <v>45281</v>
      </c>
      <c r="T347" s="9">
        <f>IF(ISNUMBER(S347),IF((IF(S347&lt;Inputs!$C$28,0,IF(S347&gt;Inputs!$C$29,0,1))+IF(S347&lt;Inputs!$C$32,0,IF(S347&gt;Inputs!$C$33,0,1)))&gt;=1,1,0),0)</f>
        <v>0</v>
      </c>
      <c r="V347" s="11"/>
    </row>
    <row r="348" spans="5:22" x14ac:dyDescent="0.25">
      <c r="E348" s="7">
        <f>IF(E347&gt;=Inputs!$C$8,"",E347+1)</f>
        <v>45282</v>
      </c>
      <c r="G348" s="7">
        <f t="shared" si="25"/>
        <v>45282</v>
      </c>
      <c r="H348" s="9">
        <f t="shared" si="28"/>
        <v>229000</v>
      </c>
      <c r="I348" s="9">
        <f>IF(ISNUMBER(G348),MAX(O347,(Calculations!$B$6)),0)</f>
        <v>20000</v>
      </c>
      <c r="J348" s="9">
        <f>IFERROR(VLOOKUP(E348,Inputs!$E$13:$F$36,2,FALSE),0)</f>
        <v>0</v>
      </c>
      <c r="K348" s="9">
        <f>IF(T348=1,(H348+J348+I348)*Calculations!$B$9,(H348+J348+I348)*Calculations!$B$7)</f>
        <v>73.039999999999992</v>
      </c>
      <c r="L348" s="9">
        <f>IFERROR(-VLOOKUP(G348,Inputs!$I$13:$J$46,2,FALSE),0)</f>
        <v>0</v>
      </c>
      <c r="M348" s="9">
        <f t="shared" si="26"/>
        <v>229000</v>
      </c>
      <c r="O348" s="9">
        <f t="shared" si="29"/>
        <v>15211.680000000042</v>
      </c>
      <c r="S348" s="7">
        <f t="shared" si="27"/>
        <v>45282</v>
      </c>
      <c r="T348" s="9">
        <f>IF(ISNUMBER(S348),IF((IF(S348&lt;Inputs!$C$28,0,IF(S348&gt;Inputs!$C$29,0,1))+IF(S348&lt;Inputs!$C$32,0,IF(S348&gt;Inputs!$C$33,0,1)))&gt;=1,1,0),0)</f>
        <v>0</v>
      </c>
      <c r="V348" s="11"/>
    </row>
    <row r="349" spans="5:22" x14ac:dyDescent="0.25">
      <c r="E349" s="7">
        <f>IF(E348&gt;=Inputs!$C$8,"",E348+1)</f>
        <v>45283</v>
      </c>
      <c r="G349" s="7">
        <f t="shared" si="25"/>
        <v>45283</v>
      </c>
      <c r="H349" s="9">
        <f t="shared" si="28"/>
        <v>229000</v>
      </c>
      <c r="I349" s="9">
        <f>IF(ISNUMBER(G349),MAX(O348,(Calculations!$B$6)),0)</f>
        <v>20000</v>
      </c>
      <c r="J349" s="9">
        <f>IFERROR(VLOOKUP(E349,Inputs!$E$13:$F$36,2,FALSE),0)</f>
        <v>25000</v>
      </c>
      <c r="K349" s="9">
        <f>IF(T349=1,(H349+J349+I349)*Calculations!$B$9,(H349+J349+I349)*Calculations!$B$7)</f>
        <v>80.373333333333335</v>
      </c>
      <c r="L349" s="9">
        <f>IFERROR(-VLOOKUP(G349,Inputs!$I$13:$J$46,2,FALSE),0)</f>
        <v>0</v>
      </c>
      <c r="M349" s="9">
        <f t="shared" si="26"/>
        <v>254000</v>
      </c>
      <c r="O349" s="9">
        <f t="shared" si="29"/>
        <v>15292.053333333375</v>
      </c>
      <c r="S349" s="7">
        <f t="shared" si="27"/>
        <v>45283</v>
      </c>
      <c r="T349" s="9">
        <f>IF(ISNUMBER(S349),IF((IF(S349&lt;Inputs!$C$28,0,IF(S349&gt;Inputs!$C$29,0,1))+IF(S349&lt;Inputs!$C$32,0,IF(S349&gt;Inputs!$C$33,0,1)))&gt;=1,1,0),0)</f>
        <v>0</v>
      </c>
      <c r="V349" s="11"/>
    </row>
    <row r="350" spans="5:22" x14ac:dyDescent="0.25">
      <c r="E350" s="7">
        <f>IF(E349&gt;=Inputs!$C$8,"",E349+1)</f>
        <v>45284</v>
      </c>
      <c r="G350" s="7">
        <f t="shared" si="25"/>
        <v>45284</v>
      </c>
      <c r="H350" s="9">
        <f t="shared" si="28"/>
        <v>254000</v>
      </c>
      <c r="I350" s="9">
        <f>IF(ISNUMBER(G350),MAX(O349,(Calculations!$B$6)),0)</f>
        <v>20000</v>
      </c>
      <c r="J350" s="9">
        <f>IFERROR(VLOOKUP(E350,Inputs!$E$13:$F$36,2,FALSE),0)</f>
        <v>0</v>
      </c>
      <c r="K350" s="9">
        <f>IF(T350=1,(H350+J350+I350)*Calculations!$B$9,(H350+J350+I350)*Calculations!$B$7)</f>
        <v>80.373333333333335</v>
      </c>
      <c r="L350" s="9">
        <f>IFERROR(-VLOOKUP(G350,Inputs!$I$13:$J$46,2,FALSE),0)</f>
        <v>0</v>
      </c>
      <c r="M350" s="9">
        <f t="shared" si="26"/>
        <v>254000</v>
      </c>
      <c r="O350" s="9">
        <f t="shared" si="29"/>
        <v>15372.426666666708</v>
      </c>
      <c r="S350" s="7">
        <f t="shared" si="27"/>
        <v>45284</v>
      </c>
      <c r="T350" s="9">
        <f>IF(ISNUMBER(S350),IF((IF(S350&lt;Inputs!$C$28,0,IF(S350&gt;Inputs!$C$29,0,1))+IF(S350&lt;Inputs!$C$32,0,IF(S350&gt;Inputs!$C$33,0,1)))&gt;=1,1,0),0)</f>
        <v>0</v>
      </c>
      <c r="V350" s="11"/>
    </row>
    <row r="351" spans="5:22" x14ac:dyDescent="0.25">
      <c r="E351" s="7">
        <f>IF(E350&gt;=Inputs!$C$8,"",E350+1)</f>
        <v>45285</v>
      </c>
      <c r="G351" s="7">
        <f t="shared" si="25"/>
        <v>45285</v>
      </c>
      <c r="H351" s="9">
        <f t="shared" si="28"/>
        <v>254000</v>
      </c>
      <c r="I351" s="9">
        <f>IF(ISNUMBER(G351),MAX(O350,(Calculations!$B$6)),0)</f>
        <v>20000</v>
      </c>
      <c r="J351" s="9">
        <f>IFERROR(VLOOKUP(E351,Inputs!$E$13:$F$36,2,FALSE),0)</f>
        <v>0</v>
      </c>
      <c r="K351" s="9">
        <f>IF(T351=1,(H351+J351+I351)*Calculations!$B$9,(H351+J351+I351)*Calculations!$B$7)</f>
        <v>80.373333333333335</v>
      </c>
      <c r="L351" s="9">
        <f>IFERROR(-VLOOKUP(G351,Inputs!$I$13:$J$46,2,FALSE),0)</f>
        <v>0</v>
      </c>
      <c r="M351" s="9">
        <f t="shared" si="26"/>
        <v>254000</v>
      </c>
      <c r="O351" s="9">
        <f t="shared" si="29"/>
        <v>15452.800000000041</v>
      </c>
      <c r="S351" s="7">
        <f t="shared" si="27"/>
        <v>45285</v>
      </c>
      <c r="T351" s="9">
        <f>IF(ISNUMBER(S351),IF((IF(S351&lt;Inputs!$C$28,0,IF(S351&gt;Inputs!$C$29,0,1))+IF(S351&lt;Inputs!$C$32,0,IF(S351&gt;Inputs!$C$33,0,1)))&gt;=1,1,0),0)</f>
        <v>0</v>
      </c>
      <c r="V351" s="11"/>
    </row>
    <row r="352" spans="5:22" x14ac:dyDescent="0.25">
      <c r="E352" s="7">
        <f>IF(E351&gt;=Inputs!$C$8,"",E351+1)</f>
        <v>45286</v>
      </c>
      <c r="G352" s="7">
        <f t="shared" si="25"/>
        <v>45286</v>
      </c>
      <c r="H352" s="9">
        <f t="shared" si="28"/>
        <v>254000</v>
      </c>
      <c r="I352" s="9">
        <f>IF(ISNUMBER(G352),MAX(O351,(Calculations!$B$6)),0)</f>
        <v>20000</v>
      </c>
      <c r="J352" s="9">
        <f>IFERROR(VLOOKUP(E352,Inputs!$E$13:$F$36,2,FALSE),0)</f>
        <v>0</v>
      </c>
      <c r="K352" s="9">
        <f>IF(T352=1,(H352+J352+I352)*Calculations!$B$9,(H352+J352+I352)*Calculations!$B$7)</f>
        <v>80.373333333333335</v>
      </c>
      <c r="L352" s="9">
        <f>IFERROR(-VLOOKUP(G352,Inputs!$I$13:$J$46,2,FALSE),0)</f>
        <v>0</v>
      </c>
      <c r="M352" s="9">
        <f t="shared" si="26"/>
        <v>254000</v>
      </c>
      <c r="O352" s="9">
        <f t="shared" si="29"/>
        <v>15533.173333333374</v>
      </c>
      <c r="S352" s="7">
        <f t="shared" si="27"/>
        <v>45286</v>
      </c>
      <c r="T352" s="9">
        <f>IF(ISNUMBER(S352),IF((IF(S352&lt;Inputs!$C$28,0,IF(S352&gt;Inputs!$C$29,0,1))+IF(S352&lt;Inputs!$C$32,0,IF(S352&gt;Inputs!$C$33,0,1)))&gt;=1,1,0),0)</f>
        <v>0</v>
      </c>
      <c r="V352" s="11"/>
    </row>
    <row r="353" spans="5:22" x14ac:dyDescent="0.25">
      <c r="E353" s="7">
        <f>IF(E352&gt;=Inputs!$C$8,"",E352+1)</f>
        <v>45287</v>
      </c>
      <c r="G353" s="7">
        <f t="shared" si="25"/>
        <v>45287</v>
      </c>
      <c r="H353" s="9">
        <f t="shared" si="28"/>
        <v>254000</v>
      </c>
      <c r="I353" s="9">
        <f>IF(ISNUMBER(G353),MAX(O352,(Calculations!$B$6)),0)</f>
        <v>20000</v>
      </c>
      <c r="J353" s="9">
        <f>IFERROR(VLOOKUP(E353,Inputs!$E$13:$F$36,2,FALSE),0)</f>
        <v>0</v>
      </c>
      <c r="K353" s="9">
        <f>IF(T353=1,(H353+J353+I353)*Calculations!$B$9,(H353+J353+I353)*Calculations!$B$7)</f>
        <v>80.373333333333335</v>
      </c>
      <c r="L353" s="9">
        <f>IFERROR(-VLOOKUP(G353,Inputs!$I$13:$J$46,2,FALSE),0)</f>
        <v>0</v>
      </c>
      <c r="M353" s="9">
        <f t="shared" si="26"/>
        <v>254000</v>
      </c>
      <c r="O353" s="9">
        <f t="shared" si="29"/>
        <v>15613.546666666707</v>
      </c>
      <c r="S353" s="7">
        <f t="shared" si="27"/>
        <v>45287</v>
      </c>
      <c r="T353" s="9">
        <f>IF(ISNUMBER(S353),IF((IF(S353&lt;Inputs!$C$28,0,IF(S353&gt;Inputs!$C$29,0,1))+IF(S353&lt;Inputs!$C$32,0,IF(S353&gt;Inputs!$C$33,0,1)))&gt;=1,1,0),0)</f>
        <v>0</v>
      </c>
      <c r="V353" s="11"/>
    </row>
    <row r="354" spans="5:22" x14ac:dyDescent="0.25">
      <c r="E354" s="7">
        <f>IF(E353&gt;=Inputs!$C$8,"",E353+1)</f>
        <v>45288</v>
      </c>
      <c r="G354" s="7">
        <f t="shared" si="25"/>
        <v>45288</v>
      </c>
      <c r="H354" s="9">
        <f t="shared" si="28"/>
        <v>254000</v>
      </c>
      <c r="I354" s="9">
        <f>IF(ISNUMBER(G354),MAX(O353,(Calculations!$B$6)),0)</f>
        <v>20000</v>
      </c>
      <c r="J354" s="9">
        <f>IFERROR(VLOOKUP(E354,Inputs!$E$13:$F$36,2,FALSE),0)</f>
        <v>0</v>
      </c>
      <c r="K354" s="9">
        <f>IF(T354=1,(H354+J354+I354)*Calculations!$B$9,(H354+J354+I354)*Calculations!$B$7)</f>
        <v>80.373333333333335</v>
      </c>
      <c r="L354" s="9">
        <f>IFERROR(-VLOOKUP(G354,Inputs!$I$13:$J$46,2,FALSE),0)</f>
        <v>0</v>
      </c>
      <c r="M354" s="9">
        <f t="shared" si="26"/>
        <v>254000</v>
      </c>
      <c r="O354" s="9">
        <f t="shared" si="29"/>
        <v>15693.92000000004</v>
      </c>
      <c r="S354" s="7">
        <f t="shared" si="27"/>
        <v>45288</v>
      </c>
      <c r="T354" s="9">
        <f>IF(ISNUMBER(S354),IF((IF(S354&lt;Inputs!$C$28,0,IF(S354&gt;Inputs!$C$29,0,1))+IF(S354&lt;Inputs!$C$32,0,IF(S354&gt;Inputs!$C$33,0,1)))&gt;=1,1,0),0)</f>
        <v>0</v>
      </c>
      <c r="V354" s="11"/>
    </row>
    <row r="355" spans="5:22" x14ac:dyDescent="0.25">
      <c r="E355" s="7">
        <f>IF(E354&gt;=Inputs!$C$8,"",E354+1)</f>
        <v>45289</v>
      </c>
      <c r="G355" s="7">
        <f t="shared" si="25"/>
        <v>45289</v>
      </c>
      <c r="H355" s="9">
        <f t="shared" si="28"/>
        <v>254000</v>
      </c>
      <c r="I355" s="9">
        <f>IF(ISNUMBER(G355),MAX(O354,(Calculations!$B$6)),0)</f>
        <v>20000</v>
      </c>
      <c r="J355" s="9">
        <f>IFERROR(VLOOKUP(E355,Inputs!$E$13:$F$36,2,FALSE),0)</f>
        <v>0</v>
      </c>
      <c r="K355" s="9">
        <f>IF(T355=1,(H355+J355+I355)*Calculations!$B$9,(H355+J355+I355)*Calculations!$B$7)</f>
        <v>80.373333333333335</v>
      </c>
      <c r="L355" s="9">
        <f>IFERROR(-VLOOKUP(G355,Inputs!$I$13:$J$46,2,FALSE),0)</f>
        <v>0</v>
      </c>
      <c r="M355" s="9">
        <f t="shared" si="26"/>
        <v>254000</v>
      </c>
      <c r="O355" s="9">
        <f t="shared" si="29"/>
        <v>15774.293333333373</v>
      </c>
      <c r="S355" s="7">
        <f t="shared" si="27"/>
        <v>45289</v>
      </c>
      <c r="T355" s="9">
        <f>IF(ISNUMBER(S355),IF((IF(S355&lt;Inputs!$C$28,0,IF(S355&gt;Inputs!$C$29,0,1))+IF(S355&lt;Inputs!$C$32,0,IF(S355&gt;Inputs!$C$33,0,1)))&gt;=1,1,0),0)</f>
        <v>0</v>
      </c>
      <c r="V355" s="11"/>
    </row>
    <row r="356" spans="5:22" x14ac:dyDescent="0.25">
      <c r="E356" s="7">
        <f>IF(E355&gt;=Inputs!$C$8,"",E355+1)</f>
        <v>45290</v>
      </c>
      <c r="G356" s="7">
        <f t="shared" si="25"/>
        <v>45290</v>
      </c>
      <c r="H356" s="9">
        <f t="shared" si="28"/>
        <v>254000</v>
      </c>
      <c r="I356" s="9">
        <f>IF(ISNUMBER(G356),MAX(O355,(Calculations!$B$6)),0)</f>
        <v>20000</v>
      </c>
      <c r="J356" s="9">
        <f>IFERROR(VLOOKUP(E356,Inputs!$E$13:$F$36,2,FALSE),0)</f>
        <v>0</v>
      </c>
      <c r="K356" s="9">
        <f>IF(T356=1,(H356+J356+I356)*Calculations!$B$9,(H356+J356+I356)*Calculations!$B$7)</f>
        <v>80.373333333333335</v>
      </c>
      <c r="L356" s="9">
        <f>IFERROR(-VLOOKUP(G356,Inputs!$I$13:$J$46,2,FALSE),0)</f>
        <v>0</v>
      </c>
      <c r="M356" s="9">
        <f t="shared" si="26"/>
        <v>254000</v>
      </c>
      <c r="O356" s="9">
        <f t="shared" si="29"/>
        <v>15854.666666666706</v>
      </c>
      <c r="S356" s="7">
        <f t="shared" si="27"/>
        <v>45290</v>
      </c>
      <c r="T356" s="9">
        <f>IF(ISNUMBER(S356),IF((IF(S356&lt;Inputs!$C$28,0,IF(S356&gt;Inputs!$C$29,0,1))+IF(S356&lt;Inputs!$C$32,0,IF(S356&gt;Inputs!$C$33,0,1)))&gt;=1,1,0),0)</f>
        <v>0</v>
      </c>
      <c r="V356" s="11"/>
    </row>
    <row r="357" spans="5:22" x14ac:dyDescent="0.25">
      <c r="E357" s="7">
        <f>IF(E356&gt;=Inputs!$C$8,"",E356+1)</f>
        <v>45291</v>
      </c>
      <c r="G357" s="7">
        <f t="shared" si="25"/>
        <v>45291</v>
      </c>
      <c r="H357" s="9">
        <f t="shared" si="28"/>
        <v>254000</v>
      </c>
      <c r="I357" s="9">
        <f>IF(ISNUMBER(G357),MAX(O356,(Calculations!$B$6)),0)</f>
        <v>20000</v>
      </c>
      <c r="J357" s="9">
        <f>IFERROR(VLOOKUP(E357,Inputs!$E$13:$F$36,2,FALSE),0)</f>
        <v>0</v>
      </c>
      <c r="K357" s="9">
        <f>IF(T357=1,(H357+J357+I357)*Calculations!$B$9,(H357+J357+I357)*Calculations!$B$7)</f>
        <v>80.373333333333335</v>
      </c>
      <c r="L357" s="9">
        <f>IFERROR(-VLOOKUP(G357,Inputs!$I$13:$J$46,2,FALSE),0)</f>
        <v>0</v>
      </c>
      <c r="M357" s="9">
        <f t="shared" si="26"/>
        <v>254000</v>
      </c>
      <c r="O357" s="9">
        <f t="shared" si="29"/>
        <v>15935.040000000039</v>
      </c>
      <c r="S357" s="7">
        <f t="shared" si="27"/>
        <v>45291</v>
      </c>
      <c r="T357" s="9">
        <f>IF(ISNUMBER(S357),IF((IF(S357&lt;Inputs!$C$28,0,IF(S357&gt;Inputs!$C$29,0,1))+IF(S357&lt;Inputs!$C$32,0,IF(S357&gt;Inputs!$C$33,0,1)))&gt;=1,1,0),0)</f>
        <v>0</v>
      </c>
      <c r="V357" s="11"/>
    </row>
    <row r="358" spans="5:22" x14ac:dyDescent="0.25">
      <c r="E358" s="7">
        <f>IF(E357&gt;=Inputs!$C$8,"",E357+1)</f>
        <v>45292</v>
      </c>
      <c r="G358" s="7">
        <f t="shared" si="25"/>
        <v>45292</v>
      </c>
      <c r="H358" s="9">
        <f t="shared" si="28"/>
        <v>254000</v>
      </c>
      <c r="I358" s="9">
        <f>IF(ISNUMBER(G358),MAX(O357,(Calculations!$B$6)),0)</f>
        <v>20000</v>
      </c>
      <c r="J358" s="9">
        <f>IFERROR(VLOOKUP(E358,Inputs!$E$13:$F$36,2,FALSE),0)</f>
        <v>0</v>
      </c>
      <c r="K358" s="9">
        <f>IF(T358=1,(H358+J358+I358)*Calculations!$B$9,(H358+J358+I358)*Calculations!$B$7)</f>
        <v>80.373333333333335</v>
      </c>
      <c r="L358" s="9">
        <f>IFERROR(-VLOOKUP(G358,Inputs!$I$13:$J$46,2,FALSE),0)</f>
        <v>0</v>
      </c>
      <c r="M358" s="9">
        <f t="shared" si="26"/>
        <v>254000</v>
      </c>
      <c r="O358" s="9">
        <f t="shared" si="29"/>
        <v>16015.413333333372</v>
      </c>
      <c r="S358" s="7">
        <f t="shared" si="27"/>
        <v>45292</v>
      </c>
      <c r="T358" s="9">
        <f>IF(ISNUMBER(S358),IF((IF(S358&lt;Inputs!$C$28,0,IF(S358&gt;Inputs!$C$29,0,1))+IF(S358&lt;Inputs!$C$32,0,IF(S358&gt;Inputs!$C$33,0,1)))&gt;=1,1,0),0)</f>
        <v>0</v>
      </c>
      <c r="V358" s="11"/>
    </row>
    <row r="359" spans="5:22" x14ac:dyDescent="0.25">
      <c r="E359" s="7">
        <f>IF(E358&gt;=Inputs!$C$8,"",E358+1)</f>
        <v>45293</v>
      </c>
      <c r="G359" s="7">
        <f t="shared" si="25"/>
        <v>45293</v>
      </c>
      <c r="H359" s="9">
        <f t="shared" si="28"/>
        <v>254000</v>
      </c>
      <c r="I359" s="9">
        <f>IF(ISNUMBER(G359),MAX(O358,(Calculations!$B$6)),0)</f>
        <v>20000</v>
      </c>
      <c r="J359" s="9">
        <f>IFERROR(VLOOKUP(E359,Inputs!$E$13:$F$36,2,FALSE),0)</f>
        <v>0</v>
      </c>
      <c r="K359" s="9">
        <f>IF(T359=1,(H359+J359+I359)*Calculations!$B$9,(H359+J359+I359)*Calculations!$B$7)</f>
        <v>80.373333333333335</v>
      </c>
      <c r="L359" s="9">
        <f>IFERROR(-VLOOKUP(G359,Inputs!$I$13:$J$46,2,FALSE),0)</f>
        <v>0</v>
      </c>
      <c r="M359" s="9">
        <f t="shared" si="26"/>
        <v>254000</v>
      </c>
      <c r="O359" s="9">
        <f t="shared" si="29"/>
        <v>16095.786666666705</v>
      </c>
      <c r="S359" s="7">
        <f t="shared" si="27"/>
        <v>45293</v>
      </c>
      <c r="T359" s="9">
        <f>IF(ISNUMBER(S359),IF((IF(S359&lt;Inputs!$C$28,0,IF(S359&gt;Inputs!$C$29,0,1))+IF(S359&lt;Inputs!$C$32,0,IF(S359&gt;Inputs!$C$33,0,1)))&gt;=1,1,0),0)</f>
        <v>0</v>
      </c>
      <c r="V359" s="11"/>
    </row>
    <row r="360" spans="5:22" x14ac:dyDescent="0.25">
      <c r="E360" s="7">
        <f>IF(E359&gt;=Inputs!$C$8,"",E359+1)</f>
        <v>45294</v>
      </c>
      <c r="G360" s="7">
        <f t="shared" si="25"/>
        <v>45294</v>
      </c>
      <c r="H360" s="9">
        <f t="shared" si="28"/>
        <v>254000</v>
      </c>
      <c r="I360" s="9">
        <f>IF(ISNUMBER(G360),MAX(O359,(Calculations!$B$6)),0)</f>
        <v>20000</v>
      </c>
      <c r="J360" s="9">
        <f>IFERROR(VLOOKUP(E360,Inputs!$E$13:$F$36,2,FALSE),0)</f>
        <v>0</v>
      </c>
      <c r="K360" s="9">
        <f>IF(T360=1,(H360+J360+I360)*Calculations!$B$9,(H360+J360+I360)*Calculations!$B$7)</f>
        <v>80.373333333333335</v>
      </c>
      <c r="L360" s="9">
        <f>IFERROR(-VLOOKUP(G360,Inputs!$I$13:$J$46,2,FALSE),0)</f>
        <v>0</v>
      </c>
      <c r="M360" s="9">
        <f t="shared" si="26"/>
        <v>254000</v>
      </c>
      <c r="O360" s="9">
        <f t="shared" si="29"/>
        <v>16176.160000000038</v>
      </c>
      <c r="S360" s="7">
        <f t="shared" si="27"/>
        <v>45294</v>
      </c>
      <c r="T360" s="9">
        <f>IF(ISNUMBER(S360),IF((IF(S360&lt;Inputs!$C$28,0,IF(S360&gt;Inputs!$C$29,0,1))+IF(S360&lt;Inputs!$C$32,0,IF(S360&gt;Inputs!$C$33,0,1)))&gt;=1,1,0),0)</f>
        <v>0</v>
      </c>
      <c r="V360" s="11"/>
    </row>
    <row r="361" spans="5:22" x14ac:dyDescent="0.25">
      <c r="E361" s="7">
        <f>IF(E360&gt;=Inputs!$C$8,"",E360+1)</f>
        <v>45295</v>
      </c>
      <c r="G361" s="7">
        <f t="shared" si="25"/>
        <v>45295</v>
      </c>
      <c r="H361" s="9">
        <f t="shared" si="28"/>
        <v>254000</v>
      </c>
      <c r="I361" s="9">
        <f>IF(ISNUMBER(G361),MAX(O360,(Calculations!$B$6)),0)</f>
        <v>20000</v>
      </c>
      <c r="J361" s="9">
        <f>IFERROR(VLOOKUP(E361,Inputs!$E$13:$F$36,2,FALSE),0)</f>
        <v>0</v>
      </c>
      <c r="K361" s="9">
        <f>IF(T361=1,(H361+J361+I361)*Calculations!$B$9,(H361+J361+I361)*Calculations!$B$7)</f>
        <v>80.373333333333335</v>
      </c>
      <c r="L361" s="9">
        <f>IFERROR(-VLOOKUP(G361,Inputs!$I$13:$J$46,2,FALSE),0)</f>
        <v>0</v>
      </c>
      <c r="M361" s="9">
        <f t="shared" si="26"/>
        <v>254000</v>
      </c>
      <c r="O361" s="9">
        <f t="shared" si="29"/>
        <v>16256.533333333371</v>
      </c>
      <c r="S361" s="7">
        <f t="shared" si="27"/>
        <v>45295</v>
      </c>
      <c r="T361" s="9">
        <f>IF(ISNUMBER(S361),IF((IF(S361&lt;Inputs!$C$28,0,IF(S361&gt;Inputs!$C$29,0,1))+IF(S361&lt;Inputs!$C$32,0,IF(S361&gt;Inputs!$C$33,0,1)))&gt;=1,1,0),0)</f>
        <v>0</v>
      </c>
      <c r="V361" s="11"/>
    </row>
    <row r="362" spans="5:22" x14ac:dyDescent="0.25">
      <c r="E362" s="7">
        <f>IF(E361&gt;=Inputs!$C$8,"",E361+1)</f>
        <v>45296</v>
      </c>
      <c r="G362" s="7">
        <f t="shared" si="25"/>
        <v>45296</v>
      </c>
      <c r="H362" s="9">
        <f t="shared" si="28"/>
        <v>254000</v>
      </c>
      <c r="I362" s="9">
        <f>IF(ISNUMBER(G362),MAX(O361,(Calculations!$B$6)),0)</f>
        <v>20000</v>
      </c>
      <c r="J362" s="9">
        <f>IFERROR(VLOOKUP(E362,Inputs!$E$13:$F$36,2,FALSE),0)</f>
        <v>0</v>
      </c>
      <c r="K362" s="9">
        <f>IF(T362=1,(H362+J362+I362)*Calculations!$B$9,(H362+J362+I362)*Calculations!$B$7)</f>
        <v>80.373333333333335</v>
      </c>
      <c r="L362" s="9">
        <f>IFERROR(-VLOOKUP(G362,Inputs!$I$13:$J$46,2,FALSE),0)</f>
        <v>0</v>
      </c>
      <c r="M362" s="9">
        <f t="shared" si="26"/>
        <v>254000</v>
      </c>
      <c r="O362" s="9">
        <f t="shared" si="29"/>
        <v>16336.906666666704</v>
      </c>
      <c r="S362" s="7">
        <f t="shared" si="27"/>
        <v>45296</v>
      </c>
      <c r="T362" s="9">
        <f>IF(ISNUMBER(S362),IF((IF(S362&lt;Inputs!$C$28,0,IF(S362&gt;Inputs!$C$29,0,1))+IF(S362&lt;Inputs!$C$32,0,IF(S362&gt;Inputs!$C$33,0,1)))&gt;=1,1,0),0)</f>
        <v>0</v>
      </c>
      <c r="V362" s="11"/>
    </row>
    <row r="363" spans="5:22" x14ac:dyDescent="0.25">
      <c r="E363" s="7">
        <f>IF(E362&gt;=Inputs!$C$8,"",E362+1)</f>
        <v>45297</v>
      </c>
      <c r="G363" s="7">
        <f t="shared" si="25"/>
        <v>45297</v>
      </c>
      <c r="H363" s="9">
        <f t="shared" si="28"/>
        <v>254000</v>
      </c>
      <c r="I363" s="9">
        <f>IF(ISNUMBER(G363),MAX(O362,(Calculations!$B$6)),0)</f>
        <v>20000</v>
      </c>
      <c r="J363" s="9">
        <f>IFERROR(VLOOKUP(E363,Inputs!$E$13:$F$36,2,FALSE),0)</f>
        <v>0</v>
      </c>
      <c r="K363" s="9">
        <f>IF(T363=1,(H363+J363+I363)*Calculations!$B$9,(H363+J363+I363)*Calculations!$B$7)</f>
        <v>80.373333333333335</v>
      </c>
      <c r="L363" s="9">
        <f>IFERROR(-VLOOKUP(G363,Inputs!$I$13:$J$46,2,FALSE),0)</f>
        <v>0</v>
      </c>
      <c r="M363" s="9">
        <f t="shared" si="26"/>
        <v>254000</v>
      </c>
      <c r="O363" s="9">
        <f t="shared" si="29"/>
        <v>16417.280000000039</v>
      </c>
      <c r="S363" s="7">
        <f t="shared" si="27"/>
        <v>45297</v>
      </c>
      <c r="T363" s="9">
        <f>IF(ISNUMBER(S363),IF((IF(S363&lt;Inputs!$C$28,0,IF(S363&gt;Inputs!$C$29,0,1))+IF(S363&lt;Inputs!$C$32,0,IF(S363&gt;Inputs!$C$33,0,1)))&gt;=1,1,0),0)</f>
        <v>0</v>
      </c>
      <c r="V363" s="11"/>
    </row>
    <row r="364" spans="5:22" x14ac:dyDescent="0.25">
      <c r="E364" s="7">
        <f>IF(E363&gt;=Inputs!$C$8,"",E363+1)</f>
        <v>45298</v>
      </c>
      <c r="G364" s="7">
        <f t="shared" si="25"/>
        <v>45298</v>
      </c>
      <c r="H364" s="9">
        <f t="shared" si="28"/>
        <v>254000</v>
      </c>
      <c r="I364" s="9">
        <f>IF(ISNUMBER(G364),MAX(O363,(Calculations!$B$6)),0)</f>
        <v>20000</v>
      </c>
      <c r="J364" s="9">
        <f>IFERROR(VLOOKUP(E364,Inputs!$E$13:$F$36,2,FALSE),0)</f>
        <v>0</v>
      </c>
      <c r="K364" s="9">
        <f>IF(T364=1,(H364+J364+I364)*Calculations!$B$9,(H364+J364+I364)*Calculations!$B$7)</f>
        <v>80.373333333333335</v>
      </c>
      <c r="L364" s="9">
        <f>IFERROR(-VLOOKUP(G364,Inputs!$I$13:$J$46,2,FALSE),0)</f>
        <v>0</v>
      </c>
      <c r="M364" s="9">
        <f t="shared" si="26"/>
        <v>254000</v>
      </c>
      <c r="O364" s="9">
        <f t="shared" si="29"/>
        <v>16497.653333333372</v>
      </c>
      <c r="S364" s="7">
        <f t="shared" si="27"/>
        <v>45298</v>
      </c>
      <c r="T364" s="9">
        <f>IF(ISNUMBER(S364),IF((IF(S364&lt;Inputs!$C$28,0,IF(S364&gt;Inputs!$C$29,0,1))+IF(S364&lt;Inputs!$C$32,0,IF(S364&gt;Inputs!$C$33,0,1)))&gt;=1,1,0),0)</f>
        <v>0</v>
      </c>
      <c r="V364" s="11"/>
    </row>
    <row r="365" spans="5:22" x14ac:dyDescent="0.25">
      <c r="E365" s="7">
        <f>IF(E364&gt;=Inputs!$C$8,"",E364+1)</f>
        <v>45299</v>
      </c>
      <c r="G365" s="7">
        <f t="shared" si="25"/>
        <v>45299</v>
      </c>
      <c r="H365" s="9">
        <f t="shared" si="28"/>
        <v>254000</v>
      </c>
      <c r="I365" s="9">
        <f>IF(ISNUMBER(G365),MAX(O364,(Calculations!$B$6)),0)</f>
        <v>20000</v>
      </c>
      <c r="J365" s="9">
        <f>IFERROR(VLOOKUP(E365,Inputs!$E$13:$F$36,2,FALSE),0)</f>
        <v>0</v>
      </c>
      <c r="K365" s="9">
        <f>IF(T365=1,(H365+J365+I365)*Calculations!$B$9,(H365+J365+I365)*Calculations!$B$7)</f>
        <v>80.373333333333335</v>
      </c>
      <c r="L365" s="9">
        <f>IFERROR(-VLOOKUP(G365,Inputs!$I$13:$J$46,2,FALSE),0)</f>
        <v>0</v>
      </c>
      <c r="M365" s="9">
        <f t="shared" si="26"/>
        <v>254000</v>
      </c>
      <c r="O365" s="9">
        <f t="shared" si="29"/>
        <v>16578.026666666705</v>
      </c>
      <c r="S365" s="7">
        <f t="shared" si="27"/>
        <v>45299</v>
      </c>
      <c r="T365" s="9">
        <f>IF(ISNUMBER(S365),IF((IF(S365&lt;Inputs!$C$28,0,IF(S365&gt;Inputs!$C$29,0,1))+IF(S365&lt;Inputs!$C$32,0,IF(S365&gt;Inputs!$C$33,0,1)))&gt;=1,1,0),0)</f>
        <v>0</v>
      </c>
      <c r="V365" s="11"/>
    </row>
    <row r="366" spans="5:22" x14ac:dyDescent="0.25">
      <c r="E366" s="7">
        <f>IF(E365&gt;=Inputs!$C$8,"",E365+1)</f>
        <v>45300</v>
      </c>
      <c r="G366" s="7">
        <f t="shared" si="25"/>
        <v>45300</v>
      </c>
      <c r="H366" s="9">
        <f t="shared" si="28"/>
        <v>254000</v>
      </c>
      <c r="I366" s="9">
        <f>IF(ISNUMBER(G366),MAX(O365,(Calculations!$B$6)),0)</f>
        <v>20000</v>
      </c>
      <c r="J366" s="9">
        <f>IFERROR(VLOOKUP(E366,Inputs!$E$13:$F$36,2,FALSE),0)</f>
        <v>0</v>
      </c>
      <c r="K366" s="9">
        <f>IF(T366=1,(H366+J366+I366)*Calculations!$B$9,(H366+J366+I366)*Calculations!$B$7)</f>
        <v>80.373333333333335</v>
      </c>
      <c r="L366" s="9">
        <f>IFERROR(-VLOOKUP(G366,Inputs!$I$13:$J$46,2,FALSE),0)</f>
        <v>0</v>
      </c>
      <c r="M366" s="9">
        <f t="shared" si="26"/>
        <v>254000</v>
      </c>
      <c r="O366" s="9">
        <f t="shared" si="29"/>
        <v>16658.400000000038</v>
      </c>
      <c r="S366" s="7">
        <f t="shared" si="27"/>
        <v>45300</v>
      </c>
      <c r="T366" s="9">
        <f>IF(ISNUMBER(S366),IF((IF(S366&lt;Inputs!$C$28,0,IF(S366&gt;Inputs!$C$29,0,1))+IF(S366&lt;Inputs!$C$32,0,IF(S366&gt;Inputs!$C$33,0,1)))&gt;=1,1,0),0)</f>
        <v>0</v>
      </c>
      <c r="V366" s="11"/>
    </row>
    <row r="367" spans="5:22" x14ac:dyDescent="0.25">
      <c r="E367" s="7">
        <f>IF(E366&gt;=Inputs!$C$8,"",E366+1)</f>
        <v>45301</v>
      </c>
      <c r="G367" s="7">
        <f t="shared" si="25"/>
        <v>45301</v>
      </c>
      <c r="H367" s="9">
        <f t="shared" si="28"/>
        <v>254000</v>
      </c>
      <c r="I367" s="9">
        <f>IF(ISNUMBER(G367),MAX(O366,(Calculations!$B$6)),0)</f>
        <v>20000</v>
      </c>
      <c r="J367" s="9">
        <f>IFERROR(VLOOKUP(E367,Inputs!$E$13:$F$36,2,FALSE),0)</f>
        <v>0</v>
      </c>
      <c r="K367" s="9">
        <f>IF(T367=1,(H367+J367+I367)*Calculations!$B$9,(H367+J367+I367)*Calculations!$B$7)</f>
        <v>80.373333333333335</v>
      </c>
      <c r="L367" s="9">
        <f>IFERROR(-VLOOKUP(G367,Inputs!$I$13:$J$46,2,FALSE),0)</f>
        <v>0</v>
      </c>
      <c r="M367" s="9">
        <f t="shared" si="26"/>
        <v>254000</v>
      </c>
      <c r="O367" s="9">
        <f t="shared" si="29"/>
        <v>16738.773333333371</v>
      </c>
      <c r="S367" s="7">
        <f t="shared" si="27"/>
        <v>45301</v>
      </c>
      <c r="T367" s="9">
        <f>IF(ISNUMBER(S367),IF((IF(S367&lt;Inputs!$C$28,0,IF(S367&gt;Inputs!$C$29,0,1))+IF(S367&lt;Inputs!$C$32,0,IF(S367&gt;Inputs!$C$33,0,1)))&gt;=1,1,0),0)</f>
        <v>0</v>
      </c>
      <c r="V367" s="11"/>
    </row>
    <row r="368" spans="5:22" x14ac:dyDescent="0.25">
      <c r="E368" s="7">
        <f>IF(E367&gt;=Inputs!$C$8,"",E367+1)</f>
        <v>45302</v>
      </c>
      <c r="G368" s="7">
        <f t="shared" si="25"/>
        <v>45302</v>
      </c>
      <c r="H368" s="9">
        <f t="shared" si="28"/>
        <v>254000</v>
      </c>
      <c r="I368" s="9">
        <f>IF(ISNUMBER(G368),MAX(O367,(Calculations!$B$6)),0)</f>
        <v>20000</v>
      </c>
      <c r="J368" s="9">
        <f>IFERROR(VLOOKUP(E368,Inputs!$E$13:$F$36,2,FALSE),0)</f>
        <v>0</v>
      </c>
      <c r="K368" s="9">
        <f>IF(T368=1,(H368+J368+I368)*Calculations!$B$9,(H368+J368+I368)*Calculations!$B$7)</f>
        <v>80.373333333333335</v>
      </c>
      <c r="L368" s="9">
        <f>IFERROR(-VLOOKUP(G368,Inputs!$I$13:$J$46,2,FALSE),0)</f>
        <v>0</v>
      </c>
      <c r="M368" s="9">
        <f t="shared" si="26"/>
        <v>254000</v>
      </c>
      <c r="O368" s="9">
        <f t="shared" si="29"/>
        <v>16819.146666666704</v>
      </c>
      <c r="S368" s="7">
        <f t="shared" si="27"/>
        <v>45302</v>
      </c>
      <c r="T368" s="9">
        <f>IF(ISNUMBER(S368),IF((IF(S368&lt;Inputs!$C$28,0,IF(S368&gt;Inputs!$C$29,0,1))+IF(S368&lt;Inputs!$C$32,0,IF(S368&gt;Inputs!$C$33,0,1)))&gt;=1,1,0),0)</f>
        <v>0</v>
      </c>
      <c r="V368" s="11"/>
    </row>
    <row r="369" spans="5:22" x14ac:dyDescent="0.25">
      <c r="E369" s="7">
        <f>IF(E368&gt;=Inputs!$C$8,"",E368+1)</f>
        <v>45303</v>
      </c>
      <c r="G369" s="7">
        <f t="shared" si="25"/>
        <v>45303</v>
      </c>
      <c r="H369" s="9">
        <f t="shared" si="28"/>
        <v>254000</v>
      </c>
      <c r="I369" s="9">
        <f>IF(ISNUMBER(G369),MAX(O368,(Calculations!$B$6)),0)</f>
        <v>20000</v>
      </c>
      <c r="J369" s="9">
        <f>IFERROR(VLOOKUP(E369,Inputs!$E$13:$F$36,2,FALSE),0)</f>
        <v>0</v>
      </c>
      <c r="K369" s="9">
        <f>IF(T369=1,(H369+J369+I369)*Calculations!$B$9,(H369+J369+I369)*Calculations!$B$7)</f>
        <v>80.373333333333335</v>
      </c>
      <c r="L369" s="9">
        <f>IFERROR(-VLOOKUP(G369,Inputs!$I$13:$J$46,2,FALSE),0)</f>
        <v>0</v>
      </c>
      <c r="M369" s="9">
        <f t="shared" si="26"/>
        <v>254000</v>
      </c>
      <c r="O369" s="9">
        <f t="shared" si="29"/>
        <v>16899.520000000037</v>
      </c>
      <c r="S369" s="7">
        <f t="shared" si="27"/>
        <v>45303</v>
      </c>
      <c r="T369" s="9">
        <f>IF(ISNUMBER(S369),IF((IF(S369&lt;Inputs!$C$28,0,IF(S369&gt;Inputs!$C$29,0,1))+IF(S369&lt;Inputs!$C$32,0,IF(S369&gt;Inputs!$C$33,0,1)))&gt;=1,1,0),0)</f>
        <v>0</v>
      </c>
      <c r="V369" s="11"/>
    </row>
    <row r="370" spans="5:22" x14ac:dyDescent="0.25">
      <c r="E370" s="7">
        <f>IF(E369&gt;=Inputs!$C$8,"",E369+1)</f>
        <v>45304</v>
      </c>
      <c r="G370" s="7">
        <f t="shared" si="25"/>
        <v>45304</v>
      </c>
      <c r="H370" s="9">
        <f t="shared" si="28"/>
        <v>254000</v>
      </c>
      <c r="I370" s="9">
        <f>IF(ISNUMBER(G370),MAX(O369,(Calculations!$B$6)),0)</f>
        <v>20000</v>
      </c>
      <c r="J370" s="9">
        <f>IFERROR(VLOOKUP(E370,Inputs!$E$13:$F$36,2,FALSE),0)</f>
        <v>0</v>
      </c>
      <c r="K370" s="9">
        <f>IF(T370=1,(H370+J370+I370)*Calculations!$B$9,(H370+J370+I370)*Calculations!$B$7)</f>
        <v>80.373333333333335</v>
      </c>
      <c r="L370" s="9">
        <f>IFERROR(-VLOOKUP(G370,Inputs!$I$13:$J$46,2,FALSE),0)</f>
        <v>0</v>
      </c>
      <c r="M370" s="9">
        <f t="shared" si="26"/>
        <v>254000</v>
      </c>
      <c r="O370" s="9">
        <f t="shared" si="29"/>
        <v>16979.89333333337</v>
      </c>
      <c r="S370" s="7">
        <f t="shared" si="27"/>
        <v>45304</v>
      </c>
      <c r="T370" s="9">
        <f>IF(ISNUMBER(S370),IF((IF(S370&lt;Inputs!$C$28,0,IF(S370&gt;Inputs!$C$29,0,1))+IF(S370&lt;Inputs!$C$32,0,IF(S370&gt;Inputs!$C$33,0,1)))&gt;=1,1,0),0)</f>
        <v>0</v>
      </c>
      <c r="V370" s="11"/>
    </row>
    <row r="371" spans="5:22" x14ac:dyDescent="0.25">
      <c r="E371" s="7">
        <f>IF(E370&gt;=Inputs!$C$8,"",E370+1)</f>
        <v>45305</v>
      </c>
      <c r="G371" s="7">
        <f t="shared" si="25"/>
        <v>45305</v>
      </c>
      <c r="H371" s="9">
        <f t="shared" si="28"/>
        <v>254000</v>
      </c>
      <c r="I371" s="9">
        <f>IF(ISNUMBER(G371),MAX(O370,(Calculations!$B$6)),0)</f>
        <v>20000</v>
      </c>
      <c r="J371" s="9">
        <f>IFERROR(VLOOKUP(E371,Inputs!$E$13:$F$36,2,FALSE),0)</f>
        <v>0</v>
      </c>
      <c r="K371" s="9">
        <f>IF(T371=1,(H371+J371+I371)*Calculations!$B$9,(H371+J371+I371)*Calculations!$B$7)</f>
        <v>80.373333333333335</v>
      </c>
      <c r="L371" s="9">
        <f>IFERROR(-VLOOKUP(G371,Inputs!$I$13:$J$46,2,FALSE),0)</f>
        <v>0</v>
      </c>
      <c r="M371" s="9">
        <f t="shared" si="26"/>
        <v>254000</v>
      </c>
      <c r="O371" s="9">
        <f t="shared" si="29"/>
        <v>17060.266666666703</v>
      </c>
      <c r="S371" s="7">
        <f t="shared" si="27"/>
        <v>45305</v>
      </c>
      <c r="T371" s="9">
        <f>IF(ISNUMBER(S371),IF((IF(S371&lt;Inputs!$C$28,0,IF(S371&gt;Inputs!$C$29,0,1))+IF(S371&lt;Inputs!$C$32,0,IF(S371&gt;Inputs!$C$33,0,1)))&gt;=1,1,0),0)</f>
        <v>0</v>
      </c>
      <c r="V371" s="11"/>
    </row>
    <row r="372" spans="5:22" x14ac:dyDescent="0.25">
      <c r="E372" s="7">
        <f>IF(E371&gt;=Inputs!$C$8,"",E371+1)</f>
        <v>45306</v>
      </c>
      <c r="G372" s="7">
        <f t="shared" si="25"/>
        <v>45306</v>
      </c>
      <c r="H372" s="9">
        <f t="shared" si="28"/>
        <v>254000</v>
      </c>
      <c r="I372" s="9">
        <f>IF(ISNUMBER(G372),MAX(O371,(Calculations!$B$6)),0)</f>
        <v>20000</v>
      </c>
      <c r="J372" s="9">
        <f>IFERROR(VLOOKUP(E372,Inputs!$E$13:$F$36,2,FALSE),0)</f>
        <v>0</v>
      </c>
      <c r="K372" s="9">
        <f>IF(T372=1,(H372+J372+I372)*Calculations!$B$9,(H372+J372+I372)*Calculations!$B$7)</f>
        <v>80.373333333333335</v>
      </c>
      <c r="L372" s="9">
        <f>IFERROR(-VLOOKUP(G372,Inputs!$I$13:$J$46,2,FALSE),0)</f>
        <v>0</v>
      </c>
      <c r="M372" s="9">
        <f t="shared" si="26"/>
        <v>254000</v>
      </c>
      <c r="O372" s="9">
        <f t="shared" si="29"/>
        <v>17140.640000000036</v>
      </c>
      <c r="S372" s="7">
        <f t="shared" si="27"/>
        <v>45306</v>
      </c>
      <c r="T372" s="9">
        <f>IF(ISNUMBER(S372),IF((IF(S372&lt;Inputs!$C$28,0,IF(S372&gt;Inputs!$C$29,0,1))+IF(S372&lt;Inputs!$C$32,0,IF(S372&gt;Inputs!$C$33,0,1)))&gt;=1,1,0),0)</f>
        <v>0</v>
      </c>
      <c r="V372" s="11"/>
    </row>
    <row r="373" spans="5:22" x14ac:dyDescent="0.25">
      <c r="E373" s="7">
        <f>IF(E372&gt;=Inputs!$C$8,"",E372+1)</f>
        <v>45307</v>
      </c>
      <c r="G373" s="7">
        <f t="shared" si="25"/>
        <v>45307</v>
      </c>
      <c r="H373" s="9">
        <f t="shared" si="28"/>
        <v>254000</v>
      </c>
      <c r="I373" s="9">
        <f>IF(ISNUMBER(G373),MAX(O372,(Calculations!$B$6)),0)</f>
        <v>20000</v>
      </c>
      <c r="J373" s="9">
        <f>IFERROR(VLOOKUP(E373,Inputs!$E$13:$F$36,2,FALSE),0)</f>
        <v>0</v>
      </c>
      <c r="K373" s="9">
        <f>IF(T373=1,(H373+J373+I373)*Calculations!$B$9,(H373+J373+I373)*Calculations!$B$7)</f>
        <v>80.373333333333335</v>
      </c>
      <c r="L373" s="9">
        <f>IFERROR(-VLOOKUP(G373,Inputs!$I$13:$J$46,2,FALSE),0)</f>
        <v>0</v>
      </c>
      <c r="M373" s="9">
        <f t="shared" si="26"/>
        <v>254000</v>
      </c>
      <c r="O373" s="9">
        <f t="shared" si="29"/>
        <v>17221.013333333369</v>
      </c>
      <c r="S373" s="7">
        <f t="shared" si="27"/>
        <v>45307</v>
      </c>
      <c r="T373" s="9">
        <f>IF(ISNUMBER(S373),IF((IF(S373&lt;Inputs!$C$28,0,IF(S373&gt;Inputs!$C$29,0,1))+IF(S373&lt;Inputs!$C$32,0,IF(S373&gt;Inputs!$C$33,0,1)))&gt;=1,1,0),0)</f>
        <v>0</v>
      </c>
      <c r="V373" s="11"/>
    </row>
    <row r="374" spans="5:22" x14ac:dyDescent="0.25">
      <c r="E374" s="7">
        <f>IF(E373&gt;=Inputs!$C$8,"",E373+1)</f>
        <v>45308</v>
      </c>
      <c r="G374" s="7">
        <f t="shared" si="25"/>
        <v>45308</v>
      </c>
      <c r="H374" s="9">
        <f t="shared" si="28"/>
        <v>254000</v>
      </c>
      <c r="I374" s="9">
        <f>IF(ISNUMBER(G374),MAX(O373,(Calculations!$B$6)),0)</f>
        <v>20000</v>
      </c>
      <c r="J374" s="9">
        <f>IFERROR(VLOOKUP(E374,Inputs!$E$13:$F$36,2,FALSE),0)</f>
        <v>0</v>
      </c>
      <c r="K374" s="9">
        <f>IF(T374=1,(H374+J374+I374)*Calculations!$B$9,(H374+J374+I374)*Calculations!$B$7)</f>
        <v>80.373333333333335</v>
      </c>
      <c r="L374" s="9">
        <f>IFERROR(-VLOOKUP(G374,Inputs!$I$13:$J$46,2,FALSE),0)</f>
        <v>0</v>
      </c>
      <c r="M374" s="9">
        <f t="shared" si="26"/>
        <v>254000</v>
      </c>
      <c r="O374" s="9">
        <f t="shared" si="29"/>
        <v>17301.386666666702</v>
      </c>
      <c r="S374" s="7">
        <f t="shared" si="27"/>
        <v>45308</v>
      </c>
      <c r="T374" s="9">
        <f>IF(ISNUMBER(S374),IF((IF(S374&lt;Inputs!$C$28,0,IF(S374&gt;Inputs!$C$29,0,1))+IF(S374&lt;Inputs!$C$32,0,IF(S374&gt;Inputs!$C$33,0,1)))&gt;=1,1,0),0)</f>
        <v>0</v>
      </c>
      <c r="V374" s="11"/>
    </row>
    <row r="375" spans="5:22" x14ac:dyDescent="0.25">
      <c r="E375" s="7">
        <f>IF(E374&gt;=Inputs!$C$8,"",E374+1)</f>
        <v>45309</v>
      </c>
      <c r="G375" s="7">
        <f t="shared" si="25"/>
        <v>45309</v>
      </c>
      <c r="H375" s="9">
        <f t="shared" si="28"/>
        <v>254000</v>
      </c>
      <c r="I375" s="9">
        <f>IF(ISNUMBER(G375),MAX(O374,(Calculations!$B$6)),0)</f>
        <v>20000</v>
      </c>
      <c r="J375" s="9">
        <f>IFERROR(VLOOKUP(E375,Inputs!$E$13:$F$36,2,FALSE),0)</f>
        <v>0</v>
      </c>
      <c r="K375" s="9">
        <f>IF(T375=1,(H375+J375+I375)*Calculations!$B$9,(H375+J375+I375)*Calculations!$B$7)</f>
        <v>80.373333333333335</v>
      </c>
      <c r="L375" s="9">
        <f>IFERROR(-VLOOKUP(G375,Inputs!$I$13:$J$46,2,FALSE),0)</f>
        <v>0</v>
      </c>
      <c r="M375" s="9">
        <f t="shared" si="26"/>
        <v>254000</v>
      </c>
      <c r="O375" s="9">
        <f t="shared" si="29"/>
        <v>17381.760000000035</v>
      </c>
      <c r="S375" s="7">
        <f t="shared" si="27"/>
        <v>45309</v>
      </c>
      <c r="T375" s="9">
        <f>IF(ISNUMBER(S375),IF((IF(S375&lt;Inputs!$C$28,0,IF(S375&gt;Inputs!$C$29,0,1))+IF(S375&lt;Inputs!$C$32,0,IF(S375&gt;Inputs!$C$33,0,1)))&gt;=1,1,0),0)</f>
        <v>0</v>
      </c>
      <c r="V375" s="11"/>
    </row>
    <row r="376" spans="5:22" x14ac:dyDescent="0.25">
      <c r="E376" s="7">
        <f>IF(E375&gt;=Inputs!$C$8,"",E375+1)</f>
        <v>45310</v>
      </c>
      <c r="G376" s="7">
        <f t="shared" si="25"/>
        <v>45310</v>
      </c>
      <c r="H376" s="9">
        <f t="shared" si="28"/>
        <v>254000</v>
      </c>
      <c r="I376" s="9">
        <f>IF(ISNUMBER(G376),MAX(O375,(Calculations!$B$6)),0)</f>
        <v>20000</v>
      </c>
      <c r="J376" s="9">
        <f>IFERROR(VLOOKUP(E376,Inputs!$E$13:$F$36,2,FALSE),0)</f>
        <v>0</v>
      </c>
      <c r="K376" s="9">
        <f>IF(T376=1,(H376+J376+I376)*Calculations!$B$9,(H376+J376+I376)*Calculations!$B$7)</f>
        <v>80.373333333333335</v>
      </c>
      <c r="L376" s="9">
        <f>IFERROR(-VLOOKUP(G376,Inputs!$I$13:$J$46,2,FALSE),0)</f>
        <v>0</v>
      </c>
      <c r="M376" s="9">
        <f t="shared" si="26"/>
        <v>254000</v>
      </c>
      <c r="O376" s="9">
        <f t="shared" si="29"/>
        <v>17462.133333333368</v>
      </c>
      <c r="S376" s="7">
        <f t="shared" si="27"/>
        <v>45310</v>
      </c>
      <c r="T376" s="9">
        <f>IF(ISNUMBER(S376),IF((IF(S376&lt;Inputs!$C$28,0,IF(S376&gt;Inputs!$C$29,0,1))+IF(S376&lt;Inputs!$C$32,0,IF(S376&gt;Inputs!$C$33,0,1)))&gt;=1,1,0),0)</f>
        <v>0</v>
      </c>
      <c r="V376" s="11"/>
    </row>
    <row r="377" spans="5:22" x14ac:dyDescent="0.25">
      <c r="E377" s="7">
        <f>IF(E376&gt;=Inputs!$C$8,"",E376+1)</f>
        <v>45311</v>
      </c>
      <c r="G377" s="7">
        <f t="shared" si="25"/>
        <v>45311</v>
      </c>
      <c r="H377" s="9">
        <f t="shared" si="28"/>
        <v>254000</v>
      </c>
      <c r="I377" s="9">
        <f>IF(ISNUMBER(G377),MAX(O376,(Calculations!$B$6)),0)</f>
        <v>20000</v>
      </c>
      <c r="J377" s="9">
        <f>IFERROR(VLOOKUP(E377,Inputs!$E$13:$F$36,2,FALSE),0)</f>
        <v>0</v>
      </c>
      <c r="K377" s="9">
        <f>IF(T377=1,(H377+J377+I377)*Calculations!$B$9,(H377+J377+I377)*Calculations!$B$7)</f>
        <v>80.373333333333335</v>
      </c>
      <c r="L377" s="9">
        <f>IFERROR(-VLOOKUP(G377,Inputs!$I$13:$J$46,2,FALSE),0)</f>
        <v>0</v>
      </c>
      <c r="M377" s="9">
        <f t="shared" si="26"/>
        <v>254000</v>
      </c>
      <c r="O377" s="9">
        <f t="shared" si="29"/>
        <v>17542.506666666701</v>
      </c>
      <c r="S377" s="7">
        <f t="shared" si="27"/>
        <v>45311</v>
      </c>
      <c r="T377" s="9">
        <f>IF(ISNUMBER(S377),IF((IF(S377&lt;Inputs!$C$28,0,IF(S377&gt;Inputs!$C$29,0,1))+IF(S377&lt;Inputs!$C$32,0,IF(S377&gt;Inputs!$C$33,0,1)))&gt;=1,1,0),0)</f>
        <v>0</v>
      </c>
      <c r="V377" s="11"/>
    </row>
    <row r="378" spans="5:22" x14ac:dyDescent="0.25">
      <c r="E378" s="7">
        <f>IF(E377&gt;=Inputs!$C$8,"",E377+1)</f>
        <v>45312</v>
      </c>
      <c r="G378" s="7">
        <f t="shared" si="25"/>
        <v>45312</v>
      </c>
      <c r="H378" s="9">
        <f t="shared" si="28"/>
        <v>254000</v>
      </c>
      <c r="I378" s="9">
        <f>IF(ISNUMBER(G378),MAX(O377,(Calculations!$B$6)),0)</f>
        <v>20000</v>
      </c>
      <c r="J378" s="9">
        <f>IFERROR(VLOOKUP(E378,Inputs!$E$13:$F$36,2,FALSE),0)</f>
        <v>0</v>
      </c>
      <c r="K378" s="9">
        <f>IF(T378=1,(H378+J378+I378)*Calculations!$B$9,(H378+J378+I378)*Calculations!$B$7)</f>
        <v>80.373333333333335</v>
      </c>
      <c r="L378" s="9">
        <f>IFERROR(-VLOOKUP(G378,Inputs!$I$13:$J$46,2,FALSE),0)</f>
        <v>0</v>
      </c>
      <c r="M378" s="9">
        <f t="shared" si="26"/>
        <v>254000</v>
      </c>
      <c r="O378" s="9">
        <f t="shared" si="29"/>
        <v>17622.880000000034</v>
      </c>
      <c r="S378" s="7">
        <f t="shared" si="27"/>
        <v>45312</v>
      </c>
      <c r="T378" s="9">
        <f>IF(ISNUMBER(S378),IF((IF(S378&lt;Inputs!$C$28,0,IF(S378&gt;Inputs!$C$29,0,1))+IF(S378&lt;Inputs!$C$32,0,IF(S378&gt;Inputs!$C$33,0,1)))&gt;=1,1,0),0)</f>
        <v>0</v>
      </c>
      <c r="V378" s="11"/>
    </row>
    <row r="379" spans="5:22" x14ac:dyDescent="0.25">
      <c r="E379" s="7">
        <f>IF(E378&gt;=Inputs!$C$8,"",E378+1)</f>
        <v>45313</v>
      </c>
      <c r="G379" s="7">
        <f t="shared" si="25"/>
        <v>45313</v>
      </c>
      <c r="H379" s="9">
        <f t="shared" si="28"/>
        <v>254000</v>
      </c>
      <c r="I379" s="9">
        <f>IF(ISNUMBER(G379),MAX(O378,(Calculations!$B$6)),0)</f>
        <v>20000</v>
      </c>
      <c r="J379" s="9">
        <f>IFERROR(VLOOKUP(E379,Inputs!$E$13:$F$36,2,FALSE),0)</f>
        <v>0</v>
      </c>
      <c r="K379" s="9">
        <f>IF(T379=1,(H379+J379+I379)*Calculations!$B$9,(H379+J379+I379)*Calculations!$B$7)</f>
        <v>80.373333333333335</v>
      </c>
      <c r="L379" s="9">
        <f>IFERROR(-VLOOKUP(G379,Inputs!$I$13:$J$46,2,FALSE),0)</f>
        <v>0</v>
      </c>
      <c r="M379" s="9">
        <f t="shared" si="26"/>
        <v>254000</v>
      </c>
      <c r="O379" s="9">
        <f t="shared" si="29"/>
        <v>17703.253333333367</v>
      </c>
      <c r="S379" s="7">
        <f t="shared" si="27"/>
        <v>45313</v>
      </c>
      <c r="T379" s="9">
        <f>IF(ISNUMBER(S379),IF((IF(S379&lt;Inputs!$C$28,0,IF(S379&gt;Inputs!$C$29,0,1))+IF(S379&lt;Inputs!$C$32,0,IF(S379&gt;Inputs!$C$33,0,1)))&gt;=1,1,0),0)</f>
        <v>0</v>
      </c>
      <c r="V379" s="11"/>
    </row>
    <row r="380" spans="5:22" x14ac:dyDescent="0.25">
      <c r="E380" s="7">
        <f>IF(E379&gt;=Inputs!$C$8,"",E379+1)</f>
        <v>45314</v>
      </c>
      <c r="G380" s="7">
        <f t="shared" si="25"/>
        <v>45314</v>
      </c>
      <c r="H380" s="9">
        <f t="shared" si="28"/>
        <v>254000</v>
      </c>
      <c r="I380" s="9">
        <f>IF(ISNUMBER(G380),MAX(O379,(Calculations!$B$6)),0)</f>
        <v>20000</v>
      </c>
      <c r="J380" s="9">
        <f>IFERROR(VLOOKUP(E380,Inputs!$E$13:$F$36,2,FALSE),0)</f>
        <v>0</v>
      </c>
      <c r="K380" s="9">
        <f>IF(T380=1,(H380+J380+I380)*Calculations!$B$9,(H380+J380+I380)*Calculations!$B$7)</f>
        <v>80.373333333333335</v>
      </c>
      <c r="L380" s="9">
        <f>IFERROR(-VLOOKUP(G380,Inputs!$I$13:$J$46,2,FALSE),0)</f>
        <v>0</v>
      </c>
      <c r="M380" s="9">
        <f t="shared" si="26"/>
        <v>254000</v>
      </c>
      <c r="O380" s="9">
        <f t="shared" si="29"/>
        <v>17783.6266666667</v>
      </c>
      <c r="S380" s="7">
        <f t="shared" si="27"/>
        <v>45314</v>
      </c>
      <c r="T380" s="9">
        <f>IF(ISNUMBER(S380),IF((IF(S380&lt;Inputs!$C$28,0,IF(S380&gt;Inputs!$C$29,0,1))+IF(S380&lt;Inputs!$C$32,0,IF(S380&gt;Inputs!$C$33,0,1)))&gt;=1,1,0),0)</f>
        <v>0</v>
      </c>
      <c r="V380" s="11"/>
    </row>
    <row r="381" spans="5:22" x14ac:dyDescent="0.25">
      <c r="E381" s="7">
        <f>IF(E380&gt;=Inputs!$C$8,"",E380+1)</f>
        <v>45315</v>
      </c>
      <c r="G381" s="7">
        <f t="shared" si="25"/>
        <v>45315</v>
      </c>
      <c r="H381" s="9">
        <f t="shared" si="28"/>
        <v>254000</v>
      </c>
      <c r="I381" s="9">
        <f>IF(ISNUMBER(G381),MAX(O380,(Calculations!$B$6)),0)</f>
        <v>20000</v>
      </c>
      <c r="J381" s="9">
        <f>IFERROR(VLOOKUP(E381,Inputs!$E$13:$F$36,2,FALSE),0)</f>
        <v>0</v>
      </c>
      <c r="K381" s="9">
        <f>IF(T381=1,(H381+J381+I381)*Calculations!$B$9,(H381+J381+I381)*Calculations!$B$7)</f>
        <v>80.373333333333335</v>
      </c>
      <c r="L381" s="9">
        <f>IFERROR(-VLOOKUP(G381,Inputs!$I$13:$J$46,2,FALSE),0)</f>
        <v>0</v>
      </c>
      <c r="M381" s="9">
        <f t="shared" si="26"/>
        <v>254000</v>
      </c>
      <c r="O381" s="9">
        <f t="shared" si="29"/>
        <v>17864.000000000033</v>
      </c>
      <c r="S381" s="7">
        <f t="shared" si="27"/>
        <v>45315</v>
      </c>
      <c r="T381" s="9">
        <f>IF(ISNUMBER(S381),IF((IF(S381&lt;Inputs!$C$28,0,IF(S381&gt;Inputs!$C$29,0,1))+IF(S381&lt;Inputs!$C$32,0,IF(S381&gt;Inputs!$C$33,0,1)))&gt;=1,1,0),0)</f>
        <v>0</v>
      </c>
      <c r="V381" s="11"/>
    </row>
    <row r="382" spans="5:22" x14ac:dyDescent="0.25">
      <c r="E382" s="7">
        <f>IF(E381&gt;=Inputs!$C$8,"",E381+1)</f>
        <v>45316</v>
      </c>
      <c r="G382" s="7">
        <f t="shared" si="25"/>
        <v>45316</v>
      </c>
      <c r="H382" s="9">
        <f t="shared" si="28"/>
        <v>254000</v>
      </c>
      <c r="I382" s="9">
        <f>IF(ISNUMBER(G382),MAX(O381,(Calculations!$B$6)),0)</f>
        <v>20000</v>
      </c>
      <c r="J382" s="9">
        <f>IFERROR(VLOOKUP(E382,Inputs!$E$13:$F$36,2,FALSE),0)</f>
        <v>0</v>
      </c>
      <c r="K382" s="9">
        <f>IF(T382=1,(H382+J382+I382)*Calculations!$B$9,(H382+J382+I382)*Calculations!$B$7)</f>
        <v>80.373333333333335</v>
      </c>
      <c r="L382" s="9">
        <f>IFERROR(-VLOOKUP(G382,Inputs!$I$13:$J$46,2,FALSE),0)</f>
        <v>0</v>
      </c>
      <c r="M382" s="9">
        <f t="shared" si="26"/>
        <v>254000</v>
      </c>
      <c r="O382" s="9">
        <f t="shared" si="29"/>
        <v>17944.373333333366</v>
      </c>
      <c r="S382" s="7">
        <f t="shared" si="27"/>
        <v>45316</v>
      </c>
      <c r="T382" s="9">
        <f>IF(ISNUMBER(S382),IF((IF(S382&lt;Inputs!$C$28,0,IF(S382&gt;Inputs!$C$29,0,1))+IF(S382&lt;Inputs!$C$32,0,IF(S382&gt;Inputs!$C$33,0,1)))&gt;=1,1,0),0)</f>
        <v>0</v>
      </c>
      <c r="V382" s="11"/>
    </row>
    <row r="383" spans="5:22" x14ac:dyDescent="0.25">
      <c r="E383" s="7">
        <f>IF(E382&gt;=Inputs!$C$8,"",E382+1)</f>
        <v>45317</v>
      </c>
      <c r="G383" s="7">
        <f t="shared" si="25"/>
        <v>45317</v>
      </c>
      <c r="H383" s="9">
        <f t="shared" si="28"/>
        <v>254000</v>
      </c>
      <c r="I383" s="9">
        <f>IF(ISNUMBER(G383),MAX(O382,(Calculations!$B$6)),0)</f>
        <v>20000</v>
      </c>
      <c r="J383" s="9">
        <f>IFERROR(VLOOKUP(E383,Inputs!$E$13:$F$36,2,FALSE),0)</f>
        <v>0</v>
      </c>
      <c r="K383" s="9">
        <f>IF(T383=1,(H383+J383+I383)*Calculations!$B$9,(H383+J383+I383)*Calculations!$B$7)</f>
        <v>80.373333333333335</v>
      </c>
      <c r="L383" s="9">
        <f>IFERROR(-VLOOKUP(G383,Inputs!$I$13:$J$46,2,FALSE),0)</f>
        <v>0</v>
      </c>
      <c r="M383" s="9">
        <f t="shared" si="26"/>
        <v>254000</v>
      </c>
      <c r="O383" s="9">
        <f t="shared" si="29"/>
        <v>18024.746666666699</v>
      </c>
      <c r="S383" s="7">
        <f t="shared" si="27"/>
        <v>45317</v>
      </c>
      <c r="T383" s="9">
        <f>IF(ISNUMBER(S383),IF((IF(S383&lt;Inputs!$C$28,0,IF(S383&gt;Inputs!$C$29,0,1))+IF(S383&lt;Inputs!$C$32,0,IF(S383&gt;Inputs!$C$33,0,1)))&gt;=1,1,0),0)</f>
        <v>0</v>
      </c>
      <c r="V383" s="11"/>
    </row>
    <row r="384" spans="5:22" x14ac:dyDescent="0.25">
      <c r="E384" s="7">
        <f>IF(E383&gt;=Inputs!$C$8,"",E383+1)</f>
        <v>45318</v>
      </c>
      <c r="G384" s="7">
        <f t="shared" si="25"/>
        <v>45318</v>
      </c>
      <c r="H384" s="9">
        <f t="shared" si="28"/>
        <v>254000</v>
      </c>
      <c r="I384" s="9">
        <f>IF(ISNUMBER(G384),MAX(O383,(Calculations!$B$6)),0)</f>
        <v>20000</v>
      </c>
      <c r="J384" s="9">
        <f>IFERROR(VLOOKUP(E384,Inputs!$E$13:$F$36,2,FALSE),0)</f>
        <v>0</v>
      </c>
      <c r="K384" s="9">
        <f>IF(T384=1,(H384+J384+I384)*Calculations!$B$9,(H384+J384+I384)*Calculations!$B$7)</f>
        <v>80.373333333333335</v>
      </c>
      <c r="L384" s="9">
        <f>IFERROR(-VLOOKUP(G384,Inputs!$I$13:$J$46,2,FALSE),0)</f>
        <v>0</v>
      </c>
      <c r="M384" s="9">
        <f t="shared" si="26"/>
        <v>254000</v>
      </c>
      <c r="O384" s="9">
        <f t="shared" si="29"/>
        <v>18105.120000000032</v>
      </c>
      <c r="S384" s="7">
        <f t="shared" si="27"/>
        <v>45318</v>
      </c>
      <c r="T384" s="9">
        <f>IF(ISNUMBER(S384),IF((IF(S384&lt;Inputs!$C$28,0,IF(S384&gt;Inputs!$C$29,0,1))+IF(S384&lt;Inputs!$C$32,0,IF(S384&gt;Inputs!$C$33,0,1)))&gt;=1,1,0),0)</f>
        <v>0</v>
      </c>
      <c r="V384" s="11"/>
    </row>
    <row r="385" spans="5:22" x14ac:dyDescent="0.25">
      <c r="E385" s="7">
        <f>IF(E384&gt;=Inputs!$C$8,"",E384+1)</f>
        <v>45319</v>
      </c>
      <c r="G385" s="7">
        <f t="shared" si="25"/>
        <v>45319</v>
      </c>
      <c r="H385" s="9">
        <f t="shared" si="28"/>
        <v>254000</v>
      </c>
      <c r="I385" s="9">
        <f>IF(ISNUMBER(G385),MAX(O384,(Calculations!$B$6)),0)</f>
        <v>20000</v>
      </c>
      <c r="J385" s="9">
        <f>IFERROR(VLOOKUP(E385,Inputs!$E$13:$F$36,2,FALSE),0)</f>
        <v>0</v>
      </c>
      <c r="K385" s="9">
        <f>IF(T385=1,(H385+J385+I385)*Calculations!$B$9,(H385+J385+I385)*Calculations!$B$7)</f>
        <v>80.373333333333335</v>
      </c>
      <c r="L385" s="9">
        <f>IFERROR(-VLOOKUP(G385,Inputs!$I$13:$J$46,2,FALSE),0)</f>
        <v>0</v>
      </c>
      <c r="M385" s="9">
        <f t="shared" si="26"/>
        <v>254000</v>
      </c>
      <c r="O385" s="9">
        <f t="shared" si="29"/>
        <v>18185.493333333365</v>
      </c>
      <c r="S385" s="7">
        <f t="shared" si="27"/>
        <v>45319</v>
      </c>
      <c r="T385" s="9">
        <f>IF(ISNUMBER(S385),IF((IF(S385&lt;Inputs!$C$28,0,IF(S385&gt;Inputs!$C$29,0,1))+IF(S385&lt;Inputs!$C$32,0,IF(S385&gt;Inputs!$C$33,0,1)))&gt;=1,1,0),0)</f>
        <v>0</v>
      </c>
      <c r="V385" s="11"/>
    </row>
    <row r="386" spans="5:22" x14ac:dyDescent="0.25">
      <c r="E386" s="7">
        <f>IF(E385&gt;=Inputs!$C$8,"",E385+1)</f>
        <v>45320</v>
      </c>
      <c r="G386" s="7">
        <f t="shared" si="25"/>
        <v>45320</v>
      </c>
      <c r="H386" s="9">
        <f t="shared" si="28"/>
        <v>254000</v>
      </c>
      <c r="I386" s="9">
        <f>IF(ISNUMBER(G386),MAX(O385,(Calculations!$B$6)),0)</f>
        <v>20000</v>
      </c>
      <c r="J386" s="9">
        <f>IFERROR(VLOOKUP(E386,Inputs!$E$13:$F$36,2,FALSE),0)</f>
        <v>0</v>
      </c>
      <c r="K386" s="9">
        <f>IF(T386=1,(H386+J386+I386)*Calculations!$B$9,(H386+J386+I386)*Calculations!$B$7)</f>
        <v>80.373333333333335</v>
      </c>
      <c r="L386" s="9">
        <f>IFERROR(-VLOOKUP(G386,Inputs!$I$13:$J$46,2,FALSE),0)</f>
        <v>0</v>
      </c>
      <c r="M386" s="9">
        <f t="shared" si="26"/>
        <v>254000</v>
      </c>
      <c r="O386" s="9">
        <f t="shared" si="29"/>
        <v>18265.866666666698</v>
      </c>
      <c r="S386" s="7">
        <f t="shared" si="27"/>
        <v>45320</v>
      </c>
      <c r="T386" s="9">
        <f>IF(ISNUMBER(S386),IF((IF(S386&lt;Inputs!$C$28,0,IF(S386&gt;Inputs!$C$29,0,1))+IF(S386&lt;Inputs!$C$32,0,IF(S386&gt;Inputs!$C$33,0,1)))&gt;=1,1,0),0)</f>
        <v>0</v>
      </c>
      <c r="V386" s="11"/>
    </row>
    <row r="387" spans="5:22" x14ac:dyDescent="0.25">
      <c r="E387" s="7">
        <f>IF(E386&gt;=Inputs!$C$8,"",E386+1)</f>
        <v>45321</v>
      </c>
      <c r="G387" s="7">
        <f t="shared" si="25"/>
        <v>45321</v>
      </c>
      <c r="H387" s="9">
        <f t="shared" si="28"/>
        <v>254000</v>
      </c>
      <c r="I387" s="9">
        <f>IF(ISNUMBER(G387),MAX(O386,(Calculations!$B$6)),0)</f>
        <v>20000</v>
      </c>
      <c r="J387" s="9">
        <f>IFERROR(VLOOKUP(E387,Inputs!$E$13:$F$36,2,FALSE),0)</f>
        <v>0</v>
      </c>
      <c r="K387" s="9">
        <f>IF(T387=1,(H387+J387+I387)*Calculations!$B$9,(H387+J387+I387)*Calculations!$B$7)</f>
        <v>80.373333333333335</v>
      </c>
      <c r="L387" s="9">
        <f>IFERROR(-VLOOKUP(G387,Inputs!$I$13:$J$46,2,FALSE),0)</f>
        <v>0</v>
      </c>
      <c r="M387" s="9">
        <f t="shared" si="26"/>
        <v>254000</v>
      </c>
      <c r="O387" s="9">
        <f t="shared" si="29"/>
        <v>18346.240000000031</v>
      </c>
      <c r="S387" s="7">
        <f t="shared" si="27"/>
        <v>45321</v>
      </c>
      <c r="T387" s="9">
        <f>IF(ISNUMBER(S387),IF((IF(S387&lt;Inputs!$C$28,0,IF(S387&gt;Inputs!$C$29,0,1))+IF(S387&lt;Inputs!$C$32,0,IF(S387&gt;Inputs!$C$33,0,1)))&gt;=1,1,0),0)</f>
        <v>0</v>
      </c>
      <c r="V387" s="11"/>
    </row>
    <row r="388" spans="5:22" x14ac:dyDescent="0.25">
      <c r="E388" s="7">
        <f>IF(E387&gt;=Inputs!$C$8,"",E387+1)</f>
        <v>45322</v>
      </c>
      <c r="G388" s="7">
        <f t="shared" si="25"/>
        <v>45322</v>
      </c>
      <c r="H388" s="9">
        <f t="shared" si="28"/>
        <v>254000</v>
      </c>
      <c r="I388" s="9">
        <f>IF(ISNUMBER(G388),MAX(O387,(Calculations!$B$6)),0)</f>
        <v>20000</v>
      </c>
      <c r="J388" s="9">
        <f>IFERROR(VLOOKUP(E388,Inputs!$E$13:$F$36,2,FALSE),0)</f>
        <v>25000</v>
      </c>
      <c r="K388" s="9">
        <f>IF(T388=1,(H388+J388+I388)*Calculations!$B$9,(H388+J388+I388)*Calculations!$B$7)</f>
        <v>87.706666666666663</v>
      </c>
      <c r="L388" s="9">
        <f>IFERROR(-VLOOKUP(G388,Inputs!$I$13:$J$46,2,FALSE),0)</f>
        <v>0</v>
      </c>
      <c r="M388" s="9">
        <f t="shared" si="26"/>
        <v>279000</v>
      </c>
      <c r="O388" s="9">
        <f t="shared" si="29"/>
        <v>18433.946666666696</v>
      </c>
      <c r="S388" s="7">
        <f t="shared" si="27"/>
        <v>45322</v>
      </c>
      <c r="T388" s="9">
        <f>IF(ISNUMBER(S388),IF((IF(S388&lt;Inputs!$C$28,0,IF(S388&gt;Inputs!$C$29,0,1))+IF(S388&lt;Inputs!$C$32,0,IF(S388&gt;Inputs!$C$33,0,1)))&gt;=1,1,0),0)</f>
        <v>0</v>
      </c>
      <c r="V388" s="11"/>
    </row>
    <row r="389" spans="5:22" x14ac:dyDescent="0.25">
      <c r="E389" s="7">
        <f>IF(E388&gt;=Inputs!$C$8,"",E388+1)</f>
        <v>45323</v>
      </c>
      <c r="G389" s="7">
        <f t="shared" si="25"/>
        <v>45323</v>
      </c>
      <c r="H389" s="9">
        <f t="shared" si="28"/>
        <v>279000</v>
      </c>
      <c r="I389" s="9">
        <f>IF(ISNUMBER(G389),MAX(O388,(Calculations!$B$6)),0)</f>
        <v>20000</v>
      </c>
      <c r="J389" s="9">
        <f>IFERROR(VLOOKUP(E389,Inputs!$E$13:$F$36,2,FALSE),0)</f>
        <v>0</v>
      </c>
      <c r="K389" s="9">
        <f>IF(T389=1,(H389+J389+I389)*Calculations!$B$9,(H389+J389+I389)*Calculations!$B$7)</f>
        <v>87.706666666666663</v>
      </c>
      <c r="L389" s="9">
        <f>IFERROR(-VLOOKUP(G389,Inputs!$I$13:$J$46,2,FALSE),0)</f>
        <v>0</v>
      </c>
      <c r="M389" s="9">
        <f t="shared" si="26"/>
        <v>279000</v>
      </c>
      <c r="O389" s="9">
        <f t="shared" si="29"/>
        <v>18521.653333333361</v>
      </c>
      <c r="S389" s="7">
        <f t="shared" si="27"/>
        <v>45323</v>
      </c>
      <c r="T389" s="9">
        <f>IF(ISNUMBER(S389),IF((IF(S389&lt;Inputs!$C$28,0,IF(S389&gt;Inputs!$C$29,0,1))+IF(S389&lt;Inputs!$C$32,0,IF(S389&gt;Inputs!$C$33,0,1)))&gt;=1,1,0),0)</f>
        <v>0</v>
      </c>
      <c r="V389" s="11"/>
    </row>
    <row r="390" spans="5:22" x14ac:dyDescent="0.25">
      <c r="E390" s="7">
        <f>IF(E389&gt;=Inputs!$C$8,"",E389+1)</f>
        <v>45324</v>
      </c>
      <c r="G390" s="7">
        <f t="shared" si="25"/>
        <v>45324</v>
      </c>
      <c r="H390" s="9">
        <f t="shared" si="28"/>
        <v>279000</v>
      </c>
      <c r="I390" s="9">
        <f>IF(ISNUMBER(G390),MAX(O389,(Calculations!$B$6)),0)</f>
        <v>20000</v>
      </c>
      <c r="J390" s="9">
        <f>IFERROR(VLOOKUP(E390,Inputs!$E$13:$F$36,2,FALSE),0)</f>
        <v>0</v>
      </c>
      <c r="K390" s="9">
        <f>IF(T390=1,(H390+J390+I390)*Calculations!$B$9,(H390+J390+I390)*Calculations!$B$7)</f>
        <v>87.706666666666663</v>
      </c>
      <c r="L390" s="9">
        <f>IFERROR(-VLOOKUP(G390,Inputs!$I$13:$J$46,2,FALSE),0)</f>
        <v>0</v>
      </c>
      <c r="M390" s="9">
        <f t="shared" si="26"/>
        <v>279000</v>
      </c>
      <c r="O390" s="9">
        <f t="shared" si="29"/>
        <v>18609.360000000026</v>
      </c>
      <c r="S390" s="7">
        <f t="shared" si="27"/>
        <v>45324</v>
      </c>
      <c r="T390" s="9">
        <f>IF(ISNUMBER(S390),IF((IF(S390&lt;Inputs!$C$28,0,IF(S390&gt;Inputs!$C$29,0,1))+IF(S390&lt;Inputs!$C$32,0,IF(S390&gt;Inputs!$C$33,0,1)))&gt;=1,1,0),0)</f>
        <v>0</v>
      </c>
      <c r="V390" s="11"/>
    </row>
    <row r="391" spans="5:22" x14ac:dyDescent="0.25">
      <c r="E391" s="7">
        <f>IF(E390&gt;=Inputs!$C$8,"",E390+1)</f>
        <v>45325</v>
      </c>
      <c r="G391" s="7">
        <f t="shared" ref="G391:G454" si="30">E391</f>
        <v>45325</v>
      </c>
      <c r="H391" s="9">
        <f t="shared" si="28"/>
        <v>279000</v>
      </c>
      <c r="I391" s="9">
        <f>IF(ISNUMBER(G391),MAX(O390,(Calculations!$B$6)),0)</f>
        <v>20000</v>
      </c>
      <c r="J391" s="9">
        <f>IFERROR(VLOOKUP(E391,Inputs!$E$13:$F$36,2,FALSE),0)</f>
        <v>0</v>
      </c>
      <c r="K391" s="9">
        <f>IF(T391=1,(H391+J391+I391)*Calculations!$B$9,(H391+J391+I391)*Calculations!$B$7)</f>
        <v>87.706666666666663</v>
      </c>
      <c r="L391" s="9">
        <f>IFERROR(-VLOOKUP(G391,Inputs!$I$13:$J$46,2,FALSE),0)</f>
        <v>0</v>
      </c>
      <c r="M391" s="9">
        <f t="shared" ref="M391:M454" si="31">H391+J391+L391</f>
        <v>279000</v>
      </c>
      <c r="O391" s="9">
        <f t="shared" si="29"/>
        <v>18697.066666666691</v>
      </c>
      <c r="S391" s="7">
        <f t="shared" ref="S391:S454" si="32">E391</f>
        <v>45325</v>
      </c>
      <c r="T391" s="9">
        <f>IF(ISNUMBER(S391),IF((IF(S391&lt;Inputs!$C$28,0,IF(S391&gt;Inputs!$C$29,0,1))+IF(S391&lt;Inputs!$C$32,0,IF(S391&gt;Inputs!$C$33,0,1)))&gt;=1,1,0),0)</f>
        <v>0</v>
      </c>
      <c r="V391" s="11"/>
    </row>
    <row r="392" spans="5:22" x14ac:dyDescent="0.25">
      <c r="E392" s="7">
        <f>IF(E391&gt;=Inputs!$C$8,"",E391+1)</f>
        <v>45326</v>
      </c>
      <c r="G392" s="7">
        <f t="shared" si="30"/>
        <v>45326</v>
      </c>
      <c r="H392" s="9">
        <f t="shared" ref="H392:H455" si="33">IF(ISNUMBER(G392),M391,"")</f>
        <v>279000</v>
      </c>
      <c r="I392" s="9">
        <f>IF(ISNUMBER(G392),MAX(O391,(Calculations!$B$6)),0)</f>
        <v>20000</v>
      </c>
      <c r="J392" s="9">
        <f>IFERROR(VLOOKUP(E392,Inputs!$E$13:$F$36,2,FALSE),0)</f>
        <v>0</v>
      </c>
      <c r="K392" s="9">
        <f>IF(T392=1,(H392+J392+I392)*Calculations!$B$9,(H392+J392+I392)*Calculations!$B$7)</f>
        <v>87.706666666666663</v>
      </c>
      <c r="L392" s="9">
        <f>IFERROR(-VLOOKUP(G392,Inputs!$I$13:$J$46,2,FALSE),0)</f>
        <v>0</v>
      </c>
      <c r="M392" s="9">
        <f t="shared" si="31"/>
        <v>279000</v>
      </c>
      <c r="O392" s="9">
        <f t="shared" ref="O392:O455" si="34">IF(ISNUMBER(K392+O391),(K392+O391),"")</f>
        <v>18784.773333333356</v>
      </c>
      <c r="S392" s="7">
        <f t="shared" si="32"/>
        <v>45326</v>
      </c>
      <c r="T392" s="9">
        <f>IF(ISNUMBER(S392),IF((IF(S392&lt;Inputs!$C$28,0,IF(S392&gt;Inputs!$C$29,0,1))+IF(S392&lt;Inputs!$C$32,0,IF(S392&gt;Inputs!$C$33,0,1)))&gt;=1,1,0),0)</f>
        <v>0</v>
      </c>
      <c r="V392" s="11"/>
    </row>
    <row r="393" spans="5:22" x14ac:dyDescent="0.25">
      <c r="E393" s="7">
        <f>IF(E392&gt;=Inputs!$C$8,"",E392+1)</f>
        <v>45327</v>
      </c>
      <c r="G393" s="7">
        <f t="shared" si="30"/>
        <v>45327</v>
      </c>
      <c r="H393" s="9">
        <f t="shared" si="33"/>
        <v>279000</v>
      </c>
      <c r="I393" s="9">
        <f>IF(ISNUMBER(G393),MAX(O392,(Calculations!$B$6)),0)</f>
        <v>20000</v>
      </c>
      <c r="J393" s="9">
        <f>IFERROR(VLOOKUP(E393,Inputs!$E$13:$F$36,2,FALSE),0)</f>
        <v>0</v>
      </c>
      <c r="K393" s="9">
        <f>IF(T393=1,(H393+J393+I393)*Calculations!$B$9,(H393+J393+I393)*Calculations!$B$7)</f>
        <v>87.706666666666663</v>
      </c>
      <c r="L393" s="9">
        <f>IFERROR(-VLOOKUP(G393,Inputs!$I$13:$J$46,2,FALSE),0)</f>
        <v>0</v>
      </c>
      <c r="M393" s="9">
        <f t="shared" si="31"/>
        <v>279000</v>
      </c>
      <c r="O393" s="9">
        <f t="shared" si="34"/>
        <v>18872.480000000021</v>
      </c>
      <c r="S393" s="7">
        <f t="shared" si="32"/>
        <v>45327</v>
      </c>
      <c r="T393" s="9">
        <f>IF(ISNUMBER(S393),IF((IF(S393&lt;Inputs!$C$28,0,IF(S393&gt;Inputs!$C$29,0,1))+IF(S393&lt;Inputs!$C$32,0,IF(S393&gt;Inputs!$C$33,0,1)))&gt;=1,1,0),0)</f>
        <v>0</v>
      </c>
      <c r="V393" s="11"/>
    </row>
    <row r="394" spans="5:22" x14ac:dyDescent="0.25">
      <c r="E394" s="7">
        <f>IF(E393&gt;=Inputs!$C$8,"",E393+1)</f>
        <v>45328</v>
      </c>
      <c r="G394" s="7">
        <f t="shared" si="30"/>
        <v>45328</v>
      </c>
      <c r="H394" s="9">
        <f t="shared" si="33"/>
        <v>279000</v>
      </c>
      <c r="I394" s="9">
        <f>IF(ISNUMBER(G394),MAX(O393,(Calculations!$B$6)),0)</f>
        <v>20000</v>
      </c>
      <c r="J394" s="9">
        <f>IFERROR(VLOOKUP(E394,Inputs!$E$13:$F$36,2,FALSE),0)</f>
        <v>0</v>
      </c>
      <c r="K394" s="9">
        <f>IF(T394=1,(H394+J394+I394)*Calculations!$B$9,(H394+J394+I394)*Calculations!$B$7)</f>
        <v>87.706666666666663</v>
      </c>
      <c r="L394" s="9">
        <f>IFERROR(-VLOOKUP(G394,Inputs!$I$13:$J$46,2,FALSE),0)</f>
        <v>0</v>
      </c>
      <c r="M394" s="9">
        <f t="shared" si="31"/>
        <v>279000</v>
      </c>
      <c r="O394" s="9">
        <f t="shared" si="34"/>
        <v>18960.186666666687</v>
      </c>
      <c r="S394" s="7">
        <f t="shared" si="32"/>
        <v>45328</v>
      </c>
      <c r="T394" s="9">
        <f>IF(ISNUMBER(S394),IF((IF(S394&lt;Inputs!$C$28,0,IF(S394&gt;Inputs!$C$29,0,1))+IF(S394&lt;Inputs!$C$32,0,IF(S394&gt;Inputs!$C$33,0,1)))&gt;=1,1,0),0)</f>
        <v>0</v>
      </c>
      <c r="V394" s="11"/>
    </row>
    <row r="395" spans="5:22" x14ac:dyDescent="0.25">
      <c r="E395" s="7">
        <f>IF(E394&gt;=Inputs!$C$8,"",E394+1)</f>
        <v>45329</v>
      </c>
      <c r="G395" s="7">
        <f t="shared" si="30"/>
        <v>45329</v>
      </c>
      <c r="H395" s="9">
        <f t="shared" si="33"/>
        <v>279000</v>
      </c>
      <c r="I395" s="9">
        <f>IF(ISNUMBER(G395),MAX(O394,(Calculations!$B$6)),0)</f>
        <v>20000</v>
      </c>
      <c r="J395" s="9">
        <f>IFERROR(VLOOKUP(E395,Inputs!$E$13:$F$36,2,FALSE),0)</f>
        <v>0</v>
      </c>
      <c r="K395" s="9">
        <f>IF(T395=1,(H395+J395+I395)*Calculations!$B$9,(H395+J395+I395)*Calculations!$B$7)</f>
        <v>87.706666666666663</v>
      </c>
      <c r="L395" s="9">
        <f>IFERROR(-VLOOKUP(G395,Inputs!$I$13:$J$46,2,FALSE),0)</f>
        <v>0</v>
      </c>
      <c r="M395" s="9">
        <f t="shared" si="31"/>
        <v>279000</v>
      </c>
      <c r="O395" s="9">
        <f t="shared" si="34"/>
        <v>19047.893333333352</v>
      </c>
      <c r="S395" s="7">
        <f t="shared" si="32"/>
        <v>45329</v>
      </c>
      <c r="T395" s="9">
        <f>IF(ISNUMBER(S395),IF((IF(S395&lt;Inputs!$C$28,0,IF(S395&gt;Inputs!$C$29,0,1))+IF(S395&lt;Inputs!$C$32,0,IF(S395&gt;Inputs!$C$33,0,1)))&gt;=1,1,0),0)</f>
        <v>0</v>
      </c>
      <c r="V395" s="11"/>
    </row>
    <row r="396" spans="5:22" x14ac:dyDescent="0.25">
      <c r="E396" s="7">
        <f>IF(E395&gt;=Inputs!$C$8,"",E395+1)</f>
        <v>45330</v>
      </c>
      <c r="G396" s="7">
        <f t="shared" si="30"/>
        <v>45330</v>
      </c>
      <c r="H396" s="9">
        <f t="shared" si="33"/>
        <v>279000</v>
      </c>
      <c r="I396" s="9">
        <f>IF(ISNUMBER(G396),MAX(O395,(Calculations!$B$6)),0)</f>
        <v>20000</v>
      </c>
      <c r="J396" s="9">
        <f>IFERROR(VLOOKUP(E396,Inputs!$E$13:$F$36,2,FALSE),0)</f>
        <v>0</v>
      </c>
      <c r="K396" s="9">
        <f>IF(T396=1,(H396+J396+I396)*Calculations!$B$9,(H396+J396+I396)*Calculations!$B$7)</f>
        <v>87.706666666666663</v>
      </c>
      <c r="L396" s="9">
        <f>IFERROR(-VLOOKUP(G396,Inputs!$I$13:$J$46,2,FALSE),0)</f>
        <v>0</v>
      </c>
      <c r="M396" s="9">
        <f t="shared" si="31"/>
        <v>279000</v>
      </c>
      <c r="O396" s="9">
        <f t="shared" si="34"/>
        <v>19135.600000000017</v>
      </c>
      <c r="S396" s="7">
        <f t="shared" si="32"/>
        <v>45330</v>
      </c>
      <c r="T396" s="9">
        <f>IF(ISNUMBER(S396),IF((IF(S396&lt;Inputs!$C$28,0,IF(S396&gt;Inputs!$C$29,0,1))+IF(S396&lt;Inputs!$C$32,0,IF(S396&gt;Inputs!$C$33,0,1)))&gt;=1,1,0),0)</f>
        <v>0</v>
      </c>
      <c r="V396" s="11"/>
    </row>
    <row r="397" spans="5:22" x14ac:dyDescent="0.25">
      <c r="E397" s="7">
        <f>IF(E396&gt;=Inputs!$C$8,"",E396+1)</f>
        <v>45331</v>
      </c>
      <c r="G397" s="7">
        <f t="shared" si="30"/>
        <v>45331</v>
      </c>
      <c r="H397" s="9">
        <f t="shared" si="33"/>
        <v>279000</v>
      </c>
      <c r="I397" s="9">
        <f>IF(ISNUMBER(G397),MAX(O396,(Calculations!$B$6)),0)</f>
        <v>20000</v>
      </c>
      <c r="J397" s="9">
        <f>IFERROR(VLOOKUP(E397,Inputs!$E$13:$F$36,2,FALSE),0)</f>
        <v>0</v>
      </c>
      <c r="K397" s="9">
        <f>IF(T397=1,(H397+J397+I397)*Calculations!$B$9,(H397+J397+I397)*Calculations!$B$7)</f>
        <v>87.706666666666663</v>
      </c>
      <c r="L397" s="9">
        <f>IFERROR(-VLOOKUP(G397,Inputs!$I$13:$J$46,2,FALSE),0)</f>
        <v>0</v>
      </c>
      <c r="M397" s="9">
        <f t="shared" si="31"/>
        <v>279000</v>
      </c>
      <c r="O397" s="9">
        <f t="shared" si="34"/>
        <v>19223.306666666682</v>
      </c>
      <c r="S397" s="7">
        <f t="shared" si="32"/>
        <v>45331</v>
      </c>
      <c r="T397" s="9">
        <f>IF(ISNUMBER(S397),IF((IF(S397&lt;Inputs!$C$28,0,IF(S397&gt;Inputs!$C$29,0,1))+IF(S397&lt;Inputs!$C$32,0,IF(S397&gt;Inputs!$C$33,0,1)))&gt;=1,1,0),0)</f>
        <v>0</v>
      </c>
      <c r="V397" s="11"/>
    </row>
    <row r="398" spans="5:22" x14ac:dyDescent="0.25">
      <c r="E398" s="7">
        <f>IF(E397&gt;=Inputs!$C$8,"",E397+1)</f>
        <v>45332</v>
      </c>
      <c r="G398" s="7">
        <f t="shared" si="30"/>
        <v>45332</v>
      </c>
      <c r="H398" s="9">
        <f t="shared" si="33"/>
        <v>279000</v>
      </c>
      <c r="I398" s="9">
        <f>IF(ISNUMBER(G398),MAX(O397,(Calculations!$B$6)),0)</f>
        <v>20000</v>
      </c>
      <c r="J398" s="9">
        <f>IFERROR(VLOOKUP(E398,Inputs!$E$13:$F$36,2,FALSE),0)</f>
        <v>0</v>
      </c>
      <c r="K398" s="9">
        <f>IF(T398=1,(H398+J398+I398)*Calculations!$B$9,(H398+J398+I398)*Calculations!$B$7)</f>
        <v>87.706666666666663</v>
      </c>
      <c r="L398" s="9">
        <f>IFERROR(-VLOOKUP(G398,Inputs!$I$13:$J$46,2,FALSE),0)</f>
        <v>0</v>
      </c>
      <c r="M398" s="9">
        <f t="shared" si="31"/>
        <v>279000</v>
      </c>
      <c r="O398" s="9">
        <f t="shared" si="34"/>
        <v>19311.013333333347</v>
      </c>
      <c r="S398" s="7">
        <f t="shared" si="32"/>
        <v>45332</v>
      </c>
      <c r="T398" s="9">
        <f>IF(ISNUMBER(S398),IF((IF(S398&lt;Inputs!$C$28,0,IF(S398&gt;Inputs!$C$29,0,1))+IF(S398&lt;Inputs!$C$32,0,IF(S398&gt;Inputs!$C$33,0,1)))&gt;=1,1,0),0)</f>
        <v>0</v>
      </c>
      <c r="V398" s="11"/>
    </row>
    <row r="399" spans="5:22" x14ac:dyDescent="0.25">
      <c r="E399" s="7">
        <f>IF(E398&gt;=Inputs!$C$8,"",E398+1)</f>
        <v>45333</v>
      </c>
      <c r="G399" s="7">
        <f t="shared" si="30"/>
        <v>45333</v>
      </c>
      <c r="H399" s="9">
        <f t="shared" si="33"/>
        <v>279000</v>
      </c>
      <c r="I399" s="9">
        <f>IF(ISNUMBER(G399),MAX(O398,(Calculations!$B$6)),0)</f>
        <v>20000</v>
      </c>
      <c r="J399" s="9">
        <f>IFERROR(VLOOKUP(E399,Inputs!$E$13:$F$36,2,FALSE),0)</f>
        <v>0</v>
      </c>
      <c r="K399" s="9">
        <f>IF(T399=1,(H399+J399+I399)*Calculations!$B$9,(H399+J399+I399)*Calculations!$B$7)</f>
        <v>87.706666666666663</v>
      </c>
      <c r="L399" s="9">
        <f>IFERROR(-VLOOKUP(G399,Inputs!$I$13:$J$46,2,FALSE),0)</f>
        <v>0</v>
      </c>
      <c r="M399" s="9">
        <f t="shared" si="31"/>
        <v>279000</v>
      </c>
      <c r="O399" s="9">
        <f t="shared" si="34"/>
        <v>19398.720000000012</v>
      </c>
      <c r="S399" s="7">
        <f t="shared" si="32"/>
        <v>45333</v>
      </c>
      <c r="T399" s="9">
        <f>IF(ISNUMBER(S399),IF((IF(S399&lt;Inputs!$C$28,0,IF(S399&gt;Inputs!$C$29,0,1))+IF(S399&lt;Inputs!$C$32,0,IF(S399&gt;Inputs!$C$33,0,1)))&gt;=1,1,0),0)</f>
        <v>0</v>
      </c>
      <c r="V399" s="11"/>
    </row>
    <row r="400" spans="5:22" x14ac:dyDescent="0.25">
      <c r="E400" s="7">
        <f>IF(E399&gt;=Inputs!$C$8,"",E399+1)</f>
        <v>45334</v>
      </c>
      <c r="G400" s="7">
        <f t="shared" si="30"/>
        <v>45334</v>
      </c>
      <c r="H400" s="9">
        <f t="shared" si="33"/>
        <v>279000</v>
      </c>
      <c r="I400" s="9">
        <f>IF(ISNUMBER(G400),MAX(O399,(Calculations!$B$6)),0)</f>
        <v>20000</v>
      </c>
      <c r="J400" s="9">
        <f>IFERROR(VLOOKUP(E400,Inputs!$E$13:$F$36,2,FALSE),0)</f>
        <v>0</v>
      </c>
      <c r="K400" s="9">
        <f>IF(T400=1,(H400+J400+I400)*Calculations!$B$9,(H400+J400+I400)*Calculations!$B$7)</f>
        <v>87.706666666666663</v>
      </c>
      <c r="L400" s="9">
        <f>IFERROR(-VLOOKUP(G400,Inputs!$I$13:$J$46,2,FALSE),0)</f>
        <v>0</v>
      </c>
      <c r="M400" s="9">
        <f t="shared" si="31"/>
        <v>279000</v>
      </c>
      <c r="O400" s="9">
        <f t="shared" si="34"/>
        <v>19486.426666666677</v>
      </c>
      <c r="S400" s="7">
        <f t="shared" si="32"/>
        <v>45334</v>
      </c>
      <c r="T400" s="9">
        <f>IF(ISNUMBER(S400),IF((IF(S400&lt;Inputs!$C$28,0,IF(S400&gt;Inputs!$C$29,0,1))+IF(S400&lt;Inputs!$C$32,0,IF(S400&gt;Inputs!$C$33,0,1)))&gt;=1,1,0),0)</f>
        <v>0</v>
      </c>
      <c r="V400" s="11"/>
    </row>
    <row r="401" spans="5:22" x14ac:dyDescent="0.25">
      <c r="E401" s="7">
        <f>IF(E400&gt;=Inputs!$C$8,"",E400+1)</f>
        <v>45335</v>
      </c>
      <c r="G401" s="7">
        <f t="shared" si="30"/>
        <v>45335</v>
      </c>
      <c r="H401" s="9">
        <f t="shared" si="33"/>
        <v>279000</v>
      </c>
      <c r="I401" s="9">
        <f>IF(ISNUMBER(G401),MAX(O400,(Calculations!$B$6)),0)</f>
        <v>20000</v>
      </c>
      <c r="J401" s="9">
        <f>IFERROR(VLOOKUP(E401,Inputs!$E$13:$F$36,2,FALSE),0)</f>
        <v>0</v>
      </c>
      <c r="K401" s="9">
        <f>IF(T401=1,(H401+J401+I401)*Calculations!$B$9,(H401+J401+I401)*Calculations!$B$7)</f>
        <v>87.706666666666663</v>
      </c>
      <c r="L401" s="9">
        <f>IFERROR(-VLOOKUP(G401,Inputs!$I$13:$J$46,2,FALSE),0)</f>
        <v>0</v>
      </c>
      <c r="M401" s="9">
        <f t="shared" si="31"/>
        <v>279000</v>
      </c>
      <c r="O401" s="9">
        <f t="shared" si="34"/>
        <v>19574.133333333342</v>
      </c>
      <c r="S401" s="7">
        <f t="shared" si="32"/>
        <v>45335</v>
      </c>
      <c r="T401" s="9">
        <f>IF(ISNUMBER(S401),IF((IF(S401&lt;Inputs!$C$28,0,IF(S401&gt;Inputs!$C$29,0,1))+IF(S401&lt;Inputs!$C$32,0,IF(S401&gt;Inputs!$C$33,0,1)))&gt;=1,1,0),0)</f>
        <v>0</v>
      </c>
      <c r="V401" s="11"/>
    </row>
    <row r="402" spans="5:22" x14ac:dyDescent="0.25">
      <c r="E402" s="7">
        <f>IF(E401&gt;=Inputs!$C$8,"",E401+1)</f>
        <v>45336</v>
      </c>
      <c r="G402" s="7">
        <f t="shared" si="30"/>
        <v>45336</v>
      </c>
      <c r="H402" s="9">
        <f t="shared" si="33"/>
        <v>279000</v>
      </c>
      <c r="I402" s="9">
        <f>IF(ISNUMBER(G402),MAX(O401,(Calculations!$B$6)),0)</f>
        <v>20000</v>
      </c>
      <c r="J402" s="9">
        <f>IFERROR(VLOOKUP(E402,Inputs!$E$13:$F$36,2,FALSE),0)</f>
        <v>0</v>
      </c>
      <c r="K402" s="9">
        <f>IF(T402=1,(H402+J402+I402)*Calculations!$B$9,(H402+J402+I402)*Calculations!$B$7)</f>
        <v>87.706666666666663</v>
      </c>
      <c r="L402" s="9">
        <f>IFERROR(-VLOOKUP(G402,Inputs!$I$13:$J$46,2,FALSE),0)</f>
        <v>0</v>
      </c>
      <c r="M402" s="9">
        <f t="shared" si="31"/>
        <v>279000</v>
      </c>
      <c r="O402" s="9">
        <f t="shared" si="34"/>
        <v>19661.840000000007</v>
      </c>
      <c r="S402" s="7">
        <f t="shared" si="32"/>
        <v>45336</v>
      </c>
      <c r="T402" s="9">
        <f>IF(ISNUMBER(S402),IF((IF(S402&lt;Inputs!$C$28,0,IF(S402&gt;Inputs!$C$29,0,1))+IF(S402&lt;Inputs!$C$32,0,IF(S402&gt;Inputs!$C$33,0,1)))&gt;=1,1,0),0)</f>
        <v>0</v>
      </c>
      <c r="V402" s="11"/>
    </row>
    <row r="403" spans="5:22" x14ac:dyDescent="0.25">
      <c r="E403" s="7">
        <f>IF(E402&gt;=Inputs!$C$8,"",E402+1)</f>
        <v>45337</v>
      </c>
      <c r="G403" s="7">
        <f t="shared" si="30"/>
        <v>45337</v>
      </c>
      <c r="H403" s="9">
        <f t="shared" si="33"/>
        <v>279000</v>
      </c>
      <c r="I403" s="9">
        <f>IF(ISNUMBER(G403),MAX(O402,(Calculations!$B$6)),0)</f>
        <v>20000</v>
      </c>
      <c r="J403" s="9">
        <f>IFERROR(VLOOKUP(E403,Inputs!$E$13:$F$36,2,FALSE),0)</f>
        <v>0</v>
      </c>
      <c r="K403" s="9">
        <f>IF(T403=1,(H403+J403+I403)*Calculations!$B$9,(H403+J403+I403)*Calculations!$B$7)</f>
        <v>87.706666666666663</v>
      </c>
      <c r="L403" s="9">
        <f>IFERROR(-VLOOKUP(G403,Inputs!$I$13:$J$46,2,FALSE),0)</f>
        <v>0</v>
      </c>
      <c r="M403" s="9">
        <f t="shared" si="31"/>
        <v>279000</v>
      </c>
      <c r="O403" s="9">
        <f t="shared" si="34"/>
        <v>19749.546666666673</v>
      </c>
      <c r="S403" s="7">
        <f t="shared" si="32"/>
        <v>45337</v>
      </c>
      <c r="T403" s="9">
        <f>IF(ISNUMBER(S403),IF((IF(S403&lt;Inputs!$C$28,0,IF(S403&gt;Inputs!$C$29,0,1))+IF(S403&lt;Inputs!$C$32,0,IF(S403&gt;Inputs!$C$33,0,1)))&gt;=1,1,0),0)</f>
        <v>0</v>
      </c>
      <c r="V403" s="11"/>
    </row>
    <row r="404" spans="5:22" x14ac:dyDescent="0.25">
      <c r="E404" s="7">
        <f>IF(E403&gt;=Inputs!$C$8,"",E403+1)</f>
        <v>45338</v>
      </c>
      <c r="G404" s="7">
        <f t="shared" si="30"/>
        <v>45338</v>
      </c>
      <c r="H404" s="9">
        <f t="shared" si="33"/>
        <v>279000</v>
      </c>
      <c r="I404" s="9">
        <f>IF(ISNUMBER(G404),MAX(O403,(Calculations!$B$6)),0)</f>
        <v>20000</v>
      </c>
      <c r="J404" s="9">
        <f>IFERROR(VLOOKUP(E404,Inputs!$E$13:$F$36,2,FALSE),0)</f>
        <v>0</v>
      </c>
      <c r="K404" s="9">
        <f>IF(T404=1,(H404+J404+I404)*Calculations!$B$9,(H404+J404+I404)*Calculations!$B$7)</f>
        <v>87.706666666666663</v>
      </c>
      <c r="L404" s="9">
        <f>IFERROR(-VLOOKUP(G404,Inputs!$I$13:$J$46,2,FALSE),0)</f>
        <v>0</v>
      </c>
      <c r="M404" s="9">
        <f t="shared" si="31"/>
        <v>279000</v>
      </c>
      <c r="O404" s="9">
        <f t="shared" si="34"/>
        <v>19837.253333333338</v>
      </c>
      <c r="S404" s="7">
        <f t="shared" si="32"/>
        <v>45338</v>
      </c>
      <c r="T404" s="9">
        <f>IF(ISNUMBER(S404),IF((IF(S404&lt;Inputs!$C$28,0,IF(S404&gt;Inputs!$C$29,0,1))+IF(S404&lt;Inputs!$C$32,0,IF(S404&gt;Inputs!$C$33,0,1)))&gt;=1,1,0),0)</f>
        <v>0</v>
      </c>
      <c r="V404" s="11"/>
    </row>
    <row r="405" spans="5:22" x14ac:dyDescent="0.25">
      <c r="E405" s="7">
        <f>IF(E404&gt;=Inputs!$C$8,"",E404+1)</f>
        <v>45339</v>
      </c>
      <c r="G405" s="7">
        <f t="shared" si="30"/>
        <v>45339</v>
      </c>
      <c r="H405" s="9">
        <f t="shared" si="33"/>
        <v>279000</v>
      </c>
      <c r="I405" s="9">
        <f>IF(ISNUMBER(G405),MAX(O404,(Calculations!$B$6)),0)</f>
        <v>20000</v>
      </c>
      <c r="J405" s="9">
        <f>IFERROR(VLOOKUP(E405,Inputs!$E$13:$F$36,2,FALSE),0)</f>
        <v>0</v>
      </c>
      <c r="K405" s="9">
        <f>IF(T405=1,(H405+J405+I405)*Calculations!$B$9,(H405+J405+I405)*Calculations!$B$7)</f>
        <v>87.706666666666663</v>
      </c>
      <c r="L405" s="9">
        <f>IFERROR(-VLOOKUP(G405,Inputs!$I$13:$J$46,2,FALSE),0)</f>
        <v>0</v>
      </c>
      <c r="M405" s="9">
        <f t="shared" si="31"/>
        <v>279000</v>
      </c>
      <c r="O405" s="9">
        <f t="shared" si="34"/>
        <v>19924.960000000003</v>
      </c>
      <c r="S405" s="7">
        <f t="shared" si="32"/>
        <v>45339</v>
      </c>
      <c r="T405" s="9">
        <f>IF(ISNUMBER(S405),IF((IF(S405&lt;Inputs!$C$28,0,IF(S405&gt;Inputs!$C$29,0,1))+IF(S405&lt;Inputs!$C$32,0,IF(S405&gt;Inputs!$C$33,0,1)))&gt;=1,1,0),0)</f>
        <v>0</v>
      </c>
      <c r="V405" s="11"/>
    </row>
    <row r="406" spans="5:22" x14ac:dyDescent="0.25">
      <c r="E406" s="7">
        <f>IF(E405&gt;=Inputs!$C$8,"",E405+1)</f>
        <v>45340</v>
      </c>
      <c r="G406" s="7">
        <f t="shared" si="30"/>
        <v>45340</v>
      </c>
      <c r="H406" s="9">
        <f t="shared" si="33"/>
        <v>279000</v>
      </c>
      <c r="I406" s="9">
        <f>IF(ISNUMBER(G406),MAX(O405,(Calculations!$B$6)),0)</f>
        <v>20000</v>
      </c>
      <c r="J406" s="9">
        <f>IFERROR(VLOOKUP(E406,Inputs!$E$13:$F$36,2,FALSE),0)</f>
        <v>0</v>
      </c>
      <c r="K406" s="9">
        <f>IF(T406=1,(H406+J406+I406)*Calculations!$B$9,(H406+J406+I406)*Calculations!$B$7)</f>
        <v>87.706666666666663</v>
      </c>
      <c r="L406" s="9">
        <f>IFERROR(-VLOOKUP(G406,Inputs!$I$13:$J$46,2,FALSE),0)</f>
        <v>0</v>
      </c>
      <c r="M406" s="9">
        <f t="shared" si="31"/>
        <v>279000</v>
      </c>
      <c r="O406" s="9">
        <f t="shared" si="34"/>
        <v>20012.666666666668</v>
      </c>
      <c r="S406" s="7">
        <f t="shared" si="32"/>
        <v>45340</v>
      </c>
      <c r="T406" s="9">
        <f>IF(ISNUMBER(S406),IF((IF(S406&lt;Inputs!$C$28,0,IF(S406&gt;Inputs!$C$29,0,1))+IF(S406&lt;Inputs!$C$32,0,IF(S406&gt;Inputs!$C$33,0,1)))&gt;=1,1,0),0)</f>
        <v>0</v>
      </c>
      <c r="V406" s="11"/>
    </row>
    <row r="407" spans="5:22" x14ac:dyDescent="0.25">
      <c r="E407" s="7">
        <f>IF(E406&gt;=Inputs!$C$8,"",E406+1)</f>
        <v>45341</v>
      </c>
      <c r="G407" s="7">
        <f t="shared" si="30"/>
        <v>45341</v>
      </c>
      <c r="H407" s="9">
        <f t="shared" si="33"/>
        <v>279000</v>
      </c>
      <c r="I407" s="9">
        <f>IF(ISNUMBER(G407),MAX(O406,(Calculations!$B$6)),0)</f>
        <v>20012.666666666668</v>
      </c>
      <c r="J407" s="9">
        <f>IFERROR(VLOOKUP(E407,Inputs!$E$13:$F$36,2,FALSE),0)</f>
        <v>0</v>
      </c>
      <c r="K407" s="9">
        <f>IF(T407=1,(H407+J407+I407)*Calculations!$B$9,(H407+J407+I407)*Calculations!$B$7)</f>
        <v>87.710382222222222</v>
      </c>
      <c r="L407" s="9">
        <f>IFERROR(-VLOOKUP(G407,Inputs!$I$13:$J$46,2,FALSE),0)</f>
        <v>0</v>
      </c>
      <c r="M407" s="9">
        <f t="shared" si="31"/>
        <v>279000</v>
      </c>
      <c r="O407" s="9">
        <f t="shared" si="34"/>
        <v>20100.377048888891</v>
      </c>
      <c r="S407" s="7">
        <f t="shared" si="32"/>
        <v>45341</v>
      </c>
      <c r="T407" s="9">
        <f>IF(ISNUMBER(S407),IF((IF(S407&lt;Inputs!$C$28,0,IF(S407&gt;Inputs!$C$29,0,1))+IF(S407&lt;Inputs!$C$32,0,IF(S407&gt;Inputs!$C$33,0,1)))&gt;=1,1,0),0)</f>
        <v>0</v>
      </c>
      <c r="V407" s="11"/>
    </row>
    <row r="408" spans="5:22" x14ac:dyDescent="0.25">
      <c r="E408" s="7">
        <f>IF(E407&gt;=Inputs!$C$8,"",E407+1)</f>
        <v>45342</v>
      </c>
      <c r="G408" s="7">
        <f t="shared" si="30"/>
        <v>45342</v>
      </c>
      <c r="H408" s="9">
        <f t="shared" si="33"/>
        <v>279000</v>
      </c>
      <c r="I408" s="9">
        <f>IF(ISNUMBER(G408),MAX(O407,(Calculations!$B$6)),0)</f>
        <v>20100.377048888891</v>
      </c>
      <c r="J408" s="9">
        <f>IFERROR(VLOOKUP(E408,Inputs!$E$13:$F$36,2,FALSE),0)</f>
        <v>0</v>
      </c>
      <c r="K408" s="9">
        <f>IF(T408=1,(H408+J408+I408)*Calculations!$B$9,(H408+J408+I408)*Calculations!$B$7)</f>
        <v>87.736110601007397</v>
      </c>
      <c r="L408" s="9">
        <f>IFERROR(-VLOOKUP(G408,Inputs!$I$13:$J$46,2,FALSE),0)</f>
        <v>0</v>
      </c>
      <c r="M408" s="9">
        <f t="shared" si="31"/>
        <v>279000</v>
      </c>
      <c r="O408" s="9">
        <f t="shared" si="34"/>
        <v>20188.113159489898</v>
      </c>
      <c r="S408" s="7">
        <f t="shared" si="32"/>
        <v>45342</v>
      </c>
      <c r="T408" s="9">
        <f>IF(ISNUMBER(S408),IF((IF(S408&lt;Inputs!$C$28,0,IF(S408&gt;Inputs!$C$29,0,1))+IF(S408&lt;Inputs!$C$32,0,IF(S408&gt;Inputs!$C$33,0,1)))&gt;=1,1,0),0)</f>
        <v>0</v>
      </c>
      <c r="V408" s="11"/>
    </row>
    <row r="409" spans="5:22" x14ac:dyDescent="0.25">
      <c r="E409" s="7">
        <f>IF(E408&gt;=Inputs!$C$8,"",E408+1)</f>
        <v>45343</v>
      </c>
      <c r="G409" s="7">
        <f t="shared" si="30"/>
        <v>45343</v>
      </c>
      <c r="H409" s="9">
        <f t="shared" si="33"/>
        <v>279000</v>
      </c>
      <c r="I409" s="9">
        <f>IF(ISNUMBER(G409),MAX(O408,(Calculations!$B$6)),0)</f>
        <v>20188.113159489898</v>
      </c>
      <c r="J409" s="9">
        <f>IFERROR(VLOOKUP(E409,Inputs!$E$13:$F$36,2,FALSE),0)</f>
        <v>0</v>
      </c>
      <c r="K409" s="9">
        <f>IF(T409=1,(H409+J409+I409)*Calculations!$B$9,(H409+J409+I409)*Calculations!$B$7)</f>
        <v>87.7618465267837</v>
      </c>
      <c r="L409" s="9">
        <f>IFERROR(-VLOOKUP(G409,Inputs!$I$13:$J$46,2,FALSE),0)</f>
        <v>0</v>
      </c>
      <c r="M409" s="9">
        <f t="shared" si="31"/>
        <v>279000</v>
      </c>
      <c r="O409" s="9">
        <f t="shared" si="34"/>
        <v>20275.875006016682</v>
      </c>
      <c r="S409" s="7">
        <f t="shared" si="32"/>
        <v>45343</v>
      </c>
      <c r="T409" s="9">
        <f>IF(ISNUMBER(S409),IF((IF(S409&lt;Inputs!$C$28,0,IF(S409&gt;Inputs!$C$29,0,1))+IF(S409&lt;Inputs!$C$32,0,IF(S409&gt;Inputs!$C$33,0,1)))&gt;=1,1,0),0)</f>
        <v>0</v>
      </c>
      <c r="V409" s="11"/>
    </row>
    <row r="410" spans="5:22" x14ac:dyDescent="0.25">
      <c r="E410" s="7">
        <f>IF(E409&gt;=Inputs!$C$8,"",E409+1)</f>
        <v>45344</v>
      </c>
      <c r="G410" s="7">
        <f t="shared" si="30"/>
        <v>45344</v>
      </c>
      <c r="H410" s="9">
        <f t="shared" si="33"/>
        <v>279000</v>
      </c>
      <c r="I410" s="9">
        <f>IF(ISNUMBER(G410),MAX(O409,(Calculations!$B$6)),0)</f>
        <v>20275.875006016682</v>
      </c>
      <c r="J410" s="9">
        <f>IFERROR(VLOOKUP(E410,Inputs!$E$13:$F$36,2,FALSE),0)</f>
        <v>0</v>
      </c>
      <c r="K410" s="9">
        <f>IF(T410=1,(H410+J410+I410)*Calculations!$B$9,(H410+J410+I410)*Calculations!$B$7)</f>
        <v>87.787590001764897</v>
      </c>
      <c r="L410" s="9">
        <f>IFERROR(-VLOOKUP(G410,Inputs!$I$13:$J$46,2,FALSE),0)</f>
        <v>0</v>
      </c>
      <c r="M410" s="9">
        <f t="shared" si="31"/>
        <v>279000</v>
      </c>
      <c r="O410" s="9">
        <f t="shared" si="34"/>
        <v>20363.662596018446</v>
      </c>
      <c r="S410" s="7">
        <f t="shared" si="32"/>
        <v>45344</v>
      </c>
      <c r="T410" s="9">
        <f>IF(ISNUMBER(S410),IF((IF(S410&lt;Inputs!$C$28,0,IF(S410&gt;Inputs!$C$29,0,1))+IF(S410&lt;Inputs!$C$32,0,IF(S410&gt;Inputs!$C$33,0,1)))&gt;=1,1,0),0)</f>
        <v>0</v>
      </c>
      <c r="V410" s="11"/>
    </row>
    <row r="411" spans="5:22" x14ac:dyDescent="0.25">
      <c r="E411" s="7">
        <f>IF(E410&gt;=Inputs!$C$8,"",E410+1)</f>
        <v>45345</v>
      </c>
      <c r="G411" s="7">
        <f t="shared" si="30"/>
        <v>45345</v>
      </c>
      <c r="H411" s="9">
        <f t="shared" si="33"/>
        <v>279000</v>
      </c>
      <c r="I411" s="9">
        <f>IF(ISNUMBER(G411),MAX(O410,(Calculations!$B$6)),0)</f>
        <v>20363.662596018446</v>
      </c>
      <c r="J411" s="9">
        <f>IFERROR(VLOOKUP(E411,Inputs!$E$13:$F$36,2,FALSE),0)</f>
        <v>0</v>
      </c>
      <c r="K411" s="9">
        <f>IF(T411=1,(H411+J411+I411)*Calculations!$B$9,(H411+J411+I411)*Calculations!$B$7)</f>
        <v>87.813341028165411</v>
      </c>
      <c r="L411" s="9">
        <f>IFERROR(-VLOOKUP(G411,Inputs!$I$13:$J$46,2,FALSE),0)</f>
        <v>-100000</v>
      </c>
      <c r="M411" s="9">
        <f t="shared" si="31"/>
        <v>179000</v>
      </c>
      <c r="O411" s="9">
        <f t="shared" si="34"/>
        <v>20451.475937046613</v>
      </c>
      <c r="S411" s="7">
        <f t="shared" si="32"/>
        <v>45345</v>
      </c>
      <c r="T411" s="9">
        <f>IF(ISNUMBER(S411),IF((IF(S411&lt;Inputs!$C$28,0,IF(S411&gt;Inputs!$C$29,0,1))+IF(S411&lt;Inputs!$C$32,0,IF(S411&gt;Inputs!$C$33,0,1)))&gt;=1,1,0),0)</f>
        <v>0</v>
      </c>
      <c r="V411" s="11"/>
    </row>
    <row r="412" spans="5:22" x14ac:dyDescent="0.25">
      <c r="E412" s="7">
        <f>IF(E411&gt;=Inputs!$C$8,"",E411+1)</f>
        <v>45346</v>
      </c>
      <c r="G412" s="7">
        <f t="shared" si="30"/>
        <v>45346</v>
      </c>
      <c r="H412" s="9">
        <f t="shared" si="33"/>
        <v>179000</v>
      </c>
      <c r="I412" s="9">
        <f>IF(ISNUMBER(G412),MAX(O411,(Calculations!$B$6)),0)</f>
        <v>20451.475937046613</v>
      </c>
      <c r="J412" s="9">
        <f>IFERROR(VLOOKUP(E412,Inputs!$E$13:$F$36,2,FALSE),0)</f>
        <v>0</v>
      </c>
      <c r="K412" s="9">
        <f>IF(T412=1,(H412+J412+I412)*Calculations!$B$9,(H412+J412+I412)*Calculations!$B$7)</f>
        <v>58.505766274867</v>
      </c>
      <c r="L412" s="9">
        <f>IFERROR(-VLOOKUP(G412,Inputs!$I$13:$J$46,2,FALSE),0)</f>
        <v>0</v>
      </c>
      <c r="M412" s="9">
        <f t="shared" si="31"/>
        <v>179000</v>
      </c>
      <c r="O412" s="9">
        <f t="shared" si="34"/>
        <v>20509.981703321479</v>
      </c>
      <c r="S412" s="7">
        <f t="shared" si="32"/>
        <v>45346</v>
      </c>
      <c r="T412" s="9">
        <f>IF(ISNUMBER(S412),IF((IF(S412&lt;Inputs!$C$28,0,IF(S412&gt;Inputs!$C$29,0,1))+IF(S412&lt;Inputs!$C$32,0,IF(S412&gt;Inputs!$C$33,0,1)))&gt;=1,1,0),0)</f>
        <v>0</v>
      </c>
      <c r="V412" s="11"/>
    </row>
    <row r="413" spans="5:22" x14ac:dyDescent="0.25">
      <c r="E413" s="7">
        <f>IF(E412&gt;=Inputs!$C$8,"",E412+1)</f>
        <v>45347</v>
      </c>
      <c r="G413" s="7">
        <f t="shared" si="30"/>
        <v>45347</v>
      </c>
      <c r="H413" s="9">
        <f t="shared" si="33"/>
        <v>179000</v>
      </c>
      <c r="I413" s="9">
        <f>IF(ISNUMBER(G413),MAX(O412,(Calculations!$B$6)),0)</f>
        <v>20509.981703321479</v>
      </c>
      <c r="J413" s="9">
        <f>IFERROR(VLOOKUP(E413,Inputs!$E$13:$F$36,2,FALSE),0)</f>
        <v>0</v>
      </c>
      <c r="K413" s="9">
        <f>IF(T413=1,(H413+J413+I413)*Calculations!$B$9,(H413+J413+I413)*Calculations!$B$7)</f>
        <v>58.522927966307634</v>
      </c>
      <c r="L413" s="9">
        <f>IFERROR(-VLOOKUP(G413,Inputs!$I$13:$J$46,2,FALSE),0)</f>
        <v>0</v>
      </c>
      <c r="M413" s="9">
        <f t="shared" si="31"/>
        <v>179000</v>
      </c>
      <c r="O413" s="9">
        <f t="shared" si="34"/>
        <v>20568.504631287786</v>
      </c>
      <c r="S413" s="7">
        <f t="shared" si="32"/>
        <v>45347</v>
      </c>
      <c r="T413" s="9">
        <f>IF(ISNUMBER(S413),IF((IF(S413&lt;Inputs!$C$28,0,IF(S413&gt;Inputs!$C$29,0,1))+IF(S413&lt;Inputs!$C$32,0,IF(S413&gt;Inputs!$C$33,0,1)))&gt;=1,1,0),0)</f>
        <v>0</v>
      </c>
      <c r="V413" s="11"/>
    </row>
    <row r="414" spans="5:22" x14ac:dyDescent="0.25">
      <c r="E414" s="7">
        <f>IF(E413&gt;=Inputs!$C$8,"",E413+1)</f>
        <v>45348</v>
      </c>
      <c r="G414" s="7">
        <f t="shared" si="30"/>
        <v>45348</v>
      </c>
      <c r="H414" s="9">
        <f t="shared" si="33"/>
        <v>179000</v>
      </c>
      <c r="I414" s="9">
        <f>IF(ISNUMBER(G414),MAX(O413,(Calculations!$B$6)),0)</f>
        <v>20568.504631287786</v>
      </c>
      <c r="J414" s="9">
        <f>IFERROR(VLOOKUP(E414,Inputs!$E$13:$F$36,2,FALSE),0)</f>
        <v>0</v>
      </c>
      <c r="K414" s="9">
        <f>IF(T414=1,(H414+J414+I414)*Calculations!$B$9,(H414+J414+I414)*Calculations!$B$7)</f>
        <v>58.540094691844416</v>
      </c>
      <c r="L414" s="9">
        <f>IFERROR(-VLOOKUP(G414,Inputs!$I$13:$J$46,2,FALSE),0)</f>
        <v>0</v>
      </c>
      <c r="M414" s="9">
        <f t="shared" si="31"/>
        <v>179000</v>
      </c>
      <c r="O414" s="9">
        <f t="shared" si="34"/>
        <v>20627.044725979631</v>
      </c>
      <c r="S414" s="7">
        <f t="shared" si="32"/>
        <v>45348</v>
      </c>
      <c r="T414" s="9">
        <f>IF(ISNUMBER(S414),IF((IF(S414&lt;Inputs!$C$28,0,IF(S414&gt;Inputs!$C$29,0,1))+IF(S414&lt;Inputs!$C$32,0,IF(S414&gt;Inputs!$C$33,0,1)))&gt;=1,1,0),0)</f>
        <v>0</v>
      </c>
      <c r="V414" s="11"/>
    </row>
    <row r="415" spans="5:22" x14ac:dyDescent="0.25">
      <c r="E415" s="7">
        <f>IF(E414&gt;=Inputs!$C$8,"",E414+1)</f>
        <v>45349</v>
      </c>
      <c r="G415" s="7">
        <f t="shared" si="30"/>
        <v>45349</v>
      </c>
      <c r="H415" s="9">
        <f t="shared" si="33"/>
        <v>179000</v>
      </c>
      <c r="I415" s="9">
        <f>IF(ISNUMBER(G415),MAX(O414,(Calculations!$B$6)),0)</f>
        <v>20627.044725979631</v>
      </c>
      <c r="J415" s="9">
        <f>IFERROR(VLOOKUP(E415,Inputs!$E$13:$F$36,2,FALSE),0)</f>
        <v>0</v>
      </c>
      <c r="K415" s="9">
        <f>IF(T415=1,(H415+J415+I415)*Calculations!$B$9,(H415+J415+I415)*Calculations!$B$7)</f>
        <v>58.557266452954018</v>
      </c>
      <c r="L415" s="9">
        <f>IFERROR(-VLOOKUP(G415,Inputs!$I$13:$J$46,2,FALSE),0)</f>
        <v>0</v>
      </c>
      <c r="M415" s="9">
        <f t="shared" si="31"/>
        <v>179000</v>
      </c>
      <c r="O415" s="9">
        <f t="shared" si="34"/>
        <v>20685.601992432585</v>
      </c>
      <c r="S415" s="7">
        <f t="shared" si="32"/>
        <v>45349</v>
      </c>
      <c r="T415" s="9">
        <f>IF(ISNUMBER(S415),IF((IF(S415&lt;Inputs!$C$28,0,IF(S415&gt;Inputs!$C$29,0,1))+IF(S415&lt;Inputs!$C$32,0,IF(S415&gt;Inputs!$C$33,0,1)))&gt;=1,1,0),0)</f>
        <v>0</v>
      </c>
      <c r="V415" s="11"/>
    </row>
    <row r="416" spans="5:22" x14ac:dyDescent="0.25">
      <c r="E416" s="7">
        <f>IF(E415&gt;=Inputs!$C$8,"",E415+1)</f>
        <v>45350</v>
      </c>
      <c r="G416" s="7">
        <f t="shared" si="30"/>
        <v>45350</v>
      </c>
      <c r="H416" s="9">
        <f t="shared" si="33"/>
        <v>179000</v>
      </c>
      <c r="I416" s="9">
        <f>IF(ISNUMBER(G416),MAX(O415,(Calculations!$B$6)),0)</f>
        <v>20685.601992432585</v>
      </c>
      <c r="J416" s="9">
        <f>IFERROR(VLOOKUP(E416,Inputs!$E$13:$F$36,2,FALSE),0)</f>
        <v>0</v>
      </c>
      <c r="K416" s="9">
        <f>IF(T416=1,(H416+J416+I416)*Calculations!$B$9,(H416+J416+I416)*Calculations!$B$7)</f>
        <v>58.574443251113557</v>
      </c>
      <c r="L416" s="9">
        <f>IFERROR(-VLOOKUP(G416,Inputs!$I$13:$J$46,2,FALSE),0)</f>
        <v>0</v>
      </c>
      <c r="M416" s="9">
        <f t="shared" si="31"/>
        <v>179000</v>
      </c>
      <c r="O416" s="9">
        <f t="shared" si="34"/>
        <v>20744.176435683697</v>
      </c>
      <c r="S416" s="7">
        <f t="shared" si="32"/>
        <v>45350</v>
      </c>
      <c r="T416" s="9">
        <f>IF(ISNUMBER(S416),IF((IF(S416&lt;Inputs!$C$28,0,IF(S416&gt;Inputs!$C$29,0,1))+IF(S416&lt;Inputs!$C$32,0,IF(S416&gt;Inputs!$C$33,0,1)))&gt;=1,1,0),0)</f>
        <v>0</v>
      </c>
      <c r="V416" s="11"/>
    </row>
    <row r="417" spans="5:22" x14ac:dyDescent="0.25">
      <c r="E417" s="7">
        <f>IF(E416&gt;=Inputs!$C$8,"",E416+1)</f>
        <v>45351</v>
      </c>
      <c r="G417" s="7">
        <f t="shared" si="30"/>
        <v>45351</v>
      </c>
      <c r="H417" s="9">
        <f t="shared" si="33"/>
        <v>179000</v>
      </c>
      <c r="I417" s="9">
        <f>IF(ISNUMBER(G417),MAX(O416,(Calculations!$B$6)),0)</f>
        <v>20744.176435683697</v>
      </c>
      <c r="J417" s="9">
        <f>IFERROR(VLOOKUP(E417,Inputs!$E$13:$F$36,2,FALSE),0)</f>
        <v>0</v>
      </c>
      <c r="K417" s="9">
        <f>IF(T417=1,(H417+J417+I417)*Calculations!$B$9,(H417+J417+I417)*Calculations!$B$7)</f>
        <v>58.591625087800551</v>
      </c>
      <c r="L417" s="9">
        <f>IFERROR(-VLOOKUP(G417,Inputs!$I$13:$J$46,2,FALSE),0)</f>
        <v>0</v>
      </c>
      <c r="M417" s="9">
        <f t="shared" si="31"/>
        <v>179000</v>
      </c>
      <c r="O417" s="9">
        <f t="shared" si="34"/>
        <v>20802.768060771497</v>
      </c>
      <c r="S417" s="7">
        <f t="shared" si="32"/>
        <v>45351</v>
      </c>
      <c r="T417" s="9">
        <f>IF(ISNUMBER(S417),IF((IF(S417&lt;Inputs!$C$28,0,IF(S417&gt;Inputs!$C$29,0,1))+IF(S417&lt;Inputs!$C$32,0,IF(S417&gt;Inputs!$C$33,0,1)))&gt;=1,1,0),0)</f>
        <v>0</v>
      </c>
      <c r="V417" s="11"/>
    </row>
    <row r="418" spans="5:22" x14ac:dyDescent="0.25">
      <c r="E418" s="7">
        <f>IF(E417&gt;=Inputs!$C$8,"",E417+1)</f>
        <v>45352</v>
      </c>
      <c r="G418" s="7">
        <f t="shared" si="30"/>
        <v>45352</v>
      </c>
      <c r="H418" s="9">
        <f t="shared" si="33"/>
        <v>179000</v>
      </c>
      <c r="I418" s="9">
        <f>IF(ISNUMBER(G418),MAX(O417,(Calculations!$B$6)),0)</f>
        <v>20802.768060771497</v>
      </c>
      <c r="J418" s="9">
        <f>IFERROR(VLOOKUP(E418,Inputs!$E$13:$F$36,2,FALSE),0)</f>
        <v>0</v>
      </c>
      <c r="K418" s="9">
        <f>IF(T418=1,(H418+J418+I418)*Calculations!$B$9,(H418+J418+I418)*Calculations!$B$7)</f>
        <v>58.608811964492965</v>
      </c>
      <c r="L418" s="9">
        <f>IFERROR(-VLOOKUP(G418,Inputs!$I$13:$J$46,2,FALSE),0)</f>
        <v>0</v>
      </c>
      <c r="M418" s="9">
        <f t="shared" si="31"/>
        <v>179000</v>
      </c>
      <c r="O418" s="9">
        <f t="shared" si="34"/>
        <v>20861.376872735989</v>
      </c>
      <c r="S418" s="7">
        <f t="shared" si="32"/>
        <v>45352</v>
      </c>
      <c r="T418" s="9">
        <f>IF(ISNUMBER(S418),IF((IF(S418&lt;Inputs!$C$28,0,IF(S418&gt;Inputs!$C$29,0,1))+IF(S418&lt;Inputs!$C$32,0,IF(S418&gt;Inputs!$C$33,0,1)))&gt;=1,1,0),0)</f>
        <v>0</v>
      </c>
      <c r="V418" s="11"/>
    </row>
    <row r="419" spans="5:22" x14ac:dyDescent="0.25">
      <c r="E419" s="7">
        <f>IF(E418&gt;=Inputs!$C$8,"",E418+1)</f>
        <v>45353</v>
      </c>
      <c r="G419" s="7">
        <f t="shared" si="30"/>
        <v>45353</v>
      </c>
      <c r="H419" s="9">
        <f t="shared" si="33"/>
        <v>179000</v>
      </c>
      <c r="I419" s="9">
        <f>IF(ISNUMBER(G419),MAX(O418,(Calculations!$B$6)),0)</f>
        <v>20861.376872735989</v>
      </c>
      <c r="J419" s="9">
        <f>IFERROR(VLOOKUP(E419,Inputs!$E$13:$F$36,2,FALSE),0)</f>
        <v>0</v>
      </c>
      <c r="K419" s="9">
        <f>IF(T419=1,(H419+J419+I419)*Calculations!$B$9,(H419+J419+I419)*Calculations!$B$7)</f>
        <v>58.626003882669224</v>
      </c>
      <c r="L419" s="9">
        <f>IFERROR(-VLOOKUP(G419,Inputs!$I$13:$J$46,2,FALSE),0)</f>
        <v>0</v>
      </c>
      <c r="M419" s="9">
        <f t="shared" si="31"/>
        <v>179000</v>
      </c>
      <c r="O419" s="9">
        <f t="shared" si="34"/>
        <v>20920.002876618659</v>
      </c>
      <c r="S419" s="7">
        <f t="shared" si="32"/>
        <v>45353</v>
      </c>
      <c r="T419" s="9">
        <f>IF(ISNUMBER(S419),IF((IF(S419&lt;Inputs!$C$28,0,IF(S419&gt;Inputs!$C$29,0,1))+IF(S419&lt;Inputs!$C$32,0,IF(S419&gt;Inputs!$C$33,0,1)))&gt;=1,1,0),0)</f>
        <v>0</v>
      </c>
      <c r="V419" s="11"/>
    </row>
    <row r="420" spans="5:22" x14ac:dyDescent="0.25">
      <c r="E420" s="7">
        <f>IF(E419&gt;=Inputs!$C$8,"",E419+1)</f>
        <v>45354</v>
      </c>
      <c r="G420" s="7">
        <f t="shared" si="30"/>
        <v>45354</v>
      </c>
      <c r="H420" s="9">
        <f t="shared" si="33"/>
        <v>179000</v>
      </c>
      <c r="I420" s="9">
        <f>IF(ISNUMBER(G420),MAX(O419,(Calculations!$B$6)),0)</f>
        <v>20920.002876618659</v>
      </c>
      <c r="J420" s="9">
        <f>IFERROR(VLOOKUP(E420,Inputs!$E$13:$F$36,2,FALSE),0)</f>
        <v>0</v>
      </c>
      <c r="K420" s="9">
        <f>IF(T420=1,(H420+J420+I420)*Calculations!$B$9,(H420+J420+I420)*Calculations!$B$7)</f>
        <v>58.643200843808131</v>
      </c>
      <c r="L420" s="9">
        <f>IFERROR(-VLOOKUP(G420,Inputs!$I$13:$J$46,2,FALSE),0)</f>
        <v>0</v>
      </c>
      <c r="M420" s="9">
        <f t="shared" si="31"/>
        <v>179000</v>
      </c>
      <c r="O420" s="9">
        <f t="shared" si="34"/>
        <v>20978.646077462468</v>
      </c>
      <c r="S420" s="7">
        <f t="shared" si="32"/>
        <v>45354</v>
      </c>
      <c r="T420" s="9">
        <f>IF(ISNUMBER(S420),IF((IF(S420&lt;Inputs!$C$28,0,IF(S420&gt;Inputs!$C$29,0,1))+IF(S420&lt;Inputs!$C$32,0,IF(S420&gt;Inputs!$C$33,0,1)))&gt;=1,1,0),0)</f>
        <v>0</v>
      </c>
      <c r="V420" s="11"/>
    </row>
    <row r="421" spans="5:22" x14ac:dyDescent="0.25">
      <c r="E421" s="7">
        <f>IF(E420&gt;=Inputs!$C$8,"",E420+1)</f>
        <v>45355</v>
      </c>
      <c r="G421" s="7">
        <f t="shared" si="30"/>
        <v>45355</v>
      </c>
      <c r="H421" s="9">
        <f t="shared" si="33"/>
        <v>179000</v>
      </c>
      <c r="I421" s="9">
        <f>IF(ISNUMBER(G421),MAX(O420,(Calculations!$B$6)),0)</f>
        <v>20978.646077462468</v>
      </c>
      <c r="J421" s="9">
        <f>IFERROR(VLOOKUP(E421,Inputs!$E$13:$F$36,2,FALSE),0)</f>
        <v>0</v>
      </c>
      <c r="K421" s="9">
        <f>IF(T421=1,(H421+J421+I421)*Calculations!$B$9,(H421+J421+I421)*Calculations!$B$7)</f>
        <v>58.660402849388987</v>
      </c>
      <c r="L421" s="9">
        <f>IFERROR(-VLOOKUP(G421,Inputs!$I$13:$J$46,2,FALSE),0)</f>
        <v>0</v>
      </c>
      <c r="M421" s="9">
        <f t="shared" si="31"/>
        <v>179000</v>
      </c>
      <c r="O421" s="9">
        <f t="shared" si="34"/>
        <v>21037.306480311858</v>
      </c>
      <c r="S421" s="7">
        <f t="shared" si="32"/>
        <v>45355</v>
      </c>
      <c r="T421" s="9">
        <f>IF(ISNUMBER(S421),IF((IF(S421&lt;Inputs!$C$28,0,IF(S421&gt;Inputs!$C$29,0,1))+IF(S421&lt;Inputs!$C$32,0,IF(S421&gt;Inputs!$C$33,0,1)))&gt;=1,1,0),0)</f>
        <v>0</v>
      </c>
      <c r="V421" s="11"/>
    </row>
    <row r="422" spans="5:22" x14ac:dyDescent="0.25">
      <c r="E422" s="7">
        <f>IF(E421&gt;=Inputs!$C$8,"",E421+1)</f>
        <v>45356</v>
      </c>
      <c r="G422" s="7">
        <f t="shared" si="30"/>
        <v>45356</v>
      </c>
      <c r="H422" s="9">
        <f t="shared" si="33"/>
        <v>179000</v>
      </c>
      <c r="I422" s="9">
        <f>IF(ISNUMBER(G422),MAX(O421,(Calculations!$B$6)),0)</f>
        <v>21037.306480311858</v>
      </c>
      <c r="J422" s="9">
        <f>IFERROR(VLOOKUP(E422,Inputs!$E$13:$F$36,2,FALSE),0)</f>
        <v>0</v>
      </c>
      <c r="K422" s="9">
        <f>IF(T422=1,(H422+J422+I422)*Calculations!$B$9,(H422+J422+I422)*Calculations!$B$7)</f>
        <v>58.677609900891476</v>
      </c>
      <c r="L422" s="9">
        <f>IFERROR(-VLOOKUP(G422,Inputs!$I$13:$J$46,2,FALSE),0)</f>
        <v>0</v>
      </c>
      <c r="M422" s="9">
        <f t="shared" si="31"/>
        <v>179000</v>
      </c>
      <c r="O422" s="9">
        <f t="shared" si="34"/>
        <v>21095.984090212751</v>
      </c>
      <c r="S422" s="7">
        <f t="shared" si="32"/>
        <v>45356</v>
      </c>
      <c r="T422" s="9">
        <f>IF(ISNUMBER(S422),IF((IF(S422&lt;Inputs!$C$28,0,IF(S422&gt;Inputs!$C$29,0,1))+IF(S422&lt;Inputs!$C$32,0,IF(S422&gt;Inputs!$C$33,0,1)))&gt;=1,1,0),0)</f>
        <v>0</v>
      </c>
      <c r="V422" s="11"/>
    </row>
    <row r="423" spans="5:22" x14ac:dyDescent="0.25">
      <c r="E423" s="7">
        <f>IF(E422&gt;=Inputs!$C$8,"",E422+1)</f>
        <v>45357</v>
      </c>
      <c r="G423" s="7">
        <f t="shared" si="30"/>
        <v>45357</v>
      </c>
      <c r="H423" s="9">
        <f t="shared" si="33"/>
        <v>179000</v>
      </c>
      <c r="I423" s="9">
        <f>IF(ISNUMBER(G423),MAX(O422,(Calculations!$B$6)),0)</f>
        <v>21095.984090212751</v>
      </c>
      <c r="J423" s="9">
        <f>IFERROR(VLOOKUP(E423,Inputs!$E$13:$F$36,2,FALSE),0)</f>
        <v>0</v>
      </c>
      <c r="K423" s="9">
        <f>IF(T423=1,(H423+J423+I423)*Calculations!$B$9,(H423+J423+I423)*Calculations!$B$7)</f>
        <v>58.694821999795742</v>
      </c>
      <c r="L423" s="9">
        <f>IFERROR(-VLOOKUP(G423,Inputs!$I$13:$J$46,2,FALSE),0)</f>
        <v>0</v>
      </c>
      <c r="M423" s="9">
        <f t="shared" si="31"/>
        <v>179000</v>
      </c>
      <c r="O423" s="9">
        <f t="shared" si="34"/>
        <v>21154.678912212545</v>
      </c>
      <c r="S423" s="7">
        <f t="shared" si="32"/>
        <v>45357</v>
      </c>
      <c r="T423" s="9">
        <f>IF(ISNUMBER(S423),IF((IF(S423&lt;Inputs!$C$28,0,IF(S423&gt;Inputs!$C$29,0,1))+IF(S423&lt;Inputs!$C$32,0,IF(S423&gt;Inputs!$C$33,0,1)))&gt;=1,1,0),0)</f>
        <v>0</v>
      </c>
      <c r="V423" s="11"/>
    </row>
    <row r="424" spans="5:22" x14ac:dyDescent="0.25">
      <c r="E424" s="7">
        <f>IF(E423&gt;=Inputs!$C$8,"",E423+1)</f>
        <v>45358</v>
      </c>
      <c r="G424" s="7">
        <f t="shared" si="30"/>
        <v>45358</v>
      </c>
      <c r="H424" s="9">
        <f t="shared" si="33"/>
        <v>179000</v>
      </c>
      <c r="I424" s="9">
        <f>IF(ISNUMBER(G424),MAX(O423,(Calculations!$B$6)),0)</f>
        <v>21154.678912212545</v>
      </c>
      <c r="J424" s="9">
        <f>IFERROR(VLOOKUP(E424,Inputs!$E$13:$F$36,2,FALSE),0)</f>
        <v>0</v>
      </c>
      <c r="K424" s="9">
        <f>IF(T424=1,(H424+J424+I424)*Calculations!$B$9,(H424+J424+I424)*Calculations!$B$7)</f>
        <v>58.712039147582345</v>
      </c>
      <c r="L424" s="9">
        <f>IFERROR(-VLOOKUP(G424,Inputs!$I$13:$J$46,2,FALSE),0)</f>
        <v>0</v>
      </c>
      <c r="M424" s="9">
        <f t="shared" si="31"/>
        <v>179000</v>
      </c>
      <c r="O424" s="9">
        <f t="shared" si="34"/>
        <v>21213.390951360128</v>
      </c>
      <c r="S424" s="7">
        <f t="shared" si="32"/>
        <v>45358</v>
      </c>
      <c r="T424" s="9">
        <f>IF(ISNUMBER(S424),IF((IF(S424&lt;Inputs!$C$28,0,IF(S424&gt;Inputs!$C$29,0,1))+IF(S424&lt;Inputs!$C$32,0,IF(S424&gt;Inputs!$C$33,0,1)))&gt;=1,1,0),0)</f>
        <v>0</v>
      </c>
      <c r="V424" s="11"/>
    </row>
    <row r="425" spans="5:22" x14ac:dyDescent="0.25">
      <c r="E425" s="7">
        <f>IF(E424&gt;=Inputs!$C$8,"",E424+1)</f>
        <v>45359</v>
      </c>
      <c r="G425" s="7">
        <f t="shared" si="30"/>
        <v>45359</v>
      </c>
      <c r="H425" s="9">
        <f t="shared" si="33"/>
        <v>179000</v>
      </c>
      <c r="I425" s="9">
        <f>IF(ISNUMBER(G425),MAX(O424,(Calculations!$B$6)),0)</f>
        <v>21213.390951360128</v>
      </c>
      <c r="J425" s="9">
        <f>IFERROR(VLOOKUP(E425,Inputs!$E$13:$F$36,2,FALSE),0)</f>
        <v>0</v>
      </c>
      <c r="K425" s="9">
        <f>IF(T425=1,(H425+J425+I425)*Calculations!$B$9,(H425+J425+I425)*Calculations!$B$7)</f>
        <v>58.729261345732304</v>
      </c>
      <c r="L425" s="9">
        <f>IFERROR(-VLOOKUP(G425,Inputs!$I$13:$J$46,2,FALSE),0)</f>
        <v>0</v>
      </c>
      <c r="M425" s="9">
        <f t="shared" si="31"/>
        <v>179000</v>
      </c>
      <c r="O425" s="9">
        <f t="shared" si="34"/>
        <v>21272.12021270586</v>
      </c>
      <c r="S425" s="7">
        <f t="shared" si="32"/>
        <v>45359</v>
      </c>
      <c r="T425" s="9">
        <f>IF(ISNUMBER(S425),IF((IF(S425&lt;Inputs!$C$28,0,IF(S425&gt;Inputs!$C$29,0,1))+IF(S425&lt;Inputs!$C$32,0,IF(S425&gt;Inputs!$C$33,0,1)))&gt;=1,1,0),0)</f>
        <v>0</v>
      </c>
      <c r="V425" s="11"/>
    </row>
    <row r="426" spans="5:22" x14ac:dyDescent="0.25">
      <c r="E426" s="7">
        <f>IF(E425&gt;=Inputs!$C$8,"",E425+1)</f>
        <v>45360</v>
      </c>
      <c r="G426" s="7">
        <f t="shared" si="30"/>
        <v>45360</v>
      </c>
      <c r="H426" s="9">
        <f t="shared" si="33"/>
        <v>179000</v>
      </c>
      <c r="I426" s="9">
        <f>IF(ISNUMBER(G426),MAX(O425,(Calculations!$B$6)),0)</f>
        <v>21272.12021270586</v>
      </c>
      <c r="J426" s="9">
        <f>IFERROR(VLOOKUP(E426,Inputs!$E$13:$F$36,2,FALSE),0)</f>
        <v>0</v>
      </c>
      <c r="K426" s="9">
        <f>IF(T426=1,(H426+J426+I426)*Calculations!$B$9,(H426+J426+I426)*Calculations!$B$7)</f>
        <v>58.746488595727051</v>
      </c>
      <c r="L426" s="9">
        <f>IFERROR(-VLOOKUP(G426,Inputs!$I$13:$J$46,2,FALSE),0)</f>
        <v>0</v>
      </c>
      <c r="M426" s="9">
        <f t="shared" si="31"/>
        <v>179000</v>
      </c>
      <c r="O426" s="9">
        <f t="shared" si="34"/>
        <v>21330.866701301587</v>
      </c>
      <c r="S426" s="7">
        <f t="shared" si="32"/>
        <v>45360</v>
      </c>
      <c r="T426" s="9">
        <f>IF(ISNUMBER(S426),IF((IF(S426&lt;Inputs!$C$28,0,IF(S426&gt;Inputs!$C$29,0,1))+IF(S426&lt;Inputs!$C$32,0,IF(S426&gt;Inputs!$C$33,0,1)))&gt;=1,1,0),0)</f>
        <v>0</v>
      </c>
      <c r="V426" s="11"/>
    </row>
    <row r="427" spans="5:22" x14ac:dyDescent="0.25">
      <c r="E427" s="7">
        <f>IF(E426&gt;=Inputs!$C$8,"",E426+1)</f>
        <v>45361</v>
      </c>
      <c r="G427" s="7">
        <f t="shared" si="30"/>
        <v>45361</v>
      </c>
      <c r="H427" s="9">
        <f t="shared" si="33"/>
        <v>179000</v>
      </c>
      <c r="I427" s="9">
        <f>IF(ISNUMBER(G427),MAX(O426,(Calculations!$B$6)),0)</f>
        <v>21330.866701301587</v>
      </c>
      <c r="J427" s="9">
        <f>IFERROR(VLOOKUP(E427,Inputs!$E$13:$F$36,2,FALSE),0)</f>
        <v>0</v>
      </c>
      <c r="K427" s="9">
        <f>IF(T427=1,(H427+J427+I427)*Calculations!$B$9,(H427+J427+I427)*Calculations!$B$7)</f>
        <v>58.763720899048465</v>
      </c>
      <c r="L427" s="9">
        <f>IFERROR(-VLOOKUP(G427,Inputs!$I$13:$J$46,2,FALSE),0)</f>
        <v>0</v>
      </c>
      <c r="M427" s="9">
        <f t="shared" si="31"/>
        <v>179000</v>
      </c>
      <c r="O427" s="9">
        <f t="shared" si="34"/>
        <v>21389.630422200637</v>
      </c>
      <c r="S427" s="7">
        <f t="shared" si="32"/>
        <v>45361</v>
      </c>
      <c r="T427" s="9">
        <f>IF(ISNUMBER(S427),IF((IF(S427&lt;Inputs!$C$28,0,IF(S427&gt;Inputs!$C$29,0,1))+IF(S427&lt;Inputs!$C$32,0,IF(S427&gt;Inputs!$C$33,0,1)))&gt;=1,1,0),0)</f>
        <v>0</v>
      </c>
      <c r="V427" s="11"/>
    </row>
    <row r="428" spans="5:22" x14ac:dyDescent="0.25">
      <c r="E428" s="7">
        <f>IF(E427&gt;=Inputs!$C$8,"",E427+1)</f>
        <v>45362</v>
      </c>
      <c r="G428" s="7">
        <f t="shared" si="30"/>
        <v>45362</v>
      </c>
      <c r="H428" s="9">
        <f t="shared" si="33"/>
        <v>179000</v>
      </c>
      <c r="I428" s="9">
        <f>IF(ISNUMBER(G428),MAX(O427,(Calculations!$B$6)),0)</f>
        <v>21389.630422200637</v>
      </c>
      <c r="J428" s="9">
        <f>IFERROR(VLOOKUP(E428,Inputs!$E$13:$F$36,2,FALSE),0)</f>
        <v>0</v>
      </c>
      <c r="K428" s="9">
        <f>IF(T428=1,(H428+J428+I428)*Calculations!$B$9,(H428+J428+I428)*Calculations!$B$7)</f>
        <v>133.59308694813376</v>
      </c>
      <c r="L428" s="9">
        <f>IFERROR(-VLOOKUP(G428,Inputs!$I$13:$J$46,2,FALSE),0)</f>
        <v>0</v>
      </c>
      <c r="M428" s="9">
        <f t="shared" si="31"/>
        <v>179000</v>
      </c>
      <c r="O428" s="9">
        <f t="shared" si="34"/>
        <v>21523.223509148771</v>
      </c>
      <c r="S428" s="7">
        <f t="shared" si="32"/>
        <v>45362</v>
      </c>
      <c r="T428" s="9">
        <f>IF(ISNUMBER(S428),IF((IF(S428&lt;Inputs!$C$28,0,IF(S428&gt;Inputs!$C$29,0,1))+IF(S428&lt;Inputs!$C$32,0,IF(S428&gt;Inputs!$C$33,0,1)))&gt;=1,1,0),0)</f>
        <v>1</v>
      </c>
      <c r="V428" s="11"/>
    </row>
    <row r="429" spans="5:22" x14ac:dyDescent="0.25">
      <c r="E429" s="7">
        <f>IF(E428&gt;=Inputs!$C$8,"",E428+1)</f>
        <v>45363</v>
      </c>
      <c r="G429" s="7">
        <f t="shared" si="30"/>
        <v>45363</v>
      </c>
      <c r="H429" s="9">
        <f t="shared" si="33"/>
        <v>179000</v>
      </c>
      <c r="I429" s="9">
        <f>IF(ISNUMBER(G429),MAX(O428,(Calculations!$B$6)),0)</f>
        <v>21523.223509148771</v>
      </c>
      <c r="J429" s="9">
        <f>IFERROR(VLOOKUP(E429,Inputs!$E$13:$F$36,2,FALSE),0)</f>
        <v>0</v>
      </c>
      <c r="K429" s="9">
        <f>IF(T429=1,(H429+J429+I429)*Calculations!$B$9,(H429+J429+I429)*Calculations!$B$7)</f>
        <v>133.68214900609919</v>
      </c>
      <c r="L429" s="9">
        <f>IFERROR(-VLOOKUP(G429,Inputs!$I$13:$J$46,2,FALSE),0)</f>
        <v>0</v>
      </c>
      <c r="M429" s="9">
        <f t="shared" si="31"/>
        <v>179000</v>
      </c>
      <c r="O429" s="9">
        <f t="shared" si="34"/>
        <v>21656.905658154868</v>
      </c>
      <c r="S429" s="7">
        <f t="shared" si="32"/>
        <v>45363</v>
      </c>
      <c r="T429" s="9">
        <f>IF(ISNUMBER(S429),IF((IF(S429&lt;Inputs!$C$28,0,IF(S429&gt;Inputs!$C$29,0,1))+IF(S429&lt;Inputs!$C$32,0,IF(S429&gt;Inputs!$C$33,0,1)))&gt;=1,1,0),0)</f>
        <v>1</v>
      </c>
      <c r="V429" s="11"/>
    </row>
    <row r="430" spans="5:22" x14ac:dyDescent="0.25">
      <c r="E430" s="7">
        <f>IF(E429&gt;=Inputs!$C$8,"",E429+1)</f>
        <v>45364</v>
      </c>
      <c r="G430" s="7">
        <f t="shared" si="30"/>
        <v>45364</v>
      </c>
      <c r="H430" s="9">
        <f t="shared" si="33"/>
        <v>179000</v>
      </c>
      <c r="I430" s="9">
        <f>IF(ISNUMBER(G430),MAX(O429,(Calculations!$B$6)),0)</f>
        <v>21656.905658154868</v>
      </c>
      <c r="J430" s="9">
        <f>IFERROR(VLOOKUP(E430,Inputs!$E$13:$F$36,2,FALSE),0)</f>
        <v>0</v>
      </c>
      <c r="K430" s="9">
        <f>IF(T430=1,(H430+J430+I430)*Calculations!$B$9,(H430+J430+I430)*Calculations!$B$7)</f>
        <v>133.7712704387699</v>
      </c>
      <c r="L430" s="9">
        <f>IFERROR(-VLOOKUP(G430,Inputs!$I$13:$J$46,2,FALSE),0)</f>
        <v>0</v>
      </c>
      <c r="M430" s="9">
        <f t="shared" si="31"/>
        <v>179000</v>
      </c>
      <c r="O430" s="9">
        <f t="shared" si="34"/>
        <v>21790.676928593639</v>
      </c>
      <c r="S430" s="7">
        <f t="shared" si="32"/>
        <v>45364</v>
      </c>
      <c r="T430" s="9">
        <f>IF(ISNUMBER(S430),IF((IF(S430&lt;Inputs!$C$28,0,IF(S430&gt;Inputs!$C$29,0,1))+IF(S430&lt;Inputs!$C$32,0,IF(S430&gt;Inputs!$C$33,0,1)))&gt;=1,1,0),0)</f>
        <v>1</v>
      </c>
      <c r="V430" s="11"/>
    </row>
    <row r="431" spans="5:22" x14ac:dyDescent="0.25">
      <c r="E431" s="7">
        <f>IF(E430&gt;=Inputs!$C$8,"",E430+1)</f>
        <v>45365</v>
      </c>
      <c r="G431" s="7">
        <f t="shared" si="30"/>
        <v>45365</v>
      </c>
      <c r="H431" s="9">
        <f t="shared" si="33"/>
        <v>179000</v>
      </c>
      <c r="I431" s="9">
        <f>IF(ISNUMBER(G431),MAX(O430,(Calculations!$B$6)),0)</f>
        <v>21790.676928593639</v>
      </c>
      <c r="J431" s="9">
        <f>IFERROR(VLOOKUP(E431,Inputs!$E$13:$F$36,2,FALSE),0)</f>
        <v>0</v>
      </c>
      <c r="K431" s="9">
        <f>IF(T431=1,(H431+J431+I431)*Calculations!$B$9,(H431+J431+I431)*Calculations!$B$7)</f>
        <v>133.86045128572908</v>
      </c>
      <c r="L431" s="9">
        <f>IFERROR(-VLOOKUP(G431,Inputs!$I$13:$J$46,2,FALSE),0)</f>
        <v>0</v>
      </c>
      <c r="M431" s="9">
        <f t="shared" si="31"/>
        <v>179000</v>
      </c>
      <c r="O431" s="9">
        <f t="shared" si="34"/>
        <v>21924.537379879366</v>
      </c>
      <c r="S431" s="7">
        <f t="shared" si="32"/>
        <v>45365</v>
      </c>
      <c r="T431" s="9">
        <f>IF(ISNUMBER(S431),IF((IF(S431&lt;Inputs!$C$28,0,IF(S431&gt;Inputs!$C$29,0,1))+IF(S431&lt;Inputs!$C$32,0,IF(S431&gt;Inputs!$C$33,0,1)))&gt;=1,1,0),0)</f>
        <v>1</v>
      </c>
      <c r="V431" s="11"/>
    </row>
    <row r="432" spans="5:22" x14ac:dyDescent="0.25">
      <c r="E432" s="7">
        <f>IF(E431&gt;=Inputs!$C$8,"",E431+1)</f>
        <v>45366</v>
      </c>
      <c r="G432" s="7">
        <f t="shared" si="30"/>
        <v>45366</v>
      </c>
      <c r="H432" s="9">
        <f t="shared" si="33"/>
        <v>179000</v>
      </c>
      <c r="I432" s="9">
        <f>IF(ISNUMBER(G432),MAX(O431,(Calculations!$B$6)),0)</f>
        <v>21924.537379879366</v>
      </c>
      <c r="J432" s="9">
        <f>IFERROR(VLOOKUP(E432,Inputs!$E$13:$F$36,2,FALSE),0)</f>
        <v>0</v>
      </c>
      <c r="K432" s="9">
        <f>IF(T432=1,(H432+J432+I432)*Calculations!$B$9,(H432+J432+I432)*Calculations!$B$7)</f>
        <v>133.94969158658623</v>
      </c>
      <c r="L432" s="9">
        <f>IFERROR(-VLOOKUP(G432,Inputs!$I$13:$J$46,2,FALSE),0)</f>
        <v>0</v>
      </c>
      <c r="M432" s="9">
        <f t="shared" si="31"/>
        <v>179000</v>
      </c>
      <c r="O432" s="9">
        <f t="shared" si="34"/>
        <v>22058.487071465952</v>
      </c>
      <c r="S432" s="7">
        <f t="shared" si="32"/>
        <v>45366</v>
      </c>
      <c r="T432" s="9">
        <f>IF(ISNUMBER(S432),IF((IF(S432&lt;Inputs!$C$28,0,IF(S432&gt;Inputs!$C$29,0,1))+IF(S432&lt;Inputs!$C$32,0,IF(S432&gt;Inputs!$C$33,0,1)))&gt;=1,1,0),0)</f>
        <v>1</v>
      </c>
      <c r="V432" s="11"/>
    </row>
    <row r="433" spans="5:22" x14ac:dyDescent="0.25">
      <c r="E433" s="7">
        <f>IF(E432&gt;=Inputs!$C$8,"",E432+1)</f>
        <v>45367</v>
      </c>
      <c r="G433" s="7">
        <f t="shared" si="30"/>
        <v>45367</v>
      </c>
      <c r="H433" s="9">
        <f t="shared" si="33"/>
        <v>179000</v>
      </c>
      <c r="I433" s="9">
        <f>IF(ISNUMBER(G433),MAX(O432,(Calculations!$B$6)),0)</f>
        <v>22058.487071465952</v>
      </c>
      <c r="J433" s="9">
        <f>IFERROR(VLOOKUP(E433,Inputs!$E$13:$F$36,2,FALSE),0)</f>
        <v>0</v>
      </c>
      <c r="K433" s="9">
        <f>IF(T433=1,(H433+J433+I433)*Calculations!$B$9,(H433+J433+I433)*Calculations!$B$7)</f>
        <v>134.03899138097731</v>
      </c>
      <c r="L433" s="9">
        <f>IFERROR(-VLOOKUP(G433,Inputs!$I$13:$J$46,2,FALSE),0)</f>
        <v>0</v>
      </c>
      <c r="M433" s="9">
        <f t="shared" si="31"/>
        <v>179000</v>
      </c>
      <c r="O433" s="9">
        <f t="shared" si="34"/>
        <v>22192.52606284693</v>
      </c>
      <c r="S433" s="7">
        <f t="shared" si="32"/>
        <v>45367</v>
      </c>
      <c r="T433" s="9">
        <f>IF(ISNUMBER(S433),IF((IF(S433&lt;Inputs!$C$28,0,IF(S433&gt;Inputs!$C$29,0,1))+IF(S433&lt;Inputs!$C$32,0,IF(S433&gt;Inputs!$C$33,0,1)))&gt;=1,1,0),0)</f>
        <v>1</v>
      </c>
      <c r="V433" s="11"/>
    </row>
    <row r="434" spans="5:22" x14ac:dyDescent="0.25">
      <c r="E434" s="7">
        <f>IF(E433&gt;=Inputs!$C$8,"",E433+1)</f>
        <v>45368</v>
      </c>
      <c r="G434" s="7">
        <f t="shared" si="30"/>
        <v>45368</v>
      </c>
      <c r="H434" s="9">
        <f t="shared" si="33"/>
        <v>179000</v>
      </c>
      <c r="I434" s="9">
        <f>IF(ISNUMBER(G434),MAX(O433,(Calculations!$B$6)),0)</f>
        <v>22192.52606284693</v>
      </c>
      <c r="J434" s="9">
        <f>IFERROR(VLOOKUP(E434,Inputs!$E$13:$F$36,2,FALSE),0)</f>
        <v>0</v>
      </c>
      <c r="K434" s="9">
        <f>IF(T434=1,(H434+J434+I434)*Calculations!$B$9,(H434+J434+I434)*Calculations!$B$7)</f>
        <v>134.12835070856462</v>
      </c>
      <c r="L434" s="9">
        <f>IFERROR(-VLOOKUP(G434,Inputs!$I$13:$J$46,2,FALSE),0)</f>
        <v>0</v>
      </c>
      <c r="M434" s="9">
        <f t="shared" si="31"/>
        <v>179000</v>
      </c>
      <c r="O434" s="9">
        <f t="shared" si="34"/>
        <v>22326.654413555494</v>
      </c>
      <c r="S434" s="7">
        <f t="shared" si="32"/>
        <v>45368</v>
      </c>
      <c r="T434" s="9">
        <f>IF(ISNUMBER(S434),IF((IF(S434&lt;Inputs!$C$28,0,IF(S434&gt;Inputs!$C$29,0,1))+IF(S434&lt;Inputs!$C$32,0,IF(S434&gt;Inputs!$C$33,0,1)))&gt;=1,1,0),0)</f>
        <v>1</v>
      </c>
      <c r="V434" s="11"/>
    </row>
    <row r="435" spans="5:22" x14ac:dyDescent="0.25">
      <c r="E435" s="7">
        <f>IF(E434&gt;=Inputs!$C$8,"",E434+1)</f>
        <v>45369</v>
      </c>
      <c r="G435" s="7">
        <f t="shared" si="30"/>
        <v>45369</v>
      </c>
      <c r="H435" s="9">
        <f t="shared" si="33"/>
        <v>179000</v>
      </c>
      <c r="I435" s="9">
        <f>IF(ISNUMBER(G435),MAX(O434,(Calculations!$B$6)),0)</f>
        <v>22326.654413555494</v>
      </c>
      <c r="J435" s="9">
        <f>IFERROR(VLOOKUP(E435,Inputs!$E$13:$F$36,2,FALSE),0)</f>
        <v>0</v>
      </c>
      <c r="K435" s="9">
        <f>IF(T435=1,(H435+J435+I435)*Calculations!$B$9,(H435+J435+I435)*Calculations!$B$7)</f>
        <v>134.21776960903699</v>
      </c>
      <c r="L435" s="9">
        <f>IFERROR(-VLOOKUP(G435,Inputs!$I$13:$J$46,2,FALSE),0)</f>
        <v>0</v>
      </c>
      <c r="M435" s="9">
        <f t="shared" si="31"/>
        <v>179000</v>
      </c>
      <c r="O435" s="9">
        <f t="shared" si="34"/>
        <v>22460.872183164531</v>
      </c>
      <c r="S435" s="7">
        <f t="shared" si="32"/>
        <v>45369</v>
      </c>
      <c r="T435" s="9">
        <f>IF(ISNUMBER(S435),IF((IF(S435&lt;Inputs!$C$28,0,IF(S435&gt;Inputs!$C$29,0,1))+IF(S435&lt;Inputs!$C$32,0,IF(S435&gt;Inputs!$C$33,0,1)))&gt;=1,1,0),0)</f>
        <v>1</v>
      </c>
      <c r="V435" s="11"/>
    </row>
    <row r="436" spans="5:22" x14ac:dyDescent="0.25">
      <c r="E436" s="7">
        <f>IF(E435&gt;=Inputs!$C$8,"",E435+1)</f>
        <v>45370</v>
      </c>
      <c r="G436" s="7">
        <f t="shared" si="30"/>
        <v>45370</v>
      </c>
      <c r="H436" s="9">
        <f t="shared" si="33"/>
        <v>179000</v>
      </c>
      <c r="I436" s="9">
        <f>IF(ISNUMBER(G436),MAX(O435,(Calculations!$B$6)),0)</f>
        <v>22460.872183164531</v>
      </c>
      <c r="J436" s="9">
        <f>IFERROR(VLOOKUP(E436,Inputs!$E$13:$F$36,2,FALSE),0)</f>
        <v>0</v>
      </c>
      <c r="K436" s="9">
        <f>IF(T436=1,(H436+J436+I436)*Calculations!$B$9,(H436+J436+I436)*Calculations!$B$7)</f>
        <v>134.30724812210968</v>
      </c>
      <c r="L436" s="9">
        <f>IFERROR(-VLOOKUP(G436,Inputs!$I$13:$J$46,2,FALSE),0)</f>
        <v>0</v>
      </c>
      <c r="M436" s="9">
        <f t="shared" si="31"/>
        <v>179000</v>
      </c>
      <c r="O436" s="9">
        <f t="shared" si="34"/>
        <v>22595.17943128664</v>
      </c>
      <c r="S436" s="7">
        <f t="shared" si="32"/>
        <v>45370</v>
      </c>
      <c r="T436" s="9">
        <f>IF(ISNUMBER(S436),IF((IF(S436&lt;Inputs!$C$28,0,IF(S436&gt;Inputs!$C$29,0,1))+IF(S436&lt;Inputs!$C$32,0,IF(S436&gt;Inputs!$C$33,0,1)))&gt;=1,1,0),0)</f>
        <v>1</v>
      </c>
      <c r="V436" s="11"/>
    </row>
    <row r="437" spans="5:22" x14ac:dyDescent="0.25">
      <c r="E437" s="7">
        <f>IF(E436&gt;=Inputs!$C$8,"",E436+1)</f>
        <v>45371</v>
      </c>
      <c r="G437" s="7">
        <f t="shared" si="30"/>
        <v>45371</v>
      </c>
      <c r="H437" s="9">
        <f t="shared" si="33"/>
        <v>179000</v>
      </c>
      <c r="I437" s="9">
        <f>IF(ISNUMBER(G437),MAX(O436,(Calculations!$B$6)),0)</f>
        <v>22595.17943128664</v>
      </c>
      <c r="J437" s="9">
        <f>IFERROR(VLOOKUP(E437,Inputs!$E$13:$F$36,2,FALSE),0)</f>
        <v>0</v>
      </c>
      <c r="K437" s="9">
        <f>IF(T437=1,(H437+J437+I437)*Calculations!$B$9,(H437+J437+I437)*Calculations!$B$7)</f>
        <v>134.39678628752444</v>
      </c>
      <c r="L437" s="9">
        <f>IFERROR(-VLOOKUP(G437,Inputs!$I$13:$J$46,2,FALSE),0)</f>
        <v>0</v>
      </c>
      <c r="M437" s="9">
        <f t="shared" si="31"/>
        <v>179000</v>
      </c>
      <c r="O437" s="9">
        <f t="shared" si="34"/>
        <v>22729.576217574166</v>
      </c>
      <c r="S437" s="7">
        <f t="shared" si="32"/>
        <v>45371</v>
      </c>
      <c r="T437" s="9">
        <f>IF(ISNUMBER(S437),IF((IF(S437&lt;Inputs!$C$28,0,IF(S437&gt;Inputs!$C$29,0,1))+IF(S437&lt;Inputs!$C$32,0,IF(S437&gt;Inputs!$C$33,0,1)))&gt;=1,1,0),0)</f>
        <v>1</v>
      </c>
      <c r="V437" s="11"/>
    </row>
    <row r="438" spans="5:22" x14ac:dyDescent="0.25">
      <c r="E438" s="7">
        <f>IF(E437&gt;=Inputs!$C$8,"",E437+1)</f>
        <v>45372</v>
      </c>
      <c r="G438" s="7">
        <f t="shared" si="30"/>
        <v>45372</v>
      </c>
      <c r="H438" s="9">
        <f t="shared" si="33"/>
        <v>179000</v>
      </c>
      <c r="I438" s="9">
        <f>IF(ISNUMBER(G438),MAX(O437,(Calculations!$B$6)),0)</f>
        <v>22729.576217574166</v>
      </c>
      <c r="J438" s="9">
        <f>IFERROR(VLOOKUP(E438,Inputs!$E$13:$F$36,2,FALSE),0)</f>
        <v>0</v>
      </c>
      <c r="K438" s="9">
        <f>IF(T438=1,(H438+J438+I438)*Calculations!$B$9,(H438+J438+I438)*Calculations!$B$7)</f>
        <v>134.48638414504944</v>
      </c>
      <c r="L438" s="9">
        <f>IFERROR(-VLOOKUP(G438,Inputs!$I$13:$J$46,2,FALSE),0)</f>
        <v>0</v>
      </c>
      <c r="M438" s="9">
        <f t="shared" si="31"/>
        <v>179000</v>
      </c>
      <c r="O438" s="9">
        <f t="shared" si="34"/>
        <v>22864.062601719215</v>
      </c>
      <c r="S438" s="7">
        <f t="shared" si="32"/>
        <v>45372</v>
      </c>
      <c r="T438" s="9">
        <f>IF(ISNUMBER(S438),IF((IF(S438&lt;Inputs!$C$28,0,IF(S438&gt;Inputs!$C$29,0,1))+IF(S438&lt;Inputs!$C$32,0,IF(S438&gt;Inputs!$C$33,0,1)))&gt;=1,1,0),0)</f>
        <v>1</v>
      </c>
      <c r="V438" s="11"/>
    </row>
    <row r="439" spans="5:22" x14ac:dyDescent="0.25">
      <c r="E439" s="7">
        <f>IF(E438&gt;=Inputs!$C$8,"",E438+1)</f>
        <v>45373</v>
      </c>
      <c r="G439" s="7">
        <f t="shared" si="30"/>
        <v>45373</v>
      </c>
      <c r="H439" s="9">
        <f t="shared" si="33"/>
        <v>179000</v>
      </c>
      <c r="I439" s="9">
        <f>IF(ISNUMBER(G439),MAX(O438,(Calculations!$B$6)),0)</f>
        <v>22864.062601719215</v>
      </c>
      <c r="J439" s="9">
        <f>IFERROR(VLOOKUP(E439,Inputs!$E$13:$F$36,2,FALSE),0)</f>
        <v>0</v>
      </c>
      <c r="K439" s="9">
        <f>IF(T439=1,(H439+J439+I439)*Calculations!$B$9,(H439+J439+I439)*Calculations!$B$7)</f>
        <v>134.57604173447947</v>
      </c>
      <c r="L439" s="9">
        <f>IFERROR(-VLOOKUP(G439,Inputs!$I$13:$J$46,2,FALSE),0)</f>
        <v>0</v>
      </c>
      <c r="M439" s="9">
        <f t="shared" si="31"/>
        <v>179000</v>
      </c>
      <c r="O439" s="9">
        <f t="shared" si="34"/>
        <v>22998.638643453694</v>
      </c>
      <c r="S439" s="7">
        <f t="shared" si="32"/>
        <v>45373</v>
      </c>
      <c r="T439" s="9">
        <f>IF(ISNUMBER(S439),IF((IF(S439&lt;Inputs!$C$28,0,IF(S439&gt;Inputs!$C$29,0,1))+IF(S439&lt;Inputs!$C$32,0,IF(S439&gt;Inputs!$C$33,0,1)))&gt;=1,1,0),0)</f>
        <v>1</v>
      </c>
      <c r="V439" s="11"/>
    </row>
    <row r="440" spans="5:22" x14ac:dyDescent="0.25">
      <c r="E440" s="7">
        <f>IF(E439&gt;=Inputs!$C$8,"",E439+1)</f>
        <v>45374</v>
      </c>
      <c r="G440" s="7">
        <f t="shared" si="30"/>
        <v>45374</v>
      </c>
      <c r="H440" s="9">
        <f t="shared" si="33"/>
        <v>179000</v>
      </c>
      <c r="I440" s="9">
        <f>IF(ISNUMBER(G440),MAX(O439,(Calculations!$B$6)),0)</f>
        <v>22998.638643453694</v>
      </c>
      <c r="J440" s="9">
        <f>IFERROR(VLOOKUP(E440,Inputs!$E$13:$F$36,2,FALSE),0)</f>
        <v>0</v>
      </c>
      <c r="K440" s="9">
        <f>IF(T440=1,(H440+J440+I440)*Calculations!$B$9,(H440+J440+I440)*Calculations!$B$7)</f>
        <v>134.66575909563579</v>
      </c>
      <c r="L440" s="9">
        <f>IFERROR(-VLOOKUP(G440,Inputs!$I$13:$J$46,2,FALSE),0)</f>
        <v>0</v>
      </c>
      <c r="M440" s="9">
        <f t="shared" si="31"/>
        <v>179000</v>
      </c>
      <c r="O440" s="9">
        <f t="shared" si="34"/>
        <v>23133.304402549329</v>
      </c>
      <c r="S440" s="7">
        <f t="shared" si="32"/>
        <v>45374</v>
      </c>
      <c r="T440" s="9">
        <f>IF(ISNUMBER(S440),IF((IF(S440&lt;Inputs!$C$28,0,IF(S440&gt;Inputs!$C$29,0,1))+IF(S440&lt;Inputs!$C$32,0,IF(S440&gt;Inputs!$C$33,0,1)))&gt;=1,1,0),0)</f>
        <v>1</v>
      </c>
      <c r="V440" s="11"/>
    </row>
    <row r="441" spans="5:22" x14ac:dyDescent="0.25">
      <c r="E441" s="7">
        <f>IF(E440&gt;=Inputs!$C$8,"",E440+1)</f>
        <v>45375</v>
      </c>
      <c r="G441" s="7">
        <f t="shared" si="30"/>
        <v>45375</v>
      </c>
      <c r="H441" s="9">
        <f t="shared" si="33"/>
        <v>179000</v>
      </c>
      <c r="I441" s="9">
        <f>IF(ISNUMBER(G441),MAX(O440,(Calculations!$B$6)),0)</f>
        <v>23133.304402549329</v>
      </c>
      <c r="J441" s="9">
        <f>IFERROR(VLOOKUP(E441,Inputs!$E$13:$F$36,2,FALSE),0)</f>
        <v>0</v>
      </c>
      <c r="K441" s="9">
        <f>IF(T441=1,(H441+J441+I441)*Calculations!$B$9,(H441+J441+I441)*Calculations!$B$7)</f>
        <v>134.75553626836623</v>
      </c>
      <c r="L441" s="9">
        <f>IFERROR(-VLOOKUP(G441,Inputs!$I$13:$J$46,2,FALSE),0)</f>
        <v>0</v>
      </c>
      <c r="M441" s="9">
        <f t="shared" si="31"/>
        <v>179000</v>
      </c>
      <c r="O441" s="9">
        <f t="shared" si="34"/>
        <v>23268.059938817696</v>
      </c>
      <c r="S441" s="7">
        <f t="shared" si="32"/>
        <v>45375</v>
      </c>
      <c r="T441" s="9">
        <f>IF(ISNUMBER(S441),IF((IF(S441&lt;Inputs!$C$28,0,IF(S441&gt;Inputs!$C$29,0,1))+IF(S441&lt;Inputs!$C$32,0,IF(S441&gt;Inputs!$C$33,0,1)))&gt;=1,1,0),0)</f>
        <v>1</v>
      </c>
      <c r="V441" s="11"/>
    </row>
    <row r="442" spans="5:22" x14ac:dyDescent="0.25">
      <c r="E442" s="7">
        <f>IF(E441&gt;=Inputs!$C$8,"",E441+1)</f>
        <v>45376</v>
      </c>
      <c r="G442" s="7">
        <f t="shared" si="30"/>
        <v>45376</v>
      </c>
      <c r="H442" s="9">
        <f t="shared" si="33"/>
        <v>179000</v>
      </c>
      <c r="I442" s="9">
        <f>IF(ISNUMBER(G442),MAX(O441,(Calculations!$B$6)),0)</f>
        <v>23268.059938817696</v>
      </c>
      <c r="J442" s="9">
        <f>IFERROR(VLOOKUP(E442,Inputs!$E$13:$F$36,2,FALSE),0)</f>
        <v>0</v>
      </c>
      <c r="K442" s="9">
        <f>IF(T442=1,(H442+J442+I442)*Calculations!$B$9,(H442+J442+I442)*Calculations!$B$7)</f>
        <v>134.84537329254513</v>
      </c>
      <c r="L442" s="9">
        <f>IFERROR(-VLOOKUP(G442,Inputs!$I$13:$J$46,2,FALSE),0)</f>
        <v>0</v>
      </c>
      <c r="M442" s="9">
        <f t="shared" si="31"/>
        <v>179000</v>
      </c>
      <c r="O442" s="9">
        <f t="shared" si="34"/>
        <v>23402.905312110241</v>
      </c>
      <c r="S442" s="7">
        <f t="shared" si="32"/>
        <v>45376</v>
      </c>
      <c r="T442" s="9">
        <f>IF(ISNUMBER(S442),IF((IF(S442&lt;Inputs!$C$28,0,IF(S442&gt;Inputs!$C$29,0,1))+IF(S442&lt;Inputs!$C$32,0,IF(S442&gt;Inputs!$C$33,0,1)))&gt;=1,1,0),0)</f>
        <v>1</v>
      </c>
      <c r="V442" s="11"/>
    </row>
    <row r="443" spans="5:22" x14ac:dyDescent="0.25">
      <c r="E443" s="7">
        <f>IF(E442&gt;=Inputs!$C$8,"",E442+1)</f>
        <v>45377</v>
      </c>
      <c r="G443" s="7">
        <f t="shared" si="30"/>
        <v>45377</v>
      </c>
      <c r="H443" s="9">
        <f t="shared" si="33"/>
        <v>179000</v>
      </c>
      <c r="I443" s="9">
        <f>IF(ISNUMBER(G443),MAX(O442,(Calculations!$B$6)),0)</f>
        <v>23402.905312110241</v>
      </c>
      <c r="J443" s="9">
        <f>IFERROR(VLOOKUP(E443,Inputs!$E$13:$F$36,2,FALSE),0)</f>
        <v>0</v>
      </c>
      <c r="K443" s="9">
        <f>IF(T443=1,(H443+J443+I443)*Calculations!$B$9,(H443+J443+I443)*Calculations!$B$7)</f>
        <v>134.93527020807349</v>
      </c>
      <c r="L443" s="9">
        <f>IFERROR(-VLOOKUP(G443,Inputs!$I$13:$J$46,2,FALSE),0)</f>
        <v>0</v>
      </c>
      <c r="M443" s="9">
        <f t="shared" si="31"/>
        <v>179000</v>
      </c>
      <c r="O443" s="9">
        <f t="shared" si="34"/>
        <v>23537.840582318313</v>
      </c>
      <c r="S443" s="7">
        <f t="shared" si="32"/>
        <v>45377</v>
      </c>
      <c r="T443" s="9">
        <f>IF(ISNUMBER(S443),IF((IF(S443&lt;Inputs!$C$28,0,IF(S443&gt;Inputs!$C$29,0,1))+IF(S443&lt;Inputs!$C$32,0,IF(S443&gt;Inputs!$C$33,0,1)))&gt;=1,1,0),0)</f>
        <v>1</v>
      </c>
      <c r="V443" s="11"/>
    </row>
    <row r="444" spans="5:22" x14ac:dyDescent="0.25">
      <c r="E444" s="7">
        <f>IF(E443&gt;=Inputs!$C$8,"",E443+1)</f>
        <v>45378</v>
      </c>
      <c r="G444" s="7">
        <f t="shared" si="30"/>
        <v>45378</v>
      </c>
      <c r="H444" s="9">
        <f t="shared" si="33"/>
        <v>179000</v>
      </c>
      <c r="I444" s="9">
        <f>IF(ISNUMBER(G444),MAX(O443,(Calculations!$B$6)),0)</f>
        <v>23537.840582318313</v>
      </c>
      <c r="J444" s="9">
        <f>IFERROR(VLOOKUP(E444,Inputs!$E$13:$F$36,2,FALSE),0)</f>
        <v>0</v>
      </c>
      <c r="K444" s="9">
        <f>IF(T444=1,(H444+J444+I444)*Calculations!$B$9,(H444+J444+I444)*Calculations!$B$7)</f>
        <v>135.02522705487888</v>
      </c>
      <c r="L444" s="9">
        <f>IFERROR(-VLOOKUP(G444,Inputs!$I$13:$J$46,2,FALSE),0)</f>
        <v>0</v>
      </c>
      <c r="M444" s="9">
        <f t="shared" si="31"/>
        <v>179000</v>
      </c>
      <c r="O444" s="9">
        <f t="shared" si="34"/>
        <v>23672.86580937319</v>
      </c>
      <c r="S444" s="7">
        <f t="shared" si="32"/>
        <v>45378</v>
      </c>
      <c r="T444" s="9">
        <f>IF(ISNUMBER(S444),IF((IF(S444&lt;Inputs!$C$28,0,IF(S444&gt;Inputs!$C$29,0,1))+IF(S444&lt;Inputs!$C$32,0,IF(S444&gt;Inputs!$C$33,0,1)))&gt;=1,1,0),0)</f>
        <v>1</v>
      </c>
      <c r="V444" s="11"/>
    </row>
    <row r="445" spans="5:22" x14ac:dyDescent="0.25">
      <c r="E445" s="7">
        <f>IF(E444&gt;=Inputs!$C$8,"",E444+1)</f>
        <v>45379</v>
      </c>
      <c r="G445" s="7">
        <f t="shared" si="30"/>
        <v>45379</v>
      </c>
      <c r="H445" s="9">
        <f t="shared" si="33"/>
        <v>179000</v>
      </c>
      <c r="I445" s="9">
        <f>IF(ISNUMBER(G445),MAX(O444,(Calculations!$B$6)),0)</f>
        <v>23672.86580937319</v>
      </c>
      <c r="J445" s="9">
        <f>IFERROR(VLOOKUP(E445,Inputs!$E$13:$F$36,2,FALSE),0)</f>
        <v>0</v>
      </c>
      <c r="K445" s="9">
        <f>IF(T445=1,(H445+J445+I445)*Calculations!$B$9,(H445+J445+I445)*Calculations!$B$7)</f>
        <v>135.11524387291544</v>
      </c>
      <c r="L445" s="9">
        <f>IFERROR(-VLOOKUP(G445,Inputs!$I$13:$J$46,2,FALSE),0)</f>
        <v>0</v>
      </c>
      <c r="M445" s="9">
        <f t="shared" si="31"/>
        <v>179000</v>
      </c>
      <c r="O445" s="9">
        <f t="shared" si="34"/>
        <v>23807.981053246105</v>
      </c>
      <c r="S445" s="7">
        <f t="shared" si="32"/>
        <v>45379</v>
      </c>
      <c r="T445" s="9">
        <f>IF(ISNUMBER(S445),IF((IF(S445&lt;Inputs!$C$28,0,IF(S445&gt;Inputs!$C$29,0,1))+IF(S445&lt;Inputs!$C$32,0,IF(S445&gt;Inputs!$C$33,0,1)))&gt;=1,1,0),0)</f>
        <v>1</v>
      </c>
      <c r="V445" s="11"/>
    </row>
    <row r="446" spans="5:22" x14ac:dyDescent="0.25">
      <c r="E446" s="7">
        <f>IF(E445&gt;=Inputs!$C$8,"",E445+1)</f>
        <v>45380</v>
      </c>
      <c r="G446" s="7">
        <f t="shared" si="30"/>
        <v>45380</v>
      </c>
      <c r="H446" s="9">
        <f t="shared" si="33"/>
        <v>179000</v>
      </c>
      <c r="I446" s="9">
        <f>IF(ISNUMBER(G446),MAX(O445,(Calculations!$B$6)),0)</f>
        <v>23807.981053246105</v>
      </c>
      <c r="J446" s="9">
        <f>IFERROR(VLOOKUP(E446,Inputs!$E$13:$F$36,2,FALSE),0)</f>
        <v>0</v>
      </c>
      <c r="K446" s="9">
        <f>IF(T446=1,(H446+J446+I446)*Calculations!$B$9,(H446+J446+I446)*Calculations!$B$7)</f>
        <v>135.20532070216407</v>
      </c>
      <c r="L446" s="9">
        <f>IFERROR(-VLOOKUP(G446,Inputs!$I$13:$J$46,2,FALSE),0)</f>
        <v>0</v>
      </c>
      <c r="M446" s="9">
        <f t="shared" si="31"/>
        <v>179000</v>
      </c>
      <c r="O446" s="9">
        <f t="shared" si="34"/>
        <v>23943.186373948269</v>
      </c>
      <c r="S446" s="7">
        <f t="shared" si="32"/>
        <v>45380</v>
      </c>
      <c r="T446" s="9">
        <f>IF(ISNUMBER(S446),IF((IF(S446&lt;Inputs!$C$28,0,IF(S446&gt;Inputs!$C$29,0,1))+IF(S446&lt;Inputs!$C$32,0,IF(S446&gt;Inputs!$C$33,0,1)))&gt;=1,1,0),0)</f>
        <v>1</v>
      </c>
      <c r="V446" s="11"/>
    </row>
    <row r="447" spans="5:22" x14ac:dyDescent="0.25">
      <c r="E447" s="7">
        <f>IF(E446&gt;=Inputs!$C$8,"",E446+1)</f>
        <v>45381</v>
      </c>
      <c r="G447" s="7">
        <f t="shared" si="30"/>
        <v>45381</v>
      </c>
      <c r="H447" s="9">
        <f t="shared" si="33"/>
        <v>179000</v>
      </c>
      <c r="I447" s="9">
        <f>IF(ISNUMBER(G447),MAX(O446,(Calculations!$B$6)),0)</f>
        <v>23943.186373948269</v>
      </c>
      <c r="J447" s="9">
        <f>IFERROR(VLOOKUP(E447,Inputs!$E$13:$F$36,2,FALSE),0)</f>
        <v>0</v>
      </c>
      <c r="K447" s="9">
        <f>IF(T447=1,(H447+J447+I447)*Calculations!$B$9,(H447+J447+I447)*Calculations!$B$7)</f>
        <v>135.29545758263217</v>
      </c>
      <c r="L447" s="9">
        <f>IFERROR(-VLOOKUP(G447,Inputs!$I$13:$J$46,2,FALSE),0)</f>
        <v>0</v>
      </c>
      <c r="M447" s="9">
        <f t="shared" si="31"/>
        <v>179000</v>
      </c>
      <c r="O447" s="9">
        <f t="shared" si="34"/>
        <v>24078.481831530902</v>
      </c>
      <c r="S447" s="7">
        <f t="shared" si="32"/>
        <v>45381</v>
      </c>
      <c r="T447" s="9">
        <f>IF(ISNUMBER(S447),IF((IF(S447&lt;Inputs!$C$28,0,IF(S447&gt;Inputs!$C$29,0,1))+IF(S447&lt;Inputs!$C$32,0,IF(S447&gt;Inputs!$C$33,0,1)))&gt;=1,1,0),0)</f>
        <v>1</v>
      </c>
      <c r="V447" s="11"/>
    </row>
    <row r="448" spans="5:22" x14ac:dyDescent="0.25">
      <c r="E448" s="7">
        <f>IF(E447&gt;=Inputs!$C$8,"",E447+1)</f>
        <v>45382</v>
      </c>
      <c r="G448" s="7">
        <f t="shared" si="30"/>
        <v>45382</v>
      </c>
      <c r="H448" s="9">
        <f t="shared" si="33"/>
        <v>179000</v>
      </c>
      <c r="I448" s="9">
        <f>IF(ISNUMBER(G448),MAX(O447,(Calculations!$B$6)),0)</f>
        <v>24078.481831530902</v>
      </c>
      <c r="J448" s="9">
        <f>IFERROR(VLOOKUP(E448,Inputs!$E$13:$F$36,2,FALSE),0)</f>
        <v>0</v>
      </c>
      <c r="K448" s="9">
        <f>IF(T448=1,(H448+J448+I448)*Calculations!$B$9,(H448+J448+I448)*Calculations!$B$7)</f>
        <v>135.38565455435392</v>
      </c>
      <c r="L448" s="9">
        <f>IFERROR(-VLOOKUP(G448,Inputs!$I$13:$J$46,2,FALSE),0)</f>
        <v>0</v>
      </c>
      <c r="M448" s="9">
        <f t="shared" si="31"/>
        <v>179000</v>
      </c>
      <c r="O448" s="9">
        <f t="shared" si="34"/>
        <v>24213.867486085255</v>
      </c>
      <c r="S448" s="7">
        <f t="shared" si="32"/>
        <v>45382</v>
      </c>
      <c r="T448" s="9">
        <f>IF(ISNUMBER(S448),IF((IF(S448&lt;Inputs!$C$28,0,IF(S448&gt;Inputs!$C$29,0,1))+IF(S448&lt;Inputs!$C$32,0,IF(S448&gt;Inputs!$C$33,0,1)))&gt;=1,1,0),0)</f>
        <v>1</v>
      </c>
      <c r="V448" s="11"/>
    </row>
    <row r="449" spans="5:22" x14ac:dyDescent="0.25">
      <c r="E449" s="7">
        <f>IF(E448&gt;=Inputs!$C$8,"",E448+1)</f>
        <v>45383</v>
      </c>
      <c r="G449" s="7">
        <f t="shared" si="30"/>
        <v>45383</v>
      </c>
      <c r="H449" s="9">
        <f t="shared" si="33"/>
        <v>179000</v>
      </c>
      <c r="I449" s="9">
        <f>IF(ISNUMBER(G449),MAX(O448,(Calculations!$B$6)),0)</f>
        <v>24213.867486085255</v>
      </c>
      <c r="J449" s="9">
        <f>IFERROR(VLOOKUP(E449,Inputs!$E$13:$F$36,2,FALSE),0)</f>
        <v>0</v>
      </c>
      <c r="K449" s="9">
        <f>IF(T449=1,(H449+J449+I449)*Calculations!$B$9,(H449+J449+I449)*Calculations!$B$7)</f>
        <v>135.47591165739016</v>
      </c>
      <c r="L449" s="9">
        <f>IFERROR(-VLOOKUP(G449,Inputs!$I$13:$J$46,2,FALSE),0)</f>
        <v>0</v>
      </c>
      <c r="M449" s="9">
        <f t="shared" si="31"/>
        <v>179000</v>
      </c>
      <c r="O449" s="9">
        <f t="shared" si="34"/>
        <v>24349.343397742647</v>
      </c>
      <c r="S449" s="7">
        <f t="shared" si="32"/>
        <v>45383</v>
      </c>
      <c r="T449" s="9">
        <f>IF(ISNUMBER(S449),IF((IF(S449&lt;Inputs!$C$28,0,IF(S449&gt;Inputs!$C$29,0,1))+IF(S449&lt;Inputs!$C$32,0,IF(S449&gt;Inputs!$C$33,0,1)))&gt;=1,1,0),0)</f>
        <v>1</v>
      </c>
      <c r="V449" s="11"/>
    </row>
    <row r="450" spans="5:22" x14ac:dyDescent="0.25">
      <c r="E450" s="7">
        <f>IF(E449&gt;=Inputs!$C$8,"",E449+1)</f>
        <v>45384</v>
      </c>
      <c r="G450" s="7">
        <f t="shared" si="30"/>
        <v>45384</v>
      </c>
      <c r="H450" s="9">
        <f t="shared" si="33"/>
        <v>179000</v>
      </c>
      <c r="I450" s="9">
        <f>IF(ISNUMBER(G450),MAX(O449,(Calculations!$B$6)),0)</f>
        <v>24349.343397742647</v>
      </c>
      <c r="J450" s="9">
        <f>IFERROR(VLOOKUP(E450,Inputs!$E$13:$F$36,2,FALSE),0)</f>
        <v>0</v>
      </c>
      <c r="K450" s="9">
        <f>IF(T450=1,(H450+J450+I450)*Calculations!$B$9,(H450+J450+I450)*Calculations!$B$7)</f>
        <v>135.56622893182845</v>
      </c>
      <c r="L450" s="9">
        <f>IFERROR(-VLOOKUP(G450,Inputs!$I$13:$J$46,2,FALSE),0)</f>
        <v>0</v>
      </c>
      <c r="M450" s="9">
        <f t="shared" si="31"/>
        <v>179000</v>
      </c>
      <c r="O450" s="9">
        <f t="shared" si="34"/>
        <v>24484.909626674475</v>
      </c>
      <c r="S450" s="7">
        <f t="shared" si="32"/>
        <v>45384</v>
      </c>
      <c r="T450" s="9">
        <f>IF(ISNUMBER(S450),IF((IF(S450&lt;Inputs!$C$28,0,IF(S450&gt;Inputs!$C$29,0,1))+IF(S450&lt;Inputs!$C$32,0,IF(S450&gt;Inputs!$C$33,0,1)))&gt;=1,1,0),0)</f>
        <v>1</v>
      </c>
      <c r="V450" s="11"/>
    </row>
    <row r="451" spans="5:22" x14ac:dyDescent="0.25">
      <c r="E451" s="7">
        <f>IF(E450&gt;=Inputs!$C$8,"",E450+1)</f>
        <v>45385</v>
      </c>
      <c r="G451" s="7">
        <f t="shared" si="30"/>
        <v>45385</v>
      </c>
      <c r="H451" s="9">
        <f t="shared" si="33"/>
        <v>179000</v>
      </c>
      <c r="I451" s="9">
        <f>IF(ISNUMBER(G451),MAX(O450,(Calculations!$B$6)),0)</f>
        <v>24484.909626674475</v>
      </c>
      <c r="J451" s="9">
        <f>IFERROR(VLOOKUP(E451,Inputs!$E$13:$F$36,2,FALSE),0)</f>
        <v>0</v>
      </c>
      <c r="K451" s="9">
        <f>IF(T451=1,(H451+J451+I451)*Calculations!$B$9,(H451+J451+I451)*Calculations!$B$7)</f>
        <v>135.656606417783</v>
      </c>
      <c r="L451" s="9">
        <f>IFERROR(-VLOOKUP(G451,Inputs!$I$13:$J$46,2,FALSE),0)</f>
        <v>0</v>
      </c>
      <c r="M451" s="9">
        <f t="shared" si="31"/>
        <v>179000</v>
      </c>
      <c r="O451" s="9">
        <f t="shared" si="34"/>
        <v>24620.566233092257</v>
      </c>
      <c r="S451" s="7">
        <f t="shared" si="32"/>
        <v>45385</v>
      </c>
      <c r="T451" s="9">
        <f>IF(ISNUMBER(S451),IF((IF(S451&lt;Inputs!$C$28,0,IF(S451&gt;Inputs!$C$29,0,1))+IF(S451&lt;Inputs!$C$32,0,IF(S451&gt;Inputs!$C$33,0,1)))&gt;=1,1,0),0)</f>
        <v>1</v>
      </c>
      <c r="V451" s="11"/>
    </row>
    <row r="452" spans="5:22" x14ac:dyDescent="0.25">
      <c r="E452" s="7">
        <f>IF(E451&gt;=Inputs!$C$8,"",E451+1)</f>
        <v>45386</v>
      </c>
      <c r="G452" s="7">
        <f t="shared" si="30"/>
        <v>45386</v>
      </c>
      <c r="H452" s="9">
        <f t="shared" si="33"/>
        <v>179000</v>
      </c>
      <c r="I452" s="9">
        <f>IF(ISNUMBER(G452),MAX(O451,(Calculations!$B$6)),0)</f>
        <v>24620.566233092257</v>
      </c>
      <c r="J452" s="9">
        <f>IFERROR(VLOOKUP(E452,Inputs!$E$13:$F$36,2,FALSE),0)</f>
        <v>0</v>
      </c>
      <c r="K452" s="9">
        <f>IF(T452=1,(H452+J452+I452)*Calculations!$B$9,(H452+J452+I452)*Calculations!$B$7)</f>
        <v>135.74704415539483</v>
      </c>
      <c r="L452" s="9">
        <f>IFERROR(-VLOOKUP(G452,Inputs!$I$13:$J$46,2,FALSE),0)</f>
        <v>0</v>
      </c>
      <c r="M452" s="9">
        <f t="shared" si="31"/>
        <v>179000</v>
      </c>
      <c r="O452" s="9">
        <f t="shared" si="34"/>
        <v>24756.313277247653</v>
      </c>
      <c r="S452" s="7">
        <f t="shared" si="32"/>
        <v>45386</v>
      </c>
      <c r="T452" s="9">
        <f>IF(ISNUMBER(S452),IF((IF(S452&lt;Inputs!$C$28,0,IF(S452&gt;Inputs!$C$29,0,1))+IF(S452&lt;Inputs!$C$32,0,IF(S452&gt;Inputs!$C$33,0,1)))&gt;=1,1,0),0)</f>
        <v>1</v>
      </c>
      <c r="V452" s="11"/>
    </row>
    <row r="453" spans="5:22" x14ac:dyDescent="0.25">
      <c r="E453" s="7">
        <f>IF(E452&gt;=Inputs!$C$8,"",E452+1)</f>
        <v>45387</v>
      </c>
      <c r="G453" s="7">
        <f t="shared" si="30"/>
        <v>45387</v>
      </c>
      <c r="H453" s="9">
        <f t="shared" si="33"/>
        <v>179000</v>
      </c>
      <c r="I453" s="9">
        <f>IF(ISNUMBER(G453),MAX(O452,(Calculations!$B$6)),0)</f>
        <v>24756.313277247653</v>
      </c>
      <c r="J453" s="9">
        <f>IFERROR(VLOOKUP(E453,Inputs!$E$13:$F$36,2,FALSE),0)</f>
        <v>0</v>
      </c>
      <c r="K453" s="9">
        <f>IF(T453=1,(H453+J453+I453)*Calculations!$B$9,(H453+J453+I453)*Calculations!$B$7)</f>
        <v>135.83754218483176</v>
      </c>
      <c r="L453" s="9">
        <f>IFERROR(-VLOOKUP(G453,Inputs!$I$13:$J$46,2,FALSE),0)</f>
        <v>0</v>
      </c>
      <c r="M453" s="9">
        <f t="shared" si="31"/>
        <v>179000</v>
      </c>
      <c r="O453" s="9">
        <f t="shared" si="34"/>
        <v>24892.150819432485</v>
      </c>
      <c r="S453" s="7">
        <f t="shared" si="32"/>
        <v>45387</v>
      </c>
      <c r="T453" s="9">
        <f>IF(ISNUMBER(S453),IF((IF(S453&lt;Inputs!$C$28,0,IF(S453&gt;Inputs!$C$29,0,1))+IF(S453&lt;Inputs!$C$32,0,IF(S453&gt;Inputs!$C$33,0,1)))&gt;=1,1,0),0)</f>
        <v>1</v>
      </c>
      <c r="V453" s="11"/>
    </row>
    <row r="454" spans="5:22" x14ac:dyDescent="0.25">
      <c r="E454" s="7">
        <f>IF(E453&gt;=Inputs!$C$8,"",E453+1)</f>
        <v>45388</v>
      </c>
      <c r="G454" s="7">
        <f t="shared" si="30"/>
        <v>45388</v>
      </c>
      <c r="H454" s="9">
        <f t="shared" si="33"/>
        <v>179000</v>
      </c>
      <c r="I454" s="9">
        <f>IF(ISNUMBER(G454),MAX(O453,(Calculations!$B$6)),0)</f>
        <v>24892.150819432485</v>
      </c>
      <c r="J454" s="9">
        <f>IFERROR(VLOOKUP(E454,Inputs!$E$13:$F$36,2,FALSE),0)</f>
        <v>0</v>
      </c>
      <c r="K454" s="9">
        <f>IF(T454=1,(H454+J454+I454)*Calculations!$B$9,(H454+J454+I454)*Calculations!$B$7)</f>
        <v>135.92810054628831</v>
      </c>
      <c r="L454" s="9">
        <f>IFERROR(-VLOOKUP(G454,Inputs!$I$13:$J$46,2,FALSE),0)</f>
        <v>0</v>
      </c>
      <c r="M454" s="9">
        <f t="shared" si="31"/>
        <v>179000</v>
      </c>
      <c r="O454" s="9">
        <f t="shared" si="34"/>
        <v>25028.078919978772</v>
      </c>
      <c r="S454" s="7">
        <f t="shared" si="32"/>
        <v>45388</v>
      </c>
      <c r="T454" s="9">
        <f>IF(ISNUMBER(S454),IF((IF(S454&lt;Inputs!$C$28,0,IF(S454&gt;Inputs!$C$29,0,1))+IF(S454&lt;Inputs!$C$32,0,IF(S454&gt;Inputs!$C$33,0,1)))&gt;=1,1,0),0)</f>
        <v>1</v>
      </c>
      <c r="V454" s="11"/>
    </row>
    <row r="455" spans="5:22" x14ac:dyDescent="0.25">
      <c r="E455" s="7">
        <f>IF(E454&gt;=Inputs!$C$8,"",E454+1)</f>
        <v>45389</v>
      </c>
      <c r="G455" s="7">
        <f t="shared" ref="G455:G471" si="35">E455</f>
        <v>45389</v>
      </c>
      <c r="H455" s="9">
        <f t="shared" si="33"/>
        <v>179000</v>
      </c>
      <c r="I455" s="9">
        <f>IF(ISNUMBER(G455),MAX(O454,(Calculations!$B$6)),0)</f>
        <v>25028.078919978772</v>
      </c>
      <c r="J455" s="9">
        <f>IFERROR(VLOOKUP(E455,Inputs!$E$13:$F$36,2,FALSE),0)</f>
        <v>0</v>
      </c>
      <c r="K455" s="9">
        <f>IF(T455=1,(H455+J455+I455)*Calculations!$B$9,(H455+J455+I455)*Calculations!$B$7)</f>
        <v>136.01871927998585</v>
      </c>
      <c r="L455" s="9">
        <f>IFERROR(-VLOOKUP(G455,Inputs!$I$13:$J$46,2,FALSE),0)</f>
        <v>0</v>
      </c>
      <c r="M455" s="9">
        <f t="shared" ref="M455:M518" si="36">H455+J455+L455</f>
        <v>179000</v>
      </c>
      <c r="O455" s="9">
        <f t="shared" si="34"/>
        <v>25164.097639258758</v>
      </c>
      <c r="S455" s="7">
        <f t="shared" ref="S455:S471" si="37">E455</f>
        <v>45389</v>
      </c>
      <c r="T455" s="9">
        <f>IF(ISNUMBER(S455),IF((IF(S455&lt;Inputs!$C$28,0,IF(S455&gt;Inputs!$C$29,0,1))+IF(S455&lt;Inputs!$C$32,0,IF(S455&gt;Inputs!$C$33,0,1)))&gt;=1,1,0),0)</f>
        <v>1</v>
      </c>
      <c r="V455" s="11"/>
    </row>
    <row r="456" spans="5:22" x14ac:dyDescent="0.25">
      <c r="E456" s="7">
        <f>IF(E455&gt;=Inputs!$C$8,"",E455+1)</f>
        <v>45390</v>
      </c>
      <c r="G456" s="7">
        <f t="shared" si="35"/>
        <v>45390</v>
      </c>
      <c r="H456" s="9">
        <f t="shared" ref="H456:H519" si="38">IF(ISNUMBER(G456),M455,"")</f>
        <v>179000</v>
      </c>
      <c r="I456" s="9">
        <f>IF(ISNUMBER(G456),MAX(O455,(Calculations!$B$6)),0)</f>
        <v>25164.097639258758</v>
      </c>
      <c r="J456" s="9">
        <f>IFERROR(VLOOKUP(E456,Inputs!$E$13:$F$36,2,FALSE),0)</f>
        <v>0</v>
      </c>
      <c r="K456" s="9">
        <f>IF(T456=1,(H456+J456+I456)*Calculations!$B$9,(H456+J456+I456)*Calculations!$B$7)</f>
        <v>136.1093984261725</v>
      </c>
      <c r="L456" s="9">
        <f>IFERROR(-VLOOKUP(G456,Inputs!$I$13:$J$46,2,FALSE),0)</f>
        <v>0</v>
      </c>
      <c r="M456" s="9">
        <f t="shared" si="36"/>
        <v>179000</v>
      </c>
      <c r="O456" s="9">
        <f t="shared" ref="O456:O471" si="39">IF(ISNUMBER(K456+O455),(K456+O455),"")</f>
        <v>25300.20703768493</v>
      </c>
      <c r="S456" s="7">
        <f t="shared" si="37"/>
        <v>45390</v>
      </c>
      <c r="T456" s="9">
        <f>IF(ISNUMBER(S456),IF((IF(S456&lt;Inputs!$C$28,0,IF(S456&gt;Inputs!$C$29,0,1))+IF(S456&lt;Inputs!$C$32,0,IF(S456&gt;Inputs!$C$33,0,1)))&gt;=1,1,0),0)</f>
        <v>1</v>
      </c>
      <c r="V456" s="11"/>
    </row>
    <row r="457" spans="5:22" x14ac:dyDescent="0.25">
      <c r="E457" s="7">
        <f>IF(E456&gt;=Inputs!$C$8,"",E456+1)</f>
        <v>45391</v>
      </c>
      <c r="G457" s="7">
        <f t="shared" si="35"/>
        <v>45391</v>
      </c>
      <c r="H457" s="9">
        <f t="shared" si="38"/>
        <v>179000</v>
      </c>
      <c r="I457" s="9">
        <f>IF(ISNUMBER(G457),MAX(O456,(Calculations!$B$6)),0)</f>
        <v>25300.20703768493</v>
      </c>
      <c r="J457" s="9">
        <f>IFERROR(VLOOKUP(E457,Inputs!$E$13:$F$36,2,FALSE),0)</f>
        <v>0</v>
      </c>
      <c r="K457" s="9">
        <f>IF(T457=1,(H457+J457+I457)*Calculations!$B$9,(H457+J457+I457)*Calculations!$B$7)</f>
        <v>136.20013802512327</v>
      </c>
      <c r="L457" s="9">
        <f>IFERROR(-VLOOKUP(G457,Inputs!$I$13:$J$46,2,FALSE),0)</f>
        <v>0</v>
      </c>
      <c r="M457" s="9">
        <f t="shared" si="36"/>
        <v>179000</v>
      </c>
      <c r="O457" s="9">
        <f t="shared" si="39"/>
        <v>25436.407175710054</v>
      </c>
      <c r="S457" s="7">
        <f t="shared" si="37"/>
        <v>45391</v>
      </c>
      <c r="T457" s="9">
        <f>IF(ISNUMBER(S457),IF((IF(S457&lt;Inputs!$C$28,0,IF(S457&gt;Inputs!$C$29,0,1))+IF(S457&lt;Inputs!$C$32,0,IF(S457&gt;Inputs!$C$33,0,1)))&gt;=1,1,0),0)</f>
        <v>1</v>
      </c>
      <c r="V457" s="11"/>
    </row>
    <row r="458" spans="5:22" x14ac:dyDescent="0.25">
      <c r="E458" s="7">
        <f>IF(E457&gt;=Inputs!$C$8,"",E457+1)</f>
        <v>45392</v>
      </c>
      <c r="G458" s="7">
        <f t="shared" si="35"/>
        <v>45392</v>
      </c>
      <c r="H458" s="9">
        <f t="shared" si="38"/>
        <v>179000</v>
      </c>
      <c r="I458" s="9">
        <f>IF(ISNUMBER(G458),MAX(O457,(Calculations!$B$6)),0)</f>
        <v>25436.407175710054</v>
      </c>
      <c r="J458" s="9">
        <f>IFERROR(VLOOKUP(E458,Inputs!$E$13:$F$36,2,FALSE),0)</f>
        <v>0</v>
      </c>
      <c r="K458" s="9">
        <f>IF(T458=1,(H458+J458+I458)*Calculations!$B$9,(H458+J458+I458)*Calculations!$B$7)</f>
        <v>136.29093811714003</v>
      </c>
      <c r="L458" s="9">
        <f>IFERROR(-VLOOKUP(G458,Inputs!$I$13:$J$46,2,FALSE),0)</f>
        <v>0</v>
      </c>
      <c r="M458" s="9">
        <f t="shared" si="36"/>
        <v>179000</v>
      </c>
      <c r="O458" s="9">
        <f t="shared" si="39"/>
        <v>25572.698113827195</v>
      </c>
      <c r="S458" s="7">
        <f t="shared" si="37"/>
        <v>45392</v>
      </c>
      <c r="T458" s="9">
        <f>IF(ISNUMBER(S458),IF((IF(S458&lt;Inputs!$C$28,0,IF(S458&gt;Inputs!$C$29,0,1))+IF(S458&lt;Inputs!$C$32,0,IF(S458&gt;Inputs!$C$33,0,1)))&gt;=1,1,0),0)</f>
        <v>1</v>
      </c>
      <c r="V458" s="11"/>
    </row>
    <row r="459" spans="5:22" x14ac:dyDescent="0.25">
      <c r="E459" s="7">
        <f>IF(E458&gt;=Inputs!$C$8,"",E458+1)</f>
        <v>45393</v>
      </c>
      <c r="G459" s="7">
        <f t="shared" si="35"/>
        <v>45393</v>
      </c>
      <c r="H459" s="9">
        <f t="shared" si="38"/>
        <v>179000</v>
      </c>
      <c r="I459" s="9">
        <f>IF(ISNUMBER(G459),MAX(O458,(Calculations!$B$6)),0)</f>
        <v>25572.698113827195</v>
      </c>
      <c r="J459" s="9">
        <f>IFERROR(VLOOKUP(E459,Inputs!$E$13:$F$36,2,FALSE),0)</f>
        <v>0</v>
      </c>
      <c r="K459" s="9">
        <f>IF(T459=1,(H459+J459+I459)*Calculations!$B$9,(H459+J459+I459)*Calculations!$B$7)</f>
        <v>136.38179874255147</v>
      </c>
      <c r="L459" s="9">
        <f>IFERROR(-VLOOKUP(G459,Inputs!$I$13:$J$46,2,FALSE),0)</f>
        <v>0</v>
      </c>
      <c r="M459" s="9">
        <f t="shared" si="36"/>
        <v>179000</v>
      </c>
      <c r="O459" s="9">
        <f t="shared" si="39"/>
        <v>25709.079912569745</v>
      </c>
      <c r="S459" s="7">
        <f t="shared" si="37"/>
        <v>45393</v>
      </c>
      <c r="T459" s="9">
        <f>IF(ISNUMBER(S459),IF((IF(S459&lt;Inputs!$C$28,0,IF(S459&gt;Inputs!$C$29,0,1))+IF(S459&lt;Inputs!$C$32,0,IF(S459&gt;Inputs!$C$33,0,1)))&gt;=1,1,0),0)</f>
        <v>1</v>
      </c>
      <c r="V459" s="11"/>
    </row>
    <row r="460" spans="5:22" x14ac:dyDescent="0.25">
      <c r="E460" s="7">
        <f>IF(E459&gt;=Inputs!$C$8,"",E459+1)</f>
        <v>45394</v>
      </c>
      <c r="G460" s="7">
        <f t="shared" si="35"/>
        <v>45394</v>
      </c>
      <c r="H460" s="9">
        <f t="shared" si="38"/>
        <v>179000</v>
      </c>
      <c r="I460" s="9">
        <f>IF(ISNUMBER(G460),MAX(O459,(Calculations!$B$6)),0)</f>
        <v>25709.079912569745</v>
      </c>
      <c r="J460" s="9">
        <f>IFERROR(VLOOKUP(E460,Inputs!$E$13:$F$36,2,FALSE),0)</f>
        <v>0</v>
      </c>
      <c r="K460" s="9">
        <f>IF(T460=1,(H460+J460+I460)*Calculations!$B$9,(H460+J460+I460)*Calculations!$B$7)</f>
        <v>136.47271994171317</v>
      </c>
      <c r="L460" s="9">
        <f>IFERROR(-VLOOKUP(G460,Inputs!$I$13:$J$46,2,FALSE),0)</f>
        <v>0</v>
      </c>
      <c r="M460" s="9">
        <f t="shared" si="36"/>
        <v>179000</v>
      </c>
      <c r="O460" s="9">
        <f t="shared" si="39"/>
        <v>25845.552632511459</v>
      </c>
      <c r="S460" s="7">
        <f t="shared" si="37"/>
        <v>45394</v>
      </c>
      <c r="T460" s="9">
        <f>IF(ISNUMBER(S460),IF((IF(S460&lt;Inputs!$C$28,0,IF(S460&gt;Inputs!$C$29,0,1))+IF(S460&lt;Inputs!$C$32,0,IF(S460&gt;Inputs!$C$33,0,1)))&gt;=1,1,0),0)</f>
        <v>1</v>
      </c>
      <c r="V460" s="11"/>
    </row>
    <row r="461" spans="5:22" x14ac:dyDescent="0.25">
      <c r="E461" s="7">
        <f>IF(E460&gt;=Inputs!$C$8,"",E460+1)</f>
        <v>45395</v>
      </c>
      <c r="G461" s="7">
        <f t="shared" si="35"/>
        <v>45395</v>
      </c>
      <c r="H461" s="9">
        <f t="shared" si="38"/>
        <v>179000</v>
      </c>
      <c r="I461" s="9">
        <f>IF(ISNUMBER(G461),MAX(O460,(Calculations!$B$6)),0)</f>
        <v>25845.552632511459</v>
      </c>
      <c r="J461" s="9">
        <f>IFERROR(VLOOKUP(E461,Inputs!$E$13:$F$36,2,FALSE),0)</f>
        <v>0</v>
      </c>
      <c r="K461" s="9">
        <f>IF(T461=1,(H461+J461+I461)*Calculations!$B$9,(H461+J461+I461)*Calculations!$B$7)</f>
        <v>136.56370175500763</v>
      </c>
      <c r="L461" s="9">
        <f>IFERROR(-VLOOKUP(G461,Inputs!$I$13:$J$46,2,FALSE),0)</f>
        <v>0</v>
      </c>
      <c r="M461" s="9">
        <f t="shared" si="36"/>
        <v>179000</v>
      </c>
      <c r="O461" s="9">
        <f t="shared" si="39"/>
        <v>25982.116334266466</v>
      </c>
      <c r="S461" s="7">
        <f t="shared" si="37"/>
        <v>45395</v>
      </c>
      <c r="T461" s="9">
        <f>IF(ISNUMBER(S461),IF((IF(S461&lt;Inputs!$C$28,0,IF(S461&gt;Inputs!$C$29,0,1))+IF(S461&lt;Inputs!$C$32,0,IF(S461&gt;Inputs!$C$33,0,1)))&gt;=1,1,0),0)</f>
        <v>1</v>
      </c>
      <c r="V461" s="11"/>
    </row>
    <row r="462" spans="5:22" x14ac:dyDescent="0.25">
      <c r="E462" s="7">
        <f>IF(E461&gt;=Inputs!$C$8,"",E461+1)</f>
        <v>45396</v>
      </c>
      <c r="G462" s="7">
        <f t="shared" si="35"/>
        <v>45396</v>
      </c>
      <c r="H462" s="9">
        <f t="shared" si="38"/>
        <v>179000</v>
      </c>
      <c r="I462" s="9">
        <f>IF(ISNUMBER(G462),MAX(O461,(Calculations!$B$6)),0)</f>
        <v>25982.116334266466</v>
      </c>
      <c r="J462" s="9">
        <f>IFERROR(VLOOKUP(E462,Inputs!$E$13:$F$36,2,FALSE),0)</f>
        <v>0</v>
      </c>
      <c r="K462" s="9">
        <f>IF(T462=1,(H462+J462+I462)*Calculations!$B$9,(H462+J462+I462)*Calculations!$B$7)</f>
        <v>136.6547442228443</v>
      </c>
      <c r="L462" s="9">
        <f>IFERROR(-VLOOKUP(G462,Inputs!$I$13:$J$46,2,FALSE),0)</f>
        <v>0</v>
      </c>
      <c r="M462" s="9">
        <f t="shared" si="36"/>
        <v>179000</v>
      </c>
      <c r="O462" s="9">
        <f t="shared" si="39"/>
        <v>26118.77107848931</v>
      </c>
      <c r="S462" s="7">
        <f t="shared" si="37"/>
        <v>45396</v>
      </c>
      <c r="T462" s="9">
        <f>IF(ISNUMBER(S462),IF((IF(S462&lt;Inputs!$C$28,0,IF(S462&gt;Inputs!$C$29,0,1))+IF(S462&lt;Inputs!$C$32,0,IF(S462&gt;Inputs!$C$33,0,1)))&gt;=1,1,0),0)</f>
        <v>1</v>
      </c>
      <c r="V462" s="11"/>
    </row>
    <row r="463" spans="5:22" x14ac:dyDescent="0.25">
      <c r="E463" s="7">
        <f>IF(E462&gt;=Inputs!$C$8,"",E462+1)</f>
        <v>45397</v>
      </c>
      <c r="G463" s="7">
        <f t="shared" si="35"/>
        <v>45397</v>
      </c>
      <c r="H463" s="9">
        <f t="shared" si="38"/>
        <v>179000</v>
      </c>
      <c r="I463" s="9">
        <f>IF(ISNUMBER(G463),MAX(O462,(Calculations!$B$6)),0)</f>
        <v>26118.77107848931</v>
      </c>
      <c r="J463" s="9">
        <f>IFERROR(VLOOKUP(E463,Inputs!$E$13:$F$36,2,FALSE),0)</f>
        <v>0</v>
      </c>
      <c r="K463" s="9">
        <f>IF(T463=1,(H463+J463+I463)*Calculations!$B$9,(H463+J463+I463)*Calculations!$B$7)</f>
        <v>136.74584738565954</v>
      </c>
      <c r="L463" s="9">
        <f>IFERROR(-VLOOKUP(G463,Inputs!$I$13:$J$46,2,FALSE),0)</f>
        <v>0</v>
      </c>
      <c r="M463" s="9">
        <f t="shared" si="36"/>
        <v>179000</v>
      </c>
      <c r="O463" s="9">
        <f t="shared" si="39"/>
        <v>26255.51692587497</v>
      </c>
      <c r="S463" s="7">
        <f t="shared" si="37"/>
        <v>45397</v>
      </c>
      <c r="T463" s="9">
        <f>IF(ISNUMBER(S463),IF((IF(S463&lt;Inputs!$C$28,0,IF(S463&gt;Inputs!$C$29,0,1))+IF(S463&lt;Inputs!$C$32,0,IF(S463&gt;Inputs!$C$33,0,1)))&gt;=1,1,0),0)</f>
        <v>1</v>
      </c>
      <c r="V463" s="11"/>
    </row>
    <row r="464" spans="5:22" x14ac:dyDescent="0.25">
      <c r="E464" s="7">
        <f>IF(E463&gt;=Inputs!$C$8,"",E463+1)</f>
        <v>45398</v>
      </c>
      <c r="G464" s="7">
        <f t="shared" si="35"/>
        <v>45398</v>
      </c>
      <c r="H464" s="9">
        <f t="shared" si="38"/>
        <v>179000</v>
      </c>
      <c r="I464" s="9">
        <f>IF(ISNUMBER(G464),MAX(O463,(Calculations!$B$6)),0)</f>
        <v>26255.51692587497</v>
      </c>
      <c r="J464" s="9">
        <f>IFERROR(VLOOKUP(E464,Inputs!$E$13:$F$36,2,FALSE),0)</f>
        <v>0</v>
      </c>
      <c r="K464" s="9">
        <f>IF(T464=1,(H464+J464+I464)*Calculations!$B$9,(H464+J464+I464)*Calculations!$B$7)</f>
        <v>136.83701128391664</v>
      </c>
      <c r="L464" s="9">
        <f>IFERROR(-VLOOKUP(G464,Inputs!$I$13:$J$46,2,FALSE),0)</f>
        <v>0</v>
      </c>
      <c r="M464" s="9">
        <f t="shared" si="36"/>
        <v>179000</v>
      </c>
      <c r="O464" s="9">
        <f t="shared" si="39"/>
        <v>26392.353937158889</v>
      </c>
      <c r="S464" s="7">
        <f t="shared" si="37"/>
        <v>45398</v>
      </c>
      <c r="T464" s="9">
        <f>IF(ISNUMBER(S464),IF((IF(S464&lt;Inputs!$C$28,0,IF(S464&gt;Inputs!$C$29,0,1))+IF(S464&lt;Inputs!$C$32,0,IF(S464&gt;Inputs!$C$33,0,1)))&gt;=1,1,0),0)</f>
        <v>1</v>
      </c>
      <c r="V464" s="11"/>
    </row>
    <row r="465" spans="5:22" x14ac:dyDescent="0.25">
      <c r="E465" s="7">
        <f>IF(E464&gt;=Inputs!$C$8,"",E464+1)</f>
        <v>45399</v>
      </c>
      <c r="G465" s="7">
        <f t="shared" si="35"/>
        <v>45399</v>
      </c>
      <c r="H465" s="9">
        <f t="shared" si="38"/>
        <v>179000</v>
      </c>
      <c r="I465" s="9">
        <f>IF(ISNUMBER(G465),MAX(O464,(Calculations!$B$6)),0)</f>
        <v>26392.353937158889</v>
      </c>
      <c r="J465" s="9">
        <f>IFERROR(VLOOKUP(E465,Inputs!$E$13:$F$36,2,FALSE),0)</f>
        <v>0</v>
      </c>
      <c r="K465" s="9">
        <f>IF(T465=1,(H465+J465+I465)*Calculations!$B$9,(H465+J465+I465)*Calculations!$B$7)</f>
        <v>136.92823595810592</v>
      </c>
      <c r="L465" s="9">
        <f>IFERROR(-VLOOKUP(G465,Inputs!$I$13:$J$46,2,FALSE),0)</f>
        <v>0</v>
      </c>
      <c r="M465" s="9">
        <f t="shared" si="36"/>
        <v>179000</v>
      </c>
      <c r="O465" s="9">
        <f t="shared" si="39"/>
        <v>26529.282173116993</v>
      </c>
      <c r="S465" s="7">
        <f t="shared" si="37"/>
        <v>45399</v>
      </c>
      <c r="T465" s="9">
        <f>IF(ISNUMBER(S465),IF((IF(S465&lt;Inputs!$C$28,0,IF(S465&gt;Inputs!$C$29,0,1))+IF(S465&lt;Inputs!$C$32,0,IF(S465&gt;Inputs!$C$33,0,1)))&gt;=1,1,0),0)</f>
        <v>1</v>
      </c>
      <c r="V465" s="11"/>
    </row>
    <row r="466" spans="5:22" x14ac:dyDescent="0.25">
      <c r="E466" s="7">
        <f>IF(E465&gt;=Inputs!$C$8,"",E465+1)</f>
        <v>45400</v>
      </c>
      <c r="G466" s="7">
        <f t="shared" si="35"/>
        <v>45400</v>
      </c>
      <c r="H466" s="9">
        <f t="shared" si="38"/>
        <v>179000</v>
      </c>
      <c r="I466" s="9">
        <f>IF(ISNUMBER(G466),MAX(O465,(Calculations!$B$6)),0)</f>
        <v>26529.282173116993</v>
      </c>
      <c r="J466" s="9">
        <f>IFERROR(VLOOKUP(E466,Inputs!$E$13:$F$36,2,FALSE),0)</f>
        <v>0</v>
      </c>
      <c r="K466" s="9">
        <f>IF(T466=1,(H466+J466+I466)*Calculations!$B$9,(H466+J466+I466)*Calculations!$B$7)</f>
        <v>137.01952144874465</v>
      </c>
      <c r="L466" s="9">
        <f>IFERROR(-VLOOKUP(G466,Inputs!$I$13:$J$46,2,FALSE),0)</f>
        <v>0</v>
      </c>
      <c r="M466" s="9">
        <f t="shared" si="36"/>
        <v>179000</v>
      </c>
      <c r="O466" s="9">
        <f t="shared" si="39"/>
        <v>26666.301694565736</v>
      </c>
      <c r="S466" s="7">
        <f t="shared" si="37"/>
        <v>45400</v>
      </c>
      <c r="T466" s="9">
        <f>IF(ISNUMBER(S466),IF((IF(S466&lt;Inputs!$C$28,0,IF(S466&gt;Inputs!$C$29,0,1))+IF(S466&lt;Inputs!$C$32,0,IF(S466&gt;Inputs!$C$33,0,1)))&gt;=1,1,0),0)</f>
        <v>1</v>
      </c>
      <c r="V466" s="11"/>
    </row>
    <row r="467" spans="5:22" x14ac:dyDescent="0.25">
      <c r="E467" s="7">
        <f>IF(E466&gt;=Inputs!$C$8,"",E466+1)</f>
        <v>45401</v>
      </c>
      <c r="G467" s="7">
        <f t="shared" si="35"/>
        <v>45401</v>
      </c>
      <c r="H467" s="9">
        <f t="shared" si="38"/>
        <v>179000</v>
      </c>
      <c r="I467" s="9">
        <f>IF(ISNUMBER(G467),MAX(O466,(Calculations!$B$6)),0)</f>
        <v>26666.301694565736</v>
      </c>
      <c r="J467" s="9">
        <f>IFERROR(VLOOKUP(E467,Inputs!$E$13:$F$36,2,FALSE),0)</f>
        <v>0</v>
      </c>
      <c r="K467" s="9">
        <f>IF(T467=1,(H467+J467+I467)*Calculations!$B$9,(H467+J467+I467)*Calculations!$B$7)</f>
        <v>137.11086779637716</v>
      </c>
      <c r="L467" s="9">
        <f>IFERROR(-VLOOKUP(G467,Inputs!$I$13:$J$46,2,FALSE),0)</f>
        <v>0</v>
      </c>
      <c r="M467" s="9">
        <f t="shared" si="36"/>
        <v>179000</v>
      </c>
      <c r="O467" s="9">
        <f t="shared" si="39"/>
        <v>26803.412562362115</v>
      </c>
      <c r="S467" s="7">
        <f t="shared" si="37"/>
        <v>45401</v>
      </c>
      <c r="T467" s="9">
        <f>IF(ISNUMBER(S467),IF((IF(S467&lt;Inputs!$C$28,0,IF(S467&gt;Inputs!$C$29,0,1))+IF(S467&lt;Inputs!$C$32,0,IF(S467&gt;Inputs!$C$33,0,1)))&gt;=1,1,0),0)</f>
        <v>1</v>
      </c>
      <c r="V467" s="11"/>
    </row>
    <row r="468" spans="5:22" x14ac:dyDescent="0.25">
      <c r="E468" s="7">
        <f>IF(E467&gt;=Inputs!$C$8,"",E467+1)</f>
        <v>45402</v>
      </c>
      <c r="G468" s="7">
        <f t="shared" si="35"/>
        <v>45402</v>
      </c>
      <c r="H468" s="9">
        <f t="shared" si="38"/>
        <v>179000</v>
      </c>
      <c r="I468" s="9">
        <f>IF(ISNUMBER(G468),MAX(O467,(Calculations!$B$6)),0)</f>
        <v>26803.412562362115</v>
      </c>
      <c r="J468" s="9">
        <f>IFERROR(VLOOKUP(E468,Inputs!$E$13:$F$36,2,FALSE),0)</f>
        <v>0</v>
      </c>
      <c r="K468" s="9">
        <f>IF(T468=1,(H468+J468+I468)*Calculations!$B$9,(H468+J468+I468)*Calculations!$B$7)</f>
        <v>137.20227504157475</v>
      </c>
      <c r="L468" s="9">
        <f>IFERROR(-VLOOKUP(G468,Inputs!$I$13:$J$46,2,FALSE),0)</f>
        <v>0</v>
      </c>
      <c r="M468" s="9">
        <f t="shared" si="36"/>
        <v>179000</v>
      </c>
      <c r="O468" s="9">
        <f t="shared" si="39"/>
        <v>26940.614837403689</v>
      </c>
      <c r="S468" s="7">
        <f t="shared" si="37"/>
        <v>45402</v>
      </c>
      <c r="T468" s="9">
        <f>IF(ISNUMBER(S468),IF((IF(S468&lt;Inputs!$C$28,0,IF(S468&gt;Inputs!$C$29,0,1))+IF(S468&lt;Inputs!$C$32,0,IF(S468&gt;Inputs!$C$33,0,1)))&gt;=1,1,0),0)</f>
        <v>1</v>
      </c>
      <c r="V468" s="11"/>
    </row>
    <row r="469" spans="5:22" x14ac:dyDescent="0.25">
      <c r="E469" s="7">
        <f>IF(E468&gt;=Inputs!$C$8,"",E468+1)</f>
        <v>45403</v>
      </c>
      <c r="G469" s="7">
        <f t="shared" si="35"/>
        <v>45403</v>
      </c>
      <c r="H469" s="9">
        <f t="shared" si="38"/>
        <v>179000</v>
      </c>
      <c r="I469" s="9">
        <f>IF(ISNUMBER(G469),MAX(O468,(Calculations!$B$6)),0)</f>
        <v>26940.614837403689</v>
      </c>
      <c r="J469" s="9">
        <f>IFERROR(VLOOKUP(E469,Inputs!$E$13:$F$36,2,FALSE),0)</f>
        <v>0</v>
      </c>
      <c r="K469" s="9">
        <f>IF(T469=1,(H469+J469+I469)*Calculations!$B$9,(H469+J469+I469)*Calculations!$B$7)</f>
        <v>137.29374322493581</v>
      </c>
      <c r="L469" s="9">
        <f>IFERROR(-VLOOKUP(G469,Inputs!$I$13:$J$46,2,FALSE),0)</f>
        <v>0</v>
      </c>
      <c r="M469" s="9">
        <f t="shared" si="36"/>
        <v>179000</v>
      </c>
      <c r="O469" s="9">
        <f t="shared" si="39"/>
        <v>27077.908580628624</v>
      </c>
      <c r="S469" s="7">
        <f t="shared" si="37"/>
        <v>45403</v>
      </c>
      <c r="T469" s="9">
        <f>IF(ISNUMBER(S469),IF((IF(S469&lt;Inputs!$C$28,0,IF(S469&gt;Inputs!$C$29,0,1))+IF(S469&lt;Inputs!$C$32,0,IF(S469&gt;Inputs!$C$33,0,1)))&gt;=1,1,0),0)</f>
        <v>1</v>
      </c>
      <c r="V469" s="11"/>
    </row>
    <row r="470" spans="5:22" x14ac:dyDescent="0.25">
      <c r="E470" s="7">
        <f>IF(E469&gt;=Inputs!$C$8,"",E469+1)</f>
        <v>45404</v>
      </c>
      <c r="G470" s="7">
        <f t="shared" si="35"/>
        <v>45404</v>
      </c>
      <c r="H470" s="9">
        <f t="shared" si="38"/>
        <v>179000</v>
      </c>
      <c r="I470" s="9">
        <f>IF(ISNUMBER(G470),MAX(O469,(Calculations!$B$6)),0)</f>
        <v>27077.908580628624</v>
      </c>
      <c r="J470" s="9">
        <f>IFERROR(VLOOKUP(E470,Inputs!$E$13:$F$36,2,FALSE),0)</f>
        <v>0</v>
      </c>
      <c r="K470" s="9">
        <f>IF(T470=1,(H470+J470+I470)*Calculations!$B$9,(H470+J470+I470)*Calculations!$B$7)</f>
        <v>137.38527238708576</v>
      </c>
      <c r="L470" s="9">
        <f>IFERROR(-VLOOKUP(G470,Inputs!$I$13:$J$46,2,FALSE),0)</f>
        <v>0</v>
      </c>
      <c r="M470" s="9">
        <f t="shared" si="36"/>
        <v>179000</v>
      </c>
      <c r="O470" s="9">
        <f t="shared" si="39"/>
        <v>27215.293853015708</v>
      </c>
      <c r="S470" s="7">
        <f t="shared" si="37"/>
        <v>45404</v>
      </c>
      <c r="T470" s="9">
        <f>IF(ISNUMBER(S470),IF((IF(S470&lt;Inputs!$C$28,0,IF(S470&gt;Inputs!$C$29,0,1))+IF(S470&lt;Inputs!$C$32,0,IF(S470&gt;Inputs!$C$33,0,1)))&gt;=1,1,0),0)</f>
        <v>1</v>
      </c>
      <c r="V470" s="11"/>
    </row>
    <row r="471" spans="5:22" x14ac:dyDescent="0.25">
      <c r="E471" s="7">
        <f>IF(E470&gt;=Inputs!$C$8,"",E470+1)</f>
        <v>45405</v>
      </c>
      <c r="G471" s="7">
        <f t="shared" si="35"/>
        <v>45405</v>
      </c>
      <c r="H471" s="9">
        <f t="shared" si="38"/>
        <v>179000</v>
      </c>
      <c r="I471" s="9">
        <f>IF(ISNUMBER(G471),MAX(O470,(Calculations!$B$6)),0)</f>
        <v>27215.293853015708</v>
      </c>
      <c r="J471" s="9">
        <f>IFERROR(VLOOKUP(E471,Inputs!$E$13:$F$36,2,FALSE),0)</f>
        <v>0</v>
      </c>
      <c r="K471" s="9">
        <f>IF(T471=1,(H471+J471+I471)*Calculations!$B$9,(H471+J471+I471)*Calculations!$B$7)</f>
        <v>137.47686256867712</v>
      </c>
      <c r="L471" s="9">
        <f>IFERROR(-VLOOKUP(G471,Inputs!$I$13:$J$46,2,FALSE),0)</f>
        <v>0</v>
      </c>
      <c r="M471" s="9">
        <f t="shared" si="36"/>
        <v>179000</v>
      </c>
      <c r="O471" s="9">
        <f t="shared" si="39"/>
        <v>27352.770715584385</v>
      </c>
      <c r="S471" s="7">
        <f t="shared" si="37"/>
        <v>45405</v>
      </c>
      <c r="T471" s="9">
        <f>IF(ISNUMBER(S471),IF((IF(S471&lt;Inputs!$C$28,0,IF(S471&gt;Inputs!$C$29,0,1))+IF(S471&lt;Inputs!$C$32,0,IF(S471&gt;Inputs!$C$33,0,1)))&gt;=1,1,0),0)</f>
        <v>1</v>
      </c>
      <c r="V471" s="11"/>
    </row>
    <row r="472" spans="5:22" x14ac:dyDescent="0.25">
      <c r="E472" s="7"/>
      <c r="G472" s="7"/>
      <c r="H472" s="9"/>
      <c r="I472" s="9"/>
      <c r="J472" s="9"/>
      <c r="K472" s="9"/>
      <c r="L472" s="9"/>
      <c r="M472" s="9"/>
      <c r="O472" s="9"/>
      <c r="S472" s="7"/>
      <c r="T472" s="9"/>
      <c r="V472" s="11"/>
    </row>
    <row r="473" spans="5:22" x14ac:dyDescent="0.25">
      <c r="E473" s="7"/>
      <c r="G473" s="7"/>
      <c r="H473" s="9"/>
      <c r="I473" s="9"/>
      <c r="J473" s="9"/>
      <c r="K473" s="9"/>
      <c r="L473" s="9"/>
      <c r="M473" s="9"/>
      <c r="O473" s="9"/>
      <c r="S473" s="7"/>
      <c r="T473" s="9"/>
      <c r="V473" s="11"/>
    </row>
    <row r="474" spans="5:22" x14ac:dyDescent="0.25">
      <c r="E474" s="7"/>
      <c r="G474" s="7"/>
      <c r="H474" s="9"/>
      <c r="I474" s="9"/>
      <c r="J474" s="9"/>
      <c r="K474" s="9"/>
      <c r="L474" s="9"/>
      <c r="M474" s="9"/>
      <c r="O474" s="9"/>
      <c r="S474" s="7"/>
      <c r="T474" s="9"/>
      <c r="V474" s="11"/>
    </row>
    <row r="475" spans="5:22" x14ac:dyDescent="0.25">
      <c r="E475" s="7"/>
      <c r="G475" s="7"/>
      <c r="H475" s="9"/>
      <c r="I475" s="9"/>
      <c r="J475" s="9"/>
      <c r="K475" s="9"/>
      <c r="L475" s="9"/>
      <c r="M475" s="9"/>
      <c r="O475" s="9"/>
      <c r="S475" s="7"/>
      <c r="T475" s="9"/>
      <c r="V475" s="11"/>
    </row>
    <row r="476" spans="5:22" x14ac:dyDescent="0.25">
      <c r="E476" s="7"/>
      <c r="G476" s="7"/>
      <c r="H476" s="9"/>
      <c r="I476" s="9"/>
      <c r="J476" s="9"/>
      <c r="K476" s="9"/>
      <c r="L476" s="9"/>
      <c r="M476" s="9"/>
      <c r="O476" s="9"/>
      <c r="S476" s="7"/>
      <c r="T476" s="9"/>
      <c r="V476" s="11"/>
    </row>
    <row r="477" spans="5:22" x14ac:dyDescent="0.25">
      <c r="E477" s="7"/>
      <c r="G477" s="7"/>
      <c r="H477" s="9"/>
      <c r="I477" s="9"/>
      <c r="J477" s="9"/>
      <c r="K477" s="9"/>
      <c r="L477" s="9"/>
      <c r="M477" s="9"/>
      <c r="O477" s="9"/>
      <c r="S477" s="7"/>
      <c r="T477" s="9"/>
      <c r="V477" s="11"/>
    </row>
    <row r="478" spans="5:22" x14ac:dyDescent="0.25">
      <c r="E478" s="7"/>
      <c r="G478" s="7"/>
      <c r="H478" s="9"/>
      <c r="I478" s="9"/>
      <c r="J478" s="9"/>
      <c r="K478" s="9"/>
      <c r="L478" s="9"/>
      <c r="M478" s="9"/>
      <c r="O478" s="9"/>
      <c r="S478" s="7"/>
      <c r="T478" s="9"/>
      <c r="V478" s="11"/>
    </row>
    <row r="479" spans="5:22" x14ac:dyDescent="0.25">
      <c r="E479" s="7"/>
      <c r="G479" s="7"/>
      <c r="H479" s="9"/>
      <c r="I479" s="9"/>
      <c r="J479" s="9"/>
      <c r="K479" s="9"/>
      <c r="L479" s="9"/>
      <c r="M479" s="9"/>
      <c r="O479" s="9"/>
      <c r="S479" s="7"/>
      <c r="T479" s="9"/>
      <c r="V479" s="11"/>
    </row>
    <row r="480" spans="5:22" x14ac:dyDescent="0.25">
      <c r="E480" s="7"/>
      <c r="G480" s="7"/>
      <c r="H480" s="9"/>
      <c r="I480" s="9"/>
      <c r="J480" s="9"/>
      <c r="K480" s="9"/>
      <c r="L480" s="9"/>
      <c r="M480" s="9"/>
      <c r="O480" s="9"/>
      <c r="S480" s="7"/>
      <c r="T480" s="9"/>
      <c r="V480" s="11"/>
    </row>
    <row r="481" spans="5:22" x14ac:dyDescent="0.25">
      <c r="E481" s="7"/>
      <c r="G481" s="7"/>
      <c r="H481" s="9"/>
      <c r="I481" s="9"/>
      <c r="J481" s="9"/>
      <c r="K481" s="9"/>
      <c r="L481" s="9"/>
      <c r="M481" s="9"/>
      <c r="O481" s="9"/>
      <c r="S481" s="7"/>
      <c r="T481" s="9"/>
      <c r="V481" s="11"/>
    </row>
    <row r="482" spans="5:22" x14ac:dyDescent="0.25">
      <c r="E482" s="7"/>
      <c r="G482" s="7"/>
      <c r="H482" s="9"/>
      <c r="I482" s="9"/>
      <c r="J482" s="9"/>
      <c r="K482" s="9"/>
      <c r="L482" s="9"/>
      <c r="M482" s="9"/>
      <c r="O482" s="9"/>
      <c r="S482" s="7"/>
      <c r="T482" s="9"/>
      <c r="V482" s="11"/>
    </row>
    <row r="483" spans="5:22" x14ac:dyDescent="0.25">
      <c r="E483" s="7"/>
      <c r="G483" s="7"/>
      <c r="H483" s="9"/>
      <c r="I483" s="9"/>
      <c r="J483" s="9"/>
      <c r="K483" s="9"/>
      <c r="L483" s="9"/>
      <c r="M483" s="9"/>
      <c r="O483" s="9"/>
      <c r="S483" s="7"/>
      <c r="T483" s="9"/>
      <c r="V483" s="11"/>
    </row>
    <row r="484" spans="5:22" x14ac:dyDescent="0.25">
      <c r="E484" s="7"/>
      <c r="G484" s="7"/>
      <c r="H484" s="9"/>
      <c r="I484" s="9"/>
      <c r="J484" s="9"/>
      <c r="K484" s="9"/>
      <c r="L484" s="9"/>
      <c r="M484" s="9"/>
      <c r="O484" s="9"/>
      <c r="S484" s="7"/>
      <c r="T484" s="9"/>
      <c r="V484" s="11"/>
    </row>
    <row r="485" spans="5:22" x14ac:dyDescent="0.25">
      <c r="E485" s="7"/>
      <c r="G485" s="7"/>
      <c r="H485" s="9"/>
      <c r="I485" s="9"/>
      <c r="J485" s="9"/>
      <c r="K485" s="9"/>
      <c r="L485" s="9"/>
      <c r="M485" s="9"/>
      <c r="O485" s="9"/>
      <c r="S485" s="7"/>
      <c r="T485" s="9"/>
      <c r="V485" s="11"/>
    </row>
    <row r="486" spans="5:22" x14ac:dyDescent="0.25">
      <c r="E486" s="7"/>
      <c r="G486" s="7"/>
      <c r="H486" s="9"/>
      <c r="I486" s="9"/>
      <c r="J486" s="9"/>
      <c r="K486" s="9"/>
      <c r="L486" s="9"/>
      <c r="M486" s="9"/>
      <c r="O486" s="9"/>
      <c r="S486" s="7"/>
      <c r="T486" s="9"/>
      <c r="V486" s="11"/>
    </row>
    <row r="487" spans="5:22" x14ac:dyDescent="0.25">
      <c r="E487" s="7"/>
      <c r="G487" s="7"/>
      <c r="H487" s="9"/>
      <c r="I487" s="9"/>
      <c r="J487" s="9"/>
      <c r="K487" s="9"/>
      <c r="L487" s="9"/>
      <c r="M487" s="9"/>
      <c r="O487" s="9"/>
      <c r="S487" s="7"/>
      <c r="T487" s="9"/>
      <c r="V487" s="11"/>
    </row>
    <row r="488" spans="5:22" x14ac:dyDescent="0.25">
      <c r="E488" s="7"/>
      <c r="G488" s="7"/>
      <c r="H488" s="9"/>
      <c r="I488" s="9"/>
      <c r="J488" s="9"/>
      <c r="K488" s="9"/>
      <c r="L488" s="9"/>
      <c r="M488" s="9"/>
      <c r="O488" s="9"/>
      <c r="S488" s="7"/>
      <c r="T488" s="9"/>
      <c r="V488" s="11"/>
    </row>
    <row r="489" spans="5:22" x14ac:dyDescent="0.25">
      <c r="E489" s="7"/>
      <c r="G489" s="7"/>
      <c r="H489" s="9"/>
      <c r="I489" s="9"/>
      <c r="J489" s="9"/>
      <c r="K489" s="9"/>
      <c r="L489" s="9"/>
      <c r="M489" s="9"/>
      <c r="O489" s="9"/>
      <c r="S489" s="7"/>
      <c r="T489" s="9"/>
      <c r="V489" s="11"/>
    </row>
    <row r="490" spans="5:22" x14ac:dyDescent="0.25">
      <c r="E490" s="7"/>
      <c r="G490" s="7"/>
      <c r="H490" s="9"/>
      <c r="I490" s="9"/>
      <c r="J490" s="9"/>
      <c r="K490" s="9"/>
      <c r="L490" s="9"/>
      <c r="M490" s="9"/>
      <c r="O490" s="9"/>
      <c r="S490" s="7"/>
      <c r="T490" s="9"/>
      <c r="V490" s="11"/>
    </row>
    <row r="491" spans="5:22" x14ac:dyDescent="0.25">
      <c r="E491" s="7"/>
      <c r="G491" s="7"/>
      <c r="H491" s="9"/>
      <c r="I491" s="9"/>
      <c r="J491" s="9"/>
      <c r="K491" s="9"/>
      <c r="L491" s="9"/>
      <c r="M491" s="9"/>
      <c r="O491" s="9"/>
      <c r="S491" s="7"/>
      <c r="T491" s="9"/>
      <c r="V491" s="11"/>
    </row>
    <row r="492" spans="5:22" x14ac:dyDescent="0.25">
      <c r="E492" s="7"/>
      <c r="G492" s="7"/>
      <c r="H492" s="9"/>
      <c r="I492" s="9"/>
      <c r="J492" s="9"/>
      <c r="K492" s="9"/>
      <c r="L492" s="9"/>
      <c r="M492" s="9"/>
      <c r="O492" s="9"/>
      <c r="S492" s="7"/>
      <c r="T492" s="9"/>
      <c r="V492" s="11"/>
    </row>
    <row r="493" spans="5:22" x14ac:dyDescent="0.25">
      <c r="E493" s="7"/>
      <c r="G493" s="7"/>
      <c r="H493" s="9"/>
      <c r="I493" s="9"/>
      <c r="J493" s="9"/>
      <c r="K493" s="9"/>
      <c r="L493" s="9"/>
      <c r="M493" s="9"/>
      <c r="O493" s="9"/>
      <c r="S493" s="7"/>
      <c r="T493" s="9"/>
      <c r="V493" s="11"/>
    </row>
    <row r="494" spans="5:22" x14ac:dyDescent="0.25">
      <c r="E494" s="7"/>
      <c r="G494" s="7"/>
      <c r="H494" s="9"/>
      <c r="I494" s="9"/>
      <c r="J494" s="9"/>
      <c r="K494" s="9"/>
      <c r="L494" s="9"/>
      <c r="M494" s="9"/>
      <c r="O494" s="9"/>
      <c r="S494" s="7"/>
      <c r="T494" s="9"/>
      <c r="V494" s="11"/>
    </row>
    <row r="495" spans="5:22" x14ac:dyDescent="0.25">
      <c r="E495" s="7"/>
      <c r="G495" s="7"/>
      <c r="H495" s="9"/>
      <c r="I495" s="9"/>
      <c r="J495" s="9"/>
      <c r="K495" s="9"/>
      <c r="L495" s="9"/>
      <c r="M495" s="9"/>
      <c r="O495" s="9"/>
      <c r="S495" s="7"/>
      <c r="T495" s="9"/>
      <c r="V495" s="11"/>
    </row>
    <row r="496" spans="5:22" x14ac:dyDescent="0.25">
      <c r="E496" s="7"/>
      <c r="G496" s="7"/>
      <c r="H496" s="9"/>
      <c r="I496" s="9"/>
      <c r="J496" s="9"/>
      <c r="K496" s="9"/>
      <c r="L496" s="9"/>
      <c r="M496" s="9"/>
      <c r="O496" s="9"/>
      <c r="S496" s="7"/>
      <c r="T496" s="9"/>
      <c r="V496" s="11"/>
    </row>
    <row r="497" spans="5:22" x14ac:dyDescent="0.25">
      <c r="E497" s="7"/>
      <c r="G497" s="7"/>
      <c r="H497" s="9"/>
      <c r="I497" s="9"/>
      <c r="J497" s="9"/>
      <c r="K497" s="9"/>
      <c r="L497" s="9"/>
      <c r="M497" s="9"/>
      <c r="O497" s="9"/>
      <c r="S497" s="7"/>
      <c r="T497" s="9"/>
      <c r="V497" s="11"/>
    </row>
    <row r="498" spans="5:22" x14ac:dyDescent="0.25">
      <c r="E498" s="7"/>
      <c r="G498" s="7"/>
      <c r="H498" s="9"/>
      <c r="I498" s="9"/>
      <c r="J498" s="9"/>
      <c r="K498" s="9"/>
      <c r="L498" s="9"/>
      <c r="M498" s="9"/>
      <c r="O498" s="9"/>
      <c r="S498" s="7"/>
      <c r="T498" s="9"/>
      <c r="V498" s="11"/>
    </row>
    <row r="499" spans="5:22" x14ac:dyDescent="0.25">
      <c r="E499" s="7"/>
      <c r="G499" s="7"/>
      <c r="H499" s="9"/>
      <c r="I499" s="9"/>
      <c r="J499" s="9"/>
      <c r="K499" s="9"/>
      <c r="L499" s="9"/>
      <c r="M499" s="9"/>
      <c r="O499" s="9"/>
      <c r="S499" s="7"/>
      <c r="T499" s="9"/>
      <c r="V499" s="11"/>
    </row>
    <row r="500" spans="5:22" x14ac:dyDescent="0.25">
      <c r="E500" s="7"/>
      <c r="G500" s="7"/>
      <c r="H500" s="9"/>
      <c r="I500" s="9"/>
      <c r="J500" s="9"/>
      <c r="K500" s="9"/>
      <c r="L500" s="9"/>
      <c r="M500" s="9"/>
      <c r="O500" s="9"/>
      <c r="S500" s="7"/>
      <c r="T500" s="9"/>
      <c r="V500" s="11"/>
    </row>
    <row r="501" spans="5:22" x14ac:dyDescent="0.25">
      <c r="E501" s="7"/>
      <c r="G501" s="7"/>
      <c r="H501" s="9"/>
      <c r="I501" s="9"/>
      <c r="J501" s="9"/>
      <c r="K501" s="9"/>
      <c r="L501" s="9"/>
      <c r="M501" s="9"/>
      <c r="O501" s="9"/>
      <c r="S501" s="7"/>
      <c r="T501" s="9"/>
      <c r="V501" s="11"/>
    </row>
    <row r="502" spans="5:22" x14ac:dyDescent="0.25">
      <c r="E502" s="7"/>
      <c r="G502" s="7"/>
      <c r="H502" s="9"/>
      <c r="I502" s="9"/>
      <c r="J502" s="9"/>
      <c r="K502" s="9"/>
      <c r="L502" s="9"/>
      <c r="M502" s="9"/>
      <c r="O502" s="9"/>
      <c r="S502" s="7"/>
      <c r="T502" s="9"/>
      <c r="V502" s="11"/>
    </row>
    <row r="503" spans="5:22" x14ac:dyDescent="0.25">
      <c r="E503" s="7"/>
      <c r="G503" s="7"/>
      <c r="H503" s="9"/>
      <c r="I503" s="9"/>
      <c r="J503" s="9"/>
      <c r="K503" s="9"/>
      <c r="L503" s="9"/>
      <c r="M503" s="9"/>
      <c r="O503" s="9"/>
      <c r="S503" s="7"/>
      <c r="T503" s="9"/>
      <c r="V503" s="11"/>
    </row>
    <row r="504" spans="5:22" x14ac:dyDescent="0.25">
      <c r="E504" s="7"/>
      <c r="G504" s="7"/>
      <c r="H504" s="9"/>
      <c r="I504" s="9"/>
      <c r="J504" s="9"/>
      <c r="K504" s="9"/>
      <c r="L504" s="9"/>
      <c r="M504" s="9"/>
      <c r="O504" s="9"/>
      <c r="S504" s="7"/>
      <c r="T504" s="9"/>
      <c r="V504" s="11"/>
    </row>
    <row r="505" spans="5:22" x14ac:dyDescent="0.25">
      <c r="E505" s="7"/>
      <c r="G505" s="7"/>
      <c r="H505" s="9"/>
      <c r="I505" s="9"/>
      <c r="J505" s="9"/>
      <c r="K505" s="9"/>
      <c r="L505" s="9"/>
      <c r="M505" s="9"/>
      <c r="O505" s="9"/>
      <c r="S505" s="7"/>
      <c r="T505" s="9"/>
      <c r="V505" s="11"/>
    </row>
    <row r="506" spans="5:22" x14ac:dyDescent="0.25">
      <c r="E506" s="7"/>
      <c r="G506" s="7"/>
      <c r="H506" s="9"/>
      <c r="I506" s="9"/>
      <c r="J506" s="9"/>
      <c r="K506" s="9"/>
      <c r="L506" s="9"/>
      <c r="M506" s="9"/>
      <c r="O506" s="9"/>
      <c r="S506" s="7"/>
      <c r="T506" s="9"/>
      <c r="V506" s="11"/>
    </row>
    <row r="507" spans="5:22" x14ac:dyDescent="0.25">
      <c r="E507" s="7"/>
      <c r="G507" s="7"/>
      <c r="H507" s="9"/>
      <c r="I507" s="9"/>
      <c r="J507" s="9"/>
      <c r="K507" s="9"/>
      <c r="L507" s="9"/>
      <c r="M507" s="9"/>
      <c r="O507" s="9"/>
      <c r="S507" s="7"/>
      <c r="T507" s="9"/>
      <c r="V507" s="11"/>
    </row>
    <row r="508" spans="5:22" x14ac:dyDescent="0.25">
      <c r="E508" s="7"/>
      <c r="G508" s="7"/>
      <c r="H508" s="9"/>
      <c r="I508" s="9"/>
      <c r="J508" s="9"/>
      <c r="K508" s="9"/>
      <c r="L508" s="9"/>
      <c r="M508" s="9"/>
      <c r="O508" s="9"/>
      <c r="S508" s="7"/>
      <c r="T508" s="9"/>
      <c r="V508" s="11"/>
    </row>
    <row r="509" spans="5:22" x14ac:dyDescent="0.25">
      <c r="E509" s="7"/>
      <c r="G509" s="7"/>
      <c r="H509" s="9"/>
      <c r="I509" s="9"/>
      <c r="J509" s="9"/>
      <c r="K509" s="9"/>
      <c r="L509" s="9"/>
      <c r="M509" s="9"/>
      <c r="O509" s="9"/>
      <c r="S509" s="7"/>
      <c r="T509" s="9"/>
      <c r="V509" s="11"/>
    </row>
    <row r="510" spans="5:22" x14ac:dyDescent="0.25">
      <c r="E510" s="7"/>
      <c r="G510" s="7"/>
      <c r="H510" s="9"/>
      <c r="I510" s="9"/>
      <c r="J510" s="9"/>
      <c r="K510" s="9"/>
      <c r="L510" s="9"/>
      <c r="M510" s="9"/>
      <c r="O510" s="9"/>
      <c r="S510" s="7"/>
      <c r="T510" s="9"/>
      <c r="V510" s="11"/>
    </row>
    <row r="511" spans="5:22" x14ac:dyDescent="0.25">
      <c r="E511" s="7"/>
      <c r="G511" s="7"/>
      <c r="H511" s="9"/>
      <c r="I511" s="9"/>
      <c r="J511" s="9"/>
      <c r="K511" s="9"/>
      <c r="L511" s="9"/>
      <c r="M511" s="9"/>
      <c r="O511" s="9"/>
      <c r="S511" s="7"/>
      <c r="T511" s="9"/>
      <c r="V511" s="11"/>
    </row>
    <row r="512" spans="5:22" x14ac:dyDescent="0.25">
      <c r="E512" s="7"/>
      <c r="G512" s="7"/>
      <c r="H512" s="9"/>
      <c r="I512" s="9"/>
      <c r="J512" s="9"/>
      <c r="K512" s="9"/>
      <c r="L512" s="9"/>
      <c r="M512" s="9"/>
      <c r="O512" s="9"/>
      <c r="S512" s="7"/>
      <c r="T512" s="9"/>
      <c r="V512" s="11"/>
    </row>
    <row r="513" spans="5:22" x14ac:dyDescent="0.25">
      <c r="E513" s="7"/>
      <c r="G513" s="7"/>
      <c r="H513" s="9"/>
      <c r="I513" s="9"/>
      <c r="J513" s="9"/>
      <c r="K513" s="9"/>
      <c r="L513" s="9"/>
      <c r="M513" s="9"/>
      <c r="O513" s="9"/>
      <c r="S513" s="7"/>
      <c r="T513" s="9"/>
      <c r="V513" s="11"/>
    </row>
    <row r="514" spans="5:22" x14ac:dyDescent="0.25">
      <c r="E514" s="7"/>
      <c r="G514" s="7"/>
      <c r="H514" s="9"/>
      <c r="I514" s="9"/>
      <c r="J514" s="9"/>
      <c r="K514" s="9"/>
      <c r="L514" s="9"/>
      <c r="M514" s="9"/>
      <c r="O514" s="9"/>
      <c r="S514" s="7"/>
      <c r="T514" s="9"/>
      <c r="V514" s="11"/>
    </row>
    <row r="515" spans="5:22" x14ac:dyDescent="0.25">
      <c r="E515" s="7"/>
      <c r="G515" s="7"/>
      <c r="H515" s="9"/>
      <c r="I515" s="9"/>
      <c r="J515" s="9"/>
      <c r="K515" s="9"/>
      <c r="L515" s="9"/>
      <c r="M515" s="9"/>
      <c r="O515" s="9"/>
      <c r="S515" s="7"/>
      <c r="T515" s="9"/>
      <c r="V515" s="11"/>
    </row>
    <row r="516" spans="5:22" x14ac:dyDescent="0.25">
      <c r="E516" s="7"/>
      <c r="G516" s="7"/>
      <c r="H516" s="9"/>
      <c r="I516" s="9"/>
      <c r="J516" s="9"/>
      <c r="K516" s="9"/>
      <c r="L516" s="9"/>
      <c r="M516" s="9"/>
      <c r="O516" s="9"/>
      <c r="S516" s="7"/>
      <c r="T516" s="9"/>
      <c r="V516" s="11"/>
    </row>
    <row r="517" spans="5:22" x14ac:dyDescent="0.25">
      <c r="E517" s="7"/>
      <c r="G517" s="7"/>
      <c r="H517" s="9"/>
      <c r="I517" s="9"/>
      <c r="J517" s="9"/>
      <c r="K517" s="9"/>
      <c r="L517" s="9"/>
      <c r="M517" s="9"/>
      <c r="O517" s="9"/>
      <c r="S517" s="7"/>
      <c r="T517" s="9"/>
      <c r="V517" s="11"/>
    </row>
    <row r="518" spans="5:22" x14ac:dyDescent="0.25">
      <c r="E518" s="7"/>
      <c r="G518" s="7"/>
      <c r="H518" s="9"/>
      <c r="I518" s="9"/>
      <c r="J518" s="9"/>
      <c r="K518" s="9"/>
      <c r="L518" s="9"/>
      <c r="M518" s="9"/>
      <c r="O518" s="9"/>
      <c r="S518" s="7"/>
      <c r="T518" s="9"/>
      <c r="V518" s="11"/>
    </row>
    <row r="519" spans="5:22" x14ac:dyDescent="0.25">
      <c r="E519" s="7"/>
      <c r="G519" s="7"/>
      <c r="H519" s="9"/>
      <c r="I519" s="9"/>
      <c r="J519" s="9"/>
      <c r="K519" s="9"/>
      <c r="L519" s="9"/>
      <c r="M519" s="9"/>
      <c r="O519" s="9"/>
      <c r="S519" s="7"/>
      <c r="T519" s="9"/>
      <c r="V519" s="11"/>
    </row>
    <row r="520" spans="5:22" x14ac:dyDescent="0.25">
      <c r="E520" s="7"/>
      <c r="G520" s="7"/>
      <c r="H520" s="9"/>
      <c r="I520" s="9"/>
      <c r="J520" s="9"/>
      <c r="K520" s="9"/>
      <c r="L520" s="9"/>
      <c r="M520" s="9"/>
      <c r="O520" s="9"/>
      <c r="S520" s="7"/>
      <c r="T520" s="9"/>
      <c r="V520" s="11"/>
    </row>
    <row r="521" spans="5:22" x14ac:dyDescent="0.25">
      <c r="E521" s="7"/>
      <c r="G521" s="7"/>
      <c r="H521" s="9"/>
      <c r="I521" s="9"/>
      <c r="J521" s="9"/>
      <c r="K521" s="9"/>
      <c r="L521" s="9"/>
      <c r="M521" s="9"/>
      <c r="O521" s="9"/>
      <c r="S521" s="7"/>
      <c r="T521" s="9"/>
      <c r="V521" s="11"/>
    </row>
    <row r="522" spans="5:22" x14ac:dyDescent="0.25">
      <c r="E522" s="7"/>
      <c r="G522" s="7"/>
      <c r="H522" s="9"/>
      <c r="I522" s="9"/>
      <c r="J522" s="9"/>
      <c r="K522" s="9"/>
      <c r="L522" s="9"/>
      <c r="M522" s="9"/>
      <c r="O522" s="9"/>
      <c r="S522" s="7"/>
      <c r="T522" s="9"/>
      <c r="V522" s="11"/>
    </row>
    <row r="523" spans="5:22" x14ac:dyDescent="0.25">
      <c r="E523" s="7"/>
      <c r="G523" s="7"/>
      <c r="H523" s="9"/>
      <c r="I523" s="9"/>
      <c r="J523" s="9"/>
      <c r="K523" s="9"/>
      <c r="L523" s="9"/>
      <c r="M523" s="9"/>
      <c r="O523" s="9"/>
      <c r="S523" s="7"/>
      <c r="T523" s="9"/>
      <c r="V523" s="11"/>
    </row>
    <row r="524" spans="5:22" x14ac:dyDescent="0.25">
      <c r="E524" s="7"/>
      <c r="G524" s="7"/>
      <c r="H524" s="9"/>
      <c r="I524" s="9"/>
      <c r="J524" s="9"/>
      <c r="K524" s="9"/>
      <c r="L524" s="9"/>
      <c r="M524" s="9"/>
      <c r="O524" s="9"/>
      <c r="S524" s="7"/>
      <c r="T524" s="9"/>
      <c r="V524" s="11"/>
    </row>
    <row r="525" spans="5:22" x14ac:dyDescent="0.25">
      <c r="E525" s="7"/>
      <c r="G525" s="7"/>
      <c r="H525" s="9"/>
      <c r="I525" s="9"/>
      <c r="J525" s="9"/>
      <c r="K525" s="9"/>
      <c r="L525" s="9"/>
      <c r="M525" s="9"/>
      <c r="O525" s="9"/>
      <c r="S525" s="7"/>
      <c r="T525" s="9"/>
      <c r="V525" s="11"/>
    </row>
    <row r="526" spans="5:22" x14ac:dyDescent="0.25">
      <c r="E526" s="7"/>
      <c r="G526" s="7"/>
      <c r="H526" s="9"/>
      <c r="I526" s="9"/>
      <c r="J526" s="9"/>
      <c r="K526" s="9"/>
      <c r="L526" s="9"/>
      <c r="M526" s="9"/>
      <c r="O526" s="9"/>
      <c r="S526" s="7"/>
      <c r="T526" s="9"/>
      <c r="V526" s="11"/>
    </row>
    <row r="527" spans="5:22" x14ac:dyDescent="0.25">
      <c r="E527" s="7"/>
      <c r="G527" s="7"/>
      <c r="H527" s="9"/>
      <c r="I527" s="9"/>
      <c r="J527" s="9"/>
      <c r="K527" s="9"/>
      <c r="L527" s="9"/>
      <c r="M527" s="9"/>
      <c r="O527" s="9"/>
      <c r="S527" s="7"/>
      <c r="T527" s="9"/>
      <c r="V527" s="11"/>
    </row>
    <row r="528" spans="5:22" x14ac:dyDescent="0.25">
      <c r="E528" s="7"/>
      <c r="G528" s="7"/>
      <c r="H528" s="9"/>
      <c r="I528" s="9"/>
      <c r="J528" s="9"/>
      <c r="K528" s="9"/>
      <c r="L528" s="9"/>
      <c r="M528" s="9"/>
      <c r="O528" s="9"/>
      <c r="S528" s="7"/>
      <c r="T528" s="9"/>
      <c r="V528" s="11"/>
    </row>
    <row r="529" spans="5:22" x14ac:dyDescent="0.25">
      <c r="E529" s="7"/>
      <c r="G529" s="7"/>
      <c r="H529" s="9"/>
      <c r="I529" s="9"/>
      <c r="J529" s="9"/>
      <c r="K529" s="9"/>
      <c r="L529" s="9"/>
      <c r="M529" s="9"/>
      <c r="O529" s="9"/>
      <c r="S529" s="7"/>
      <c r="T529" s="9"/>
      <c r="V529" s="11"/>
    </row>
    <row r="530" spans="5:22" x14ac:dyDescent="0.25">
      <c r="E530" s="7"/>
      <c r="G530" s="7"/>
      <c r="H530" s="9"/>
      <c r="I530" s="9"/>
      <c r="J530" s="9"/>
      <c r="K530" s="9"/>
      <c r="L530" s="9"/>
      <c r="M530" s="9"/>
      <c r="O530" s="9"/>
      <c r="S530" s="7"/>
      <c r="T530" s="9"/>
      <c r="V530" s="11"/>
    </row>
    <row r="531" spans="5:22" x14ac:dyDescent="0.25">
      <c r="E531" s="7"/>
      <c r="G531" s="7"/>
      <c r="H531" s="9"/>
      <c r="I531" s="9"/>
      <c r="J531" s="9"/>
      <c r="K531" s="9"/>
      <c r="L531" s="9"/>
      <c r="M531" s="9"/>
      <c r="O531" s="9"/>
      <c r="S531" s="7"/>
      <c r="T531" s="9"/>
      <c r="V531" s="11"/>
    </row>
    <row r="532" spans="5:22" x14ac:dyDescent="0.25">
      <c r="E532" s="7"/>
      <c r="G532" s="7"/>
      <c r="H532" s="9"/>
      <c r="I532" s="9"/>
      <c r="J532" s="9"/>
      <c r="K532" s="9"/>
      <c r="L532" s="9"/>
      <c r="M532" s="9"/>
      <c r="O532" s="9"/>
      <c r="S532" s="7"/>
      <c r="T532" s="9"/>
      <c r="V532" s="11"/>
    </row>
    <row r="533" spans="5:22" x14ac:dyDescent="0.25">
      <c r="E533" s="7"/>
      <c r="G533" s="7"/>
      <c r="H533" s="9"/>
      <c r="I533" s="9"/>
      <c r="J533" s="9"/>
      <c r="K533" s="9"/>
      <c r="L533" s="9"/>
      <c r="M533" s="9"/>
      <c r="O533" s="9"/>
      <c r="S533" s="7"/>
      <c r="T533" s="9"/>
      <c r="V533" s="11"/>
    </row>
    <row r="534" spans="5:22" x14ac:dyDescent="0.25">
      <c r="E534" s="7"/>
      <c r="G534" s="7"/>
      <c r="H534" s="9"/>
      <c r="I534" s="9"/>
      <c r="J534" s="9"/>
      <c r="K534" s="9"/>
      <c r="L534" s="9"/>
      <c r="M534" s="9"/>
      <c r="O534" s="9"/>
      <c r="S534" s="7"/>
      <c r="T534" s="9"/>
      <c r="V534" s="11"/>
    </row>
    <row r="535" spans="5:22" x14ac:dyDescent="0.25">
      <c r="E535" s="7"/>
      <c r="G535" s="7"/>
      <c r="H535" s="9"/>
      <c r="I535" s="9"/>
      <c r="J535" s="9"/>
      <c r="K535" s="9"/>
      <c r="L535" s="9"/>
      <c r="M535" s="9"/>
      <c r="O535" s="9"/>
      <c r="S535" s="7"/>
      <c r="T535" s="9"/>
      <c r="V535" s="11"/>
    </row>
    <row r="536" spans="5:22" x14ac:dyDescent="0.25">
      <c r="E536" s="7"/>
      <c r="G536" s="7"/>
      <c r="H536" s="9"/>
      <c r="I536" s="9"/>
      <c r="J536" s="9"/>
      <c r="K536" s="9"/>
      <c r="L536" s="9"/>
      <c r="M536" s="9"/>
      <c r="O536" s="9"/>
      <c r="S536" s="7"/>
      <c r="T536" s="9"/>
      <c r="V536" s="11"/>
    </row>
    <row r="537" spans="5:22" x14ac:dyDescent="0.25">
      <c r="E537" s="7"/>
      <c r="G537" s="7"/>
      <c r="H537" s="9"/>
      <c r="I537" s="9"/>
      <c r="J537" s="9"/>
      <c r="K537" s="9"/>
      <c r="L537" s="9"/>
      <c r="M537" s="9"/>
      <c r="O537" s="9"/>
      <c r="S537" s="7"/>
      <c r="T537" s="9"/>
      <c r="V537" s="11"/>
    </row>
    <row r="538" spans="5:22" x14ac:dyDescent="0.25">
      <c r="E538" s="7"/>
      <c r="G538" s="7"/>
      <c r="H538" s="9"/>
      <c r="I538" s="9"/>
      <c r="J538" s="9"/>
      <c r="K538" s="9"/>
      <c r="L538" s="9"/>
      <c r="M538" s="9"/>
      <c r="O538" s="9"/>
      <c r="S538" s="7"/>
      <c r="T538" s="9"/>
      <c r="V538" s="11"/>
    </row>
    <row r="539" spans="5:22" x14ac:dyDescent="0.25">
      <c r="E539" s="7"/>
      <c r="G539" s="7"/>
      <c r="H539" s="9"/>
      <c r="I539" s="9"/>
      <c r="J539" s="9"/>
      <c r="K539" s="9"/>
      <c r="L539" s="9"/>
      <c r="M539" s="9"/>
      <c r="O539" s="9"/>
      <c r="S539" s="7"/>
      <c r="T539" s="9"/>
      <c r="V539" s="11"/>
    </row>
    <row r="540" spans="5:22" x14ac:dyDescent="0.25">
      <c r="E540" s="7"/>
      <c r="G540" s="7"/>
      <c r="H540" s="9"/>
      <c r="I540" s="9"/>
      <c r="J540" s="9"/>
      <c r="K540" s="9"/>
      <c r="L540" s="9"/>
      <c r="M540" s="9"/>
      <c r="O540" s="9"/>
      <c r="S540" s="7"/>
      <c r="T540" s="9"/>
      <c r="V540" s="11"/>
    </row>
    <row r="541" spans="5:22" x14ac:dyDescent="0.25">
      <c r="E541" s="7"/>
      <c r="G541" s="7"/>
      <c r="H541" s="9"/>
      <c r="I541" s="9"/>
      <c r="J541" s="9"/>
      <c r="K541" s="9"/>
      <c r="L541" s="9"/>
      <c r="M541" s="9"/>
      <c r="O541" s="9"/>
      <c r="S541" s="7"/>
      <c r="T541" s="9"/>
      <c r="V541" s="11"/>
    </row>
    <row r="542" spans="5:22" x14ac:dyDescent="0.25">
      <c r="E542" s="7"/>
      <c r="G542" s="7"/>
      <c r="H542" s="9"/>
      <c r="I542" s="9"/>
      <c r="J542" s="9"/>
      <c r="K542" s="9"/>
      <c r="L542" s="9"/>
      <c r="M542" s="9"/>
      <c r="O542" s="9"/>
      <c r="S542" s="7"/>
      <c r="T542" s="9"/>
      <c r="V542" s="11"/>
    </row>
    <row r="543" spans="5:22" x14ac:dyDescent="0.25">
      <c r="E543" s="7"/>
      <c r="G543" s="7"/>
      <c r="H543" s="9"/>
      <c r="I543" s="9"/>
      <c r="J543" s="9"/>
      <c r="K543" s="9"/>
      <c r="L543" s="9"/>
      <c r="M543" s="9"/>
      <c r="O543" s="9"/>
      <c r="S543" s="7"/>
      <c r="T543" s="9"/>
      <c r="V543" s="11"/>
    </row>
    <row r="544" spans="5:22" x14ac:dyDescent="0.25">
      <c r="E544" s="7"/>
      <c r="G544" s="7"/>
      <c r="H544" s="9"/>
      <c r="I544" s="9"/>
      <c r="J544" s="9"/>
      <c r="K544" s="9"/>
      <c r="L544" s="9"/>
      <c r="M544" s="9"/>
      <c r="O544" s="9"/>
      <c r="S544" s="7"/>
      <c r="T544" s="9"/>
      <c r="V544" s="11"/>
    </row>
    <row r="545" spans="5:22" x14ac:dyDescent="0.25">
      <c r="E545" s="7"/>
      <c r="G545" s="7"/>
      <c r="H545" s="9"/>
      <c r="I545" s="9"/>
      <c r="J545" s="9"/>
      <c r="K545" s="9"/>
      <c r="L545" s="9"/>
      <c r="M545" s="9"/>
      <c r="O545" s="9"/>
      <c r="S545" s="7"/>
      <c r="T545" s="9"/>
      <c r="V545" s="11"/>
    </row>
    <row r="546" spans="5:22" x14ac:dyDescent="0.25">
      <c r="E546" s="7"/>
      <c r="G546" s="7"/>
      <c r="H546" s="9"/>
      <c r="I546" s="9"/>
      <c r="J546" s="9"/>
      <c r="K546" s="9"/>
      <c r="L546" s="9"/>
      <c r="M546" s="9"/>
      <c r="O546" s="9"/>
      <c r="S546" s="7"/>
      <c r="T546" s="9"/>
      <c r="V546" s="11"/>
    </row>
    <row r="547" spans="5:22" x14ac:dyDescent="0.25">
      <c r="E547" s="7"/>
      <c r="G547" s="7"/>
      <c r="H547" s="9"/>
      <c r="I547" s="9"/>
      <c r="J547" s="9"/>
      <c r="K547" s="9"/>
      <c r="L547" s="9"/>
      <c r="M547" s="9"/>
      <c r="O547" s="9"/>
      <c r="S547" s="7"/>
      <c r="T547" s="9"/>
      <c r="V547" s="11"/>
    </row>
    <row r="548" spans="5:22" x14ac:dyDescent="0.25">
      <c r="E548" s="7"/>
      <c r="G548" s="7"/>
      <c r="H548" s="9"/>
      <c r="I548" s="9"/>
      <c r="J548" s="9"/>
      <c r="K548" s="9"/>
      <c r="L548" s="9"/>
      <c r="M548" s="9"/>
      <c r="O548" s="9"/>
      <c r="S548" s="7"/>
      <c r="T548" s="9"/>
      <c r="V548" s="11"/>
    </row>
    <row r="549" spans="5:22" x14ac:dyDescent="0.25">
      <c r="E549" s="7"/>
      <c r="G549" s="7"/>
      <c r="H549" s="9"/>
      <c r="I549" s="9"/>
      <c r="J549" s="9"/>
      <c r="K549" s="9"/>
      <c r="L549" s="9"/>
      <c r="M549" s="9"/>
      <c r="O549" s="9"/>
      <c r="S549" s="7"/>
      <c r="T549" s="9"/>
      <c r="V549" s="11"/>
    </row>
    <row r="550" spans="5:22" x14ac:dyDescent="0.25">
      <c r="E550" s="7"/>
      <c r="G550" s="7"/>
      <c r="H550" s="9"/>
      <c r="I550" s="9"/>
      <c r="J550" s="9"/>
      <c r="K550" s="9"/>
      <c r="L550" s="9"/>
      <c r="M550" s="9"/>
      <c r="O550" s="9"/>
      <c r="S550" s="7"/>
      <c r="T550" s="9"/>
      <c r="V550" s="11"/>
    </row>
    <row r="551" spans="5:22" x14ac:dyDescent="0.25">
      <c r="E551" s="7"/>
      <c r="G551" s="7"/>
      <c r="H551" s="9"/>
      <c r="I551" s="9"/>
      <c r="J551" s="9"/>
      <c r="K551" s="9"/>
      <c r="L551" s="9"/>
      <c r="M551" s="9"/>
      <c r="O551" s="9"/>
      <c r="S551" s="7"/>
      <c r="T551" s="9"/>
      <c r="V551" s="11"/>
    </row>
    <row r="552" spans="5:22" x14ac:dyDescent="0.25">
      <c r="E552" s="7"/>
      <c r="G552" s="7"/>
      <c r="H552" s="9"/>
      <c r="I552" s="9"/>
      <c r="J552" s="9"/>
      <c r="K552" s="9"/>
      <c r="L552" s="9"/>
      <c r="M552" s="9"/>
      <c r="O552" s="9"/>
      <c r="S552" s="7"/>
      <c r="T552" s="9"/>
      <c r="V552" s="11"/>
    </row>
    <row r="553" spans="5:22" x14ac:dyDescent="0.25">
      <c r="E553" s="7"/>
      <c r="G553" s="7"/>
      <c r="H553" s="9"/>
      <c r="I553" s="9"/>
      <c r="J553" s="9"/>
      <c r="K553" s="9"/>
      <c r="L553" s="9"/>
      <c r="M553" s="9"/>
      <c r="O553" s="9"/>
      <c r="S553" s="7"/>
      <c r="T553" s="9"/>
      <c r="V553" s="11"/>
    </row>
    <row r="554" spans="5:22" x14ac:dyDescent="0.25">
      <c r="E554" s="7"/>
      <c r="G554" s="7"/>
      <c r="H554" s="9"/>
      <c r="I554" s="9"/>
      <c r="J554" s="9"/>
      <c r="K554" s="9"/>
      <c r="L554" s="9"/>
      <c r="M554" s="9"/>
      <c r="O554" s="9"/>
      <c r="S554" s="7"/>
      <c r="T554" s="9"/>
      <c r="V554" s="11"/>
    </row>
    <row r="555" spans="5:22" x14ac:dyDescent="0.25">
      <c r="E555" s="7"/>
      <c r="G555" s="7"/>
      <c r="H555" s="9"/>
      <c r="I555" s="9"/>
      <c r="J555" s="9"/>
      <c r="K555" s="9"/>
      <c r="L555" s="9"/>
      <c r="M555" s="9"/>
      <c r="O555" s="9"/>
      <c r="S555" s="7"/>
      <c r="T555" s="9"/>
      <c r="V555" s="11"/>
    </row>
    <row r="556" spans="5:22" x14ac:dyDescent="0.25">
      <c r="E556" s="7"/>
      <c r="G556" s="7"/>
      <c r="H556" s="9"/>
      <c r="I556" s="9"/>
      <c r="J556" s="9"/>
      <c r="K556" s="9"/>
      <c r="L556" s="9"/>
      <c r="M556" s="9"/>
      <c r="O556" s="9"/>
      <c r="S556" s="7"/>
      <c r="T556" s="9"/>
      <c r="V556" s="11"/>
    </row>
    <row r="557" spans="5:22" x14ac:dyDescent="0.25">
      <c r="E557" s="7"/>
      <c r="G557" s="7"/>
      <c r="H557" s="9"/>
      <c r="I557" s="9"/>
      <c r="J557" s="9"/>
      <c r="K557" s="9"/>
      <c r="L557" s="9"/>
      <c r="M557" s="9"/>
      <c r="O557" s="9"/>
      <c r="S557" s="7"/>
      <c r="T557" s="9"/>
      <c r="V557" s="11"/>
    </row>
    <row r="558" spans="5:22" x14ac:dyDescent="0.25">
      <c r="E558" s="7"/>
      <c r="G558" s="7"/>
      <c r="H558" s="9"/>
      <c r="I558" s="9"/>
      <c r="J558" s="9"/>
      <c r="K558" s="9"/>
      <c r="L558" s="9"/>
      <c r="M558" s="9"/>
      <c r="O558" s="9"/>
      <c r="S558" s="7"/>
      <c r="T558" s="9"/>
      <c r="V558" s="11"/>
    </row>
    <row r="559" spans="5:22" x14ac:dyDescent="0.25">
      <c r="E559" s="7"/>
      <c r="G559" s="7"/>
      <c r="H559" s="9"/>
      <c r="I559" s="9"/>
      <c r="J559" s="9"/>
      <c r="K559" s="9"/>
      <c r="L559" s="9"/>
      <c r="M559" s="9"/>
      <c r="O559" s="9"/>
      <c r="S559" s="7"/>
      <c r="T559" s="9"/>
      <c r="V559" s="11"/>
    </row>
    <row r="560" spans="5:22" x14ac:dyDescent="0.25">
      <c r="E560" s="7"/>
      <c r="G560" s="7"/>
      <c r="H560" s="9"/>
      <c r="I560" s="9"/>
      <c r="J560" s="9"/>
      <c r="K560" s="9"/>
      <c r="L560" s="9"/>
      <c r="M560" s="9"/>
      <c r="O560" s="9"/>
      <c r="S560" s="7"/>
      <c r="T560" s="9"/>
      <c r="V560" s="11"/>
    </row>
    <row r="561" spans="5:22" x14ac:dyDescent="0.25">
      <c r="E561" s="7"/>
      <c r="G561" s="7"/>
      <c r="H561" s="9"/>
      <c r="I561" s="9"/>
      <c r="J561" s="9"/>
      <c r="K561" s="9"/>
      <c r="L561" s="9"/>
      <c r="M561" s="9"/>
      <c r="O561" s="9"/>
      <c r="S561" s="7"/>
      <c r="T561" s="9"/>
      <c r="V561" s="11"/>
    </row>
    <row r="562" spans="5:22" x14ac:dyDescent="0.25">
      <c r="E562" s="7"/>
      <c r="G562" s="7"/>
      <c r="H562" s="9"/>
      <c r="I562" s="9"/>
      <c r="J562" s="9"/>
      <c r="K562" s="9"/>
      <c r="L562" s="9"/>
      <c r="M562" s="9"/>
      <c r="O562" s="9"/>
      <c r="S562" s="7"/>
      <c r="T562" s="9"/>
      <c r="V562" s="11"/>
    </row>
    <row r="563" spans="5:22" x14ac:dyDescent="0.25">
      <c r="E563" s="7"/>
      <c r="G563" s="7"/>
      <c r="H563" s="9"/>
      <c r="I563" s="9"/>
      <c r="J563" s="9"/>
      <c r="K563" s="9"/>
      <c r="L563" s="9"/>
      <c r="M563" s="9"/>
      <c r="O563" s="9"/>
      <c r="S563" s="7"/>
      <c r="T563" s="9"/>
      <c r="V563" s="11"/>
    </row>
    <row r="564" spans="5:22" x14ac:dyDescent="0.25">
      <c r="E564" s="7"/>
      <c r="G564" s="7"/>
      <c r="H564" s="9"/>
      <c r="I564" s="9"/>
      <c r="J564" s="9"/>
      <c r="K564" s="9"/>
      <c r="L564" s="9"/>
      <c r="M564" s="9"/>
      <c r="O564" s="9"/>
      <c r="S564" s="7"/>
      <c r="T564" s="9"/>
      <c r="V564" s="11"/>
    </row>
    <row r="565" spans="5:22" x14ac:dyDescent="0.25">
      <c r="E565" s="7"/>
      <c r="G565" s="7"/>
      <c r="H565" s="9"/>
      <c r="I565" s="9"/>
      <c r="J565" s="9"/>
      <c r="K565" s="9"/>
      <c r="L565" s="9"/>
      <c r="M565" s="9"/>
      <c r="O565" s="9"/>
      <c r="S565" s="7"/>
      <c r="T565" s="9"/>
      <c r="V565" s="11"/>
    </row>
    <row r="566" spans="5:22" x14ac:dyDescent="0.25">
      <c r="E566" s="7"/>
      <c r="G566" s="7"/>
      <c r="H566" s="9"/>
      <c r="I566" s="9"/>
      <c r="J566" s="9"/>
      <c r="K566" s="9"/>
      <c r="L566" s="9"/>
      <c r="M566" s="9"/>
      <c r="O566" s="9"/>
      <c r="S566" s="7"/>
      <c r="T566" s="9"/>
      <c r="V566" s="11"/>
    </row>
    <row r="567" spans="5:22" x14ac:dyDescent="0.25">
      <c r="E567" s="7"/>
      <c r="G567" s="7"/>
      <c r="H567" s="9"/>
      <c r="I567" s="9"/>
      <c r="J567" s="9"/>
      <c r="K567" s="9"/>
      <c r="L567" s="9"/>
      <c r="M567" s="9"/>
      <c r="O567" s="9"/>
      <c r="S567" s="7"/>
      <c r="T567" s="9"/>
      <c r="V567" s="11"/>
    </row>
    <row r="568" spans="5:22" x14ac:dyDescent="0.25">
      <c r="E568" s="7"/>
      <c r="G568" s="7"/>
      <c r="H568" s="9"/>
      <c r="I568" s="9"/>
      <c r="J568" s="9"/>
      <c r="K568" s="9"/>
      <c r="L568" s="9"/>
      <c r="M568" s="9"/>
      <c r="O568" s="9"/>
      <c r="S568" s="7"/>
      <c r="T568" s="9"/>
      <c r="V568" s="11"/>
    </row>
    <row r="569" spans="5:22" x14ac:dyDescent="0.25">
      <c r="E569" s="7"/>
      <c r="G569" s="7"/>
      <c r="H569" s="9"/>
      <c r="I569" s="9"/>
      <c r="J569" s="9"/>
      <c r="K569" s="9"/>
      <c r="L569" s="9"/>
      <c r="M569" s="9"/>
      <c r="O569" s="9"/>
      <c r="S569" s="7"/>
      <c r="T569" s="9"/>
      <c r="V569" s="11"/>
    </row>
    <row r="570" spans="5:22" x14ac:dyDescent="0.25">
      <c r="E570" s="7"/>
      <c r="G570" s="7"/>
      <c r="H570" s="9"/>
      <c r="I570" s="9"/>
      <c r="J570" s="9"/>
      <c r="K570" s="9"/>
      <c r="L570" s="9"/>
      <c r="M570" s="9"/>
      <c r="O570" s="9"/>
      <c r="S570" s="7"/>
      <c r="T570" s="9"/>
      <c r="V570" s="11"/>
    </row>
    <row r="571" spans="5:22" x14ac:dyDescent="0.25">
      <c r="E571" s="7"/>
      <c r="G571" s="7"/>
      <c r="H571" s="9"/>
      <c r="I571" s="9"/>
      <c r="J571" s="9"/>
      <c r="K571" s="9"/>
      <c r="L571" s="9"/>
      <c r="M571" s="9"/>
      <c r="O571" s="9"/>
      <c r="S571" s="7"/>
      <c r="T571" s="9"/>
      <c r="V571" s="11"/>
    </row>
    <row r="572" spans="5:22" x14ac:dyDescent="0.25">
      <c r="E572" s="7"/>
      <c r="G572" s="7"/>
      <c r="H572" s="9"/>
      <c r="I572" s="9"/>
      <c r="J572" s="9"/>
      <c r="K572" s="9"/>
      <c r="L572" s="9"/>
      <c r="M572" s="9"/>
      <c r="O572" s="9"/>
      <c r="S572" s="7"/>
      <c r="T572" s="9"/>
      <c r="V572" s="11"/>
    </row>
    <row r="573" spans="5:22" x14ac:dyDescent="0.25">
      <c r="E573" s="7"/>
      <c r="G573" s="7"/>
      <c r="H573" s="9"/>
      <c r="I573" s="9"/>
      <c r="J573" s="9"/>
      <c r="K573" s="9"/>
      <c r="L573" s="9"/>
      <c r="M573" s="9"/>
      <c r="O573" s="9"/>
      <c r="S573" s="7"/>
      <c r="T573" s="9"/>
      <c r="V573" s="11"/>
    </row>
    <row r="574" spans="5:22" x14ac:dyDescent="0.25">
      <c r="E574" s="7"/>
      <c r="G574" s="7"/>
      <c r="H574" s="9"/>
      <c r="I574" s="9"/>
      <c r="J574" s="9"/>
      <c r="K574" s="9"/>
      <c r="L574" s="9"/>
      <c r="M574" s="9"/>
      <c r="O574" s="9"/>
      <c r="S574" s="7"/>
      <c r="T574" s="9"/>
      <c r="V574" s="11"/>
    </row>
    <row r="575" spans="5:22" x14ac:dyDescent="0.25">
      <c r="E575" s="7"/>
      <c r="G575" s="7"/>
      <c r="H575" s="9"/>
      <c r="I575" s="9"/>
      <c r="J575" s="9"/>
      <c r="K575" s="9"/>
      <c r="L575" s="9"/>
      <c r="M575" s="9"/>
      <c r="O575" s="9"/>
      <c r="S575" s="7"/>
      <c r="T575" s="9"/>
      <c r="V575" s="11"/>
    </row>
    <row r="576" spans="5:22" x14ac:dyDescent="0.25">
      <c r="E576" s="7"/>
      <c r="G576" s="7"/>
      <c r="H576" s="9"/>
      <c r="I576" s="9"/>
      <c r="J576" s="9"/>
      <c r="K576" s="9"/>
      <c r="L576" s="9"/>
      <c r="M576" s="9"/>
      <c r="O576" s="9"/>
      <c r="S576" s="7"/>
      <c r="T576" s="9"/>
      <c r="V576" s="11"/>
    </row>
    <row r="577" spans="5:22" x14ac:dyDescent="0.25">
      <c r="E577" s="7"/>
      <c r="G577" s="7"/>
      <c r="H577" s="9"/>
      <c r="I577" s="9"/>
      <c r="J577" s="9"/>
      <c r="K577" s="9"/>
      <c r="L577" s="9"/>
      <c r="M577" s="9"/>
      <c r="O577" s="9"/>
      <c r="S577" s="7"/>
      <c r="T577" s="9"/>
      <c r="V577" s="11"/>
    </row>
    <row r="578" spans="5:22" x14ac:dyDescent="0.25">
      <c r="E578" s="7"/>
      <c r="G578" s="7"/>
      <c r="H578" s="9"/>
      <c r="I578" s="9"/>
      <c r="J578" s="9"/>
      <c r="K578" s="9"/>
      <c r="L578" s="9"/>
      <c r="M578" s="9"/>
      <c r="O578" s="9"/>
      <c r="S578" s="7"/>
      <c r="T578" s="9"/>
      <c r="V578" s="11"/>
    </row>
    <row r="579" spans="5:22" x14ac:dyDescent="0.25">
      <c r="E579" s="7"/>
      <c r="G579" s="7"/>
      <c r="H579" s="9"/>
      <c r="I579" s="9"/>
      <c r="J579" s="9"/>
      <c r="K579" s="9"/>
      <c r="L579" s="9"/>
      <c r="M579" s="9"/>
      <c r="O579" s="9"/>
      <c r="S579" s="7"/>
      <c r="T579" s="9"/>
      <c r="V579" s="11"/>
    </row>
    <row r="580" spans="5:22" x14ac:dyDescent="0.25">
      <c r="E580" s="7"/>
      <c r="G580" s="7"/>
      <c r="H580" s="9"/>
      <c r="I580" s="9"/>
      <c r="J580" s="9"/>
      <c r="K580" s="9"/>
      <c r="L580" s="9"/>
      <c r="M580" s="9"/>
      <c r="O580" s="9"/>
      <c r="S580" s="7"/>
      <c r="T580" s="9"/>
      <c r="V580" s="11"/>
    </row>
    <row r="581" spans="5:22" x14ac:dyDescent="0.25">
      <c r="E581" s="7"/>
      <c r="G581" s="7"/>
      <c r="H581" s="9"/>
      <c r="I581" s="9"/>
      <c r="J581" s="9"/>
      <c r="K581" s="9"/>
      <c r="L581" s="9"/>
      <c r="M581" s="9"/>
      <c r="O581" s="9"/>
      <c r="S581" s="7"/>
      <c r="T581" s="9"/>
      <c r="V581" s="11"/>
    </row>
    <row r="582" spans="5:22" x14ac:dyDescent="0.25">
      <c r="E582" s="7"/>
      <c r="G582" s="7"/>
      <c r="H582" s="9"/>
      <c r="I582" s="9"/>
      <c r="J582" s="9"/>
      <c r="K582" s="9"/>
      <c r="L582" s="9"/>
      <c r="M582" s="9"/>
      <c r="O582" s="9"/>
      <c r="S582" s="7"/>
      <c r="T582" s="9"/>
      <c r="V582" s="11"/>
    </row>
    <row r="583" spans="5:22" x14ac:dyDescent="0.25">
      <c r="E583" s="7"/>
      <c r="G583" s="7"/>
      <c r="H583" s="9"/>
      <c r="I583" s="9"/>
      <c r="J583" s="9"/>
      <c r="K583" s="9"/>
      <c r="L583" s="9"/>
      <c r="M583" s="9"/>
      <c r="O583" s="9"/>
      <c r="S583" s="7"/>
      <c r="T583" s="9"/>
      <c r="V583" s="11"/>
    </row>
    <row r="584" spans="5:22" x14ac:dyDescent="0.25">
      <c r="E584" s="7"/>
      <c r="G584" s="7"/>
      <c r="H584" s="9"/>
      <c r="I584" s="9"/>
      <c r="J584" s="9"/>
      <c r="K584" s="9"/>
      <c r="L584" s="9"/>
      <c r="M584" s="9"/>
      <c r="O584" s="9"/>
      <c r="S584" s="7"/>
      <c r="T584" s="9"/>
      <c r="V584" s="11"/>
    </row>
    <row r="585" spans="5:22" x14ac:dyDescent="0.25">
      <c r="E585" s="7"/>
      <c r="G585" s="7"/>
      <c r="H585" s="9"/>
      <c r="I585" s="9"/>
      <c r="J585" s="9"/>
      <c r="K585" s="9"/>
      <c r="L585" s="9"/>
      <c r="M585" s="9"/>
      <c r="O585" s="9"/>
      <c r="S585" s="7"/>
      <c r="T585" s="9"/>
      <c r="V585" s="11"/>
    </row>
    <row r="586" spans="5:22" x14ac:dyDescent="0.25">
      <c r="E586" s="7"/>
      <c r="G586" s="7"/>
      <c r="H586" s="9"/>
      <c r="I586" s="9"/>
      <c r="J586" s="9"/>
      <c r="K586" s="9"/>
      <c r="L586" s="9"/>
      <c r="M586" s="9"/>
      <c r="O586" s="9"/>
      <c r="S586" s="7"/>
      <c r="T586" s="9"/>
      <c r="V586" s="11"/>
    </row>
    <row r="587" spans="5:22" x14ac:dyDescent="0.25">
      <c r="E587" s="7"/>
      <c r="G587" s="7"/>
      <c r="H587" s="9"/>
      <c r="I587" s="9"/>
      <c r="J587" s="9"/>
      <c r="K587" s="9"/>
      <c r="L587" s="9"/>
      <c r="M587" s="9"/>
      <c r="O587" s="9"/>
      <c r="S587" s="7"/>
      <c r="T587" s="9"/>
      <c r="V587" s="11"/>
    </row>
    <row r="588" spans="5:22" x14ac:dyDescent="0.25">
      <c r="E588" s="7"/>
      <c r="G588" s="7"/>
      <c r="H588" s="9"/>
      <c r="I588" s="9"/>
      <c r="J588" s="9"/>
      <c r="K588" s="9"/>
      <c r="L588" s="9"/>
      <c r="M588" s="9"/>
      <c r="O588" s="9"/>
      <c r="S588" s="7"/>
      <c r="T588" s="9"/>
      <c r="V588" s="11"/>
    </row>
    <row r="589" spans="5:22" x14ac:dyDescent="0.25">
      <c r="E589" s="7"/>
      <c r="G589" s="7"/>
      <c r="H589" s="9"/>
      <c r="I589" s="9"/>
      <c r="J589" s="9"/>
      <c r="K589" s="9"/>
      <c r="L589" s="9"/>
      <c r="M589" s="9"/>
      <c r="O589" s="9"/>
      <c r="S589" s="7"/>
      <c r="T589" s="9"/>
      <c r="V589" s="11"/>
    </row>
    <row r="590" spans="5:22" x14ac:dyDescent="0.25">
      <c r="E590" s="7"/>
      <c r="G590" s="7"/>
      <c r="H590" s="9"/>
      <c r="I590" s="9"/>
      <c r="J590" s="9"/>
      <c r="K590" s="9"/>
      <c r="L590" s="9"/>
      <c r="M590" s="9"/>
      <c r="O590" s="9"/>
      <c r="S590" s="7"/>
      <c r="T590" s="9"/>
      <c r="V590" s="11"/>
    </row>
    <row r="591" spans="5:22" x14ac:dyDescent="0.25">
      <c r="E591" s="7"/>
      <c r="G591" s="7"/>
      <c r="H591" s="9"/>
      <c r="I591" s="9"/>
      <c r="J591" s="9"/>
      <c r="K591" s="9"/>
      <c r="L591" s="9"/>
      <c r="M591" s="9"/>
      <c r="O591" s="9"/>
      <c r="S591" s="7"/>
      <c r="T591" s="9"/>
      <c r="V591" s="11"/>
    </row>
    <row r="592" spans="5:22" x14ac:dyDescent="0.25">
      <c r="E592" s="7"/>
      <c r="G592" s="7"/>
      <c r="H592" s="9"/>
      <c r="I592" s="9"/>
      <c r="J592" s="9"/>
      <c r="K592" s="9"/>
      <c r="L592" s="9"/>
      <c r="M592" s="9"/>
      <c r="O592" s="9"/>
      <c r="S592" s="7"/>
      <c r="T592" s="9"/>
      <c r="V592" s="11"/>
    </row>
    <row r="593" spans="5:22" x14ac:dyDescent="0.25">
      <c r="E593" s="7"/>
      <c r="G593" s="7"/>
      <c r="H593" s="9"/>
      <c r="I593" s="9"/>
      <c r="J593" s="9"/>
      <c r="K593" s="9"/>
      <c r="L593" s="9"/>
      <c r="M593" s="9"/>
      <c r="O593" s="9"/>
      <c r="S593" s="7"/>
      <c r="T593" s="9"/>
      <c r="V593" s="11"/>
    </row>
    <row r="594" spans="5:22" x14ac:dyDescent="0.25">
      <c r="E594" s="7"/>
      <c r="G594" s="7"/>
      <c r="H594" s="9"/>
      <c r="I594" s="9"/>
      <c r="J594" s="9"/>
      <c r="K594" s="9"/>
      <c r="L594" s="9"/>
      <c r="M594" s="9"/>
      <c r="O594" s="9"/>
      <c r="S594" s="7"/>
      <c r="T594" s="9"/>
      <c r="V594" s="11"/>
    </row>
    <row r="595" spans="5:22" x14ac:dyDescent="0.25">
      <c r="E595" s="7"/>
      <c r="G595" s="7"/>
      <c r="H595" s="9"/>
      <c r="I595" s="9"/>
      <c r="J595" s="9"/>
      <c r="K595" s="9"/>
      <c r="L595" s="9"/>
      <c r="M595" s="9"/>
      <c r="O595" s="9"/>
      <c r="S595" s="7"/>
      <c r="T595" s="9"/>
      <c r="V595" s="11"/>
    </row>
    <row r="596" spans="5:22" x14ac:dyDescent="0.25">
      <c r="E596" s="7"/>
      <c r="G596" s="7"/>
      <c r="H596" s="9"/>
      <c r="I596" s="9"/>
      <c r="J596" s="9"/>
      <c r="K596" s="9"/>
      <c r="L596" s="9"/>
      <c r="M596" s="9"/>
      <c r="O596" s="9"/>
      <c r="S596" s="7"/>
      <c r="T596" s="9"/>
      <c r="V596" s="11"/>
    </row>
    <row r="597" spans="5:22" x14ac:dyDescent="0.25">
      <c r="E597" s="7"/>
      <c r="G597" s="7"/>
      <c r="H597" s="9"/>
      <c r="I597" s="9"/>
      <c r="J597" s="9"/>
      <c r="K597" s="9"/>
      <c r="L597" s="9"/>
      <c r="M597" s="9"/>
      <c r="O597" s="9"/>
      <c r="S597" s="7"/>
      <c r="T597" s="9"/>
      <c r="V597" s="11"/>
    </row>
    <row r="598" spans="5:22" x14ac:dyDescent="0.25">
      <c r="E598" s="7"/>
      <c r="G598" s="7"/>
      <c r="H598" s="9"/>
      <c r="I598" s="9"/>
      <c r="J598" s="9"/>
      <c r="K598" s="9"/>
      <c r="L598" s="9"/>
      <c r="M598" s="9"/>
      <c r="O598" s="9"/>
      <c r="S598" s="7"/>
      <c r="T598" s="9"/>
      <c r="V598" s="11"/>
    </row>
    <row r="599" spans="5:22" x14ac:dyDescent="0.25">
      <c r="E599" s="7"/>
      <c r="G599" s="7"/>
      <c r="H599" s="9"/>
      <c r="I599" s="9"/>
      <c r="J599" s="9"/>
      <c r="K599" s="9"/>
      <c r="L599" s="9"/>
      <c r="M599" s="9"/>
      <c r="O599" s="9"/>
      <c r="S599" s="7"/>
      <c r="T599" s="9"/>
      <c r="V599" s="11"/>
    </row>
    <row r="600" spans="5:22" x14ac:dyDescent="0.25">
      <c r="E600" s="7"/>
      <c r="G600" s="7"/>
      <c r="H600" s="9"/>
      <c r="I600" s="9"/>
      <c r="J600" s="9"/>
      <c r="K600" s="9"/>
      <c r="L600" s="9"/>
      <c r="M600" s="9"/>
      <c r="O600" s="9"/>
      <c r="S600" s="7"/>
      <c r="T600" s="9"/>
      <c r="V600" s="11"/>
    </row>
    <row r="601" spans="5:22" x14ac:dyDescent="0.25">
      <c r="E601" s="7"/>
      <c r="G601" s="7"/>
      <c r="H601" s="9"/>
      <c r="I601" s="9"/>
      <c r="J601" s="9"/>
      <c r="K601" s="9"/>
      <c r="L601" s="9"/>
      <c r="M601" s="9"/>
      <c r="O601" s="9"/>
      <c r="S601" s="7"/>
      <c r="T601" s="9"/>
      <c r="V601" s="11"/>
    </row>
    <row r="602" spans="5:22" x14ac:dyDescent="0.25">
      <c r="E602" s="7"/>
      <c r="G602" s="7"/>
      <c r="H602" s="9"/>
      <c r="I602" s="9"/>
      <c r="J602" s="9"/>
      <c r="K602" s="9"/>
      <c r="L602" s="9"/>
      <c r="M602" s="9"/>
      <c r="O602" s="9"/>
      <c r="S602" s="7"/>
      <c r="T602" s="9"/>
      <c r="V602" s="11"/>
    </row>
    <row r="603" spans="5:22" x14ac:dyDescent="0.25">
      <c r="E603" s="7"/>
      <c r="G603" s="7"/>
      <c r="H603" s="9"/>
      <c r="I603" s="9"/>
      <c r="J603" s="9"/>
      <c r="K603" s="9"/>
      <c r="L603" s="9"/>
      <c r="M603" s="9"/>
      <c r="O603" s="9"/>
      <c r="S603" s="7"/>
      <c r="T603" s="9"/>
      <c r="V603" s="11"/>
    </row>
    <row r="604" spans="5:22" x14ac:dyDescent="0.25">
      <c r="E604" s="7"/>
      <c r="G604" s="7"/>
      <c r="H604" s="9"/>
      <c r="I604" s="9"/>
      <c r="J604" s="9"/>
      <c r="K604" s="9"/>
      <c r="L604" s="9"/>
      <c r="M604" s="9"/>
      <c r="O604" s="9"/>
      <c r="S604" s="7"/>
      <c r="T604" s="9"/>
      <c r="V604" s="11"/>
    </row>
    <row r="605" spans="5:22" x14ac:dyDescent="0.25">
      <c r="E605" s="7"/>
      <c r="G605" s="7"/>
      <c r="H605" s="9"/>
      <c r="I605" s="9"/>
      <c r="J605" s="9"/>
      <c r="K605" s="9"/>
      <c r="L605" s="9"/>
      <c r="M605" s="9"/>
      <c r="O605" s="9"/>
      <c r="S605" s="7"/>
      <c r="T605" s="9"/>
      <c r="V605" s="11"/>
    </row>
    <row r="606" spans="5:22" x14ac:dyDescent="0.25">
      <c r="E606" s="7"/>
      <c r="G606" s="7"/>
      <c r="H606" s="9"/>
      <c r="I606" s="9"/>
      <c r="J606" s="9"/>
      <c r="K606" s="9"/>
      <c r="L606" s="9"/>
      <c r="M606" s="9"/>
      <c r="O606" s="9"/>
      <c r="S606" s="7"/>
      <c r="T606" s="9"/>
      <c r="V606" s="11"/>
    </row>
    <row r="607" spans="5:22" x14ac:dyDescent="0.25">
      <c r="E607" s="7"/>
      <c r="G607" s="7"/>
      <c r="H607" s="9"/>
      <c r="I607" s="9"/>
      <c r="J607" s="9"/>
      <c r="K607" s="9"/>
      <c r="L607" s="9"/>
      <c r="M607" s="9"/>
      <c r="O607" s="9"/>
      <c r="S607" s="7"/>
      <c r="T607" s="9"/>
      <c r="V607" s="11"/>
    </row>
    <row r="608" spans="5:22" x14ac:dyDescent="0.25">
      <c r="E608" s="7"/>
      <c r="G608" s="7"/>
      <c r="H608" s="9"/>
      <c r="I608" s="9"/>
      <c r="J608" s="9"/>
      <c r="K608" s="9"/>
      <c r="L608" s="9"/>
      <c r="M608" s="9"/>
      <c r="O608" s="9"/>
      <c r="S608" s="7"/>
      <c r="T608" s="9"/>
      <c r="V608" s="11"/>
    </row>
    <row r="609" spans="5:22" x14ac:dyDescent="0.25">
      <c r="E609" s="7"/>
      <c r="G609" s="7"/>
      <c r="H609" s="9"/>
      <c r="I609" s="9"/>
      <c r="J609" s="9"/>
      <c r="K609" s="9"/>
      <c r="L609" s="9"/>
      <c r="M609" s="9"/>
      <c r="O609" s="9"/>
      <c r="S609" s="7"/>
      <c r="T609" s="9"/>
      <c r="V609" s="11"/>
    </row>
    <row r="610" spans="5:22" x14ac:dyDescent="0.25">
      <c r="E610" s="7"/>
      <c r="G610" s="7"/>
      <c r="H610" s="9"/>
      <c r="I610" s="9"/>
      <c r="J610" s="9"/>
      <c r="K610" s="9"/>
      <c r="L610" s="9"/>
      <c r="M610" s="9"/>
      <c r="O610" s="9"/>
      <c r="S610" s="7"/>
      <c r="T610" s="9"/>
      <c r="V610" s="11"/>
    </row>
    <row r="611" spans="5:22" x14ac:dyDescent="0.25">
      <c r="E611" s="7"/>
      <c r="G611" s="7"/>
      <c r="H611" s="9"/>
      <c r="I611" s="9"/>
      <c r="J611" s="9"/>
      <c r="K611" s="9"/>
      <c r="L611" s="9"/>
      <c r="M611" s="9"/>
      <c r="O611" s="9"/>
      <c r="S611" s="7"/>
      <c r="T611" s="9"/>
      <c r="V611" s="11"/>
    </row>
    <row r="612" spans="5:22" x14ac:dyDescent="0.25">
      <c r="E612" s="7"/>
      <c r="G612" s="7"/>
      <c r="H612" s="9"/>
      <c r="I612" s="9"/>
      <c r="J612" s="9"/>
      <c r="K612" s="9"/>
      <c r="L612" s="9"/>
      <c r="M612" s="9"/>
      <c r="O612" s="9"/>
      <c r="S612" s="7"/>
      <c r="T612" s="9"/>
      <c r="V612" s="11"/>
    </row>
    <row r="613" spans="5:22" x14ac:dyDescent="0.25">
      <c r="E613" s="7"/>
      <c r="G613" s="7"/>
      <c r="H613" s="9"/>
      <c r="I613" s="9"/>
      <c r="J613" s="9"/>
      <c r="K613" s="9"/>
      <c r="L613" s="9"/>
      <c r="M613" s="9"/>
      <c r="O613" s="9"/>
      <c r="S613" s="7"/>
      <c r="T613" s="9"/>
      <c r="V613" s="11"/>
    </row>
    <row r="614" spans="5:22" x14ac:dyDescent="0.25">
      <c r="E614" s="7"/>
      <c r="G614" s="7"/>
      <c r="H614" s="9"/>
      <c r="I614" s="9"/>
      <c r="J614" s="9"/>
      <c r="K614" s="9"/>
      <c r="L614" s="9"/>
      <c r="M614" s="9"/>
      <c r="O614" s="9"/>
      <c r="S614" s="7"/>
      <c r="T614" s="9"/>
      <c r="V614" s="11"/>
    </row>
    <row r="615" spans="5:22" x14ac:dyDescent="0.25">
      <c r="E615" s="7"/>
      <c r="G615" s="7"/>
      <c r="H615" s="9"/>
      <c r="I615" s="9"/>
      <c r="J615" s="9"/>
      <c r="K615" s="9"/>
      <c r="L615" s="9"/>
      <c r="M615" s="9"/>
      <c r="O615" s="9"/>
      <c r="S615" s="7"/>
      <c r="T615" s="9"/>
      <c r="V615" s="11"/>
    </row>
    <row r="616" spans="5:22" x14ac:dyDescent="0.25">
      <c r="E616" s="7"/>
      <c r="G616" s="7"/>
      <c r="H616" s="9"/>
      <c r="I616" s="9"/>
      <c r="J616" s="9"/>
      <c r="K616" s="9"/>
      <c r="L616" s="9"/>
      <c r="M616" s="9"/>
      <c r="O616" s="9"/>
      <c r="S616" s="7"/>
      <c r="T616" s="9"/>
      <c r="V616" s="11"/>
    </row>
    <row r="617" spans="5:22" x14ac:dyDescent="0.25">
      <c r="E617" s="7"/>
      <c r="G617" s="7"/>
      <c r="H617" s="9"/>
      <c r="I617" s="9"/>
      <c r="J617" s="9"/>
      <c r="K617" s="9"/>
      <c r="L617" s="9"/>
      <c r="M617" s="9"/>
      <c r="O617" s="9"/>
      <c r="S617" s="7"/>
      <c r="T617" s="9"/>
      <c r="V617" s="11"/>
    </row>
    <row r="618" spans="5:22" x14ac:dyDescent="0.25">
      <c r="E618" s="7"/>
      <c r="G618" s="7"/>
      <c r="H618" s="9"/>
      <c r="I618" s="9"/>
      <c r="J618" s="9"/>
      <c r="K618" s="9"/>
      <c r="L618" s="9"/>
      <c r="M618" s="9"/>
      <c r="O618" s="9"/>
      <c r="S618" s="7"/>
      <c r="T618" s="9"/>
      <c r="V618" s="11"/>
    </row>
    <row r="619" spans="5:22" x14ac:dyDescent="0.25">
      <c r="E619" s="7"/>
      <c r="G619" s="7"/>
      <c r="H619" s="9"/>
      <c r="I619" s="9"/>
      <c r="J619" s="9"/>
      <c r="K619" s="9"/>
      <c r="L619" s="9"/>
      <c r="M619" s="9"/>
      <c r="O619" s="9"/>
      <c r="S619" s="7"/>
      <c r="T619" s="9"/>
      <c r="V619" s="11"/>
    </row>
    <row r="620" spans="5:22" x14ac:dyDescent="0.25">
      <c r="E620" s="7"/>
      <c r="G620" s="7"/>
      <c r="H620" s="9"/>
      <c r="I620" s="9"/>
      <c r="J620" s="9"/>
      <c r="K620" s="9"/>
      <c r="L620" s="9"/>
      <c r="M620" s="9"/>
      <c r="O620" s="9"/>
      <c r="S620" s="7"/>
      <c r="T620" s="9"/>
      <c r="V620" s="11"/>
    </row>
    <row r="621" spans="5:22" x14ac:dyDescent="0.25">
      <c r="E621" s="7"/>
      <c r="G621" s="7"/>
      <c r="H621" s="9"/>
      <c r="I621" s="9"/>
      <c r="J621" s="9"/>
      <c r="K621" s="9"/>
      <c r="L621" s="9"/>
      <c r="M621" s="9"/>
      <c r="O621" s="9"/>
      <c r="S621" s="7"/>
      <c r="T621" s="9"/>
      <c r="V621" s="11"/>
    </row>
    <row r="622" spans="5:22" x14ac:dyDescent="0.25">
      <c r="E622" s="7"/>
      <c r="G622" s="7"/>
      <c r="H622" s="9"/>
      <c r="I622" s="9"/>
      <c r="J622" s="9"/>
      <c r="K622" s="9"/>
      <c r="L622" s="9"/>
      <c r="M622" s="9"/>
      <c r="O622" s="9"/>
      <c r="S622" s="7"/>
      <c r="T622" s="9"/>
      <c r="V622" s="11"/>
    </row>
    <row r="623" spans="5:22" x14ac:dyDescent="0.25">
      <c r="E623" s="7"/>
      <c r="G623" s="7"/>
      <c r="H623" s="9"/>
      <c r="I623" s="9"/>
      <c r="J623" s="9"/>
      <c r="K623" s="9"/>
      <c r="L623" s="9"/>
      <c r="M623" s="9"/>
      <c r="O623" s="9"/>
      <c r="S623" s="7"/>
      <c r="T623" s="9"/>
      <c r="V623" s="11"/>
    </row>
    <row r="624" spans="5:22" x14ac:dyDescent="0.25">
      <c r="E624" s="7"/>
      <c r="G624" s="7"/>
      <c r="H624" s="9"/>
      <c r="I624" s="9"/>
      <c r="J624" s="9"/>
      <c r="K624" s="9"/>
      <c r="L624" s="9"/>
      <c r="M624" s="9"/>
      <c r="O624" s="9"/>
      <c r="S624" s="7"/>
      <c r="T624" s="9"/>
      <c r="V624" s="11"/>
    </row>
    <row r="625" spans="5:22" x14ac:dyDescent="0.25">
      <c r="E625" s="7"/>
      <c r="G625" s="7"/>
      <c r="H625" s="9"/>
      <c r="I625" s="9"/>
      <c r="J625" s="9"/>
      <c r="K625" s="9"/>
      <c r="L625" s="9"/>
      <c r="M625" s="9"/>
      <c r="O625" s="9"/>
      <c r="S625" s="7"/>
      <c r="T625" s="9"/>
      <c r="V625" s="11"/>
    </row>
    <row r="626" spans="5:22" x14ac:dyDescent="0.25">
      <c r="E626" s="7"/>
      <c r="G626" s="7"/>
      <c r="H626" s="9"/>
      <c r="I626" s="9"/>
      <c r="J626" s="9"/>
      <c r="K626" s="9"/>
      <c r="L626" s="9"/>
      <c r="M626" s="9"/>
      <c r="O626" s="9"/>
      <c r="S626" s="7"/>
      <c r="T626" s="9"/>
      <c r="V626" s="11"/>
    </row>
    <row r="627" spans="5:22" x14ac:dyDescent="0.25">
      <c r="E627" s="7"/>
      <c r="G627" s="7"/>
      <c r="H627" s="9"/>
      <c r="I627" s="9"/>
      <c r="J627" s="9"/>
      <c r="K627" s="9"/>
      <c r="L627" s="9"/>
      <c r="M627" s="9"/>
      <c r="O627" s="9"/>
      <c r="S627" s="7"/>
      <c r="T627" s="9"/>
      <c r="V627" s="11"/>
    </row>
    <row r="628" spans="5:22" x14ac:dyDescent="0.25">
      <c r="E628" s="7"/>
      <c r="G628" s="7"/>
      <c r="H628" s="9"/>
      <c r="I628" s="9"/>
      <c r="J628" s="9"/>
      <c r="K628" s="9"/>
      <c r="L628" s="9"/>
      <c r="M628" s="9"/>
      <c r="O628" s="9"/>
      <c r="S628" s="7"/>
      <c r="T628" s="9"/>
      <c r="V628" s="11"/>
    </row>
    <row r="629" spans="5:22" x14ac:dyDescent="0.25">
      <c r="E629" s="7"/>
      <c r="G629" s="7"/>
      <c r="H629" s="9"/>
      <c r="I629" s="9"/>
      <c r="J629" s="9"/>
      <c r="K629" s="9"/>
      <c r="L629" s="9"/>
      <c r="M629" s="9"/>
      <c r="O629" s="9"/>
      <c r="S629" s="7"/>
      <c r="T629" s="9"/>
      <c r="V629" s="11"/>
    </row>
    <row r="630" spans="5:22" x14ac:dyDescent="0.25">
      <c r="E630" s="7"/>
      <c r="G630" s="7"/>
      <c r="H630" s="9"/>
      <c r="I630" s="9"/>
      <c r="J630" s="9"/>
      <c r="K630" s="9"/>
      <c r="L630" s="9"/>
      <c r="M630" s="9"/>
      <c r="O630" s="9"/>
      <c r="S630" s="7"/>
      <c r="T630" s="9"/>
      <c r="V630" s="11"/>
    </row>
    <row r="631" spans="5:22" x14ac:dyDescent="0.25">
      <c r="E631" s="7"/>
      <c r="G631" s="7"/>
      <c r="H631" s="9"/>
      <c r="I631" s="9"/>
      <c r="J631" s="9"/>
      <c r="K631" s="9"/>
      <c r="L631" s="9"/>
      <c r="M631" s="9"/>
      <c r="O631" s="9"/>
      <c r="S631" s="7"/>
      <c r="T631" s="9"/>
      <c r="V631" s="11"/>
    </row>
    <row r="632" spans="5:22" x14ac:dyDescent="0.25">
      <c r="E632" s="7"/>
      <c r="G632" s="7"/>
      <c r="H632" s="9"/>
      <c r="I632" s="9"/>
      <c r="J632" s="9"/>
      <c r="K632" s="9"/>
      <c r="L632" s="9"/>
      <c r="M632" s="9"/>
      <c r="O632" s="9"/>
      <c r="S632" s="7"/>
      <c r="T632" s="9"/>
      <c r="V632" s="11"/>
    </row>
    <row r="633" spans="5:22" x14ac:dyDescent="0.25">
      <c r="E633" s="7"/>
      <c r="G633" s="7"/>
      <c r="H633" s="9"/>
      <c r="I633" s="9"/>
      <c r="J633" s="9"/>
      <c r="K633" s="9"/>
      <c r="L633" s="9"/>
      <c r="M633" s="9"/>
      <c r="O633" s="9"/>
      <c r="S633" s="7"/>
      <c r="T633" s="9"/>
      <c r="V633" s="11"/>
    </row>
    <row r="634" spans="5:22" x14ac:dyDescent="0.25">
      <c r="E634" s="7"/>
      <c r="G634" s="7"/>
      <c r="H634" s="9"/>
      <c r="I634" s="9"/>
      <c r="J634" s="9"/>
      <c r="K634" s="9"/>
      <c r="L634" s="9"/>
      <c r="M634" s="9"/>
      <c r="O634" s="9"/>
      <c r="S634" s="7"/>
      <c r="T634" s="9"/>
      <c r="V634" s="11"/>
    </row>
    <row r="635" spans="5:22" x14ac:dyDescent="0.25">
      <c r="E635" s="7"/>
      <c r="G635" s="7"/>
      <c r="H635" s="9"/>
      <c r="I635" s="9"/>
      <c r="J635" s="9"/>
      <c r="K635" s="9"/>
      <c r="L635" s="9"/>
      <c r="M635" s="9"/>
      <c r="O635" s="9"/>
      <c r="S635" s="7"/>
      <c r="T635" s="9"/>
      <c r="V635" s="11"/>
    </row>
    <row r="636" spans="5:22" x14ac:dyDescent="0.25">
      <c r="E636" s="7"/>
      <c r="G636" s="7"/>
      <c r="H636" s="9"/>
      <c r="I636" s="9"/>
      <c r="J636" s="9"/>
      <c r="K636" s="9"/>
      <c r="L636" s="9"/>
      <c r="M636" s="9"/>
      <c r="O636" s="9"/>
      <c r="S636" s="7"/>
      <c r="T636" s="9"/>
      <c r="V636" s="11"/>
    </row>
    <row r="637" spans="5:22" x14ac:dyDescent="0.25">
      <c r="E637" s="7"/>
      <c r="G637" s="7"/>
      <c r="H637" s="9"/>
      <c r="I637" s="9"/>
      <c r="J637" s="9"/>
      <c r="K637" s="9"/>
      <c r="L637" s="9"/>
      <c r="M637" s="9"/>
      <c r="O637" s="9"/>
      <c r="S637" s="7"/>
      <c r="T637" s="9"/>
      <c r="V637" s="11"/>
    </row>
    <row r="638" spans="5:22" x14ac:dyDescent="0.25">
      <c r="E638" s="7"/>
      <c r="G638" s="7"/>
      <c r="H638" s="9"/>
      <c r="I638" s="9"/>
      <c r="J638" s="9"/>
      <c r="K638" s="9"/>
      <c r="L638" s="9"/>
      <c r="M638" s="9"/>
      <c r="O638" s="9"/>
      <c r="S638" s="7"/>
      <c r="T638" s="9"/>
      <c r="V638" s="11"/>
    </row>
    <row r="639" spans="5:22" x14ac:dyDescent="0.25">
      <c r="E639" s="7"/>
      <c r="G639" s="7"/>
      <c r="H639" s="9"/>
      <c r="I639" s="9"/>
      <c r="J639" s="9"/>
      <c r="K639" s="9"/>
      <c r="L639" s="9"/>
      <c r="M639" s="9"/>
      <c r="O639" s="9"/>
      <c r="S639" s="7"/>
      <c r="T639" s="9"/>
      <c r="V639" s="11"/>
    </row>
    <row r="640" spans="5:22" x14ac:dyDescent="0.25">
      <c r="E640" s="7"/>
      <c r="G640" s="7"/>
      <c r="H640" s="9"/>
      <c r="I640" s="9"/>
      <c r="J640" s="9"/>
      <c r="K640" s="9"/>
      <c r="L640" s="9"/>
      <c r="M640" s="9"/>
      <c r="O640" s="9"/>
      <c r="S640" s="7"/>
      <c r="T640" s="9"/>
      <c r="V640" s="11"/>
    </row>
    <row r="641" spans="5:22" x14ac:dyDescent="0.25">
      <c r="E641" s="7"/>
      <c r="G641" s="7"/>
      <c r="H641" s="9"/>
      <c r="I641" s="9"/>
      <c r="J641" s="9"/>
      <c r="K641" s="9"/>
      <c r="L641" s="9"/>
      <c r="M641" s="9"/>
      <c r="O641" s="9"/>
      <c r="S641" s="7"/>
      <c r="T641" s="9"/>
      <c r="V641" s="11"/>
    </row>
    <row r="642" spans="5:22" x14ac:dyDescent="0.25">
      <c r="E642" s="7"/>
      <c r="G642" s="7"/>
      <c r="H642" s="9"/>
      <c r="I642" s="9"/>
      <c r="J642" s="9"/>
      <c r="K642" s="9"/>
      <c r="L642" s="9"/>
      <c r="M642" s="9"/>
      <c r="O642" s="9"/>
      <c r="S642" s="7"/>
      <c r="T642" s="9"/>
      <c r="V642" s="11"/>
    </row>
    <row r="643" spans="5:22" x14ac:dyDescent="0.25">
      <c r="E643" s="7"/>
      <c r="G643" s="7"/>
      <c r="H643" s="9"/>
      <c r="I643" s="9"/>
      <c r="J643" s="9"/>
      <c r="K643" s="9"/>
      <c r="L643" s="9"/>
      <c r="M643" s="9"/>
      <c r="O643" s="9"/>
      <c r="S643" s="7"/>
      <c r="T643" s="9"/>
      <c r="V643" s="11"/>
    </row>
    <row r="644" spans="5:22" x14ac:dyDescent="0.25">
      <c r="E644" s="7"/>
      <c r="G644" s="7"/>
      <c r="H644" s="9"/>
      <c r="I644" s="9"/>
      <c r="J644" s="9"/>
      <c r="K644" s="9"/>
      <c r="L644" s="9"/>
      <c r="M644" s="9"/>
      <c r="O644" s="9"/>
      <c r="S644" s="7"/>
      <c r="T644" s="9"/>
      <c r="V644" s="11"/>
    </row>
    <row r="645" spans="5:22" x14ac:dyDescent="0.25">
      <c r="E645" s="7"/>
      <c r="G645" s="7"/>
      <c r="H645" s="9"/>
      <c r="I645" s="9"/>
      <c r="J645" s="9"/>
      <c r="K645" s="9"/>
      <c r="L645" s="9"/>
      <c r="M645" s="9"/>
      <c r="O645" s="9"/>
      <c r="S645" s="7"/>
      <c r="T645" s="9"/>
      <c r="V645" s="11"/>
    </row>
    <row r="646" spans="5:22" x14ac:dyDescent="0.25">
      <c r="E646" s="7"/>
      <c r="G646" s="7"/>
      <c r="H646" s="9"/>
      <c r="I646" s="9"/>
      <c r="J646" s="9"/>
      <c r="K646" s="9"/>
      <c r="L646" s="9"/>
      <c r="M646" s="9"/>
      <c r="O646" s="9"/>
      <c r="S646" s="7"/>
      <c r="T646" s="9"/>
      <c r="V646" s="11"/>
    </row>
    <row r="647" spans="5:22" x14ac:dyDescent="0.25">
      <c r="E647" s="7"/>
      <c r="G647" s="7"/>
      <c r="H647" s="9"/>
      <c r="I647" s="9"/>
      <c r="J647" s="9"/>
      <c r="K647" s="9"/>
      <c r="L647" s="9"/>
      <c r="M647" s="9"/>
      <c r="O647" s="9"/>
      <c r="S647" s="7"/>
      <c r="T647" s="9"/>
      <c r="V647" s="11"/>
    </row>
    <row r="648" spans="5:22" x14ac:dyDescent="0.25">
      <c r="E648" s="7"/>
      <c r="G648" s="7"/>
      <c r="H648" s="9"/>
      <c r="I648" s="9"/>
      <c r="J648" s="9"/>
      <c r="K648" s="9"/>
      <c r="L648" s="9"/>
      <c r="M648" s="9"/>
      <c r="O648" s="9"/>
      <c r="S648" s="7"/>
      <c r="T648" s="9"/>
      <c r="V648" s="11"/>
    </row>
    <row r="649" spans="5:22" x14ac:dyDescent="0.25">
      <c r="E649" s="7"/>
      <c r="G649" s="7"/>
      <c r="H649" s="9"/>
      <c r="I649" s="9"/>
      <c r="J649" s="9"/>
      <c r="K649" s="9"/>
      <c r="L649" s="9"/>
      <c r="M649" s="9"/>
      <c r="O649" s="9"/>
      <c r="S649" s="7"/>
      <c r="T649" s="9"/>
      <c r="V649" s="11"/>
    </row>
    <row r="650" spans="5:22" x14ac:dyDescent="0.25">
      <c r="E650" s="7"/>
      <c r="G650" s="7"/>
      <c r="H650" s="9"/>
      <c r="I650" s="9"/>
      <c r="J650" s="9"/>
      <c r="K650" s="9"/>
      <c r="L650" s="9"/>
      <c r="M650" s="9"/>
      <c r="O650" s="9"/>
      <c r="S650" s="7"/>
      <c r="T650" s="9"/>
      <c r="V650" s="11"/>
    </row>
    <row r="651" spans="5:22" x14ac:dyDescent="0.25">
      <c r="E651" s="7"/>
      <c r="G651" s="7"/>
      <c r="H651" s="9"/>
      <c r="I651" s="9"/>
      <c r="J651" s="9"/>
      <c r="K651" s="9"/>
      <c r="L651" s="9"/>
      <c r="M651" s="9"/>
      <c r="O651" s="9"/>
      <c r="S651" s="7"/>
      <c r="T651" s="9"/>
      <c r="V651" s="11"/>
    </row>
    <row r="652" spans="5:22" x14ac:dyDescent="0.25">
      <c r="E652" s="7"/>
      <c r="G652" s="7"/>
      <c r="H652" s="9"/>
      <c r="I652" s="9"/>
      <c r="J652" s="9"/>
      <c r="K652" s="9"/>
      <c r="L652" s="9"/>
      <c r="M652" s="9"/>
      <c r="O652" s="9"/>
      <c r="S652" s="7"/>
      <c r="T652" s="9"/>
      <c r="V652" s="11"/>
    </row>
    <row r="653" spans="5:22" x14ac:dyDescent="0.25">
      <c r="E653" s="7"/>
      <c r="G653" s="7"/>
      <c r="H653" s="9"/>
      <c r="I653" s="9"/>
      <c r="J653" s="9"/>
      <c r="K653" s="9"/>
      <c r="L653" s="9"/>
      <c r="M653" s="9"/>
      <c r="O653" s="9"/>
      <c r="S653" s="7"/>
      <c r="T653" s="9"/>
      <c r="V653" s="11"/>
    </row>
    <row r="654" spans="5:22" x14ac:dyDescent="0.25">
      <c r="E654" s="7"/>
      <c r="G654" s="7"/>
      <c r="H654" s="9"/>
      <c r="I654" s="9"/>
      <c r="J654" s="9"/>
      <c r="K654" s="9"/>
      <c r="L654" s="9"/>
      <c r="M654" s="9"/>
      <c r="O654" s="9"/>
      <c r="S654" s="7"/>
      <c r="T654" s="9"/>
      <c r="V654" s="11"/>
    </row>
    <row r="655" spans="5:22" x14ac:dyDescent="0.25">
      <c r="E655" s="7"/>
      <c r="G655" s="7"/>
      <c r="H655" s="9"/>
      <c r="I655" s="9"/>
      <c r="J655" s="9"/>
      <c r="K655" s="9"/>
      <c r="L655" s="9"/>
      <c r="M655" s="9"/>
      <c r="O655" s="9"/>
      <c r="S655" s="7"/>
      <c r="T655" s="9"/>
      <c r="V655" s="11"/>
    </row>
    <row r="656" spans="5:22" x14ac:dyDescent="0.25">
      <c r="E656" s="7"/>
      <c r="G656" s="7"/>
      <c r="H656" s="9"/>
      <c r="I656" s="9"/>
      <c r="J656" s="9"/>
      <c r="K656" s="9"/>
      <c r="L656" s="9"/>
      <c r="M656" s="9"/>
      <c r="O656" s="9"/>
      <c r="S656" s="7"/>
      <c r="T656" s="9"/>
      <c r="V656" s="11"/>
    </row>
    <row r="657" spans="5:22" x14ac:dyDescent="0.25">
      <c r="E657" s="7"/>
      <c r="G657" s="7"/>
      <c r="H657" s="9"/>
      <c r="I657" s="9"/>
      <c r="J657" s="9"/>
      <c r="K657" s="9"/>
      <c r="L657" s="9"/>
      <c r="M657" s="9"/>
      <c r="O657" s="9"/>
      <c r="S657" s="7"/>
      <c r="T657" s="9"/>
      <c r="V657" s="11"/>
    </row>
    <row r="658" spans="5:22" x14ac:dyDescent="0.25">
      <c r="E658" s="7"/>
      <c r="G658" s="7"/>
      <c r="H658" s="9"/>
      <c r="I658" s="9"/>
      <c r="J658" s="9"/>
      <c r="K658" s="9"/>
      <c r="L658" s="9"/>
      <c r="M658" s="9"/>
      <c r="O658" s="9"/>
      <c r="S658" s="7"/>
      <c r="T658" s="9"/>
      <c r="V658" s="11"/>
    </row>
    <row r="659" spans="5:22" x14ac:dyDescent="0.25">
      <c r="E659" s="7"/>
      <c r="G659" s="7"/>
      <c r="H659" s="9"/>
      <c r="I659" s="9"/>
      <c r="J659" s="9"/>
      <c r="K659" s="9"/>
      <c r="L659" s="9"/>
      <c r="M659" s="9"/>
      <c r="O659" s="9"/>
      <c r="S659" s="7"/>
      <c r="T659" s="9"/>
      <c r="V659" s="11"/>
    </row>
    <row r="660" spans="5:22" x14ac:dyDescent="0.25">
      <c r="E660" s="7"/>
      <c r="G660" s="7"/>
      <c r="H660" s="9"/>
      <c r="I660" s="9"/>
      <c r="J660" s="9"/>
      <c r="K660" s="9"/>
      <c r="L660" s="9"/>
      <c r="M660" s="9"/>
      <c r="O660" s="9"/>
      <c r="S660" s="7"/>
      <c r="T660" s="9"/>
      <c r="V660" s="11"/>
    </row>
    <row r="661" spans="5:22" x14ac:dyDescent="0.25">
      <c r="E661" s="7"/>
      <c r="G661" s="7"/>
      <c r="H661" s="9"/>
      <c r="I661" s="9"/>
      <c r="J661" s="9"/>
      <c r="K661" s="9"/>
      <c r="L661" s="9"/>
      <c r="M661" s="9"/>
      <c r="O661" s="9"/>
      <c r="S661" s="7"/>
      <c r="T661" s="9"/>
      <c r="V661" s="11"/>
    </row>
    <row r="662" spans="5:22" x14ac:dyDescent="0.25">
      <c r="E662" s="7"/>
      <c r="G662" s="7"/>
      <c r="H662" s="9"/>
      <c r="I662" s="9"/>
      <c r="J662" s="9"/>
      <c r="K662" s="9"/>
      <c r="L662" s="9"/>
      <c r="M662" s="9"/>
      <c r="O662" s="9"/>
      <c r="S662" s="7"/>
      <c r="T662" s="9"/>
      <c r="V662" s="11"/>
    </row>
    <row r="663" spans="5:22" x14ac:dyDescent="0.25">
      <c r="E663" s="7"/>
      <c r="G663" s="7"/>
      <c r="H663" s="9"/>
      <c r="I663" s="9"/>
      <c r="J663" s="9"/>
      <c r="K663" s="9"/>
      <c r="L663" s="9"/>
      <c r="M663" s="9"/>
      <c r="O663" s="9"/>
      <c r="S663" s="7"/>
      <c r="T663" s="9"/>
      <c r="V663" s="11"/>
    </row>
    <row r="664" spans="5:22" x14ac:dyDescent="0.25">
      <c r="E664" s="7"/>
      <c r="G664" s="7"/>
      <c r="H664" s="9"/>
      <c r="I664" s="9"/>
      <c r="J664" s="9"/>
      <c r="K664" s="9"/>
      <c r="L664" s="9"/>
      <c r="M664" s="9"/>
      <c r="O664" s="9"/>
      <c r="S664" s="7"/>
      <c r="T664" s="9"/>
      <c r="V664" s="11"/>
    </row>
    <row r="665" spans="5:22" x14ac:dyDescent="0.25">
      <c r="E665" s="7"/>
      <c r="G665" s="7"/>
      <c r="H665" s="9"/>
      <c r="I665" s="9"/>
      <c r="J665" s="9"/>
      <c r="K665" s="9"/>
      <c r="L665" s="9"/>
      <c r="M665" s="9"/>
      <c r="O665" s="9"/>
      <c r="S665" s="7"/>
      <c r="T665" s="9"/>
      <c r="V665" s="11"/>
    </row>
    <row r="666" spans="5:22" x14ac:dyDescent="0.25">
      <c r="E666" s="7"/>
      <c r="G666" s="7"/>
      <c r="H666" s="9"/>
      <c r="I666" s="9"/>
      <c r="J666" s="9"/>
      <c r="K666" s="9"/>
      <c r="L666" s="9"/>
      <c r="M666" s="9"/>
      <c r="O666" s="9"/>
      <c r="S666" s="7"/>
      <c r="T666" s="9"/>
      <c r="V666" s="11"/>
    </row>
    <row r="667" spans="5:22" x14ac:dyDescent="0.25">
      <c r="E667" s="7"/>
      <c r="G667" s="7"/>
      <c r="H667" s="9"/>
      <c r="I667" s="9"/>
      <c r="J667" s="9"/>
      <c r="K667" s="9"/>
      <c r="L667" s="9"/>
      <c r="M667" s="9"/>
      <c r="O667" s="9"/>
      <c r="S667" s="7"/>
      <c r="T667" s="9"/>
      <c r="V667" s="11"/>
    </row>
    <row r="668" spans="5:22" x14ac:dyDescent="0.25">
      <c r="E668" s="7"/>
      <c r="G668" s="7"/>
      <c r="H668" s="9"/>
      <c r="I668" s="9"/>
      <c r="J668" s="9"/>
      <c r="K668" s="9"/>
      <c r="L668" s="9"/>
      <c r="M668" s="9"/>
      <c r="O668" s="9"/>
      <c r="S668" s="7"/>
      <c r="T668" s="9"/>
      <c r="V668" s="11"/>
    </row>
    <row r="669" spans="5:22" x14ac:dyDescent="0.25">
      <c r="E669" s="7"/>
      <c r="G669" s="7"/>
      <c r="H669" s="9"/>
      <c r="I669" s="9"/>
      <c r="J669" s="9"/>
      <c r="K669" s="9"/>
      <c r="L669" s="9"/>
      <c r="M669" s="9"/>
      <c r="O669" s="9"/>
      <c r="S669" s="7"/>
      <c r="T669" s="9"/>
      <c r="V669" s="11"/>
    </row>
    <row r="670" spans="5:22" x14ac:dyDescent="0.25">
      <c r="E670" s="7"/>
      <c r="G670" s="7"/>
      <c r="H670" s="9"/>
      <c r="I670" s="9"/>
      <c r="J670" s="9"/>
      <c r="K670" s="9"/>
      <c r="L670" s="9"/>
      <c r="M670" s="9"/>
      <c r="O670" s="9"/>
      <c r="S670" s="7"/>
      <c r="T670" s="9"/>
      <c r="V670" s="11"/>
    </row>
    <row r="671" spans="5:22" x14ac:dyDescent="0.25">
      <c r="E671" s="7"/>
      <c r="G671" s="7"/>
      <c r="H671" s="9"/>
      <c r="I671" s="9"/>
      <c r="J671" s="9"/>
      <c r="K671" s="9"/>
      <c r="L671" s="9"/>
      <c r="M671" s="9"/>
      <c r="O671" s="9"/>
      <c r="S671" s="7"/>
      <c r="T671" s="9"/>
      <c r="V671" s="11"/>
    </row>
    <row r="672" spans="5:22" x14ac:dyDescent="0.25">
      <c r="E672" s="7"/>
      <c r="G672" s="7"/>
      <c r="H672" s="9"/>
      <c r="I672" s="9"/>
      <c r="J672" s="9"/>
      <c r="K672" s="9"/>
      <c r="L672" s="9"/>
      <c r="M672" s="9"/>
      <c r="O672" s="9"/>
      <c r="S672" s="7"/>
      <c r="T672" s="9"/>
      <c r="V672" s="11"/>
    </row>
    <row r="673" spans="5:22" x14ac:dyDescent="0.25">
      <c r="E673" s="7"/>
      <c r="G673" s="7"/>
      <c r="H673" s="9"/>
      <c r="I673" s="9"/>
      <c r="J673" s="9"/>
      <c r="K673" s="9"/>
      <c r="L673" s="9"/>
      <c r="M673" s="9"/>
      <c r="O673" s="9"/>
      <c r="S673" s="7"/>
      <c r="T673" s="9"/>
      <c r="V673" s="11"/>
    </row>
    <row r="674" spans="5:22" x14ac:dyDescent="0.25">
      <c r="E674" s="7"/>
      <c r="G674" s="7"/>
      <c r="H674" s="9"/>
      <c r="I674" s="9"/>
      <c r="J674" s="9"/>
      <c r="K674" s="9"/>
      <c r="L674" s="9"/>
      <c r="M674" s="9"/>
      <c r="O674" s="9"/>
      <c r="S674" s="7"/>
      <c r="T674" s="9"/>
      <c r="V674" s="11"/>
    </row>
    <row r="675" spans="5:22" x14ac:dyDescent="0.25">
      <c r="E675" s="7"/>
      <c r="G675" s="7"/>
      <c r="H675" s="9"/>
      <c r="I675" s="9"/>
      <c r="J675" s="9"/>
      <c r="K675" s="9"/>
      <c r="L675" s="9"/>
      <c r="M675" s="9"/>
      <c r="O675" s="9"/>
      <c r="S675" s="7"/>
      <c r="T675" s="9"/>
      <c r="V675" s="11"/>
    </row>
    <row r="676" spans="5:22" x14ac:dyDescent="0.25">
      <c r="E676" s="7"/>
      <c r="G676" s="7"/>
      <c r="H676" s="9"/>
      <c r="I676" s="9"/>
      <c r="J676" s="9"/>
      <c r="K676" s="9"/>
      <c r="L676" s="9"/>
      <c r="M676" s="9"/>
      <c r="O676" s="9"/>
      <c r="S676" s="7"/>
      <c r="T676" s="9"/>
      <c r="V676" s="11"/>
    </row>
    <row r="677" spans="5:22" x14ac:dyDescent="0.25">
      <c r="E677" s="7"/>
      <c r="G677" s="7"/>
      <c r="H677" s="9"/>
      <c r="I677" s="9"/>
      <c r="J677" s="9"/>
      <c r="K677" s="9"/>
      <c r="L677" s="9"/>
      <c r="M677" s="9"/>
      <c r="O677" s="9"/>
      <c r="S677" s="7"/>
      <c r="T677" s="9"/>
      <c r="V677" s="11"/>
    </row>
    <row r="678" spans="5:22" x14ac:dyDescent="0.25">
      <c r="E678" s="7"/>
      <c r="G678" s="7"/>
      <c r="H678" s="9"/>
      <c r="I678" s="9"/>
      <c r="J678" s="9"/>
      <c r="K678" s="9"/>
      <c r="L678" s="9"/>
      <c r="M678" s="9"/>
      <c r="O678" s="9"/>
      <c r="S678" s="7"/>
      <c r="T678" s="9"/>
      <c r="V678" s="11"/>
    </row>
    <row r="679" spans="5:22" x14ac:dyDescent="0.25">
      <c r="E679" s="7"/>
      <c r="G679" s="7"/>
      <c r="H679" s="9"/>
      <c r="I679" s="9"/>
      <c r="J679" s="9"/>
      <c r="K679" s="9"/>
      <c r="L679" s="9"/>
      <c r="M679" s="9"/>
      <c r="O679" s="9"/>
      <c r="S679" s="7"/>
      <c r="T679" s="9"/>
      <c r="V679" s="11"/>
    </row>
    <row r="680" spans="5:22" x14ac:dyDescent="0.25">
      <c r="E680" s="7"/>
      <c r="G680" s="7"/>
      <c r="H680" s="9"/>
      <c r="I680" s="9"/>
      <c r="J680" s="9"/>
      <c r="K680" s="9"/>
      <c r="L680" s="9"/>
      <c r="M680" s="9"/>
      <c r="O680" s="9"/>
      <c r="S680" s="7"/>
      <c r="T680" s="9"/>
      <c r="V680" s="11"/>
    </row>
    <row r="681" spans="5:22" x14ac:dyDescent="0.25">
      <c r="E681" s="7"/>
      <c r="G681" s="7"/>
      <c r="H681" s="9"/>
      <c r="I681" s="9"/>
      <c r="J681" s="9"/>
      <c r="K681" s="9"/>
      <c r="L681" s="9"/>
      <c r="M681" s="9"/>
      <c r="O681" s="9"/>
      <c r="S681" s="7"/>
      <c r="T681" s="9"/>
      <c r="V681" s="11"/>
    </row>
    <row r="682" spans="5:22" x14ac:dyDescent="0.25">
      <c r="E682" s="7"/>
      <c r="G682" s="7"/>
      <c r="H682" s="9"/>
      <c r="I682" s="9"/>
      <c r="J682" s="9"/>
      <c r="K682" s="9"/>
      <c r="L682" s="9"/>
      <c r="M682" s="9"/>
      <c r="O682" s="9"/>
      <c r="S682" s="7"/>
      <c r="T682" s="9"/>
      <c r="V682" s="11"/>
    </row>
    <row r="683" spans="5:22" x14ac:dyDescent="0.25">
      <c r="E683" s="7"/>
      <c r="G683" s="7"/>
      <c r="H683" s="9"/>
      <c r="I683" s="9"/>
      <c r="J683" s="9"/>
      <c r="K683" s="9"/>
      <c r="L683" s="9"/>
      <c r="M683" s="9"/>
      <c r="O683" s="9"/>
      <c r="S683" s="7"/>
      <c r="T683" s="9"/>
      <c r="V683" s="11"/>
    </row>
    <row r="684" spans="5:22" x14ac:dyDescent="0.25">
      <c r="E684" s="7"/>
      <c r="G684" s="7"/>
      <c r="H684" s="9"/>
      <c r="I684" s="9"/>
      <c r="J684" s="9"/>
      <c r="K684" s="9"/>
      <c r="L684" s="9"/>
      <c r="M684" s="9"/>
      <c r="O684" s="9"/>
      <c r="S684" s="7"/>
      <c r="T684" s="9"/>
      <c r="V684" s="11"/>
    </row>
    <row r="685" spans="5:22" x14ac:dyDescent="0.25">
      <c r="E685" s="7"/>
      <c r="G685" s="7"/>
      <c r="H685" s="9"/>
      <c r="I685" s="9"/>
      <c r="J685" s="9"/>
      <c r="K685" s="9"/>
      <c r="L685" s="9"/>
      <c r="M685" s="9"/>
      <c r="O685" s="9"/>
      <c r="S685" s="7"/>
      <c r="T685" s="9"/>
      <c r="V685" s="11"/>
    </row>
    <row r="686" spans="5:22" x14ac:dyDescent="0.25">
      <c r="E686" s="7"/>
      <c r="G686" s="7"/>
      <c r="H686" s="9"/>
      <c r="I686" s="9"/>
      <c r="J686" s="9"/>
      <c r="K686" s="9"/>
      <c r="L686" s="9"/>
      <c r="M686" s="9"/>
      <c r="O686" s="9"/>
      <c r="S686" s="7"/>
      <c r="T686" s="9"/>
      <c r="V686" s="11"/>
    </row>
    <row r="687" spans="5:22" x14ac:dyDescent="0.25">
      <c r="E687" s="7"/>
      <c r="G687" s="7"/>
      <c r="H687" s="9"/>
      <c r="I687" s="9"/>
      <c r="J687" s="9"/>
      <c r="K687" s="9"/>
      <c r="L687" s="9"/>
      <c r="M687" s="9"/>
      <c r="O687" s="9"/>
      <c r="S687" s="7"/>
      <c r="T687" s="9"/>
      <c r="V687" s="11"/>
    </row>
    <row r="688" spans="5:22" x14ac:dyDescent="0.25">
      <c r="E688" s="7"/>
      <c r="G688" s="7"/>
      <c r="H688" s="9"/>
      <c r="I688" s="9"/>
      <c r="J688" s="9"/>
      <c r="K688" s="9"/>
      <c r="L688" s="9"/>
      <c r="M688" s="9"/>
      <c r="O688" s="9"/>
      <c r="S688" s="7"/>
      <c r="T688" s="9"/>
      <c r="V688" s="11"/>
    </row>
    <row r="689" spans="5:22" x14ac:dyDescent="0.25">
      <c r="E689" s="7"/>
      <c r="G689" s="7"/>
      <c r="H689" s="9"/>
      <c r="I689" s="9"/>
      <c r="J689" s="9"/>
      <c r="K689" s="9"/>
      <c r="L689" s="9"/>
      <c r="M689" s="9"/>
      <c r="O689" s="9"/>
      <c r="S689" s="7"/>
      <c r="T689" s="9"/>
      <c r="V689" s="11"/>
    </row>
    <row r="690" spans="5:22" x14ac:dyDescent="0.25">
      <c r="E690" s="7"/>
      <c r="G690" s="7"/>
      <c r="H690" s="9"/>
      <c r="I690" s="9"/>
      <c r="J690" s="9"/>
      <c r="K690" s="9"/>
      <c r="L690" s="9"/>
      <c r="M690" s="9"/>
      <c r="O690" s="9"/>
      <c r="S690" s="7"/>
      <c r="T690" s="9"/>
      <c r="V690" s="11"/>
    </row>
    <row r="691" spans="5:22" x14ac:dyDescent="0.25">
      <c r="E691" s="7"/>
      <c r="G691" s="7"/>
      <c r="H691" s="9"/>
      <c r="I691" s="9"/>
      <c r="J691" s="9"/>
      <c r="K691" s="9"/>
      <c r="L691" s="9"/>
      <c r="M691" s="9"/>
      <c r="O691" s="9"/>
      <c r="S691" s="7"/>
      <c r="T691" s="9"/>
      <c r="V691" s="11"/>
    </row>
    <row r="692" spans="5:22" x14ac:dyDescent="0.25">
      <c r="E692" s="7"/>
      <c r="G692" s="7"/>
      <c r="H692" s="9"/>
      <c r="I692" s="9"/>
      <c r="J692" s="9"/>
      <c r="K692" s="9"/>
      <c r="L692" s="9"/>
      <c r="M692" s="9"/>
      <c r="O692" s="9"/>
      <c r="S692" s="7"/>
      <c r="T692" s="9"/>
      <c r="V692" s="11"/>
    </row>
    <row r="693" spans="5:22" x14ac:dyDescent="0.25">
      <c r="E693" s="7"/>
      <c r="G693" s="7"/>
      <c r="H693" s="9"/>
      <c r="I693" s="9"/>
      <c r="J693" s="9"/>
      <c r="K693" s="9"/>
      <c r="L693" s="9"/>
      <c r="M693" s="9"/>
      <c r="O693" s="9"/>
      <c r="S693" s="7"/>
      <c r="T693" s="9"/>
      <c r="V693" s="11"/>
    </row>
    <row r="694" spans="5:22" x14ac:dyDescent="0.25">
      <c r="E694" s="7"/>
      <c r="G694" s="7"/>
      <c r="H694" s="9"/>
      <c r="I694" s="9"/>
      <c r="J694" s="9"/>
      <c r="K694" s="9"/>
      <c r="L694" s="9"/>
      <c r="M694" s="9"/>
      <c r="O694" s="9"/>
      <c r="S694" s="7"/>
      <c r="T694" s="9"/>
      <c r="V694" s="11"/>
    </row>
    <row r="695" spans="5:22" x14ac:dyDescent="0.25">
      <c r="E695" s="7"/>
      <c r="G695" s="7"/>
      <c r="H695" s="9"/>
      <c r="I695" s="9"/>
      <c r="J695" s="9"/>
      <c r="K695" s="9"/>
      <c r="L695" s="9"/>
      <c r="M695" s="9"/>
      <c r="O695" s="9"/>
      <c r="S695" s="7"/>
      <c r="T695" s="9"/>
      <c r="V695" s="11"/>
    </row>
    <row r="696" spans="5:22" x14ac:dyDescent="0.25">
      <c r="E696" s="7"/>
      <c r="G696" s="7"/>
      <c r="H696" s="9"/>
      <c r="I696" s="9"/>
      <c r="J696" s="9"/>
      <c r="K696" s="9"/>
      <c r="L696" s="9"/>
      <c r="M696" s="9"/>
      <c r="O696" s="9"/>
      <c r="S696" s="7"/>
      <c r="T696" s="9"/>
      <c r="V696" s="11"/>
    </row>
    <row r="697" spans="5:22" x14ac:dyDescent="0.25">
      <c r="E697" s="7"/>
      <c r="G697" s="7"/>
      <c r="H697" s="9"/>
      <c r="I697" s="9"/>
      <c r="J697" s="9"/>
      <c r="K697" s="9"/>
      <c r="L697" s="9"/>
      <c r="M697" s="9"/>
      <c r="O697" s="9"/>
      <c r="S697" s="7"/>
      <c r="T697" s="9"/>
      <c r="V697" s="11"/>
    </row>
    <row r="698" spans="5:22" x14ac:dyDescent="0.25">
      <c r="E698" s="7"/>
      <c r="G698" s="7"/>
      <c r="H698" s="9"/>
      <c r="I698" s="9"/>
      <c r="J698" s="9"/>
      <c r="K698" s="9"/>
      <c r="L698" s="9"/>
      <c r="M698" s="9"/>
      <c r="O698" s="9"/>
      <c r="S698" s="7"/>
      <c r="T698" s="9"/>
      <c r="V698" s="11"/>
    </row>
    <row r="699" spans="5:22" x14ac:dyDescent="0.25">
      <c r="E699" s="7"/>
      <c r="G699" s="7"/>
      <c r="H699" s="9"/>
      <c r="I699" s="9"/>
      <c r="J699" s="9"/>
      <c r="K699" s="9"/>
      <c r="L699" s="9"/>
      <c r="M699" s="9"/>
      <c r="O699" s="9"/>
      <c r="S699" s="7"/>
      <c r="T699" s="9"/>
      <c r="V699" s="11"/>
    </row>
    <row r="700" spans="5:22" x14ac:dyDescent="0.25">
      <c r="E700" s="7"/>
      <c r="G700" s="7"/>
      <c r="H700" s="9"/>
      <c r="I700" s="9"/>
      <c r="J700" s="9"/>
      <c r="K700" s="9"/>
      <c r="L700" s="9"/>
      <c r="M700" s="9"/>
      <c r="O700" s="9"/>
      <c r="S700" s="7"/>
      <c r="T700" s="9"/>
      <c r="V700" s="11"/>
    </row>
    <row r="701" spans="5:22" x14ac:dyDescent="0.25">
      <c r="E701" s="7"/>
      <c r="G701" s="7"/>
      <c r="H701" s="9"/>
      <c r="I701" s="9"/>
      <c r="J701" s="9"/>
      <c r="K701" s="9"/>
      <c r="L701" s="9"/>
      <c r="M701" s="9"/>
      <c r="O701" s="9"/>
      <c r="S701" s="7"/>
      <c r="T701" s="9"/>
      <c r="V701" s="11"/>
    </row>
    <row r="702" spans="5:22" x14ac:dyDescent="0.25">
      <c r="E702" s="7"/>
      <c r="G702" s="7"/>
      <c r="H702" s="9"/>
      <c r="I702" s="9"/>
      <c r="J702" s="9"/>
      <c r="K702" s="9"/>
      <c r="L702" s="9"/>
      <c r="M702" s="9"/>
      <c r="O702" s="9"/>
      <c r="S702" s="7"/>
      <c r="T702" s="9"/>
      <c r="V702" s="11"/>
    </row>
    <row r="703" spans="5:22" x14ac:dyDescent="0.25">
      <c r="E703" s="7"/>
      <c r="G703" s="7"/>
      <c r="H703" s="9"/>
      <c r="I703" s="9"/>
      <c r="J703" s="9"/>
      <c r="K703" s="9"/>
      <c r="L703" s="9"/>
      <c r="M703" s="9"/>
      <c r="O703" s="9"/>
      <c r="S703" s="7"/>
      <c r="T703" s="9"/>
      <c r="V703" s="11"/>
    </row>
    <row r="704" spans="5:22" x14ac:dyDescent="0.25">
      <c r="E704" s="7"/>
      <c r="G704" s="7"/>
      <c r="H704" s="9"/>
      <c r="I704" s="9"/>
      <c r="J704" s="9"/>
      <c r="K704" s="9"/>
      <c r="L704" s="9"/>
      <c r="M704" s="9"/>
      <c r="O704" s="9"/>
      <c r="S704" s="7"/>
      <c r="T704" s="9"/>
      <c r="V704" s="11"/>
    </row>
    <row r="705" spans="5:22" x14ac:dyDescent="0.25">
      <c r="E705" s="7"/>
      <c r="G705" s="7"/>
      <c r="H705" s="9"/>
      <c r="I705" s="9"/>
      <c r="J705" s="9"/>
      <c r="K705" s="9"/>
      <c r="L705" s="9"/>
      <c r="M705" s="9"/>
      <c r="O705" s="9"/>
      <c r="S705" s="7"/>
      <c r="T705" s="9"/>
      <c r="V705" s="11"/>
    </row>
    <row r="706" spans="5:22" x14ac:dyDescent="0.25">
      <c r="E706" s="7"/>
      <c r="G706" s="7"/>
      <c r="H706" s="9"/>
      <c r="I706" s="9"/>
      <c r="J706" s="9"/>
      <c r="K706" s="9"/>
      <c r="L706" s="9"/>
      <c r="M706" s="9"/>
      <c r="O706" s="9"/>
      <c r="S706" s="7"/>
      <c r="T706" s="9"/>
      <c r="V706" s="11"/>
    </row>
    <row r="707" spans="5:22" x14ac:dyDescent="0.25">
      <c r="E707" s="7"/>
      <c r="G707" s="7"/>
      <c r="H707" s="9"/>
      <c r="I707" s="9"/>
      <c r="J707" s="9"/>
      <c r="K707" s="9"/>
      <c r="L707" s="9"/>
      <c r="M707" s="9"/>
      <c r="O707" s="9"/>
      <c r="S707" s="7"/>
      <c r="T707" s="9"/>
      <c r="V707" s="11"/>
    </row>
    <row r="708" spans="5:22" x14ac:dyDescent="0.25">
      <c r="E708" s="7"/>
      <c r="G708" s="7"/>
      <c r="H708" s="9"/>
      <c r="I708" s="9"/>
      <c r="J708" s="9"/>
      <c r="K708" s="9"/>
      <c r="L708" s="9"/>
      <c r="M708" s="9"/>
      <c r="O708" s="9"/>
      <c r="S708" s="7"/>
      <c r="T708" s="9"/>
      <c r="V708" s="11"/>
    </row>
    <row r="709" spans="5:22" x14ac:dyDescent="0.25">
      <c r="E709" s="7"/>
      <c r="G709" s="7"/>
      <c r="H709" s="9"/>
      <c r="I709" s="9"/>
      <c r="J709" s="9"/>
      <c r="K709" s="9"/>
      <c r="L709" s="9"/>
      <c r="M709" s="9"/>
      <c r="O709" s="9"/>
      <c r="S709" s="7"/>
      <c r="T709" s="9"/>
      <c r="V709" s="11"/>
    </row>
    <row r="710" spans="5:22" x14ac:dyDescent="0.25">
      <c r="E710" s="7"/>
      <c r="G710" s="7"/>
      <c r="H710" s="9"/>
      <c r="I710" s="9"/>
      <c r="J710" s="9"/>
      <c r="K710" s="9"/>
      <c r="L710" s="9"/>
      <c r="M710" s="9"/>
      <c r="O710" s="9"/>
      <c r="S710" s="7"/>
      <c r="T710" s="9"/>
      <c r="V710" s="11"/>
    </row>
    <row r="711" spans="5:22" x14ac:dyDescent="0.25">
      <c r="E711" s="7"/>
      <c r="G711" s="7"/>
      <c r="H711" s="9"/>
      <c r="I711" s="9"/>
      <c r="J711" s="9"/>
      <c r="K711" s="9"/>
      <c r="L711" s="9"/>
      <c r="M711" s="9"/>
      <c r="O711" s="9"/>
      <c r="S711" s="7"/>
      <c r="T711" s="9"/>
      <c r="V711" s="11"/>
    </row>
    <row r="712" spans="5:22" x14ac:dyDescent="0.25">
      <c r="E712" s="7"/>
      <c r="G712" s="7"/>
      <c r="H712" s="9"/>
      <c r="I712" s="9"/>
      <c r="J712" s="9"/>
      <c r="K712" s="9"/>
      <c r="L712" s="9"/>
      <c r="M712" s="9"/>
      <c r="O712" s="9"/>
      <c r="S712" s="7"/>
      <c r="T712" s="9"/>
      <c r="V712" s="11"/>
    </row>
    <row r="713" spans="5:22" x14ac:dyDescent="0.25">
      <c r="E713" s="7"/>
      <c r="G713" s="7"/>
      <c r="H713" s="9"/>
      <c r="I713" s="9"/>
      <c r="J713" s="9"/>
      <c r="K713" s="9"/>
      <c r="L713" s="9"/>
      <c r="M713" s="9"/>
      <c r="O713" s="9"/>
      <c r="S713" s="7"/>
      <c r="T713" s="9"/>
      <c r="V713" s="11"/>
    </row>
    <row r="714" spans="5:22" x14ac:dyDescent="0.25">
      <c r="E714" s="7"/>
      <c r="G714" s="7"/>
      <c r="H714" s="9"/>
      <c r="I714" s="9"/>
      <c r="J714" s="9"/>
      <c r="K714" s="9"/>
      <c r="L714" s="9"/>
      <c r="M714" s="9"/>
      <c r="O714" s="9"/>
      <c r="S714" s="7"/>
      <c r="T714" s="9"/>
      <c r="V714" s="11"/>
    </row>
    <row r="715" spans="5:22" x14ac:dyDescent="0.25">
      <c r="E715" s="7"/>
      <c r="G715" s="7"/>
      <c r="H715" s="9"/>
      <c r="I715" s="9"/>
      <c r="J715" s="9"/>
      <c r="K715" s="9"/>
      <c r="L715" s="9"/>
      <c r="M715" s="9"/>
      <c r="O715" s="9"/>
      <c r="S715" s="7"/>
      <c r="T715" s="9"/>
      <c r="V715" s="11"/>
    </row>
    <row r="716" spans="5:22" x14ac:dyDescent="0.25">
      <c r="E716" s="7"/>
      <c r="G716" s="7"/>
      <c r="H716" s="9"/>
      <c r="I716" s="9"/>
      <c r="J716" s="9"/>
      <c r="K716" s="9"/>
      <c r="L716" s="9"/>
      <c r="M716" s="9"/>
      <c r="O716" s="9"/>
      <c r="S716" s="7"/>
      <c r="T716" s="9"/>
      <c r="V716" s="11"/>
    </row>
    <row r="717" spans="5:22" x14ac:dyDescent="0.25">
      <c r="E717" s="7"/>
      <c r="G717" s="7"/>
      <c r="H717" s="9"/>
      <c r="I717" s="9"/>
      <c r="J717" s="9"/>
      <c r="K717" s="9"/>
      <c r="L717" s="9"/>
      <c r="M717" s="9"/>
      <c r="O717" s="9"/>
      <c r="S717" s="7"/>
      <c r="T717" s="9"/>
      <c r="V717" s="11"/>
    </row>
    <row r="718" spans="5:22" x14ac:dyDescent="0.25">
      <c r="E718" s="7"/>
      <c r="G718" s="7"/>
      <c r="H718" s="9"/>
      <c r="I718" s="9"/>
      <c r="J718" s="9"/>
      <c r="K718" s="9"/>
      <c r="L718" s="9"/>
      <c r="M718" s="9"/>
      <c r="O718" s="9"/>
      <c r="S718" s="7"/>
      <c r="T718" s="9"/>
      <c r="V718" s="11"/>
    </row>
    <row r="719" spans="5:22" x14ac:dyDescent="0.25">
      <c r="E719" s="7"/>
      <c r="G719" s="7"/>
      <c r="H719" s="9"/>
      <c r="I719" s="9"/>
      <c r="J719" s="9"/>
      <c r="K719" s="9"/>
      <c r="L719" s="9"/>
      <c r="M719" s="9"/>
      <c r="O719" s="9"/>
      <c r="S719" s="7"/>
      <c r="T719" s="9"/>
      <c r="V719" s="11"/>
    </row>
    <row r="720" spans="5:22" x14ac:dyDescent="0.25">
      <c r="E720" s="7"/>
      <c r="G720" s="7"/>
      <c r="H720" s="9"/>
      <c r="I720" s="9"/>
      <c r="J720" s="9"/>
      <c r="K720" s="9"/>
      <c r="L720" s="9"/>
      <c r="M720" s="9"/>
      <c r="O720" s="9"/>
      <c r="S720" s="7"/>
      <c r="T720" s="9"/>
      <c r="V720" s="11"/>
    </row>
    <row r="721" spans="5:22" x14ac:dyDescent="0.25">
      <c r="E721" s="7"/>
      <c r="G721" s="7"/>
      <c r="H721" s="9"/>
      <c r="I721" s="9"/>
      <c r="J721" s="9"/>
      <c r="K721" s="9"/>
      <c r="L721" s="9"/>
      <c r="M721" s="9"/>
      <c r="O721" s="9"/>
      <c r="S721" s="7"/>
      <c r="T721" s="9"/>
      <c r="V721" s="11"/>
    </row>
    <row r="722" spans="5:22" x14ac:dyDescent="0.25">
      <c r="E722" s="7"/>
      <c r="G722" s="7"/>
      <c r="H722" s="9"/>
      <c r="I722" s="9"/>
      <c r="J722" s="9"/>
      <c r="K722" s="9"/>
      <c r="L722" s="9"/>
      <c r="M722" s="9"/>
      <c r="O722" s="9"/>
      <c r="S722" s="7"/>
      <c r="T722" s="9"/>
      <c r="V722" s="11"/>
    </row>
    <row r="723" spans="5:22" x14ac:dyDescent="0.25">
      <c r="E723" s="7"/>
      <c r="G723" s="7"/>
      <c r="H723" s="9"/>
      <c r="I723" s="9"/>
      <c r="J723" s="9"/>
      <c r="K723" s="9"/>
      <c r="L723" s="9"/>
      <c r="M723" s="9"/>
      <c r="O723" s="9"/>
      <c r="S723" s="7"/>
      <c r="T723" s="9"/>
      <c r="V723" s="11"/>
    </row>
    <row r="724" spans="5:22" x14ac:dyDescent="0.25">
      <c r="E724" s="7"/>
      <c r="G724" s="7"/>
      <c r="H724" s="9"/>
      <c r="I724" s="9"/>
      <c r="J724" s="9"/>
      <c r="K724" s="9"/>
      <c r="L724" s="9"/>
      <c r="M724" s="9"/>
      <c r="O724" s="9"/>
      <c r="S724" s="7"/>
      <c r="T724" s="9"/>
      <c r="V724" s="11"/>
    </row>
    <row r="725" spans="5:22" x14ac:dyDescent="0.25">
      <c r="E725" s="7"/>
      <c r="G725" s="7"/>
      <c r="H725" s="9"/>
      <c r="I725" s="9"/>
      <c r="J725" s="9"/>
      <c r="K725" s="9"/>
      <c r="L725" s="9"/>
      <c r="M725" s="9"/>
      <c r="O725" s="9"/>
      <c r="S725" s="7"/>
      <c r="T725" s="9"/>
      <c r="V725" s="11"/>
    </row>
    <row r="726" spans="5:22" x14ac:dyDescent="0.25">
      <c r="E726" s="7"/>
      <c r="G726" s="7"/>
      <c r="H726" s="9"/>
      <c r="I726" s="9"/>
      <c r="J726" s="9"/>
      <c r="K726" s="9"/>
      <c r="L726" s="9"/>
      <c r="M726" s="9"/>
      <c r="O726" s="9"/>
      <c r="S726" s="7"/>
      <c r="T726" s="9"/>
      <c r="V726" s="11"/>
    </row>
    <row r="727" spans="5:22" x14ac:dyDescent="0.25">
      <c r="E727" s="7"/>
      <c r="G727" s="7"/>
      <c r="H727" s="9"/>
      <c r="I727" s="9"/>
      <c r="J727" s="9"/>
      <c r="K727" s="9"/>
      <c r="L727" s="9"/>
      <c r="M727" s="9"/>
      <c r="O727" s="9"/>
      <c r="S727" s="7"/>
      <c r="T727" s="9"/>
      <c r="V727" s="11"/>
    </row>
    <row r="728" spans="5:22" x14ac:dyDescent="0.25">
      <c r="E728" s="7"/>
      <c r="G728" s="7"/>
      <c r="H728" s="9"/>
      <c r="I728" s="9"/>
      <c r="J728" s="9"/>
      <c r="K728" s="9"/>
      <c r="L728" s="9"/>
      <c r="M728" s="9"/>
      <c r="O728" s="9"/>
      <c r="S728" s="7"/>
      <c r="T728" s="9"/>
      <c r="V728" s="11"/>
    </row>
    <row r="729" spans="5:22" x14ac:dyDescent="0.25">
      <c r="E729" s="7"/>
      <c r="G729" s="7"/>
      <c r="H729" s="9"/>
      <c r="I729" s="9"/>
      <c r="J729" s="9"/>
      <c r="K729" s="9"/>
      <c r="L729" s="9"/>
      <c r="M729" s="9"/>
      <c r="O729" s="9"/>
      <c r="S729" s="7"/>
      <c r="T729" s="9"/>
      <c r="V729" s="11"/>
    </row>
    <row r="730" spans="5:22" x14ac:dyDescent="0.25">
      <c r="E730" s="7"/>
      <c r="G730" s="7"/>
      <c r="H730" s="9"/>
      <c r="I730" s="9"/>
      <c r="J730" s="9"/>
      <c r="K730" s="9"/>
      <c r="L730" s="9"/>
      <c r="M730" s="9"/>
      <c r="O730" s="9"/>
      <c r="S730" s="7"/>
      <c r="T730" s="9"/>
      <c r="V730" s="11"/>
    </row>
    <row r="731" spans="5:22" x14ac:dyDescent="0.25">
      <c r="E731" s="7"/>
      <c r="G731" s="7"/>
      <c r="H731" s="9"/>
      <c r="I731" s="9"/>
      <c r="J731" s="9"/>
      <c r="K731" s="9"/>
      <c r="L731" s="9"/>
      <c r="M731" s="9"/>
      <c r="O731" s="9"/>
      <c r="S731" s="7"/>
      <c r="T731" s="9"/>
      <c r="V731" s="11"/>
    </row>
    <row r="732" spans="5:22" x14ac:dyDescent="0.25">
      <c r="E732" s="7"/>
      <c r="G732" s="7"/>
      <c r="H732" s="9"/>
      <c r="I732" s="9"/>
      <c r="J732" s="9"/>
      <c r="K732" s="9"/>
      <c r="L732" s="9"/>
      <c r="M732" s="9"/>
      <c r="O732" s="9"/>
      <c r="S732" s="7"/>
      <c r="T732" s="9"/>
      <c r="V732" s="11"/>
    </row>
    <row r="733" spans="5:22" x14ac:dyDescent="0.25">
      <c r="E733" s="7"/>
      <c r="G733" s="7"/>
      <c r="H733" s="9"/>
      <c r="I733" s="9"/>
      <c r="J733" s="9"/>
      <c r="K733" s="9"/>
      <c r="L733" s="9"/>
      <c r="M733" s="9"/>
      <c r="O733" s="9"/>
      <c r="S733" s="7"/>
      <c r="T733" s="9"/>
      <c r="V733" s="11"/>
    </row>
    <row r="734" spans="5:22" x14ac:dyDescent="0.25">
      <c r="E734" s="7"/>
      <c r="G734" s="7"/>
      <c r="H734" s="9"/>
      <c r="I734" s="9"/>
      <c r="J734" s="9"/>
      <c r="K734" s="9"/>
      <c r="L734" s="9"/>
      <c r="M734" s="9"/>
      <c r="O734" s="9"/>
      <c r="S734" s="7"/>
      <c r="T734" s="9"/>
      <c r="V734" s="11"/>
    </row>
    <row r="735" spans="5:22" x14ac:dyDescent="0.25">
      <c r="E735" s="7"/>
      <c r="G735" s="7"/>
      <c r="H735" s="9"/>
      <c r="I735" s="9"/>
      <c r="J735" s="9"/>
      <c r="K735" s="9"/>
      <c r="L735" s="9"/>
      <c r="M735" s="9"/>
      <c r="O735" s="9"/>
      <c r="S735" s="7"/>
      <c r="T735" s="9"/>
      <c r="V735" s="11"/>
    </row>
    <row r="736" spans="5:22" x14ac:dyDescent="0.25">
      <c r="E736" s="7"/>
      <c r="G736" s="7"/>
      <c r="H736" s="9"/>
      <c r="I736" s="9"/>
      <c r="J736" s="9"/>
      <c r="K736" s="9"/>
      <c r="L736" s="9"/>
      <c r="M736" s="9"/>
      <c r="O736" s="9"/>
      <c r="S736" s="7"/>
      <c r="T736" s="9"/>
      <c r="V736" s="11"/>
    </row>
    <row r="737" spans="5:22" x14ac:dyDescent="0.25">
      <c r="E737" s="7"/>
      <c r="G737" s="7"/>
      <c r="H737" s="9"/>
      <c r="I737" s="9"/>
      <c r="J737" s="9"/>
      <c r="K737" s="9"/>
      <c r="L737" s="9"/>
      <c r="M737" s="9"/>
      <c r="O737" s="9"/>
      <c r="S737" s="7"/>
      <c r="T737" s="9"/>
      <c r="V737" s="11"/>
    </row>
    <row r="738" spans="5:22" x14ac:dyDescent="0.25">
      <c r="E738" s="7"/>
      <c r="G738" s="7"/>
      <c r="H738" s="9"/>
      <c r="I738" s="9"/>
      <c r="J738" s="9"/>
      <c r="K738" s="9"/>
      <c r="L738" s="9"/>
      <c r="M738" s="9"/>
      <c r="O738" s="9"/>
      <c r="S738" s="7"/>
      <c r="T738" s="9"/>
      <c r="V738" s="11"/>
    </row>
    <row r="739" spans="5:22" x14ac:dyDescent="0.25">
      <c r="E739" s="7"/>
      <c r="G739" s="7"/>
      <c r="H739" s="9"/>
      <c r="I739" s="9"/>
      <c r="J739" s="9"/>
      <c r="K739" s="9"/>
      <c r="L739" s="9"/>
      <c r="M739" s="9"/>
      <c r="O739" s="9"/>
      <c r="S739" s="7"/>
      <c r="T739" s="9"/>
      <c r="V739" s="11"/>
    </row>
    <row r="740" spans="5:22" x14ac:dyDescent="0.25">
      <c r="E740" s="7"/>
      <c r="G740" s="7"/>
      <c r="H740" s="9"/>
      <c r="I740" s="9"/>
      <c r="J740" s="9"/>
      <c r="K740" s="9"/>
      <c r="L740" s="9"/>
      <c r="M740" s="9"/>
      <c r="O740" s="9"/>
      <c r="S740" s="7"/>
      <c r="T740" s="9"/>
      <c r="V740" s="11"/>
    </row>
    <row r="741" spans="5:22" x14ac:dyDescent="0.25">
      <c r="E741" s="7"/>
      <c r="G741" s="7"/>
      <c r="H741" s="9"/>
      <c r="I741" s="9"/>
      <c r="J741" s="9"/>
      <c r="K741" s="9"/>
      <c r="L741" s="9"/>
      <c r="M741" s="9"/>
      <c r="O741" s="9"/>
      <c r="S741" s="7"/>
      <c r="T741" s="9"/>
      <c r="V741" s="11"/>
    </row>
    <row r="742" spans="5:22" x14ac:dyDescent="0.25">
      <c r="E742" s="7"/>
      <c r="G742" s="7"/>
      <c r="H742" s="9"/>
      <c r="I742" s="9"/>
      <c r="J742" s="9"/>
      <c r="K742" s="9"/>
      <c r="L742" s="9"/>
      <c r="M742" s="9"/>
      <c r="O742" s="9"/>
      <c r="S742" s="7"/>
      <c r="T742" s="9"/>
      <c r="V742" s="11"/>
    </row>
    <row r="743" spans="5:22" x14ac:dyDescent="0.25">
      <c r="E743" s="7"/>
      <c r="G743" s="7"/>
      <c r="H743" s="9"/>
      <c r="I743" s="9"/>
      <c r="J743" s="9"/>
      <c r="K743" s="9"/>
      <c r="L743" s="9"/>
      <c r="M743" s="9"/>
      <c r="O743" s="9"/>
      <c r="S743" s="7"/>
      <c r="T743" s="9"/>
      <c r="V743" s="11"/>
    </row>
    <row r="744" spans="5:22" x14ac:dyDescent="0.25">
      <c r="E744" s="7"/>
      <c r="G744" s="7"/>
      <c r="H744" s="9"/>
      <c r="I744" s="9"/>
      <c r="J744" s="9"/>
      <c r="K744" s="9"/>
      <c r="L744" s="9"/>
      <c r="M744" s="9"/>
      <c r="O744" s="9"/>
      <c r="S744" s="7"/>
      <c r="T744" s="9"/>
      <c r="V744" s="11"/>
    </row>
    <row r="745" spans="5:22" x14ac:dyDescent="0.25">
      <c r="E745" s="7"/>
      <c r="G745" s="7"/>
      <c r="H745" s="9"/>
      <c r="I745" s="9"/>
      <c r="J745" s="9"/>
      <c r="K745" s="9"/>
      <c r="L745" s="9"/>
      <c r="M745" s="9"/>
      <c r="O745" s="9"/>
      <c r="S745" s="7"/>
      <c r="T745" s="9"/>
      <c r="V745" s="11"/>
    </row>
    <row r="746" spans="5:22" x14ac:dyDescent="0.25">
      <c r="E746" s="7"/>
      <c r="G746" s="7"/>
      <c r="H746" s="9"/>
      <c r="I746" s="9"/>
      <c r="J746" s="9"/>
      <c r="K746" s="9"/>
      <c r="L746" s="9"/>
      <c r="M746" s="9"/>
      <c r="O746" s="9"/>
      <c r="S746" s="7"/>
      <c r="T746" s="9"/>
      <c r="V746" s="11"/>
    </row>
    <row r="747" spans="5:22" x14ac:dyDescent="0.25">
      <c r="E747" s="7"/>
      <c r="G747" s="7"/>
      <c r="H747" s="9"/>
      <c r="I747" s="9"/>
      <c r="J747" s="9"/>
      <c r="K747" s="9"/>
      <c r="L747" s="9"/>
      <c r="M747" s="9"/>
      <c r="O747" s="9"/>
      <c r="S747" s="7"/>
      <c r="T747" s="9"/>
      <c r="V747" s="11"/>
    </row>
    <row r="748" spans="5:22" x14ac:dyDescent="0.25">
      <c r="E748" s="7"/>
      <c r="G748" s="7"/>
      <c r="H748" s="9"/>
      <c r="I748" s="9"/>
      <c r="J748" s="9"/>
      <c r="K748" s="9"/>
      <c r="L748" s="9"/>
      <c r="M748" s="9"/>
      <c r="O748" s="9"/>
      <c r="S748" s="7"/>
      <c r="T748" s="9"/>
      <c r="V748" s="11"/>
    </row>
    <row r="749" spans="5:22" x14ac:dyDescent="0.25">
      <c r="E749" s="7"/>
      <c r="G749" s="7"/>
      <c r="H749" s="9"/>
      <c r="I749" s="9"/>
      <c r="J749" s="9"/>
      <c r="K749" s="9"/>
      <c r="L749" s="9"/>
      <c r="M749" s="9"/>
      <c r="O749" s="9"/>
      <c r="S749" s="7"/>
      <c r="T749" s="9"/>
      <c r="V749" s="11"/>
    </row>
    <row r="750" spans="5:22" x14ac:dyDescent="0.25">
      <c r="E750" s="7"/>
      <c r="G750" s="7"/>
      <c r="H750" s="9"/>
      <c r="I750" s="9"/>
      <c r="J750" s="9"/>
      <c r="K750" s="9"/>
      <c r="L750" s="9"/>
      <c r="M750" s="9"/>
      <c r="O750" s="9"/>
      <c r="S750" s="7"/>
      <c r="T750" s="9"/>
      <c r="V750" s="11"/>
    </row>
    <row r="751" spans="5:22" x14ac:dyDescent="0.25">
      <c r="E751" s="7"/>
      <c r="G751" s="7"/>
      <c r="H751" s="9"/>
      <c r="I751" s="9"/>
      <c r="J751" s="9"/>
      <c r="K751" s="9"/>
      <c r="L751" s="9"/>
      <c r="M751" s="9"/>
      <c r="O751" s="9"/>
      <c r="S751" s="7"/>
      <c r="T751" s="9"/>
      <c r="V751" s="11"/>
    </row>
    <row r="752" spans="5:22" x14ac:dyDescent="0.25">
      <c r="E752" s="7"/>
      <c r="G752" s="7"/>
      <c r="H752" s="9"/>
      <c r="I752" s="9"/>
      <c r="J752" s="9"/>
      <c r="K752" s="9"/>
      <c r="L752" s="9"/>
      <c r="M752" s="9"/>
      <c r="O752" s="9"/>
      <c r="S752" s="7"/>
      <c r="T752" s="9"/>
      <c r="V752" s="11"/>
    </row>
    <row r="753" spans="5:22" x14ac:dyDescent="0.25">
      <c r="E753" s="7"/>
      <c r="G753" s="7"/>
      <c r="H753" s="9"/>
      <c r="I753" s="9"/>
      <c r="J753" s="9"/>
      <c r="K753" s="9"/>
      <c r="L753" s="9"/>
      <c r="M753" s="9"/>
      <c r="O753" s="9"/>
      <c r="S753" s="7"/>
      <c r="T753" s="9"/>
      <c r="V753" s="11"/>
    </row>
    <row r="754" spans="5:22" x14ac:dyDescent="0.25">
      <c r="E754" s="7"/>
      <c r="G754" s="7"/>
      <c r="H754" s="9"/>
      <c r="I754" s="9"/>
      <c r="J754" s="9"/>
      <c r="K754" s="9"/>
      <c r="L754" s="9"/>
      <c r="M754" s="9"/>
      <c r="O754" s="9"/>
      <c r="S754" s="7"/>
      <c r="T754" s="9"/>
      <c r="V754" s="11"/>
    </row>
    <row r="755" spans="5:22" x14ac:dyDescent="0.25">
      <c r="E755" s="7"/>
      <c r="G755" s="7"/>
      <c r="H755" s="9"/>
      <c r="I755" s="9"/>
      <c r="J755" s="9"/>
      <c r="K755" s="9"/>
      <c r="L755" s="9"/>
      <c r="M755" s="9"/>
      <c r="O755" s="9"/>
      <c r="S755" s="7"/>
      <c r="T755" s="9"/>
      <c r="V755" s="11"/>
    </row>
    <row r="756" spans="5:22" x14ac:dyDescent="0.25">
      <c r="E756" s="7"/>
      <c r="G756" s="7"/>
      <c r="H756" s="9"/>
      <c r="I756" s="9"/>
      <c r="J756" s="9"/>
      <c r="K756" s="9"/>
      <c r="L756" s="9"/>
      <c r="M756" s="9"/>
      <c r="O756" s="9"/>
      <c r="S756" s="7"/>
      <c r="T756" s="9"/>
      <c r="V756" s="11"/>
    </row>
    <row r="757" spans="5:22" x14ac:dyDescent="0.25">
      <c r="E757" s="7"/>
      <c r="G757" s="7"/>
      <c r="H757" s="9"/>
      <c r="I757" s="9"/>
      <c r="J757" s="9"/>
      <c r="K757" s="9"/>
      <c r="L757" s="9"/>
      <c r="M757" s="9"/>
      <c r="O757" s="9"/>
      <c r="S757" s="7"/>
      <c r="T757" s="9"/>
      <c r="V757" s="11"/>
    </row>
    <row r="758" spans="5:22" x14ac:dyDescent="0.25">
      <c r="E758" s="7"/>
      <c r="G758" s="7"/>
      <c r="H758" s="9"/>
      <c r="I758" s="9"/>
      <c r="J758" s="9"/>
      <c r="K758" s="9"/>
      <c r="L758" s="9"/>
      <c r="M758" s="9"/>
      <c r="O758" s="9"/>
      <c r="S758" s="7"/>
      <c r="T758" s="9"/>
      <c r="V758" s="11"/>
    </row>
    <row r="759" spans="5:22" x14ac:dyDescent="0.25">
      <c r="E759" s="7"/>
      <c r="G759" s="7"/>
      <c r="H759" s="9"/>
      <c r="I759" s="9"/>
      <c r="J759" s="9"/>
      <c r="K759" s="9"/>
      <c r="L759" s="9"/>
      <c r="M759" s="9"/>
      <c r="O759" s="9"/>
      <c r="S759" s="7"/>
      <c r="T759" s="9"/>
      <c r="V759" s="11"/>
    </row>
    <row r="760" spans="5:22" x14ac:dyDescent="0.25">
      <c r="E760" s="7"/>
      <c r="G760" s="7"/>
      <c r="H760" s="9"/>
      <c r="I760" s="9"/>
      <c r="J760" s="9"/>
      <c r="K760" s="9"/>
      <c r="L760" s="9"/>
      <c r="M760" s="9"/>
      <c r="O760" s="9"/>
      <c r="S760" s="7"/>
      <c r="T760" s="9"/>
      <c r="V760" s="11"/>
    </row>
    <row r="761" spans="5:22" x14ac:dyDescent="0.25">
      <c r="E761" s="7"/>
      <c r="G761" s="7"/>
      <c r="H761" s="9"/>
      <c r="I761" s="9"/>
      <c r="J761" s="9"/>
      <c r="K761" s="9"/>
      <c r="L761" s="9"/>
      <c r="M761" s="9"/>
      <c r="O761" s="9"/>
      <c r="S761" s="7"/>
      <c r="T761" s="9"/>
      <c r="V761" s="11"/>
    </row>
    <row r="762" spans="5:22" x14ac:dyDescent="0.25">
      <c r="E762" s="7"/>
      <c r="G762" s="7"/>
      <c r="H762" s="9"/>
      <c r="I762" s="9"/>
      <c r="J762" s="9"/>
      <c r="K762" s="9"/>
      <c r="L762" s="9"/>
      <c r="M762" s="9"/>
      <c r="O762" s="9"/>
      <c r="S762" s="7"/>
      <c r="T762" s="9"/>
      <c r="V762" s="11"/>
    </row>
    <row r="763" spans="5:22" x14ac:dyDescent="0.25">
      <c r="E763" s="7"/>
      <c r="G763" s="7"/>
      <c r="H763" s="9"/>
      <c r="I763" s="9"/>
      <c r="J763" s="9"/>
      <c r="K763" s="9"/>
      <c r="L763" s="9"/>
      <c r="M763" s="9"/>
      <c r="O763" s="9"/>
      <c r="S763" s="7"/>
      <c r="T763" s="9"/>
      <c r="V763" s="11"/>
    </row>
    <row r="764" spans="5:22" x14ac:dyDescent="0.25">
      <c r="E764" s="7"/>
      <c r="G764" s="7"/>
      <c r="H764" s="9"/>
      <c r="I764" s="9"/>
      <c r="J764" s="9"/>
      <c r="K764" s="9"/>
      <c r="L764" s="9"/>
      <c r="M764" s="9"/>
      <c r="O764" s="9"/>
      <c r="S764" s="7"/>
      <c r="T764" s="9"/>
      <c r="V764" s="11"/>
    </row>
    <row r="765" spans="5:22" x14ac:dyDescent="0.25">
      <c r="E765" s="7"/>
      <c r="G765" s="7"/>
      <c r="H765" s="9"/>
      <c r="I765" s="9"/>
      <c r="J765" s="9"/>
      <c r="K765" s="9"/>
      <c r="L765" s="9"/>
      <c r="M765" s="9"/>
      <c r="O765" s="9"/>
      <c r="S765" s="7"/>
      <c r="T765" s="9"/>
      <c r="V765" s="11"/>
    </row>
    <row r="766" spans="5:22" x14ac:dyDescent="0.25">
      <c r="E766" s="7"/>
      <c r="G766" s="7"/>
      <c r="H766" s="9"/>
      <c r="I766" s="9"/>
      <c r="J766" s="9"/>
      <c r="K766" s="9"/>
      <c r="L766" s="9"/>
      <c r="M766" s="9"/>
      <c r="O766" s="9"/>
      <c r="S766" s="7"/>
      <c r="T766" s="9"/>
      <c r="V766" s="11"/>
    </row>
    <row r="767" spans="5:22" x14ac:dyDescent="0.25">
      <c r="E767" s="7"/>
      <c r="G767" s="7"/>
      <c r="H767" s="9"/>
      <c r="I767" s="9"/>
      <c r="J767" s="9"/>
      <c r="K767" s="9"/>
      <c r="L767" s="9"/>
      <c r="M767" s="9"/>
      <c r="O767" s="9"/>
      <c r="S767" s="7"/>
      <c r="T767" s="9"/>
      <c r="V767" s="11"/>
    </row>
    <row r="768" spans="5:22" x14ac:dyDescent="0.25">
      <c r="E768" s="7"/>
      <c r="G768" s="7"/>
      <c r="H768" s="9"/>
      <c r="I768" s="9"/>
      <c r="J768" s="9"/>
      <c r="K768" s="9"/>
      <c r="L768" s="9"/>
      <c r="M768" s="9"/>
      <c r="O768" s="9"/>
      <c r="S768" s="7"/>
      <c r="T768" s="9"/>
      <c r="V768" s="11"/>
    </row>
    <row r="769" spans="5:22" x14ac:dyDescent="0.25">
      <c r="E769" s="7"/>
      <c r="G769" s="7"/>
      <c r="H769" s="9"/>
      <c r="I769" s="9"/>
      <c r="J769" s="9"/>
      <c r="K769" s="9"/>
      <c r="L769" s="9"/>
      <c r="M769" s="9"/>
      <c r="O769" s="9"/>
      <c r="S769" s="7"/>
      <c r="T769" s="9"/>
      <c r="V769" s="11"/>
    </row>
    <row r="770" spans="5:22" x14ac:dyDescent="0.25">
      <c r="E770" s="7"/>
      <c r="G770" s="7"/>
      <c r="H770" s="9"/>
      <c r="I770" s="9"/>
      <c r="J770" s="9"/>
      <c r="K770" s="9"/>
      <c r="L770" s="9"/>
      <c r="M770" s="9"/>
      <c r="O770" s="9"/>
      <c r="S770" s="7"/>
      <c r="T770" s="9"/>
      <c r="V770" s="11"/>
    </row>
    <row r="771" spans="5:22" x14ac:dyDescent="0.25">
      <c r="E771" s="7"/>
      <c r="G771" s="7"/>
      <c r="H771" s="9"/>
      <c r="I771" s="9"/>
      <c r="J771" s="9"/>
      <c r="K771" s="9"/>
      <c r="L771" s="9"/>
      <c r="M771" s="9"/>
      <c r="O771" s="9"/>
      <c r="S771" s="7"/>
      <c r="T771" s="9"/>
      <c r="V771" s="11"/>
    </row>
    <row r="772" spans="5:22" x14ac:dyDescent="0.25">
      <c r="E772" s="7"/>
      <c r="G772" s="7"/>
      <c r="H772" s="9"/>
      <c r="I772" s="9"/>
      <c r="J772" s="9"/>
      <c r="K772" s="9"/>
      <c r="L772" s="9"/>
      <c r="M772" s="9"/>
      <c r="O772" s="9"/>
      <c r="S772" s="7"/>
      <c r="T772" s="9"/>
      <c r="V772" s="11"/>
    </row>
    <row r="773" spans="5:22" x14ac:dyDescent="0.25">
      <c r="E773" s="7"/>
      <c r="G773" s="7"/>
      <c r="H773" s="9"/>
      <c r="I773" s="9"/>
      <c r="J773" s="9"/>
      <c r="K773" s="9"/>
      <c r="L773" s="9"/>
      <c r="M773" s="9"/>
      <c r="O773" s="9"/>
      <c r="S773" s="7"/>
      <c r="T773" s="9"/>
      <c r="V773" s="11"/>
    </row>
    <row r="774" spans="5:22" x14ac:dyDescent="0.25">
      <c r="E774" s="7"/>
      <c r="G774" s="7"/>
      <c r="H774" s="9"/>
      <c r="I774" s="9"/>
      <c r="J774" s="9"/>
      <c r="K774" s="9"/>
      <c r="L774" s="9"/>
      <c r="M774" s="9"/>
      <c r="O774" s="9"/>
      <c r="S774" s="7"/>
      <c r="T774" s="9"/>
      <c r="V774" s="11"/>
    </row>
    <row r="775" spans="5:22" x14ac:dyDescent="0.25">
      <c r="E775" s="7"/>
      <c r="G775" s="7"/>
      <c r="H775" s="9"/>
      <c r="I775" s="9"/>
      <c r="J775" s="9"/>
      <c r="K775" s="9"/>
      <c r="L775" s="9"/>
      <c r="M775" s="9"/>
      <c r="O775" s="9"/>
      <c r="S775" s="7"/>
      <c r="T775" s="9"/>
      <c r="V775" s="11"/>
    </row>
    <row r="776" spans="5:22" x14ac:dyDescent="0.25">
      <c r="E776" s="7"/>
      <c r="G776" s="7"/>
      <c r="H776" s="9"/>
      <c r="I776" s="9"/>
      <c r="J776" s="9"/>
      <c r="K776" s="9"/>
      <c r="L776" s="9"/>
      <c r="M776" s="9"/>
      <c r="O776" s="9"/>
      <c r="S776" s="7"/>
      <c r="T776" s="9"/>
      <c r="V776" s="11"/>
    </row>
    <row r="777" spans="5:22" x14ac:dyDescent="0.25">
      <c r="E777" s="7"/>
      <c r="G777" s="7"/>
      <c r="H777" s="9"/>
      <c r="I777" s="9"/>
      <c r="J777" s="9"/>
      <c r="K777" s="9"/>
      <c r="L777" s="9"/>
      <c r="M777" s="9"/>
      <c r="O777" s="9"/>
      <c r="S777" s="7"/>
      <c r="T777" s="9"/>
      <c r="V777" s="11"/>
    </row>
    <row r="778" spans="5:22" x14ac:dyDescent="0.25">
      <c r="E778" s="7"/>
      <c r="G778" s="7"/>
      <c r="H778" s="9"/>
      <c r="I778" s="9"/>
      <c r="J778" s="9"/>
      <c r="K778" s="9"/>
      <c r="L778" s="9"/>
      <c r="M778" s="9"/>
      <c r="O778" s="9"/>
      <c r="S778" s="7"/>
      <c r="T778" s="9"/>
      <c r="V778" s="11"/>
    </row>
    <row r="779" spans="5:22" x14ac:dyDescent="0.25">
      <c r="E779" s="7"/>
      <c r="G779" s="7"/>
      <c r="H779" s="9"/>
      <c r="I779" s="9"/>
      <c r="J779" s="9"/>
      <c r="K779" s="9"/>
      <c r="L779" s="9"/>
      <c r="M779" s="9"/>
      <c r="O779" s="9"/>
      <c r="S779" s="7"/>
      <c r="T779" s="9"/>
      <c r="V779" s="11"/>
    </row>
    <row r="780" spans="5:22" x14ac:dyDescent="0.25">
      <c r="E780" s="7"/>
      <c r="G780" s="7"/>
      <c r="H780" s="9"/>
      <c r="I780" s="9"/>
      <c r="J780" s="9"/>
      <c r="K780" s="9"/>
      <c r="L780" s="9"/>
      <c r="M780" s="9"/>
      <c r="O780" s="9"/>
      <c r="S780" s="7"/>
      <c r="T780" s="9"/>
      <c r="V780" s="11"/>
    </row>
    <row r="781" spans="5:22" x14ac:dyDescent="0.25">
      <c r="E781" s="7"/>
      <c r="G781" s="7"/>
      <c r="H781" s="9"/>
      <c r="I781" s="9"/>
      <c r="J781" s="9"/>
      <c r="K781" s="9"/>
      <c r="L781" s="9"/>
      <c r="M781" s="9"/>
      <c r="O781" s="9"/>
      <c r="S781" s="7"/>
      <c r="T781" s="9"/>
      <c r="V781" s="11"/>
    </row>
    <row r="782" spans="5:22" x14ac:dyDescent="0.25">
      <c r="E782" s="7"/>
      <c r="G782" s="7"/>
      <c r="H782" s="9"/>
      <c r="I782" s="9"/>
      <c r="J782" s="9"/>
      <c r="K782" s="9"/>
      <c r="L782" s="9"/>
      <c r="M782" s="9"/>
      <c r="O782" s="9"/>
      <c r="S782" s="7"/>
      <c r="T782" s="9"/>
      <c r="V782" s="11"/>
    </row>
    <row r="783" spans="5:22" x14ac:dyDescent="0.25">
      <c r="E783" s="7"/>
      <c r="G783" s="7"/>
      <c r="H783" s="9"/>
      <c r="I783" s="9"/>
      <c r="J783" s="9"/>
      <c r="K783" s="9"/>
      <c r="L783" s="9"/>
      <c r="M783" s="9"/>
      <c r="O783" s="9"/>
      <c r="S783" s="7"/>
      <c r="T783" s="9"/>
      <c r="V783" s="11"/>
    </row>
    <row r="784" spans="5:22" x14ac:dyDescent="0.25">
      <c r="E784" s="7"/>
      <c r="G784" s="7"/>
      <c r="H784" s="9"/>
      <c r="I784" s="9"/>
      <c r="J784" s="9"/>
      <c r="K784" s="9"/>
      <c r="L784" s="9"/>
      <c r="M784" s="9"/>
      <c r="O784" s="9"/>
      <c r="S784" s="7"/>
      <c r="T784" s="9"/>
      <c r="V784" s="11"/>
    </row>
    <row r="785" spans="5:22" x14ac:dyDescent="0.25">
      <c r="E785" s="7"/>
      <c r="G785" s="7"/>
      <c r="H785" s="9"/>
      <c r="I785" s="9"/>
      <c r="J785" s="9"/>
      <c r="K785" s="9"/>
      <c r="L785" s="9"/>
      <c r="M785" s="9"/>
      <c r="O785" s="9"/>
      <c r="S785" s="7"/>
      <c r="T785" s="9"/>
      <c r="V785" s="11"/>
    </row>
    <row r="786" spans="5:22" x14ac:dyDescent="0.25">
      <c r="E786" s="7"/>
      <c r="G786" s="7"/>
      <c r="H786" s="9"/>
      <c r="I786" s="9"/>
      <c r="J786" s="9"/>
      <c r="K786" s="9"/>
      <c r="L786" s="9"/>
      <c r="M786" s="9"/>
      <c r="O786" s="9"/>
      <c r="S786" s="7"/>
      <c r="T786" s="9"/>
      <c r="V786" s="11"/>
    </row>
    <row r="787" spans="5:22" x14ac:dyDescent="0.25">
      <c r="E787" s="7"/>
      <c r="G787" s="7"/>
      <c r="H787" s="9"/>
      <c r="I787" s="9"/>
      <c r="J787" s="9"/>
      <c r="K787" s="9"/>
      <c r="L787" s="9"/>
      <c r="M787" s="9"/>
      <c r="O787" s="9"/>
      <c r="S787" s="7"/>
      <c r="T787" s="9"/>
      <c r="V787" s="11"/>
    </row>
    <row r="788" spans="5:22" x14ac:dyDescent="0.25">
      <c r="E788" s="7"/>
      <c r="G788" s="7"/>
      <c r="H788" s="9"/>
      <c r="I788" s="9"/>
      <c r="J788" s="9"/>
      <c r="K788" s="9"/>
      <c r="L788" s="9"/>
      <c r="M788" s="9"/>
      <c r="O788" s="9"/>
      <c r="S788" s="7"/>
      <c r="T788" s="9"/>
      <c r="V788" s="11"/>
    </row>
    <row r="789" spans="5:22" x14ac:dyDescent="0.25">
      <c r="E789" s="7"/>
      <c r="G789" s="7"/>
      <c r="H789" s="9"/>
      <c r="I789" s="9"/>
      <c r="J789" s="9"/>
      <c r="K789" s="9"/>
      <c r="L789" s="9"/>
      <c r="M789" s="9"/>
      <c r="O789" s="9"/>
      <c r="S789" s="7"/>
      <c r="T789" s="9"/>
      <c r="V789" s="11"/>
    </row>
    <row r="790" spans="5:22" x14ac:dyDescent="0.25">
      <c r="E790" s="7"/>
      <c r="G790" s="7"/>
      <c r="H790" s="9"/>
      <c r="I790" s="9"/>
      <c r="J790" s="9"/>
      <c r="K790" s="9"/>
      <c r="L790" s="9"/>
      <c r="M790" s="9"/>
      <c r="O790" s="9"/>
      <c r="S790" s="7"/>
      <c r="T790" s="9"/>
      <c r="V790" s="11"/>
    </row>
    <row r="791" spans="5:22" x14ac:dyDescent="0.25">
      <c r="E791" s="7"/>
      <c r="G791" s="7"/>
      <c r="H791" s="9"/>
      <c r="I791" s="9"/>
      <c r="J791" s="9"/>
      <c r="K791" s="9"/>
      <c r="L791" s="9"/>
      <c r="M791" s="9"/>
      <c r="O791" s="9"/>
      <c r="S791" s="7"/>
      <c r="T791" s="9"/>
      <c r="V791" s="11"/>
    </row>
    <row r="792" spans="5:22" x14ac:dyDescent="0.25">
      <c r="E792" s="7"/>
      <c r="G792" s="7"/>
      <c r="H792" s="9"/>
      <c r="I792" s="9"/>
      <c r="J792" s="9"/>
      <c r="K792" s="9"/>
      <c r="L792" s="9"/>
      <c r="M792" s="9"/>
      <c r="O792" s="9"/>
      <c r="S792" s="7"/>
      <c r="T792" s="9"/>
      <c r="V792" s="11"/>
    </row>
    <row r="793" spans="5:22" x14ac:dyDescent="0.25">
      <c r="E793" s="7"/>
      <c r="G793" s="7"/>
      <c r="H793" s="9"/>
      <c r="I793" s="9"/>
      <c r="J793" s="9"/>
      <c r="K793" s="9"/>
      <c r="L793" s="9"/>
      <c r="M793" s="9"/>
      <c r="O793" s="9"/>
      <c r="S793" s="7"/>
      <c r="T793" s="9"/>
      <c r="V793" s="11"/>
    </row>
    <row r="794" spans="5:22" x14ac:dyDescent="0.25">
      <c r="E794" s="7"/>
      <c r="G794" s="7"/>
      <c r="H794" s="9"/>
      <c r="I794" s="9"/>
      <c r="J794" s="9"/>
      <c r="K794" s="9"/>
      <c r="L794" s="9"/>
      <c r="M794" s="9"/>
      <c r="O794" s="9"/>
      <c r="S794" s="7"/>
      <c r="T794" s="9"/>
      <c r="V794" s="11"/>
    </row>
    <row r="795" spans="5:22" x14ac:dyDescent="0.25">
      <c r="E795" s="7"/>
      <c r="G795" s="7"/>
      <c r="H795" s="9"/>
      <c r="I795" s="9"/>
      <c r="J795" s="9"/>
      <c r="K795" s="9"/>
      <c r="L795" s="9"/>
      <c r="M795" s="9"/>
      <c r="O795" s="9"/>
      <c r="S795" s="7"/>
      <c r="T795" s="9"/>
      <c r="V795" s="11"/>
    </row>
    <row r="796" spans="5:22" x14ac:dyDescent="0.25">
      <c r="E796" s="7"/>
      <c r="G796" s="7"/>
      <c r="H796" s="9"/>
      <c r="I796" s="9"/>
      <c r="J796" s="9"/>
      <c r="K796" s="9"/>
      <c r="L796" s="9"/>
      <c r="M796" s="9"/>
      <c r="O796" s="9"/>
      <c r="S796" s="7"/>
      <c r="T796" s="9"/>
      <c r="V796" s="11"/>
    </row>
    <row r="797" spans="5:22" x14ac:dyDescent="0.25">
      <c r="E797" s="7"/>
      <c r="G797" s="7"/>
      <c r="H797" s="9"/>
      <c r="I797" s="9"/>
      <c r="J797" s="9"/>
      <c r="K797" s="9"/>
      <c r="L797" s="9"/>
      <c r="M797" s="9"/>
      <c r="O797" s="9"/>
      <c r="S797" s="7"/>
      <c r="T797" s="9"/>
      <c r="V797" s="11"/>
    </row>
    <row r="798" spans="5:22" x14ac:dyDescent="0.25">
      <c r="E798" s="7"/>
      <c r="G798" s="7"/>
      <c r="H798" s="9"/>
      <c r="I798" s="9"/>
      <c r="J798" s="9"/>
      <c r="K798" s="9"/>
      <c r="L798" s="9"/>
      <c r="M798" s="9"/>
      <c r="O798" s="9"/>
      <c r="S798" s="7"/>
      <c r="T798" s="9"/>
      <c r="V798" s="11"/>
    </row>
    <row r="799" spans="5:22" x14ac:dyDescent="0.25">
      <c r="E799" s="7"/>
      <c r="G799" s="7"/>
      <c r="H799" s="9"/>
      <c r="I799" s="9"/>
      <c r="J799" s="9"/>
      <c r="K799" s="9"/>
      <c r="L799" s="9"/>
      <c r="M799" s="9"/>
      <c r="O799" s="9"/>
      <c r="S799" s="7"/>
      <c r="T799" s="9"/>
      <c r="V799" s="11"/>
    </row>
    <row r="800" spans="5:22" x14ac:dyDescent="0.25">
      <c r="E800" s="7"/>
      <c r="G800" s="7"/>
      <c r="H800" s="9"/>
      <c r="I800" s="9"/>
      <c r="J800" s="9"/>
      <c r="K800" s="9"/>
      <c r="L800" s="9"/>
      <c r="M800" s="9"/>
      <c r="O800" s="9"/>
      <c r="S800" s="7"/>
      <c r="T800" s="9"/>
      <c r="V800" s="11"/>
    </row>
    <row r="801" spans="5:22" x14ac:dyDescent="0.25">
      <c r="E801" s="7"/>
      <c r="G801" s="7"/>
      <c r="H801" s="9"/>
      <c r="I801" s="9"/>
      <c r="J801" s="9"/>
      <c r="K801" s="9"/>
      <c r="L801" s="9"/>
      <c r="M801" s="9"/>
      <c r="O801" s="9"/>
      <c r="S801" s="7"/>
      <c r="T801" s="9"/>
      <c r="V801" s="11"/>
    </row>
    <row r="802" spans="5:22" x14ac:dyDescent="0.25">
      <c r="E802" s="7"/>
      <c r="G802" s="7"/>
      <c r="H802" s="9"/>
      <c r="I802" s="9"/>
      <c r="J802" s="9"/>
      <c r="K802" s="9"/>
      <c r="L802" s="9"/>
      <c r="M802" s="9"/>
      <c r="O802" s="9"/>
      <c r="S802" s="7"/>
      <c r="T802" s="9"/>
      <c r="V802" s="11"/>
    </row>
    <row r="803" spans="5:22" x14ac:dyDescent="0.25">
      <c r="E803" s="7"/>
      <c r="G803" s="7"/>
      <c r="H803" s="9"/>
      <c r="I803" s="9"/>
      <c r="J803" s="9"/>
      <c r="K803" s="9"/>
      <c r="L803" s="9"/>
      <c r="M803" s="9"/>
      <c r="O803" s="9"/>
      <c r="S803" s="7"/>
      <c r="T803" s="9"/>
      <c r="V803" s="11"/>
    </row>
    <row r="804" spans="5:22" x14ac:dyDescent="0.25">
      <c r="E804" s="7"/>
      <c r="G804" s="7"/>
      <c r="H804" s="9"/>
      <c r="I804" s="9"/>
      <c r="J804" s="9"/>
      <c r="K804" s="9"/>
      <c r="L804" s="9"/>
      <c r="M804" s="9"/>
      <c r="O804" s="9"/>
      <c r="S804" s="7"/>
      <c r="T804" s="9"/>
      <c r="V804" s="11"/>
    </row>
    <row r="805" spans="5:22" x14ac:dyDescent="0.25">
      <c r="E805" s="7"/>
      <c r="G805" s="7"/>
      <c r="H805" s="9"/>
      <c r="I805" s="9"/>
      <c r="J805" s="9"/>
      <c r="K805" s="9"/>
      <c r="L805" s="9"/>
      <c r="M805" s="9"/>
      <c r="O805" s="9"/>
      <c r="S805" s="7"/>
      <c r="T805" s="9"/>
      <c r="V805" s="11"/>
    </row>
    <row r="806" spans="5:22" x14ac:dyDescent="0.25">
      <c r="E806" s="7"/>
      <c r="G806" s="7"/>
      <c r="H806" s="9"/>
      <c r="I806" s="9"/>
      <c r="J806" s="9"/>
      <c r="K806" s="9"/>
      <c r="L806" s="9"/>
      <c r="M806" s="9"/>
      <c r="O806" s="9"/>
      <c r="S806" s="7"/>
      <c r="T806" s="9"/>
      <c r="V806" s="11"/>
    </row>
    <row r="807" spans="5:22" x14ac:dyDescent="0.25">
      <c r="E807" s="7"/>
      <c r="G807" s="7"/>
      <c r="H807" s="9"/>
      <c r="I807" s="9"/>
      <c r="J807" s="9"/>
      <c r="K807" s="9"/>
      <c r="L807" s="9"/>
      <c r="M807" s="9"/>
      <c r="O807" s="9"/>
      <c r="S807" s="7"/>
      <c r="T807" s="9"/>
      <c r="V807" s="11"/>
    </row>
    <row r="808" spans="5:22" x14ac:dyDescent="0.25">
      <c r="E808" s="7"/>
      <c r="G808" s="7"/>
      <c r="H808" s="9"/>
      <c r="I808" s="9"/>
      <c r="J808" s="9"/>
      <c r="K808" s="9"/>
      <c r="L808" s="9"/>
      <c r="M808" s="9"/>
      <c r="O808" s="9"/>
      <c r="S808" s="7"/>
      <c r="T808" s="9"/>
      <c r="V808" s="11"/>
    </row>
    <row r="809" spans="5:22" x14ac:dyDescent="0.25">
      <c r="E809" s="7"/>
      <c r="G809" s="7"/>
      <c r="H809" s="9"/>
      <c r="I809" s="9"/>
      <c r="J809" s="9"/>
      <c r="K809" s="9"/>
      <c r="L809" s="9"/>
      <c r="M809" s="9"/>
      <c r="O809" s="9"/>
      <c r="S809" s="7"/>
      <c r="T809" s="9"/>
      <c r="V809" s="11"/>
    </row>
    <row r="810" spans="5:22" x14ac:dyDescent="0.25">
      <c r="E810" s="7"/>
      <c r="G810" s="7"/>
      <c r="H810" s="9"/>
      <c r="I810" s="9"/>
      <c r="J810" s="9"/>
      <c r="K810" s="9"/>
      <c r="L810" s="9"/>
      <c r="M810" s="9"/>
      <c r="O810" s="9"/>
      <c r="S810" s="7"/>
      <c r="T810" s="9"/>
      <c r="V810" s="11"/>
    </row>
    <row r="811" spans="5:22" x14ac:dyDescent="0.25">
      <c r="E811" s="7"/>
      <c r="G811" s="7"/>
      <c r="H811" s="9"/>
      <c r="I811" s="9"/>
      <c r="J811" s="9"/>
      <c r="K811" s="9"/>
      <c r="L811" s="9"/>
      <c r="M811" s="9"/>
      <c r="O811" s="9"/>
      <c r="S811" s="7"/>
      <c r="T811" s="9"/>
      <c r="V811" s="11"/>
    </row>
    <row r="812" spans="5:22" x14ac:dyDescent="0.25">
      <c r="E812" s="7"/>
      <c r="G812" s="7"/>
      <c r="H812" s="9"/>
      <c r="I812" s="9"/>
      <c r="J812" s="9"/>
      <c r="K812" s="9"/>
      <c r="L812" s="9"/>
      <c r="M812" s="9"/>
      <c r="O812" s="9"/>
      <c r="S812" s="7"/>
      <c r="T812" s="9"/>
      <c r="V812" s="11"/>
    </row>
    <row r="813" spans="5:22" x14ac:dyDescent="0.25">
      <c r="E813" s="7"/>
      <c r="G813" s="7"/>
      <c r="H813" s="9"/>
      <c r="I813" s="9"/>
      <c r="J813" s="9"/>
      <c r="K813" s="9"/>
      <c r="L813" s="9"/>
      <c r="M813" s="9"/>
      <c r="O813" s="9"/>
      <c r="S813" s="7"/>
      <c r="T813" s="9"/>
      <c r="V813" s="11"/>
    </row>
    <row r="814" spans="5:22" x14ac:dyDescent="0.25">
      <c r="E814" s="7"/>
      <c r="G814" s="7"/>
      <c r="H814" s="9"/>
      <c r="I814" s="9"/>
      <c r="J814" s="9"/>
      <c r="K814" s="9"/>
      <c r="L814" s="9"/>
      <c r="M814" s="9"/>
      <c r="O814" s="9"/>
      <c r="S814" s="7"/>
      <c r="T814" s="9"/>
      <c r="V814" s="11"/>
    </row>
    <row r="815" spans="5:22" x14ac:dyDescent="0.25">
      <c r="E815" s="7"/>
      <c r="G815" s="7"/>
      <c r="H815" s="9"/>
      <c r="I815" s="9"/>
      <c r="J815" s="9"/>
      <c r="K815" s="9"/>
      <c r="L815" s="9"/>
      <c r="M815" s="9"/>
      <c r="O815" s="9"/>
      <c r="S815" s="7"/>
      <c r="T815" s="9"/>
      <c r="V815" s="11"/>
    </row>
    <row r="816" spans="5:22" x14ac:dyDescent="0.25">
      <c r="E816" s="7"/>
      <c r="G816" s="7"/>
      <c r="H816" s="9"/>
      <c r="I816" s="9"/>
      <c r="J816" s="9"/>
      <c r="K816" s="9"/>
      <c r="L816" s="9"/>
      <c r="M816" s="9"/>
      <c r="O816" s="9"/>
      <c r="S816" s="7"/>
      <c r="T816" s="9"/>
      <c r="V816" s="11"/>
    </row>
    <row r="817" spans="5:22" x14ac:dyDescent="0.25">
      <c r="E817" s="7"/>
      <c r="G817" s="7"/>
      <c r="H817" s="9"/>
      <c r="I817" s="9"/>
      <c r="J817" s="9"/>
      <c r="K817" s="9"/>
      <c r="L817" s="9"/>
      <c r="M817" s="9"/>
      <c r="O817" s="9"/>
      <c r="S817" s="7"/>
      <c r="T817" s="9"/>
      <c r="V817" s="11"/>
    </row>
    <row r="818" spans="5:22" x14ac:dyDescent="0.25">
      <c r="E818" s="7"/>
      <c r="G818" s="7"/>
      <c r="H818" s="9"/>
      <c r="I818" s="9"/>
      <c r="J818" s="9"/>
      <c r="K818" s="9"/>
      <c r="L818" s="9"/>
      <c r="M818" s="9"/>
      <c r="O818" s="9"/>
      <c r="S818" s="7"/>
      <c r="T818" s="9"/>
      <c r="V818" s="11"/>
    </row>
    <row r="819" spans="5:22" x14ac:dyDescent="0.25">
      <c r="E819" s="7"/>
      <c r="G819" s="7"/>
      <c r="H819" s="9"/>
      <c r="I819" s="9"/>
      <c r="J819" s="9"/>
      <c r="K819" s="9"/>
      <c r="L819" s="9"/>
      <c r="M819" s="9"/>
      <c r="O819" s="9"/>
      <c r="S819" s="7"/>
      <c r="T819" s="9"/>
      <c r="V819" s="11"/>
    </row>
    <row r="820" spans="5:22" x14ac:dyDescent="0.25">
      <c r="E820" s="7"/>
      <c r="G820" s="7"/>
      <c r="H820" s="9"/>
      <c r="I820" s="9"/>
      <c r="J820" s="9"/>
      <c r="K820" s="9"/>
      <c r="L820" s="9"/>
      <c r="M820" s="9"/>
      <c r="O820" s="9"/>
      <c r="S820" s="7"/>
      <c r="T820" s="9"/>
      <c r="V820" s="11"/>
    </row>
    <row r="821" spans="5:22" x14ac:dyDescent="0.25">
      <c r="E821" s="7"/>
      <c r="G821" s="7"/>
      <c r="H821" s="9"/>
      <c r="I821" s="9"/>
      <c r="J821" s="9"/>
      <c r="K821" s="9"/>
      <c r="L821" s="9"/>
      <c r="M821" s="9"/>
      <c r="O821" s="9"/>
      <c r="S821" s="7"/>
      <c r="T821" s="9"/>
      <c r="V821" s="11"/>
    </row>
    <row r="822" spans="5:22" x14ac:dyDescent="0.25">
      <c r="E822" s="7"/>
      <c r="G822" s="7"/>
      <c r="H822" s="9"/>
      <c r="I822" s="9"/>
      <c r="J822" s="9"/>
      <c r="K822" s="9"/>
      <c r="L822" s="9"/>
      <c r="M822" s="9"/>
      <c r="O822" s="9"/>
      <c r="S822" s="7"/>
      <c r="T822" s="9"/>
      <c r="V822" s="11"/>
    </row>
    <row r="823" spans="5:22" x14ac:dyDescent="0.25">
      <c r="E823" s="7"/>
      <c r="G823" s="7"/>
      <c r="H823" s="9"/>
      <c r="I823" s="9"/>
      <c r="J823" s="9"/>
      <c r="K823" s="9"/>
      <c r="L823" s="9"/>
      <c r="M823" s="9"/>
      <c r="O823" s="9"/>
      <c r="S823" s="7"/>
      <c r="T823" s="9"/>
      <c r="V823" s="11"/>
    </row>
    <row r="824" spans="5:22" x14ac:dyDescent="0.25">
      <c r="E824" s="7"/>
      <c r="G824" s="7"/>
      <c r="H824" s="9"/>
      <c r="I824" s="9"/>
      <c r="J824" s="9"/>
      <c r="K824" s="9"/>
      <c r="L824" s="9"/>
      <c r="M824" s="9"/>
      <c r="O824" s="9"/>
      <c r="S824" s="7"/>
      <c r="T824" s="9"/>
      <c r="V824" s="11"/>
    </row>
    <row r="825" spans="5:22" x14ac:dyDescent="0.25">
      <c r="E825" s="7"/>
      <c r="G825" s="7"/>
      <c r="H825" s="9"/>
      <c r="I825" s="9"/>
      <c r="J825" s="9"/>
      <c r="K825" s="9"/>
      <c r="L825" s="9"/>
      <c r="M825" s="9"/>
      <c r="O825" s="9"/>
      <c r="S825" s="7"/>
      <c r="T825" s="9"/>
      <c r="V825" s="11"/>
    </row>
    <row r="826" spans="5:22" x14ac:dyDescent="0.25">
      <c r="E826" s="7"/>
      <c r="G826" s="7"/>
      <c r="H826" s="9"/>
      <c r="I826" s="9"/>
      <c r="J826" s="9"/>
      <c r="K826" s="9"/>
      <c r="L826" s="9"/>
      <c r="M826" s="9"/>
      <c r="O826" s="9"/>
      <c r="S826" s="7"/>
      <c r="T826" s="9"/>
      <c r="V826" s="11"/>
    </row>
    <row r="827" spans="5:22" x14ac:dyDescent="0.25">
      <c r="E827" s="7"/>
      <c r="G827" s="7"/>
      <c r="H827" s="9"/>
      <c r="I827" s="9"/>
      <c r="J827" s="9"/>
      <c r="K827" s="9"/>
      <c r="L827" s="9"/>
      <c r="M827" s="9"/>
      <c r="O827" s="9"/>
      <c r="S827" s="7"/>
      <c r="T827" s="9"/>
      <c r="V827" s="11"/>
    </row>
    <row r="828" spans="5:22" x14ac:dyDescent="0.25">
      <c r="E828" s="7"/>
      <c r="G828" s="7"/>
      <c r="H828" s="9"/>
      <c r="I828" s="9"/>
      <c r="J828" s="9"/>
      <c r="K828" s="9"/>
      <c r="L828" s="9"/>
      <c r="M828" s="9"/>
      <c r="O828" s="9"/>
      <c r="S828" s="7"/>
      <c r="T828" s="9"/>
      <c r="V828" s="11"/>
    </row>
    <row r="829" spans="5:22" x14ac:dyDescent="0.25">
      <c r="E829" s="7"/>
      <c r="G829" s="7"/>
      <c r="H829" s="9"/>
      <c r="I829" s="9"/>
      <c r="J829" s="9"/>
      <c r="K829" s="9"/>
      <c r="L829" s="9"/>
      <c r="M829" s="9"/>
      <c r="O829" s="9"/>
      <c r="S829" s="7"/>
      <c r="T829" s="9"/>
      <c r="V829" s="11"/>
    </row>
    <row r="830" spans="5:22" x14ac:dyDescent="0.25">
      <c r="E830" s="7"/>
      <c r="G830" s="7"/>
      <c r="H830" s="9"/>
      <c r="I830" s="9"/>
      <c r="J830" s="9"/>
      <c r="K830" s="9"/>
      <c r="L830" s="9"/>
      <c r="M830" s="9"/>
      <c r="O830" s="9"/>
      <c r="S830" s="7"/>
      <c r="T830" s="9"/>
      <c r="V830" s="11"/>
    </row>
    <row r="831" spans="5:22" x14ac:dyDescent="0.25">
      <c r="E831" s="7"/>
      <c r="G831" s="7"/>
      <c r="H831" s="9"/>
      <c r="I831" s="9"/>
      <c r="J831" s="9"/>
      <c r="K831" s="9"/>
      <c r="L831" s="9"/>
      <c r="M831" s="9"/>
      <c r="O831" s="9"/>
      <c r="S831" s="7"/>
      <c r="T831" s="9"/>
      <c r="V831" s="11"/>
    </row>
    <row r="832" spans="5:22" x14ac:dyDescent="0.25">
      <c r="E832" s="7"/>
      <c r="G832" s="7"/>
      <c r="H832" s="9"/>
      <c r="I832" s="9"/>
      <c r="J832" s="9"/>
      <c r="K832" s="9"/>
      <c r="L832" s="9"/>
      <c r="M832" s="9"/>
      <c r="O832" s="9"/>
      <c r="S832" s="7"/>
      <c r="T832" s="9"/>
      <c r="V832" s="11"/>
    </row>
    <row r="833" spans="5:22" x14ac:dyDescent="0.25">
      <c r="E833" s="7"/>
      <c r="G833" s="7"/>
      <c r="H833" s="9"/>
      <c r="I833" s="9"/>
      <c r="J833" s="9"/>
      <c r="K833" s="9"/>
      <c r="L833" s="9"/>
      <c r="M833" s="9"/>
      <c r="O833" s="9"/>
      <c r="S833" s="7"/>
      <c r="T833" s="9"/>
      <c r="V833" s="11"/>
    </row>
    <row r="834" spans="5:22" x14ac:dyDescent="0.25">
      <c r="E834" s="7"/>
      <c r="G834" s="7"/>
      <c r="H834" s="9"/>
      <c r="I834" s="9"/>
      <c r="J834" s="9"/>
      <c r="K834" s="9"/>
      <c r="L834" s="9"/>
      <c r="M834" s="9"/>
      <c r="O834" s="9"/>
      <c r="S834" s="7"/>
      <c r="T834" s="9"/>
      <c r="V834" s="11"/>
    </row>
    <row r="835" spans="5:22" x14ac:dyDescent="0.25">
      <c r="E835" s="7"/>
      <c r="G835" s="7"/>
      <c r="H835" s="9"/>
      <c r="I835" s="9"/>
      <c r="J835" s="9"/>
      <c r="K835" s="9"/>
      <c r="L835" s="9"/>
      <c r="M835" s="9"/>
      <c r="O835" s="9"/>
      <c r="S835" s="7"/>
      <c r="T835" s="9"/>
      <c r="V835" s="11"/>
    </row>
    <row r="836" spans="5:22" x14ac:dyDescent="0.25">
      <c r="E836" s="7"/>
      <c r="G836" s="7"/>
      <c r="H836" s="9"/>
      <c r="I836" s="9"/>
      <c r="J836" s="9"/>
      <c r="K836" s="9"/>
      <c r="L836" s="9"/>
      <c r="M836" s="9"/>
      <c r="O836" s="9"/>
      <c r="S836" s="7"/>
      <c r="T836" s="9"/>
      <c r="V836" s="11"/>
    </row>
    <row r="837" spans="5:22" x14ac:dyDescent="0.25">
      <c r="E837" s="7"/>
      <c r="G837" s="7"/>
      <c r="H837" s="9"/>
      <c r="I837" s="9"/>
      <c r="J837" s="9"/>
      <c r="K837" s="9"/>
      <c r="L837" s="9"/>
      <c r="M837" s="9"/>
      <c r="O837" s="9"/>
      <c r="S837" s="7"/>
      <c r="T837" s="9"/>
      <c r="V837" s="11"/>
    </row>
    <row r="838" spans="5:22" x14ac:dyDescent="0.25">
      <c r="E838" s="7"/>
      <c r="G838" s="7"/>
      <c r="H838" s="9"/>
      <c r="I838" s="9"/>
      <c r="J838" s="9"/>
      <c r="K838" s="9"/>
      <c r="L838" s="9"/>
      <c r="M838" s="9"/>
      <c r="O838" s="9"/>
      <c r="S838" s="7"/>
      <c r="T838" s="9"/>
      <c r="V838" s="11"/>
    </row>
    <row r="839" spans="5:22" x14ac:dyDescent="0.25">
      <c r="E839" s="7"/>
      <c r="G839" s="7"/>
      <c r="H839" s="9"/>
      <c r="I839" s="9"/>
      <c r="J839" s="9"/>
      <c r="K839" s="9"/>
      <c r="L839" s="9"/>
      <c r="M839" s="9"/>
      <c r="O839" s="9"/>
      <c r="S839" s="7"/>
      <c r="T839" s="9"/>
      <c r="V839" s="11"/>
    </row>
    <row r="840" spans="5:22" x14ac:dyDescent="0.25">
      <c r="E840" s="7"/>
      <c r="G840" s="7"/>
      <c r="H840" s="9"/>
      <c r="I840" s="9"/>
      <c r="J840" s="9"/>
      <c r="K840" s="9"/>
      <c r="L840" s="9"/>
      <c r="M840" s="9"/>
      <c r="O840" s="9"/>
      <c r="S840" s="7"/>
      <c r="T840" s="9"/>
      <c r="V840" s="11"/>
    </row>
    <row r="841" spans="5:22" x14ac:dyDescent="0.25">
      <c r="E841" s="7"/>
      <c r="G841" s="7"/>
      <c r="H841" s="9"/>
      <c r="I841" s="9"/>
      <c r="J841" s="9"/>
      <c r="K841" s="9"/>
      <c r="L841" s="9"/>
      <c r="M841" s="9"/>
      <c r="O841" s="9"/>
      <c r="S841" s="7"/>
      <c r="T841" s="9"/>
      <c r="V841" s="11"/>
    </row>
    <row r="842" spans="5:22" x14ac:dyDescent="0.25">
      <c r="E842" s="7"/>
      <c r="G842" s="7"/>
      <c r="H842" s="9"/>
      <c r="I842" s="9"/>
      <c r="J842" s="9"/>
      <c r="K842" s="9"/>
      <c r="L842" s="9"/>
      <c r="M842" s="9"/>
      <c r="O842" s="9"/>
      <c r="S842" s="7"/>
      <c r="T842" s="9"/>
      <c r="V842" s="11"/>
    </row>
    <row r="843" spans="5:22" x14ac:dyDescent="0.25">
      <c r="E843" s="7"/>
      <c r="G843" s="7"/>
      <c r="H843" s="9"/>
      <c r="I843" s="9"/>
      <c r="J843" s="9"/>
      <c r="K843" s="9"/>
      <c r="L843" s="9"/>
      <c r="M843" s="9"/>
      <c r="O843" s="9"/>
      <c r="S843" s="7"/>
      <c r="T843" s="9"/>
      <c r="V843" s="11"/>
    </row>
    <row r="844" spans="5:22" x14ac:dyDescent="0.25">
      <c r="E844" s="7"/>
      <c r="G844" s="7"/>
      <c r="H844" s="9"/>
      <c r="I844" s="9"/>
      <c r="J844" s="9"/>
      <c r="K844" s="9"/>
      <c r="L844" s="9"/>
      <c r="M844" s="9"/>
      <c r="O844" s="9"/>
      <c r="S844" s="7"/>
      <c r="T844" s="9"/>
      <c r="V844" s="11"/>
    </row>
    <row r="845" spans="5:22" x14ac:dyDescent="0.25">
      <c r="E845" s="7"/>
      <c r="G845" s="7"/>
      <c r="H845" s="9"/>
      <c r="I845" s="9"/>
      <c r="J845" s="9"/>
      <c r="K845" s="9"/>
      <c r="L845" s="9"/>
      <c r="M845" s="9"/>
      <c r="O845" s="9"/>
      <c r="S845" s="7"/>
      <c r="T845" s="9"/>
      <c r="V845" s="11"/>
    </row>
    <row r="846" spans="5:22" x14ac:dyDescent="0.25">
      <c r="E846" s="7"/>
      <c r="G846" s="7"/>
      <c r="H846" s="9"/>
      <c r="I846" s="9"/>
      <c r="J846" s="9"/>
      <c r="K846" s="9"/>
      <c r="L846" s="9"/>
      <c r="M846" s="9"/>
      <c r="O846" s="9"/>
      <c r="S846" s="7"/>
      <c r="T846" s="9"/>
      <c r="V846" s="11"/>
    </row>
    <row r="847" spans="5:22" x14ac:dyDescent="0.25">
      <c r="E847" s="7"/>
      <c r="G847" s="7"/>
      <c r="H847" s="9"/>
      <c r="I847" s="9"/>
      <c r="J847" s="9"/>
      <c r="K847" s="9"/>
      <c r="L847" s="9"/>
      <c r="M847" s="9"/>
      <c r="O847" s="9"/>
      <c r="S847" s="7"/>
      <c r="T847" s="9"/>
      <c r="V847" s="11"/>
    </row>
    <row r="848" spans="5:22" x14ac:dyDescent="0.25">
      <c r="E848" s="7"/>
      <c r="G848" s="7"/>
      <c r="H848" s="9"/>
      <c r="I848" s="9"/>
      <c r="J848" s="9"/>
      <c r="K848" s="9"/>
      <c r="L848" s="9"/>
      <c r="M848" s="9"/>
      <c r="O848" s="9"/>
      <c r="S848" s="7"/>
      <c r="T848" s="9"/>
      <c r="V848" s="11"/>
    </row>
    <row r="849" spans="5:22" x14ac:dyDescent="0.25">
      <c r="E849" s="7"/>
      <c r="G849" s="7"/>
      <c r="H849" s="9"/>
      <c r="I849" s="9"/>
      <c r="J849" s="9"/>
      <c r="K849" s="9"/>
      <c r="L849" s="9"/>
      <c r="M849" s="9"/>
      <c r="O849" s="9"/>
      <c r="S849" s="7"/>
      <c r="T849" s="9"/>
      <c r="V849" s="11"/>
    </row>
    <row r="850" spans="5:22" x14ac:dyDescent="0.25">
      <c r="E850" s="7"/>
      <c r="G850" s="7"/>
      <c r="H850" s="9"/>
      <c r="I850" s="9"/>
      <c r="J850" s="9"/>
      <c r="K850" s="9"/>
      <c r="L850" s="9"/>
      <c r="M850" s="9"/>
      <c r="O850" s="9"/>
      <c r="S850" s="7"/>
      <c r="T850" s="9"/>
      <c r="V850" s="11"/>
    </row>
    <row r="851" spans="5:22" x14ac:dyDescent="0.25">
      <c r="E851" s="7"/>
      <c r="G851" s="7"/>
      <c r="H851" s="9"/>
      <c r="I851" s="9"/>
      <c r="J851" s="9"/>
      <c r="K851" s="9"/>
      <c r="L851" s="9"/>
      <c r="M851" s="9"/>
      <c r="O851" s="9"/>
      <c r="S851" s="7"/>
      <c r="T851" s="9"/>
      <c r="V851" s="11"/>
    </row>
    <row r="852" spans="5:22" x14ac:dyDescent="0.25">
      <c r="E852" s="7"/>
      <c r="G852" s="7"/>
      <c r="H852" s="9"/>
      <c r="I852" s="9"/>
      <c r="J852" s="9"/>
      <c r="K852" s="9"/>
      <c r="L852" s="9"/>
      <c r="M852" s="9"/>
      <c r="O852" s="9"/>
      <c r="S852" s="7"/>
      <c r="T852" s="9"/>
      <c r="V852" s="11"/>
    </row>
    <row r="853" spans="5:22" x14ac:dyDescent="0.25">
      <c r="E853" s="7"/>
      <c r="G853" s="7"/>
      <c r="H853" s="9"/>
      <c r="I853" s="9"/>
      <c r="J853" s="9"/>
      <c r="K853" s="9"/>
      <c r="L853" s="9"/>
      <c r="M853" s="9"/>
      <c r="O853" s="9"/>
      <c r="S853" s="7"/>
      <c r="T853" s="9"/>
      <c r="V853" s="11"/>
    </row>
    <row r="854" spans="5:22" x14ac:dyDescent="0.25">
      <c r="E854" s="7"/>
      <c r="G854" s="7"/>
      <c r="H854" s="9"/>
      <c r="I854" s="9"/>
      <c r="J854" s="9"/>
      <c r="K854" s="9"/>
      <c r="L854" s="9"/>
      <c r="M854" s="9"/>
      <c r="O854" s="9"/>
      <c r="S854" s="7"/>
      <c r="T854" s="9"/>
      <c r="V854" s="11"/>
    </row>
    <row r="855" spans="5:22" x14ac:dyDescent="0.25">
      <c r="E855" s="7"/>
      <c r="G855" s="7"/>
      <c r="H855" s="9"/>
      <c r="I855" s="9"/>
      <c r="J855" s="9"/>
      <c r="K855" s="9"/>
      <c r="L855" s="9"/>
      <c r="M855" s="9"/>
      <c r="O855" s="9"/>
      <c r="S855" s="7"/>
      <c r="T855" s="9"/>
      <c r="V855" s="11"/>
    </row>
    <row r="856" spans="5:22" x14ac:dyDescent="0.25">
      <c r="E856" s="7"/>
      <c r="G856" s="7"/>
      <c r="H856" s="9"/>
      <c r="I856" s="9"/>
      <c r="J856" s="9"/>
      <c r="K856" s="9"/>
      <c r="L856" s="9"/>
      <c r="M856" s="9"/>
      <c r="O856" s="9"/>
      <c r="S856" s="7"/>
      <c r="T856" s="9"/>
      <c r="V856" s="11"/>
    </row>
    <row r="857" spans="5:22" x14ac:dyDescent="0.25">
      <c r="E857" s="7"/>
      <c r="G857" s="7"/>
      <c r="H857" s="9"/>
      <c r="I857" s="9"/>
      <c r="J857" s="9"/>
      <c r="K857" s="9"/>
      <c r="L857" s="9"/>
      <c r="M857" s="9"/>
      <c r="O857" s="9"/>
      <c r="S857" s="7"/>
      <c r="T857" s="9"/>
      <c r="V857" s="11"/>
    </row>
    <row r="858" spans="5:22" x14ac:dyDescent="0.25">
      <c r="E858" s="7"/>
      <c r="G858" s="7"/>
      <c r="H858" s="9"/>
      <c r="I858" s="9"/>
      <c r="J858" s="9"/>
      <c r="K858" s="9"/>
      <c r="L858" s="9"/>
      <c r="M858" s="9"/>
      <c r="O858" s="9"/>
      <c r="S858" s="7"/>
      <c r="T858" s="9"/>
      <c r="V858" s="11"/>
    </row>
    <row r="859" spans="5:22" x14ac:dyDescent="0.25">
      <c r="E859" s="7"/>
      <c r="G859" s="7"/>
      <c r="H859" s="9"/>
      <c r="I859" s="9"/>
      <c r="J859" s="9"/>
      <c r="K859" s="9"/>
      <c r="L859" s="9"/>
      <c r="M859" s="9"/>
      <c r="O859" s="9"/>
      <c r="S859" s="7"/>
      <c r="T859" s="9"/>
      <c r="V859" s="11"/>
    </row>
    <row r="860" spans="5:22" x14ac:dyDescent="0.25">
      <c r="E860" s="7"/>
      <c r="G860" s="7"/>
      <c r="H860" s="9"/>
      <c r="I860" s="9"/>
      <c r="J860" s="9"/>
      <c r="K860" s="9"/>
      <c r="L860" s="9"/>
      <c r="M860" s="9"/>
      <c r="O860" s="9"/>
      <c r="S860" s="7"/>
      <c r="T860" s="9"/>
      <c r="V860" s="11"/>
    </row>
    <row r="861" spans="5:22" x14ac:dyDescent="0.25">
      <c r="E861" s="7"/>
      <c r="G861" s="7"/>
      <c r="H861" s="9"/>
      <c r="I861" s="9"/>
      <c r="J861" s="9"/>
      <c r="K861" s="9"/>
      <c r="L861" s="9"/>
      <c r="M861" s="9"/>
      <c r="O861" s="9"/>
      <c r="S861" s="7"/>
      <c r="T861" s="9"/>
      <c r="V861" s="11"/>
    </row>
    <row r="862" spans="5:22" x14ac:dyDescent="0.25">
      <c r="E862" s="7"/>
      <c r="G862" s="7"/>
      <c r="H862" s="9"/>
      <c r="I862" s="9"/>
      <c r="J862" s="9"/>
      <c r="K862" s="9"/>
      <c r="L862" s="9"/>
      <c r="M862" s="9"/>
      <c r="O862" s="9"/>
      <c r="S862" s="7"/>
      <c r="T862" s="9"/>
      <c r="V862" s="11"/>
    </row>
    <row r="863" spans="5:22" x14ac:dyDescent="0.25">
      <c r="E863" s="7"/>
      <c r="G863" s="7"/>
      <c r="H863" s="9"/>
      <c r="I863" s="9"/>
      <c r="J863" s="9"/>
      <c r="K863" s="9"/>
      <c r="L863" s="9"/>
      <c r="M863" s="9"/>
      <c r="O863" s="9"/>
      <c r="S863" s="7"/>
      <c r="T863" s="9"/>
      <c r="V863" s="11"/>
    </row>
    <row r="864" spans="5:22" x14ac:dyDescent="0.25">
      <c r="E864" s="7"/>
      <c r="G864" s="7"/>
      <c r="H864" s="9"/>
      <c r="I864" s="9"/>
      <c r="J864" s="9"/>
      <c r="K864" s="9"/>
      <c r="L864" s="9"/>
      <c r="M864" s="9"/>
      <c r="O864" s="9"/>
      <c r="S864" s="7"/>
      <c r="T864" s="9"/>
      <c r="V864" s="11"/>
    </row>
    <row r="865" spans="5:22" x14ac:dyDescent="0.25">
      <c r="E865" s="7"/>
      <c r="G865" s="7"/>
      <c r="H865" s="9"/>
      <c r="I865" s="9"/>
      <c r="J865" s="9"/>
      <c r="K865" s="9"/>
      <c r="L865" s="9"/>
      <c r="M865" s="9"/>
      <c r="O865" s="9"/>
      <c r="S865" s="7"/>
      <c r="T865" s="9"/>
      <c r="V865" s="11"/>
    </row>
    <row r="866" spans="5:22" x14ac:dyDescent="0.25">
      <c r="E866" s="7"/>
      <c r="G866" s="7"/>
      <c r="H866" s="9"/>
      <c r="I866" s="9"/>
      <c r="J866" s="9"/>
      <c r="K866" s="9"/>
      <c r="L866" s="9"/>
      <c r="M866" s="9"/>
      <c r="O866" s="9"/>
      <c r="S866" s="7"/>
      <c r="T866" s="9"/>
      <c r="V866" s="11"/>
    </row>
    <row r="867" spans="5:22" x14ac:dyDescent="0.25">
      <c r="E867" s="7"/>
      <c r="G867" s="7"/>
      <c r="H867" s="9"/>
      <c r="I867" s="9"/>
      <c r="J867" s="9"/>
      <c r="K867" s="9"/>
      <c r="L867" s="9"/>
      <c r="M867" s="9"/>
      <c r="O867" s="9"/>
      <c r="S867" s="7"/>
      <c r="T867" s="9"/>
      <c r="V867" s="11"/>
    </row>
    <row r="868" spans="5:22" x14ac:dyDescent="0.25">
      <c r="E868" s="7"/>
      <c r="G868" s="7"/>
      <c r="H868" s="9"/>
      <c r="I868" s="9"/>
      <c r="J868" s="9"/>
      <c r="K868" s="9"/>
      <c r="L868" s="9"/>
      <c r="M868" s="9"/>
      <c r="O868" s="9"/>
      <c r="S868" s="7"/>
      <c r="T868" s="9"/>
      <c r="V868" s="11"/>
    </row>
    <row r="869" spans="5:22" x14ac:dyDescent="0.25">
      <c r="E869" s="7"/>
      <c r="G869" s="7"/>
      <c r="H869" s="9"/>
      <c r="I869" s="9"/>
      <c r="J869" s="9"/>
      <c r="K869" s="9"/>
      <c r="L869" s="9"/>
      <c r="M869" s="9"/>
      <c r="O869" s="9"/>
      <c r="S869" s="7"/>
      <c r="T869" s="9"/>
      <c r="V869" s="11"/>
    </row>
    <row r="870" spans="5:22" x14ac:dyDescent="0.25">
      <c r="E870" s="7"/>
      <c r="G870" s="7"/>
      <c r="H870" s="9"/>
      <c r="I870" s="9"/>
      <c r="J870" s="9"/>
      <c r="K870" s="9"/>
      <c r="L870" s="9"/>
      <c r="M870" s="9"/>
      <c r="O870" s="9"/>
      <c r="S870" s="7"/>
      <c r="T870" s="9"/>
      <c r="V870" s="11"/>
    </row>
    <row r="871" spans="5:22" x14ac:dyDescent="0.25">
      <c r="E871" s="7"/>
      <c r="G871" s="7"/>
      <c r="H871" s="9"/>
      <c r="I871" s="9"/>
      <c r="J871" s="9"/>
      <c r="K871" s="9"/>
      <c r="L871" s="9"/>
      <c r="M871" s="9"/>
      <c r="O871" s="9"/>
      <c r="S871" s="7"/>
      <c r="T871" s="9"/>
      <c r="V871" s="11"/>
    </row>
    <row r="872" spans="5:22" x14ac:dyDescent="0.25">
      <c r="E872" s="7"/>
      <c r="G872" s="7"/>
      <c r="H872" s="9"/>
      <c r="I872" s="9"/>
      <c r="J872" s="9"/>
      <c r="K872" s="9"/>
      <c r="L872" s="9"/>
      <c r="M872" s="9"/>
      <c r="O872" s="9"/>
      <c r="S872" s="7"/>
      <c r="T872" s="9"/>
      <c r="V872" s="11"/>
    </row>
    <row r="873" spans="5:22" x14ac:dyDescent="0.25">
      <c r="E873" s="7"/>
      <c r="G873" s="7"/>
      <c r="H873" s="9"/>
      <c r="I873" s="9"/>
      <c r="J873" s="9"/>
      <c r="K873" s="9"/>
      <c r="L873" s="9"/>
      <c r="M873" s="9"/>
      <c r="O873" s="9"/>
      <c r="S873" s="7"/>
      <c r="T873" s="9"/>
      <c r="V873" s="11"/>
    </row>
    <row r="874" spans="5:22" x14ac:dyDescent="0.25">
      <c r="E874" s="7"/>
      <c r="G874" s="7"/>
      <c r="H874" s="9"/>
      <c r="I874" s="9"/>
      <c r="J874" s="9"/>
      <c r="K874" s="9"/>
      <c r="L874" s="9"/>
      <c r="M874" s="9"/>
      <c r="O874" s="9"/>
      <c r="S874" s="7"/>
      <c r="T874" s="9"/>
      <c r="V874" s="11"/>
    </row>
    <row r="875" spans="5:22" x14ac:dyDescent="0.25">
      <c r="E875" s="7"/>
      <c r="G875" s="7"/>
      <c r="H875" s="9"/>
      <c r="I875" s="9"/>
      <c r="J875" s="9"/>
      <c r="K875" s="9"/>
      <c r="L875" s="9"/>
      <c r="M875" s="9"/>
      <c r="O875" s="9"/>
      <c r="S875" s="7"/>
      <c r="T875" s="9"/>
      <c r="V875" s="11"/>
    </row>
    <row r="876" spans="5:22" x14ac:dyDescent="0.25">
      <c r="E876" s="7"/>
      <c r="G876" s="7"/>
      <c r="H876" s="9"/>
      <c r="I876" s="9"/>
      <c r="J876" s="9"/>
      <c r="K876" s="9"/>
      <c r="L876" s="9"/>
      <c r="M876" s="9"/>
      <c r="O876" s="9"/>
      <c r="S876" s="7"/>
      <c r="T876" s="9"/>
      <c r="V876" s="11"/>
    </row>
    <row r="877" spans="5:22" x14ac:dyDescent="0.25">
      <c r="E877" s="7"/>
      <c r="G877" s="7"/>
      <c r="H877" s="9"/>
      <c r="I877" s="9"/>
      <c r="J877" s="9"/>
      <c r="K877" s="9"/>
      <c r="L877" s="9"/>
      <c r="M877" s="9"/>
      <c r="O877" s="9"/>
      <c r="S877" s="7"/>
      <c r="T877" s="9"/>
      <c r="V877" s="11"/>
    </row>
    <row r="878" spans="5:22" x14ac:dyDescent="0.25">
      <c r="E878" s="7"/>
      <c r="G878" s="7"/>
      <c r="H878" s="9"/>
      <c r="I878" s="9"/>
      <c r="J878" s="9"/>
      <c r="K878" s="9"/>
      <c r="L878" s="9"/>
      <c r="M878" s="9"/>
      <c r="O878" s="9"/>
      <c r="S878" s="7"/>
      <c r="T878" s="9"/>
      <c r="V878" s="11"/>
    </row>
    <row r="879" spans="5:22" x14ac:dyDescent="0.25">
      <c r="E879" s="7"/>
      <c r="G879" s="7"/>
      <c r="H879" s="9"/>
      <c r="I879" s="9"/>
      <c r="J879" s="9"/>
      <c r="K879" s="9"/>
      <c r="L879" s="9"/>
      <c r="M879" s="9"/>
      <c r="O879" s="9"/>
      <c r="S879" s="7"/>
      <c r="T879" s="9"/>
      <c r="V879" s="11"/>
    </row>
    <row r="880" spans="5:22" x14ac:dyDescent="0.25">
      <c r="E880" s="7"/>
      <c r="G880" s="7"/>
      <c r="H880" s="9"/>
      <c r="I880" s="9"/>
      <c r="J880" s="9"/>
      <c r="K880" s="9"/>
      <c r="L880" s="9"/>
      <c r="M880" s="9"/>
      <c r="O880" s="9"/>
      <c r="S880" s="7"/>
      <c r="T880" s="9"/>
      <c r="V880" s="11"/>
    </row>
    <row r="881" spans="5:22" x14ac:dyDescent="0.25">
      <c r="E881" s="7"/>
      <c r="G881" s="7"/>
      <c r="H881" s="9"/>
      <c r="I881" s="9"/>
      <c r="J881" s="9"/>
      <c r="K881" s="9"/>
      <c r="L881" s="9"/>
      <c r="M881" s="9"/>
      <c r="O881" s="9"/>
      <c r="S881" s="7"/>
      <c r="T881" s="9"/>
      <c r="V881" s="11"/>
    </row>
    <row r="882" spans="5:22" x14ac:dyDescent="0.25">
      <c r="E882" s="7"/>
      <c r="G882" s="7"/>
      <c r="H882" s="9"/>
      <c r="I882" s="9"/>
      <c r="J882" s="9"/>
      <c r="K882" s="9"/>
      <c r="L882" s="9"/>
      <c r="M882" s="9"/>
      <c r="O882" s="9"/>
      <c r="S882" s="7"/>
      <c r="T882" s="9"/>
      <c r="V882" s="11"/>
    </row>
    <row r="883" spans="5:22" x14ac:dyDescent="0.25">
      <c r="E883" s="7"/>
      <c r="G883" s="7"/>
      <c r="H883" s="9"/>
      <c r="I883" s="9"/>
      <c r="J883" s="9"/>
      <c r="K883" s="9"/>
      <c r="L883" s="9"/>
      <c r="M883" s="9"/>
      <c r="O883" s="9"/>
      <c r="S883" s="7"/>
      <c r="T883" s="9"/>
      <c r="V883" s="11"/>
    </row>
    <row r="884" spans="5:22" x14ac:dyDescent="0.25">
      <c r="E884" s="7"/>
      <c r="G884" s="7"/>
      <c r="H884" s="9"/>
      <c r="I884" s="9"/>
      <c r="J884" s="9"/>
      <c r="K884" s="9"/>
      <c r="L884" s="9"/>
      <c r="M884" s="9"/>
      <c r="O884" s="9"/>
      <c r="S884" s="7"/>
      <c r="T884" s="9"/>
      <c r="V884" s="11"/>
    </row>
    <row r="885" spans="5:22" x14ac:dyDescent="0.25">
      <c r="E885" s="7"/>
      <c r="G885" s="7"/>
      <c r="H885" s="9"/>
      <c r="I885" s="9"/>
      <c r="J885" s="9"/>
      <c r="K885" s="9"/>
      <c r="L885" s="9"/>
      <c r="M885" s="9"/>
      <c r="O885" s="9"/>
      <c r="S885" s="7"/>
      <c r="T885" s="9"/>
      <c r="V885" s="11"/>
    </row>
    <row r="886" spans="5:22" x14ac:dyDescent="0.25">
      <c r="E886" s="7"/>
      <c r="G886" s="7"/>
      <c r="H886" s="9"/>
      <c r="I886" s="9"/>
      <c r="J886" s="9"/>
      <c r="K886" s="9"/>
      <c r="L886" s="9"/>
      <c r="M886" s="9"/>
      <c r="O886" s="9"/>
      <c r="S886" s="7"/>
      <c r="T886" s="9"/>
      <c r="V886" s="11"/>
    </row>
    <row r="887" spans="5:22" x14ac:dyDescent="0.25">
      <c r="E887" s="7"/>
      <c r="G887" s="7"/>
      <c r="H887" s="9"/>
      <c r="I887" s="9"/>
      <c r="J887" s="9"/>
      <c r="K887" s="9"/>
      <c r="L887" s="9"/>
      <c r="M887" s="9"/>
      <c r="O887" s="9"/>
      <c r="S887" s="7"/>
      <c r="T887" s="9"/>
      <c r="V887" s="11"/>
    </row>
    <row r="888" spans="5:22" x14ac:dyDescent="0.25">
      <c r="E888" s="7"/>
      <c r="G888" s="7"/>
      <c r="H888" s="9"/>
      <c r="I888" s="9"/>
      <c r="J888" s="9"/>
      <c r="K888" s="9"/>
      <c r="L888" s="9"/>
      <c r="M888" s="9"/>
      <c r="O888" s="9"/>
      <c r="S888" s="7"/>
      <c r="T888" s="9"/>
      <c r="V888" s="11"/>
    </row>
    <row r="889" spans="5:22" x14ac:dyDescent="0.25">
      <c r="E889" s="7"/>
      <c r="G889" s="7"/>
      <c r="H889" s="9"/>
      <c r="I889" s="9"/>
      <c r="J889" s="9"/>
      <c r="K889" s="9"/>
      <c r="L889" s="9"/>
      <c r="M889" s="9"/>
      <c r="O889" s="9"/>
      <c r="S889" s="7"/>
      <c r="T889" s="9"/>
      <c r="V889" s="11"/>
    </row>
    <row r="890" spans="5:22" x14ac:dyDescent="0.25">
      <c r="E890" s="7"/>
      <c r="G890" s="7"/>
      <c r="H890" s="9"/>
      <c r="I890" s="9"/>
      <c r="J890" s="9"/>
      <c r="K890" s="9"/>
      <c r="L890" s="9"/>
      <c r="M890" s="9"/>
      <c r="O890" s="9"/>
      <c r="S890" s="7"/>
      <c r="T890" s="9"/>
      <c r="V890" s="11"/>
    </row>
    <row r="891" spans="5:22" x14ac:dyDescent="0.25">
      <c r="E891" s="7"/>
      <c r="G891" s="7"/>
      <c r="H891" s="9"/>
      <c r="I891" s="9"/>
      <c r="J891" s="9"/>
      <c r="K891" s="9"/>
      <c r="L891" s="9"/>
      <c r="M891" s="9"/>
      <c r="O891" s="9"/>
      <c r="S891" s="7"/>
      <c r="T891" s="9"/>
      <c r="V891" s="11"/>
    </row>
    <row r="892" spans="5:22" x14ac:dyDescent="0.25">
      <c r="E892" s="7"/>
      <c r="G892" s="7"/>
      <c r="H892" s="9"/>
      <c r="I892" s="9"/>
      <c r="J892" s="9"/>
      <c r="K892" s="9"/>
      <c r="L892" s="9"/>
      <c r="M892" s="9"/>
      <c r="O892" s="9"/>
      <c r="S892" s="7"/>
      <c r="T892" s="9"/>
      <c r="V892" s="11"/>
    </row>
    <row r="893" spans="5:22" x14ac:dyDescent="0.25">
      <c r="E893" s="7"/>
      <c r="G893" s="7"/>
      <c r="H893" s="9"/>
      <c r="I893" s="9"/>
      <c r="J893" s="9"/>
      <c r="K893" s="9"/>
      <c r="L893" s="9"/>
      <c r="M893" s="9"/>
      <c r="O893" s="9"/>
      <c r="S893" s="7"/>
      <c r="T893" s="9"/>
      <c r="V893" s="11"/>
    </row>
    <row r="894" spans="5:22" x14ac:dyDescent="0.25">
      <c r="E894" s="7"/>
      <c r="G894" s="7"/>
      <c r="H894" s="9"/>
      <c r="I894" s="9"/>
      <c r="J894" s="9"/>
      <c r="K894" s="9"/>
      <c r="L894" s="9"/>
      <c r="M894" s="9"/>
      <c r="O894" s="9"/>
      <c r="S894" s="7"/>
      <c r="T894" s="9"/>
      <c r="V894" s="11"/>
    </row>
    <row r="895" spans="5:22" x14ac:dyDescent="0.25">
      <c r="E895" s="7"/>
      <c r="G895" s="7"/>
      <c r="H895" s="9"/>
      <c r="I895" s="9"/>
      <c r="J895" s="9"/>
      <c r="K895" s="9"/>
      <c r="L895" s="9"/>
      <c r="M895" s="9"/>
      <c r="O895" s="9"/>
      <c r="S895" s="7"/>
      <c r="T895" s="9"/>
      <c r="V895" s="11"/>
    </row>
    <row r="896" spans="5:22" x14ac:dyDescent="0.25">
      <c r="E896" s="7"/>
      <c r="G896" s="7"/>
      <c r="H896" s="9"/>
      <c r="I896" s="9"/>
      <c r="J896" s="9"/>
      <c r="K896" s="9"/>
      <c r="L896" s="9"/>
      <c r="M896" s="9"/>
      <c r="O896" s="9"/>
      <c r="S896" s="7"/>
      <c r="T896" s="9"/>
      <c r="V896" s="11"/>
    </row>
    <row r="897" spans="5:22" x14ac:dyDescent="0.25">
      <c r="E897" s="7"/>
      <c r="G897" s="7"/>
      <c r="H897" s="9"/>
      <c r="I897" s="9"/>
      <c r="J897" s="9"/>
      <c r="K897" s="9"/>
      <c r="L897" s="9"/>
      <c r="M897" s="9"/>
      <c r="O897" s="9"/>
      <c r="S897" s="7"/>
      <c r="T897" s="9"/>
      <c r="V897" s="11"/>
    </row>
    <row r="898" spans="5:22" x14ac:dyDescent="0.25">
      <c r="E898" s="7"/>
      <c r="G898" s="7"/>
      <c r="H898" s="9"/>
      <c r="I898" s="9"/>
      <c r="J898" s="9"/>
      <c r="K898" s="9"/>
      <c r="L898" s="9"/>
      <c r="M898" s="9"/>
      <c r="O898" s="9"/>
      <c r="S898" s="7"/>
      <c r="T898" s="9"/>
      <c r="V898" s="11"/>
    </row>
    <row r="899" spans="5:22" x14ac:dyDescent="0.25">
      <c r="E899" s="7"/>
      <c r="G899" s="7"/>
      <c r="H899" s="9"/>
      <c r="I899" s="9"/>
      <c r="J899" s="9"/>
      <c r="K899" s="9"/>
      <c r="L899" s="9"/>
      <c r="M899" s="9"/>
      <c r="O899" s="9"/>
      <c r="S899" s="7"/>
      <c r="T899" s="9"/>
      <c r="V899" s="11"/>
    </row>
    <row r="900" spans="5:22" x14ac:dyDescent="0.25">
      <c r="E900" s="7"/>
      <c r="G900" s="7"/>
      <c r="H900" s="9"/>
      <c r="I900" s="9"/>
      <c r="J900" s="9"/>
      <c r="K900" s="9"/>
      <c r="L900" s="9"/>
      <c r="M900" s="9"/>
      <c r="O900" s="9"/>
      <c r="S900" s="7"/>
      <c r="T900" s="9"/>
      <c r="V900" s="11"/>
    </row>
    <row r="901" spans="5:22" x14ac:dyDescent="0.25">
      <c r="E901" s="7"/>
      <c r="G901" s="7"/>
      <c r="H901" s="9"/>
      <c r="I901" s="9"/>
      <c r="J901" s="9"/>
      <c r="K901" s="9"/>
      <c r="L901" s="9"/>
      <c r="M901" s="9"/>
      <c r="O901" s="9"/>
      <c r="S901" s="7"/>
      <c r="T901" s="9"/>
      <c r="V901" s="11"/>
    </row>
    <row r="902" spans="5:22" x14ac:dyDescent="0.25">
      <c r="E902" s="7"/>
      <c r="G902" s="7"/>
      <c r="H902" s="9"/>
      <c r="I902" s="9"/>
      <c r="J902" s="9"/>
      <c r="K902" s="9"/>
      <c r="L902" s="9"/>
      <c r="M902" s="9"/>
      <c r="O902" s="9"/>
      <c r="S902" s="7"/>
      <c r="T902" s="9"/>
      <c r="V902" s="11"/>
    </row>
    <row r="903" spans="5:22" x14ac:dyDescent="0.25">
      <c r="E903" s="7"/>
      <c r="G903" s="7"/>
      <c r="H903" s="9"/>
      <c r="I903" s="9"/>
      <c r="J903" s="9"/>
      <c r="K903" s="9"/>
      <c r="L903" s="9"/>
      <c r="M903" s="9"/>
      <c r="O903" s="9"/>
      <c r="S903" s="7"/>
      <c r="T903" s="9"/>
      <c r="V903" s="11"/>
    </row>
    <row r="904" spans="5:22" x14ac:dyDescent="0.25">
      <c r="E904" s="7"/>
      <c r="G904" s="7"/>
      <c r="H904" s="9"/>
      <c r="I904" s="9"/>
      <c r="J904" s="9"/>
      <c r="K904" s="9"/>
      <c r="L904" s="9"/>
      <c r="M904" s="9"/>
      <c r="O904" s="9"/>
      <c r="S904" s="7"/>
      <c r="T904" s="9"/>
      <c r="V904" s="11"/>
    </row>
    <row r="905" spans="5:22" x14ac:dyDescent="0.25">
      <c r="E905" s="7"/>
      <c r="G905" s="7"/>
      <c r="H905" s="9"/>
      <c r="I905" s="9"/>
      <c r="J905" s="9"/>
      <c r="K905" s="9"/>
      <c r="L905" s="9"/>
      <c r="M905" s="9"/>
      <c r="O905" s="9"/>
      <c r="S905" s="7"/>
      <c r="T905" s="9"/>
      <c r="V905" s="11"/>
    </row>
    <row r="906" spans="5:22" x14ac:dyDescent="0.25">
      <c r="E906" s="7"/>
      <c r="G906" s="7"/>
      <c r="H906" s="9"/>
      <c r="I906" s="9"/>
      <c r="J906" s="9"/>
      <c r="K906" s="9"/>
      <c r="L906" s="9"/>
      <c r="M906" s="9"/>
      <c r="O906" s="9"/>
      <c r="S906" s="7"/>
      <c r="T906" s="9"/>
      <c r="V906" s="11"/>
    </row>
    <row r="907" spans="5:22" x14ac:dyDescent="0.25">
      <c r="E907" s="7"/>
      <c r="G907" s="7"/>
      <c r="H907" s="9"/>
      <c r="I907" s="9"/>
      <c r="J907" s="9"/>
      <c r="K907" s="9"/>
      <c r="L907" s="9"/>
      <c r="M907" s="9"/>
      <c r="O907" s="9"/>
      <c r="S907" s="7"/>
      <c r="T907" s="9"/>
      <c r="V907" s="11"/>
    </row>
    <row r="908" spans="5:22" x14ac:dyDescent="0.25">
      <c r="E908" s="7"/>
      <c r="G908" s="7"/>
      <c r="H908" s="9"/>
      <c r="I908" s="9"/>
      <c r="J908" s="9"/>
      <c r="K908" s="9"/>
      <c r="L908" s="9"/>
      <c r="M908" s="9"/>
      <c r="O908" s="9"/>
      <c r="S908" s="7"/>
      <c r="T908" s="9"/>
      <c r="V908" s="11"/>
    </row>
    <row r="909" spans="5:22" x14ac:dyDescent="0.25">
      <c r="E909" s="7"/>
      <c r="G909" s="7"/>
      <c r="H909" s="9"/>
      <c r="I909" s="9"/>
      <c r="J909" s="9"/>
      <c r="K909" s="9"/>
      <c r="L909" s="9"/>
      <c r="M909" s="9"/>
      <c r="O909" s="9"/>
      <c r="S909" s="7"/>
      <c r="T909" s="9"/>
      <c r="V909" s="11"/>
    </row>
    <row r="910" spans="5:22" x14ac:dyDescent="0.25">
      <c r="E910" s="7"/>
      <c r="G910" s="7"/>
      <c r="H910" s="9"/>
      <c r="I910" s="9"/>
      <c r="J910" s="9"/>
      <c r="K910" s="9"/>
      <c r="L910" s="9"/>
      <c r="M910" s="9"/>
      <c r="O910" s="9"/>
      <c r="S910" s="7"/>
      <c r="T910" s="9"/>
      <c r="V910" s="11"/>
    </row>
    <row r="911" spans="5:22" x14ac:dyDescent="0.25">
      <c r="E911" s="7"/>
      <c r="G911" s="7"/>
      <c r="H911" s="9"/>
      <c r="I911" s="9"/>
      <c r="J911" s="9"/>
      <c r="K911" s="9"/>
      <c r="L911" s="9"/>
      <c r="M911" s="9"/>
      <c r="O911" s="9"/>
      <c r="S911" s="7"/>
      <c r="T911" s="9"/>
      <c r="V911" s="11"/>
    </row>
    <row r="912" spans="5:22" x14ac:dyDescent="0.25">
      <c r="E912" s="7"/>
      <c r="G912" s="7"/>
      <c r="H912" s="9"/>
      <c r="I912" s="9"/>
      <c r="J912" s="9"/>
      <c r="K912" s="9"/>
      <c r="L912" s="9"/>
      <c r="M912" s="9"/>
      <c r="O912" s="9"/>
      <c r="S912" s="7"/>
      <c r="T912" s="9"/>
      <c r="V912" s="11"/>
    </row>
    <row r="913" spans="5:22" x14ac:dyDescent="0.25">
      <c r="E913" s="7"/>
      <c r="G913" s="7"/>
      <c r="H913" s="9"/>
      <c r="I913" s="9"/>
      <c r="J913" s="9"/>
      <c r="K913" s="9"/>
      <c r="L913" s="9"/>
      <c r="M913" s="9"/>
      <c r="O913" s="9"/>
      <c r="S913" s="7"/>
      <c r="T913" s="9"/>
      <c r="V913" s="11"/>
    </row>
    <row r="914" spans="5:22" x14ac:dyDescent="0.25">
      <c r="E914" s="7"/>
      <c r="G914" s="7"/>
      <c r="H914" s="9"/>
      <c r="I914" s="9"/>
      <c r="J914" s="9"/>
      <c r="K914" s="9"/>
      <c r="L914" s="9"/>
      <c r="M914" s="9"/>
      <c r="O914" s="9"/>
      <c r="S914" s="7"/>
      <c r="T914" s="9"/>
      <c r="V914" s="11"/>
    </row>
    <row r="915" spans="5:22" x14ac:dyDescent="0.25">
      <c r="E915" s="7"/>
      <c r="G915" s="7"/>
      <c r="H915" s="9"/>
      <c r="I915" s="9"/>
      <c r="J915" s="9"/>
      <c r="K915" s="9"/>
      <c r="L915" s="9"/>
      <c r="M915" s="9"/>
      <c r="O915" s="9"/>
      <c r="S915" s="7"/>
      <c r="T915" s="9"/>
      <c r="V915" s="11"/>
    </row>
    <row r="916" spans="5:22" x14ac:dyDescent="0.25">
      <c r="E916" s="7"/>
      <c r="G916" s="7"/>
      <c r="H916" s="9"/>
      <c r="I916" s="9"/>
      <c r="J916" s="9"/>
      <c r="K916" s="9"/>
      <c r="L916" s="9"/>
      <c r="M916" s="9"/>
      <c r="O916" s="9"/>
      <c r="S916" s="7"/>
      <c r="T916" s="9"/>
      <c r="V916" s="11"/>
    </row>
    <row r="917" spans="5:22" x14ac:dyDescent="0.25">
      <c r="E917" s="7"/>
      <c r="G917" s="7"/>
      <c r="H917" s="9"/>
      <c r="I917" s="9"/>
      <c r="J917" s="9"/>
      <c r="K917" s="9"/>
      <c r="L917" s="9"/>
      <c r="M917" s="9"/>
      <c r="O917" s="9"/>
      <c r="S917" s="7"/>
      <c r="T917" s="9"/>
      <c r="V917" s="11"/>
    </row>
    <row r="918" spans="5:22" x14ac:dyDescent="0.25">
      <c r="E918" s="7"/>
      <c r="G918" s="7"/>
      <c r="H918" s="9"/>
      <c r="I918" s="9"/>
      <c r="J918" s="9"/>
      <c r="K918" s="9"/>
      <c r="L918" s="9"/>
      <c r="M918" s="9"/>
      <c r="O918" s="9"/>
      <c r="S918" s="7"/>
      <c r="T918" s="9"/>
      <c r="V918" s="11"/>
    </row>
    <row r="919" spans="5:22" x14ac:dyDescent="0.25">
      <c r="E919" s="7"/>
      <c r="G919" s="7"/>
      <c r="H919" s="9"/>
      <c r="I919" s="9"/>
      <c r="J919" s="9"/>
      <c r="K919" s="9"/>
      <c r="L919" s="9"/>
      <c r="M919" s="9"/>
      <c r="O919" s="9"/>
      <c r="S919" s="7"/>
      <c r="T919" s="9"/>
      <c r="V919" s="11"/>
    </row>
    <row r="920" spans="5:22" x14ac:dyDescent="0.25">
      <c r="E920" s="7"/>
      <c r="G920" s="7"/>
      <c r="H920" s="9"/>
      <c r="I920" s="9"/>
      <c r="J920" s="9"/>
      <c r="K920" s="9"/>
      <c r="L920" s="9"/>
      <c r="M920" s="9"/>
      <c r="O920" s="9"/>
      <c r="S920" s="7"/>
      <c r="T920" s="9"/>
      <c r="V920" s="11"/>
    </row>
    <row r="921" spans="5:22" x14ac:dyDescent="0.25">
      <c r="E921" s="7"/>
      <c r="G921" s="7"/>
      <c r="H921" s="9"/>
      <c r="I921" s="9"/>
      <c r="J921" s="9"/>
      <c r="K921" s="9"/>
      <c r="L921" s="9"/>
      <c r="M921" s="9"/>
      <c r="O921" s="9"/>
      <c r="S921" s="7"/>
      <c r="T921" s="9"/>
      <c r="V921" s="11"/>
    </row>
    <row r="922" spans="5:22" x14ac:dyDescent="0.25">
      <c r="E922" s="7"/>
      <c r="G922" s="7"/>
      <c r="H922" s="9"/>
      <c r="I922" s="9"/>
      <c r="J922" s="9"/>
      <c r="K922" s="9"/>
      <c r="L922" s="9"/>
      <c r="M922" s="9"/>
      <c r="O922" s="9"/>
      <c r="S922" s="7"/>
      <c r="T922" s="9"/>
      <c r="V922" s="11"/>
    </row>
    <row r="923" spans="5:22" x14ac:dyDescent="0.25">
      <c r="E923" s="7"/>
      <c r="G923" s="7"/>
      <c r="H923" s="9"/>
      <c r="I923" s="9"/>
      <c r="J923" s="9"/>
      <c r="K923" s="9"/>
      <c r="L923" s="9"/>
      <c r="M923" s="9"/>
      <c r="O923" s="9"/>
      <c r="S923" s="7"/>
      <c r="T923" s="9"/>
      <c r="V923" s="11"/>
    </row>
    <row r="924" spans="5:22" x14ac:dyDescent="0.25">
      <c r="E924" s="7"/>
      <c r="G924" s="7"/>
      <c r="H924" s="9"/>
      <c r="I924" s="9"/>
      <c r="J924" s="9"/>
      <c r="K924" s="9"/>
      <c r="L924" s="9"/>
      <c r="M924" s="9"/>
      <c r="O924" s="9"/>
      <c r="S924" s="7"/>
      <c r="T924" s="9"/>
      <c r="V924" s="11"/>
    </row>
    <row r="925" spans="5:22" x14ac:dyDescent="0.25">
      <c r="E925" s="7"/>
      <c r="G925" s="7"/>
      <c r="H925" s="9"/>
      <c r="I925" s="9"/>
      <c r="J925" s="9"/>
      <c r="K925" s="9"/>
      <c r="L925" s="9"/>
      <c r="M925" s="9"/>
      <c r="O925" s="9"/>
      <c r="S925" s="7"/>
      <c r="T925" s="9"/>
      <c r="V925" s="11"/>
    </row>
    <row r="926" spans="5:22" x14ac:dyDescent="0.25">
      <c r="E926" s="7"/>
      <c r="G926" s="7"/>
      <c r="H926" s="9"/>
      <c r="I926" s="9"/>
      <c r="J926" s="9"/>
      <c r="K926" s="9"/>
      <c r="L926" s="9"/>
      <c r="M926" s="9"/>
      <c r="O926" s="9"/>
      <c r="S926" s="7"/>
      <c r="T926" s="9"/>
      <c r="V926" s="11"/>
    </row>
    <row r="927" spans="5:22" x14ac:dyDescent="0.25">
      <c r="E927" s="7"/>
      <c r="G927" s="7"/>
      <c r="H927" s="9"/>
      <c r="I927" s="9"/>
      <c r="J927" s="9"/>
      <c r="K927" s="9"/>
      <c r="L927" s="9"/>
      <c r="M927" s="9"/>
      <c r="O927" s="9"/>
      <c r="S927" s="7"/>
      <c r="T927" s="9"/>
      <c r="V927" s="11"/>
    </row>
    <row r="928" spans="5:22" x14ac:dyDescent="0.25">
      <c r="E928" s="7"/>
      <c r="G928" s="7"/>
      <c r="H928" s="9"/>
      <c r="I928" s="9"/>
      <c r="J928" s="9"/>
      <c r="K928" s="9"/>
      <c r="L928" s="9"/>
      <c r="M928" s="9"/>
      <c r="O928" s="9"/>
      <c r="S928" s="7"/>
      <c r="T928" s="9"/>
      <c r="V928" s="11"/>
    </row>
    <row r="929" spans="5:22" x14ac:dyDescent="0.25">
      <c r="E929" s="7"/>
      <c r="G929" s="7"/>
      <c r="H929" s="9"/>
      <c r="I929" s="9"/>
      <c r="J929" s="9"/>
      <c r="K929" s="9"/>
      <c r="L929" s="9"/>
      <c r="M929" s="9"/>
      <c r="O929" s="9"/>
      <c r="S929" s="7"/>
      <c r="T929" s="9"/>
      <c r="V929" s="11"/>
    </row>
    <row r="930" spans="5:22" x14ac:dyDescent="0.25">
      <c r="E930" s="7"/>
      <c r="G930" s="7"/>
      <c r="H930" s="9"/>
      <c r="I930" s="9"/>
      <c r="J930" s="9"/>
      <c r="K930" s="9"/>
      <c r="L930" s="9"/>
      <c r="M930" s="9"/>
      <c r="O930" s="9"/>
      <c r="S930" s="7"/>
      <c r="T930" s="9"/>
      <c r="V930" s="11"/>
    </row>
    <row r="931" spans="5:22" x14ac:dyDescent="0.25">
      <c r="E931" s="7"/>
      <c r="G931" s="7"/>
      <c r="H931" s="9"/>
      <c r="I931" s="9"/>
      <c r="J931" s="9"/>
      <c r="K931" s="9"/>
      <c r="L931" s="9"/>
      <c r="M931" s="9"/>
      <c r="O931" s="9"/>
      <c r="S931" s="7"/>
      <c r="T931" s="9"/>
      <c r="V931" s="11"/>
    </row>
    <row r="932" spans="5:22" x14ac:dyDescent="0.25">
      <c r="E932" s="7"/>
      <c r="G932" s="7"/>
      <c r="H932" s="9"/>
      <c r="I932" s="9"/>
      <c r="J932" s="9"/>
      <c r="K932" s="9"/>
      <c r="L932" s="9"/>
      <c r="M932" s="9"/>
      <c r="O932" s="9"/>
      <c r="S932" s="7"/>
      <c r="T932" s="9"/>
      <c r="V932" s="11"/>
    </row>
    <row r="933" spans="5:22" x14ac:dyDescent="0.25">
      <c r="E933" s="7"/>
      <c r="G933" s="7"/>
      <c r="H933" s="9"/>
      <c r="I933" s="9"/>
      <c r="J933" s="9"/>
      <c r="K933" s="9"/>
      <c r="L933" s="9"/>
      <c r="M933" s="9"/>
      <c r="O933" s="9"/>
      <c r="S933" s="7"/>
      <c r="T933" s="9"/>
      <c r="V933" s="11"/>
    </row>
    <row r="934" spans="5:22" x14ac:dyDescent="0.25">
      <c r="E934" s="7"/>
      <c r="G934" s="7"/>
      <c r="H934" s="9"/>
      <c r="I934" s="9"/>
      <c r="J934" s="9"/>
      <c r="K934" s="9"/>
      <c r="L934" s="9"/>
      <c r="M934" s="9"/>
      <c r="O934" s="9"/>
      <c r="S934" s="7"/>
      <c r="T934" s="9"/>
      <c r="V934" s="11"/>
    </row>
    <row r="935" spans="5:22" x14ac:dyDescent="0.25">
      <c r="E935" s="7"/>
      <c r="G935" s="7"/>
      <c r="H935" s="9"/>
      <c r="I935" s="9"/>
      <c r="J935" s="9"/>
      <c r="K935" s="9"/>
      <c r="L935" s="9"/>
      <c r="M935" s="9"/>
      <c r="O935" s="9"/>
      <c r="S935" s="7"/>
      <c r="T935" s="9"/>
      <c r="V935" s="11"/>
    </row>
    <row r="936" spans="5:22" x14ac:dyDescent="0.25">
      <c r="E936" s="7"/>
      <c r="G936" s="7"/>
      <c r="H936" s="9"/>
      <c r="I936" s="9"/>
      <c r="J936" s="9"/>
      <c r="K936" s="9"/>
      <c r="L936" s="9"/>
      <c r="M936" s="9"/>
      <c r="O936" s="9"/>
      <c r="S936" s="7"/>
      <c r="T936" s="9"/>
      <c r="V936" s="11"/>
    </row>
    <row r="937" spans="5:22" x14ac:dyDescent="0.25">
      <c r="E937" s="7"/>
      <c r="G937" s="7"/>
      <c r="H937" s="9"/>
      <c r="I937" s="9"/>
      <c r="J937" s="9"/>
      <c r="K937" s="9"/>
      <c r="L937" s="9"/>
      <c r="M937" s="9"/>
      <c r="O937" s="9"/>
      <c r="S937" s="7"/>
      <c r="T937" s="9"/>
      <c r="V937" s="11"/>
    </row>
    <row r="938" spans="5:22" x14ac:dyDescent="0.25">
      <c r="E938" s="7"/>
      <c r="G938" s="7"/>
      <c r="H938" s="9"/>
      <c r="I938" s="9"/>
      <c r="J938" s="9"/>
      <c r="K938" s="9"/>
      <c r="L938" s="9"/>
      <c r="M938" s="9"/>
      <c r="O938" s="9"/>
      <c r="S938" s="7"/>
      <c r="T938" s="9"/>
      <c r="V938" s="11"/>
    </row>
    <row r="939" spans="5:22" x14ac:dyDescent="0.25">
      <c r="E939" s="7"/>
      <c r="G939" s="7"/>
      <c r="H939" s="9"/>
      <c r="I939" s="9"/>
      <c r="J939" s="9"/>
      <c r="K939" s="9"/>
      <c r="L939" s="9"/>
      <c r="M939" s="9"/>
      <c r="O939" s="9"/>
      <c r="S939" s="7"/>
      <c r="T939" s="9"/>
      <c r="V939" s="11"/>
    </row>
    <row r="940" spans="5:22" x14ac:dyDescent="0.25">
      <c r="E940" s="7"/>
      <c r="G940" s="7"/>
      <c r="H940" s="9"/>
      <c r="I940" s="9"/>
      <c r="J940" s="9"/>
      <c r="K940" s="9"/>
      <c r="L940" s="9"/>
      <c r="M940" s="9"/>
      <c r="O940" s="9"/>
      <c r="S940" s="7"/>
      <c r="T940" s="9"/>
      <c r="V940" s="11"/>
    </row>
    <row r="941" spans="5:22" x14ac:dyDescent="0.25">
      <c r="E941" s="7"/>
      <c r="G941" s="7"/>
      <c r="H941" s="9"/>
      <c r="I941" s="9"/>
      <c r="J941" s="9"/>
      <c r="K941" s="9"/>
      <c r="L941" s="9"/>
      <c r="M941" s="9"/>
      <c r="O941" s="9"/>
      <c r="S941" s="7"/>
      <c r="T941" s="9"/>
      <c r="V941" s="11"/>
    </row>
    <row r="942" spans="5:22" x14ac:dyDescent="0.25">
      <c r="E942" s="7"/>
      <c r="G942" s="7"/>
      <c r="H942" s="9"/>
      <c r="I942" s="9"/>
      <c r="J942" s="9"/>
      <c r="K942" s="9"/>
      <c r="L942" s="9"/>
      <c r="M942" s="9"/>
      <c r="O942" s="9"/>
      <c r="S942" s="7"/>
      <c r="T942" s="9"/>
      <c r="V942" s="11"/>
    </row>
    <row r="943" spans="5:22" x14ac:dyDescent="0.25">
      <c r="E943" s="7"/>
      <c r="G943" s="7"/>
      <c r="H943" s="9"/>
      <c r="I943" s="9"/>
      <c r="J943" s="9"/>
      <c r="K943" s="9"/>
      <c r="L943" s="9"/>
      <c r="M943" s="9"/>
      <c r="O943" s="9"/>
      <c r="S943" s="7"/>
      <c r="T943" s="9"/>
      <c r="V943" s="11"/>
    </row>
    <row r="944" spans="5:22" x14ac:dyDescent="0.25">
      <c r="E944" s="7"/>
      <c r="G944" s="7"/>
      <c r="H944" s="9"/>
      <c r="I944" s="9"/>
      <c r="J944" s="9"/>
      <c r="K944" s="9"/>
      <c r="L944" s="9"/>
      <c r="M944" s="9"/>
      <c r="O944" s="9"/>
      <c r="S944" s="7"/>
      <c r="T944" s="9"/>
      <c r="V944" s="11"/>
    </row>
    <row r="945" spans="5:22" x14ac:dyDescent="0.25">
      <c r="E945" s="7"/>
      <c r="G945" s="7"/>
      <c r="H945" s="9"/>
      <c r="I945" s="9"/>
      <c r="J945" s="9"/>
      <c r="K945" s="9"/>
      <c r="L945" s="9"/>
      <c r="M945" s="9"/>
      <c r="O945" s="9"/>
      <c r="S945" s="7"/>
      <c r="T945" s="9"/>
      <c r="V945" s="11"/>
    </row>
    <row r="946" spans="5:22" x14ac:dyDescent="0.25">
      <c r="E946" s="7"/>
      <c r="G946" s="7"/>
      <c r="H946" s="9"/>
      <c r="I946" s="9"/>
      <c r="J946" s="9"/>
      <c r="K946" s="9"/>
      <c r="L946" s="9"/>
      <c r="M946" s="9"/>
      <c r="O946" s="9"/>
      <c r="S946" s="7"/>
      <c r="T946" s="9"/>
      <c r="V946" s="11"/>
    </row>
    <row r="947" spans="5:22" x14ac:dyDescent="0.25">
      <c r="E947" s="7"/>
      <c r="G947" s="7"/>
      <c r="H947" s="9"/>
      <c r="I947" s="9"/>
      <c r="J947" s="9"/>
      <c r="K947" s="9"/>
      <c r="L947" s="9"/>
      <c r="M947" s="9"/>
      <c r="O947" s="9"/>
      <c r="S947" s="7"/>
      <c r="T947" s="9"/>
      <c r="V947" s="11"/>
    </row>
    <row r="948" spans="5:22" x14ac:dyDescent="0.25">
      <c r="E948" s="7"/>
      <c r="G948" s="7"/>
      <c r="H948" s="9"/>
      <c r="I948" s="9"/>
      <c r="J948" s="9"/>
      <c r="K948" s="9"/>
      <c r="L948" s="9"/>
      <c r="M948" s="9"/>
      <c r="O948" s="9"/>
      <c r="S948" s="7"/>
      <c r="T948" s="9"/>
      <c r="V948" s="11"/>
    </row>
    <row r="949" spans="5:22" x14ac:dyDescent="0.25">
      <c r="E949" s="7"/>
      <c r="G949" s="7"/>
      <c r="H949" s="9"/>
      <c r="I949" s="9"/>
      <c r="J949" s="9"/>
      <c r="K949" s="9"/>
      <c r="L949" s="9"/>
      <c r="M949" s="9"/>
      <c r="O949" s="9"/>
      <c r="S949" s="7"/>
      <c r="T949" s="9"/>
      <c r="V949" s="11"/>
    </row>
    <row r="950" spans="5:22" x14ac:dyDescent="0.25">
      <c r="E950" s="7"/>
      <c r="G950" s="7"/>
      <c r="H950" s="9"/>
      <c r="I950" s="9"/>
      <c r="J950" s="9"/>
      <c r="K950" s="9"/>
      <c r="L950" s="9"/>
      <c r="M950" s="9"/>
      <c r="O950" s="9"/>
      <c r="S950" s="7"/>
      <c r="T950" s="9"/>
      <c r="V950" s="11"/>
    </row>
    <row r="951" spans="5:22" x14ac:dyDescent="0.25">
      <c r="E951" s="7"/>
      <c r="G951" s="7"/>
      <c r="H951" s="9"/>
      <c r="I951" s="9"/>
      <c r="J951" s="9"/>
      <c r="K951" s="9"/>
      <c r="L951" s="9"/>
      <c r="M951" s="9"/>
      <c r="O951" s="9"/>
      <c r="S951" s="7"/>
      <c r="T951" s="9"/>
      <c r="V951" s="11"/>
    </row>
    <row r="952" spans="5:22" x14ac:dyDescent="0.25">
      <c r="E952" s="7"/>
      <c r="G952" s="7"/>
      <c r="H952" s="9"/>
      <c r="I952" s="9"/>
      <c r="J952" s="9"/>
      <c r="K952" s="9"/>
      <c r="L952" s="9"/>
      <c r="M952" s="9"/>
      <c r="O952" s="9"/>
      <c r="S952" s="7"/>
      <c r="T952" s="9"/>
      <c r="V952" s="11"/>
    </row>
    <row r="953" spans="5:22" x14ac:dyDescent="0.25">
      <c r="E953" s="7"/>
      <c r="G953" s="7"/>
      <c r="H953" s="9"/>
      <c r="I953" s="9"/>
      <c r="J953" s="9"/>
      <c r="K953" s="9"/>
      <c r="L953" s="9"/>
      <c r="M953" s="9"/>
      <c r="O953" s="9"/>
      <c r="S953" s="7"/>
      <c r="T953" s="9"/>
      <c r="V953" s="11"/>
    </row>
    <row r="954" spans="5:22" x14ac:dyDescent="0.25">
      <c r="E954" s="7"/>
      <c r="G954" s="7"/>
      <c r="H954" s="9"/>
      <c r="I954" s="9"/>
      <c r="J954" s="9"/>
      <c r="K954" s="9"/>
      <c r="L954" s="9"/>
      <c r="M954" s="9"/>
      <c r="O954" s="9"/>
      <c r="S954" s="7"/>
      <c r="T954" s="9"/>
      <c r="V954" s="11"/>
    </row>
    <row r="955" spans="5:22" x14ac:dyDescent="0.25">
      <c r="E955" s="7"/>
      <c r="G955" s="7"/>
      <c r="H955" s="9"/>
      <c r="I955" s="9"/>
      <c r="J955" s="9"/>
      <c r="K955" s="9"/>
      <c r="L955" s="9"/>
      <c r="M955" s="9"/>
      <c r="O955" s="9"/>
      <c r="S955" s="7"/>
      <c r="T955" s="9"/>
      <c r="V955" s="11"/>
    </row>
    <row r="956" spans="5:22" x14ac:dyDescent="0.25">
      <c r="E956" s="7"/>
      <c r="G956" s="7"/>
      <c r="H956" s="9"/>
      <c r="I956" s="9"/>
      <c r="J956" s="9"/>
      <c r="K956" s="9"/>
      <c r="L956" s="9"/>
      <c r="M956" s="9"/>
      <c r="O956" s="9"/>
      <c r="S956" s="7"/>
      <c r="T956" s="9"/>
      <c r="V956" s="11"/>
    </row>
    <row r="957" spans="5:22" x14ac:dyDescent="0.25">
      <c r="E957" s="7"/>
      <c r="G957" s="7"/>
      <c r="H957" s="9"/>
      <c r="I957" s="9"/>
      <c r="J957" s="9"/>
      <c r="K957" s="9"/>
      <c r="L957" s="9"/>
      <c r="M957" s="9"/>
      <c r="O957" s="9"/>
      <c r="S957" s="7"/>
      <c r="T957" s="9"/>
      <c r="V957" s="11"/>
    </row>
    <row r="958" spans="5:22" x14ac:dyDescent="0.25">
      <c r="E958" s="7"/>
      <c r="G958" s="7"/>
      <c r="H958" s="9"/>
      <c r="I958" s="9"/>
      <c r="J958" s="9"/>
      <c r="K958" s="9"/>
      <c r="L958" s="9"/>
      <c r="M958" s="9"/>
      <c r="O958" s="9"/>
      <c r="S958" s="7"/>
      <c r="T958" s="9"/>
      <c r="V958" s="11"/>
    </row>
    <row r="959" spans="5:22" x14ac:dyDescent="0.25">
      <c r="E959" s="7"/>
      <c r="G959" s="7"/>
      <c r="H959" s="9"/>
      <c r="I959" s="9"/>
      <c r="J959" s="9"/>
      <c r="K959" s="9"/>
      <c r="L959" s="9"/>
      <c r="M959" s="9"/>
      <c r="O959" s="9"/>
      <c r="S959" s="7"/>
      <c r="T959" s="9"/>
      <c r="V959" s="11"/>
    </row>
    <row r="960" spans="5:22" x14ac:dyDescent="0.25">
      <c r="E960" s="7"/>
      <c r="G960" s="7"/>
      <c r="H960" s="9"/>
      <c r="I960" s="9"/>
      <c r="J960" s="9"/>
      <c r="K960" s="9"/>
      <c r="L960" s="9"/>
      <c r="M960" s="9"/>
      <c r="O960" s="9"/>
      <c r="S960" s="7"/>
      <c r="T960" s="9"/>
      <c r="V960" s="11"/>
    </row>
    <row r="961" spans="5:22" x14ac:dyDescent="0.25">
      <c r="E961" s="7"/>
      <c r="G961" s="7"/>
      <c r="H961" s="9"/>
      <c r="I961" s="9"/>
      <c r="J961" s="9"/>
      <c r="K961" s="9"/>
      <c r="L961" s="9"/>
      <c r="M961" s="9"/>
      <c r="O961" s="9"/>
      <c r="S961" s="7"/>
      <c r="T961" s="9"/>
      <c r="V961" s="11"/>
    </row>
    <row r="962" spans="5:22" x14ac:dyDescent="0.25">
      <c r="E962" s="7"/>
      <c r="G962" s="7"/>
      <c r="H962" s="9"/>
      <c r="I962" s="9"/>
      <c r="J962" s="9"/>
      <c r="K962" s="9"/>
      <c r="L962" s="9"/>
      <c r="M962" s="9"/>
      <c r="O962" s="9"/>
      <c r="S962" s="7"/>
      <c r="T962" s="9"/>
      <c r="V962" s="11"/>
    </row>
    <row r="963" spans="5:22" x14ac:dyDescent="0.25">
      <c r="E963" s="7"/>
      <c r="G963" s="7"/>
      <c r="H963" s="9"/>
      <c r="I963" s="9"/>
      <c r="J963" s="9"/>
      <c r="K963" s="9"/>
      <c r="L963" s="9"/>
      <c r="M963" s="9"/>
      <c r="O963" s="9"/>
      <c r="S963" s="7"/>
      <c r="T963" s="9"/>
      <c r="V963" s="11"/>
    </row>
    <row r="964" spans="5:22" x14ac:dyDescent="0.25">
      <c r="E964" s="7"/>
      <c r="G964" s="7"/>
      <c r="H964" s="9"/>
      <c r="I964" s="9"/>
      <c r="J964" s="9"/>
      <c r="K964" s="9"/>
      <c r="L964" s="9"/>
      <c r="M964" s="9"/>
      <c r="O964" s="9"/>
      <c r="S964" s="7"/>
      <c r="T964" s="9"/>
      <c r="V964" s="11"/>
    </row>
    <row r="965" spans="5:22" x14ac:dyDescent="0.25">
      <c r="E965" s="7"/>
      <c r="G965" s="7"/>
      <c r="H965" s="9"/>
      <c r="I965" s="9"/>
      <c r="J965" s="9"/>
      <c r="K965" s="9"/>
      <c r="L965" s="9"/>
      <c r="M965" s="9"/>
      <c r="O965" s="9"/>
      <c r="S965" s="7"/>
      <c r="T965" s="9"/>
      <c r="V965" s="11"/>
    </row>
    <row r="966" spans="5:22" x14ac:dyDescent="0.25">
      <c r="E966" s="7"/>
      <c r="G966" s="7"/>
      <c r="H966" s="9"/>
      <c r="I966" s="9"/>
      <c r="J966" s="9"/>
      <c r="K966" s="9"/>
      <c r="L966" s="9"/>
      <c r="M966" s="9"/>
      <c r="O966" s="9"/>
      <c r="S966" s="7"/>
      <c r="T966" s="9"/>
      <c r="V966" s="11"/>
    </row>
    <row r="967" spans="5:22" x14ac:dyDescent="0.25">
      <c r="E967" s="7"/>
      <c r="G967" s="7"/>
      <c r="H967" s="9"/>
      <c r="I967" s="9"/>
      <c r="J967" s="9"/>
      <c r="K967" s="9"/>
      <c r="L967" s="9"/>
      <c r="M967" s="9"/>
      <c r="O967" s="9"/>
      <c r="S967" s="7"/>
      <c r="T967" s="9"/>
      <c r="V967" s="11"/>
    </row>
    <row r="968" spans="5:22" x14ac:dyDescent="0.25">
      <c r="E968" s="7"/>
      <c r="G968" s="7"/>
      <c r="H968" s="9"/>
      <c r="I968" s="9"/>
      <c r="J968" s="9"/>
      <c r="K968" s="9"/>
      <c r="L968" s="9"/>
      <c r="M968" s="9"/>
      <c r="O968" s="9"/>
      <c r="S968" s="7"/>
      <c r="T968" s="9"/>
      <c r="V968" s="11"/>
    </row>
    <row r="969" spans="5:22" x14ac:dyDescent="0.25">
      <c r="E969" s="7"/>
      <c r="G969" s="7"/>
      <c r="H969" s="9"/>
      <c r="I969" s="9"/>
      <c r="J969" s="9"/>
      <c r="K969" s="9"/>
      <c r="L969" s="9"/>
      <c r="M969" s="9"/>
      <c r="O969" s="9"/>
      <c r="S969" s="7"/>
      <c r="T969" s="9"/>
      <c r="V969" s="11"/>
    </row>
    <row r="970" spans="5:22" x14ac:dyDescent="0.25">
      <c r="E970" s="7"/>
      <c r="G970" s="7"/>
      <c r="H970" s="9"/>
      <c r="I970" s="9"/>
      <c r="J970" s="9"/>
      <c r="K970" s="9"/>
      <c r="L970" s="9"/>
      <c r="M970" s="9"/>
      <c r="O970" s="9"/>
      <c r="S970" s="7"/>
      <c r="T970" s="9"/>
      <c r="V970" s="11"/>
    </row>
    <row r="971" spans="5:22" x14ac:dyDescent="0.25">
      <c r="E971" s="7"/>
      <c r="G971" s="7"/>
      <c r="H971" s="9"/>
      <c r="I971" s="9"/>
      <c r="J971" s="9"/>
      <c r="K971" s="9"/>
      <c r="L971" s="9"/>
      <c r="M971" s="9"/>
      <c r="O971" s="9"/>
      <c r="S971" s="7"/>
      <c r="T971" s="9"/>
      <c r="V971" s="11"/>
    </row>
    <row r="972" spans="5:22" x14ac:dyDescent="0.25">
      <c r="E972" s="7"/>
      <c r="G972" s="7"/>
      <c r="H972" s="9"/>
      <c r="I972" s="9"/>
      <c r="J972" s="9"/>
      <c r="K972" s="9"/>
      <c r="L972" s="9"/>
      <c r="M972" s="9"/>
      <c r="O972" s="9"/>
      <c r="S972" s="7"/>
      <c r="T972" s="9"/>
      <c r="V972" s="11"/>
    </row>
    <row r="973" spans="5:22" x14ac:dyDescent="0.25">
      <c r="E973" s="7"/>
      <c r="G973" s="7"/>
      <c r="H973" s="9"/>
      <c r="I973" s="9"/>
      <c r="J973" s="9"/>
      <c r="K973" s="9"/>
      <c r="L973" s="9"/>
      <c r="M973" s="9"/>
      <c r="O973" s="9"/>
      <c r="S973" s="7"/>
      <c r="T973" s="9"/>
      <c r="V973" s="11"/>
    </row>
    <row r="974" spans="5:22" x14ac:dyDescent="0.25">
      <c r="E974" s="7"/>
      <c r="G974" s="7"/>
      <c r="H974" s="9"/>
      <c r="I974" s="9"/>
      <c r="J974" s="9"/>
      <c r="K974" s="9"/>
      <c r="L974" s="9"/>
      <c r="M974" s="9"/>
      <c r="O974" s="9"/>
      <c r="S974" s="7"/>
      <c r="T974" s="9"/>
      <c r="V974" s="11"/>
    </row>
    <row r="975" spans="5:22" x14ac:dyDescent="0.25">
      <c r="E975" s="7"/>
      <c r="G975" s="7"/>
      <c r="H975" s="9"/>
      <c r="I975" s="9"/>
      <c r="J975" s="9"/>
      <c r="K975" s="9"/>
      <c r="L975" s="9"/>
      <c r="M975" s="9"/>
      <c r="O975" s="9"/>
      <c r="S975" s="7"/>
      <c r="T975" s="9"/>
      <c r="V975" s="11"/>
    </row>
    <row r="976" spans="5:22" x14ac:dyDescent="0.25">
      <c r="E976" s="7"/>
      <c r="G976" s="7"/>
      <c r="H976" s="9"/>
      <c r="I976" s="9"/>
      <c r="J976" s="9"/>
      <c r="K976" s="9"/>
      <c r="L976" s="9"/>
      <c r="M976" s="9"/>
      <c r="O976" s="9"/>
      <c r="S976" s="7"/>
      <c r="T976" s="9"/>
      <c r="V976" s="11"/>
    </row>
    <row r="977" spans="5:22" x14ac:dyDescent="0.25">
      <c r="E977" s="7"/>
      <c r="G977" s="7"/>
      <c r="H977" s="9"/>
      <c r="I977" s="9"/>
      <c r="J977" s="9"/>
      <c r="K977" s="9"/>
      <c r="L977" s="9"/>
      <c r="M977" s="9"/>
      <c r="O977" s="9"/>
      <c r="S977" s="7"/>
      <c r="T977" s="9"/>
      <c r="V977" s="11"/>
    </row>
    <row r="978" spans="5:22" x14ac:dyDescent="0.25">
      <c r="E978" s="7"/>
      <c r="G978" s="7"/>
      <c r="H978" s="9"/>
      <c r="I978" s="9"/>
      <c r="J978" s="9"/>
      <c r="K978" s="9"/>
      <c r="L978" s="9"/>
      <c r="M978" s="9"/>
      <c r="O978" s="9"/>
      <c r="S978" s="7"/>
      <c r="T978" s="9"/>
      <c r="V978" s="11"/>
    </row>
    <row r="979" spans="5:22" x14ac:dyDescent="0.25">
      <c r="E979" s="7"/>
      <c r="G979" s="7"/>
      <c r="H979" s="9"/>
      <c r="I979" s="9"/>
      <c r="J979" s="9"/>
      <c r="K979" s="9"/>
      <c r="L979" s="9"/>
      <c r="M979" s="9"/>
      <c r="O979" s="9"/>
      <c r="S979" s="7"/>
      <c r="T979" s="9"/>
      <c r="V979" s="11"/>
    </row>
    <row r="980" spans="5:22" x14ac:dyDescent="0.25">
      <c r="E980" s="7"/>
      <c r="G980" s="7"/>
      <c r="H980" s="9"/>
      <c r="I980" s="9"/>
      <c r="J980" s="9"/>
      <c r="K980" s="9"/>
      <c r="L980" s="9"/>
      <c r="M980" s="9"/>
      <c r="O980" s="9"/>
      <c r="S980" s="7"/>
      <c r="T980" s="9"/>
      <c r="V980" s="11"/>
    </row>
    <row r="981" spans="5:22" x14ac:dyDescent="0.25">
      <c r="E981" s="7"/>
      <c r="G981" s="7"/>
      <c r="H981" s="9"/>
      <c r="I981" s="9"/>
      <c r="J981" s="9"/>
      <c r="K981" s="9"/>
      <c r="L981" s="9"/>
      <c r="M981" s="9"/>
      <c r="O981" s="9"/>
      <c r="S981" s="7"/>
      <c r="T981" s="9"/>
      <c r="V981" s="11"/>
    </row>
    <row r="982" spans="5:22" x14ac:dyDescent="0.25">
      <c r="E982" s="7"/>
      <c r="G982" s="7"/>
      <c r="H982" s="9"/>
      <c r="I982" s="9"/>
      <c r="J982" s="9"/>
      <c r="K982" s="9"/>
      <c r="L982" s="9"/>
      <c r="M982" s="9"/>
      <c r="O982" s="9"/>
      <c r="S982" s="7"/>
      <c r="T982" s="9"/>
      <c r="V982" s="11"/>
    </row>
    <row r="983" spans="5:22" x14ac:dyDescent="0.25">
      <c r="E983" s="7"/>
      <c r="G983" s="7"/>
      <c r="H983" s="9"/>
      <c r="I983" s="9"/>
      <c r="J983" s="9"/>
      <c r="K983" s="9"/>
      <c r="L983" s="9"/>
      <c r="M983" s="9"/>
      <c r="O983" s="9"/>
      <c r="S983" s="7"/>
      <c r="T983" s="9"/>
      <c r="V983" s="11"/>
    </row>
    <row r="984" spans="5:22" x14ac:dyDescent="0.25">
      <c r="E984" s="7"/>
      <c r="G984" s="7"/>
      <c r="H984" s="9"/>
      <c r="I984" s="9"/>
      <c r="J984" s="9"/>
      <c r="K984" s="9"/>
      <c r="L984" s="9"/>
      <c r="M984" s="9"/>
      <c r="O984" s="9"/>
      <c r="S984" s="7"/>
      <c r="T984" s="9"/>
      <c r="V984" s="11"/>
    </row>
    <row r="985" spans="5:22" x14ac:dyDescent="0.25">
      <c r="E985" s="7"/>
      <c r="G985" s="7"/>
      <c r="H985" s="9"/>
      <c r="I985" s="9"/>
      <c r="J985" s="9"/>
      <c r="K985" s="9"/>
      <c r="L985" s="9"/>
      <c r="M985" s="9"/>
      <c r="O985" s="9"/>
      <c r="S985" s="7"/>
      <c r="T985" s="9"/>
      <c r="V985" s="11"/>
    </row>
    <row r="986" spans="5:22" x14ac:dyDescent="0.25">
      <c r="E986" s="7"/>
      <c r="G986" s="7"/>
      <c r="H986" s="9"/>
      <c r="I986" s="9"/>
      <c r="J986" s="9"/>
      <c r="K986" s="9"/>
      <c r="L986" s="9"/>
      <c r="M986" s="9"/>
      <c r="O986" s="9"/>
      <c r="S986" s="7"/>
      <c r="T986" s="9"/>
      <c r="V986" s="11"/>
    </row>
    <row r="987" spans="5:22" x14ac:dyDescent="0.25">
      <c r="E987" s="7"/>
      <c r="G987" s="7"/>
      <c r="H987" s="9"/>
      <c r="I987" s="9"/>
      <c r="J987" s="9"/>
      <c r="K987" s="9"/>
      <c r="L987" s="9"/>
      <c r="M987" s="9"/>
      <c r="O987" s="9"/>
      <c r="S987" s="7"/>
      <c r="T987" s="9"/>
      <c r="V987" s="11"/>
    </row>
    <row r="988" spans="5:22" x14ac:dyDescent="0.25">
      <c r="E988" s="7"/>
      <c r="G988" s="7"/>
      <c r="H988" s="9"/>
      <c r="I988" s="9"/>
      <c r="J988" s="9"/>
      <c r="K988" s="9"/>
      <c r="L988" s="9"/>
      <c r="M988" s="9"/>
      <c r="O988" s="9"/>
      <c r="S988" s="7"/>
      <c r="T988" s="9"/>
      <c r="V988" s="11"/>
    </row>
    <row r="989" spans="5:22" x14ac:dyDescent="0.25">
      <c r="E989" s="7"/>
      <c r="G989" s="7"/>
      <c r="H989" s="9"/>
      <c r="I989" s="9"/>
      <c r="J989" s="9"/>
      <c r="K989" s="9"/>
      <c r="L989" s="9"/>
      <c r="M989" s="9"/>
      <c r="O989" s="9"/>
      <c r="S989" s="7"/>
      <c r="T989" s="9"/>
      <c r="V989" s="11"/>
    </row>
    <row r="990" spans="5:22" x14ac:dyDescent="0.25">
      <c r="E990" s="7"/>
      <c r="G990" s="7"/>
      <c r="H990" s="9"/>
      <c r="I990" s="9"/>
      <c r="J990" s="9"/>
      <c r="K990" s="9"/>
      <c r="L990" s="9"/>
      <c r="M990" s="9"/>
      <c r="O990" s="9"/>
      <c r="S990" s="7"/>
      <c r="T990" s="9"/>
      <c r="V990" s="11"/>
    </row>
    <row r="991" spans="5:22" x14ac:dyDescent="0.25">
      <c r="E991" s="7"/>
      <c r="G991" s="7"/>
      <c r="H991" s="9"/>
      <c r="I991" s="9"/>
      <c r="J991" s="9"/>
      <c r="K991" s="9"/>
      <c r="L991" s="9"/>
      <c r="M991" s="9"/>
      <c r="O991" s="9"/>
      <c r="S991" s="7"/>
      <c r="T991" s="9"/>
      <c r="V991" s="11"/>
    </row>
    <row r="992" spans="5:22" x14ac:dyDescent="0.25">
      <c r="E992" s="7"/>
      <c r="G992" s="7"/>
      <c r="H992" s="9"/>
      <c r="I992" s="9"/>
      <c r="J992" s="9"/>
      <c r="K992" s="9"/>
      <c r="L992" s="9"/>
      <c r="M992" s="9"/>
      <c r="O992" s="9"/>
      <c r="S992" s="7"/>
      <c r="T992" s="9"/>
      <c r="V992" s="11"/>
    </row>
    <row r="993" spans="5:22" x14ac:dyDescent="0.25">
      <c r="E993" s="7"/>
      <c r="G993" s="7"/>
      <c r="H993" s="9"/>
      <c r="I993" s="9"/>
      <c r="J993" s="9"/>
      <c r="K993" s="9"/>
      <c r="L993" s="9"/>
      <c r="M993" s="9"/>
      <c r="O993" s="9"/>
      <c r="S993" s="7"/>
      <c r="T993" s="9"/>
      <c r="V993" s="11"/>
    </row>
    <row r="994" spans="5:22" x14ac:dyDescent="0.25">
      <c r="E994" s="7"/>
      <c r="G994" s="7"/>
      <c r="H994" s="9"/>
      <c r="I994" s="9"/>
      <c r="J994" s="9"/>
      <c r="K994" s="9"/>
      <c r="L994" s="9"/>
      <c r="M994" s="9"/>
      <c r="O994" s="9"/>
      <c r="S994" s="7"/>
      <c r="T994" s="9"/>
      <c r="V994" s="11"/>
    </row>
    <row r="995" spans="5:22" x14ac:dyDescent="0.25">
      <c r="E995" s="7"/>
      <c r="G995" s="7"/>
      <c r="H995" s="9"/>
      <c r="I995" s="9"/>
      <c r="J995" s="9"/>
      <c r="K995" s="9"/>
      <c r="L995" s="9"/>
      <c r="M995" s="9"/>
      <c r="O995" s="9"/>
      <c r="S995" s="7"/>
      <c r="T995" s="9"/>
      <c r="V995" s="11"/>
    </row>
    <row r="996" spans="5:22" x14ac:dyDescent="0.25">
      <c r="E996" s="7"/>
      <c r="G996" s="7"/>
      <c r="H996" s="9"/>
      <c r="I996" s="9"/>
      <c r="J996" s="9"/>
      <c r="K996" s="9"/>
      <c r="L996" s="9"/>
      <c r="M996" s="9"/>
      <c r="O996" s="9"/>
      <c r="S996" s="7"/>
      <c r="T996" s="9"/>
      <c r="V996" s="11"/>
    </row>
    <row r="997" spans="5:22" x14ac:dyDescent="0.25">
      <c r="E997" s="7"/>
      <c r="G997" s="7"/>
      <c r="H997" s="9"/>
      <c r="I997" s="9"/>
      <c r="J997" s="9"/>
      <c r="K997" s="9"/>
      <c r="L997" s="9"/>
      <c r="M997" s="9"/>
      <c r="O997" s="9"/>
      <c r="S997" s="7"/>
      <c r="T997" s="9"/>
      <c r="V997" s="11"/>
    </row>
    <row r="998" spans="5:22" x14ac:dyDescent="0.25">
      <c r="E998" s="7"/>
      <c r="G998" s="7"/>
      <c r="H998" s="9"/>
      <c r="I998" s="9"/>
      <c r="J998" s="9"/>
      <c r="K998" s="9"/>
      <c r="L998" s="9"/>
      <c r="M998" s="9"/>
      <c r="O998" s="9"/>
      <c r="S998" s="7"/>
      <c r="T998" s="9"/>
      <c r="V998" s="11"/>
    </row>
    <row r="999" spans="5:22" x14ac:dyDescent="0.25">
      <c r="E999" s="7"/>
      <c r="G999" s="7"/>
      <c r="H999" s="9"/>
      <c r="I999" s="9"/>
      <c r="J999" s="9"/>
      <c r="K999" s="9"/>
      <c r="L999" s="9"/>
      <c r="M999" s="9"/>
      <c r="O999" s="9"/>
      <c r="S999" s="7"/>
      <c r="T999" s="9"/>
      <c r="V999" s="11"/>
    </row>
    <row r="1000" spans="5:22" x14ac:dyDescent="0.25">
      <c r="E1000" s="7"/>
      <c r="G1000" s="7"/>
      <c r="H1000" s="9"/>
      <c r="I1000" s="9"/>
      <c r="J1000" s="9"/>
      <c r="K1000" s="9"/>
      <c r="L1000" s="9"/>
      <c r="M1000" s="9"/>
      <c r="O1000" s="9"/>
      <c r="S1000" s="7"/>
      <c r="T1000" s="9"/>
      <c r="V1000" s="11"/>
    </row>
    <row r="1001" spans="5:22" x14ac:dyDescent="0.25">
      <c r="E1001" s="7"/>
      <c r="G1001" s="7"/>
      <c r="H1001" s="9"/>
      <c r="I1001" s="9"/>
      <c r="J1001" s="9"/>
      <c r="K1001" s="9"/>
      <c r="L1001" s="9"/>
      <c r="M1001" s="9"/>
      <c r="O1001" s="9"/>
      <c r="S1001" s="7"/>
      <c r="T1001" s="9"/>
      <c r="V1001" s="11"/>
    </row>
    <row r="1002" spans="5:22" x14ac:dyDescent="0.25">
      <c r="E1002" s="7"/>
      <c r="G1002" s="7"/>
      <c r="H1002" s="9"/>
      <c r="I1002" s="9"/>
      <c r="J1002" s="9"/>
      <c r="K1002" s="9"/>
      <c r="L1002" s="9"/>
      <c r="M1002" s="9"/>
      <c r="O1002" s="9"/>
      <c r="S1002" s="7"/>
      <c r="T1002" s="9"/>
      <c r="V1002" s="11"/>
    </row>
    <row r="1003" spans="5:22" x14ac:dyDescent="0.25">
      <c r="E1003" s="7"/>
      <c r="G1003" s="7"/>
      <c r="H1003" s="9"/>
      <c r="I1003" s="9"/>
      <c r="J1003" s="9"/>
      <c r="K1003" s="9"/>
      <c r="L1003" s="9"/>
      <c r="M1003" s="9"/>
      <c r="O1003" s="9"/>
      <c r="S1003" s="7"/>
      <c r="T1003" s="9"/>
      <c r="V1003" s="11"/>
    </row>
    <row r="1004" spans="5:22" x14ac:dyDescent="0.25">
      <c r="E1004" s="7"/>
      <c r="G1004" s="7"/>
      <c r="H1004" s="9"/>
      <c r="I1004" s="9"/>
      <c r="J1004" s="9"/>
      <c r="K1004" s="9"/>
      <c r="L1004" s="9"/>
      <c r="M1004" s="9"/>
      <c r="O1004" s="9"/>
      <c r="S1004" s="7"/>
      <c r="T1004" s="9"/>
      <c r="V1004" s="11"/>
    </row>
    <row r="1005" spans="5:22" x14ac:dyDescent="0.25">
      <c r="E1005" s="7"/>
      <c r="G1005" s="7"/>
      <c r="H1005" s="9"/>
      <c r="I1005" s="9"/>
      <c r="J1005" s="9"/>
      <c r="K1005" s="9"/>
      <c r="L1005" s="9"/>
      <c r="M1005" s="9"/>
      <c r="O1005" s="9"/>
      <c r="S1005" s="7"/>
      <c r="T1005" s="9"/>
      <c r="V1005" s="11"/>
    </row>
    <row r="1006" spans="5:22" x14ac:dyDescent="0.25">
      <c r="E1006" s="7"/>
      <c r="G1006" s="7"/>
      <c r="H1006" s="9"/>
      <c r="I1006" s="9"/>
      <c r="J1006" s="9"/>
      <c r="K1006" s="9"/>
      <c r="L1006" s="9"/>
      <c r="M1006" s="9"/>
      <c r="O1006" s="9"/>
      <c r="S1006" s="7"/>
      <c r="T1006" s="9"/>
      <c r="V1006" s="11"/>
    </row>
    <row r="1007" spans="5:22" x14ac:dyDescent="0.25">
      <c r="E1007" s="7"/>
      <c r="G1007" s="7"/>
      <c r="H1007" s="9"/>
      <c r="I1007" s="9"/>
      <c r="J1007" s="9"/>
      <c r="K1007" s="9"/>
      <c r="L1007" s="9"/>
      <c r="M1007" s="9"/>
      <c r="O1007" s="9"/>
      <c r="S1007" s="7"/>
      <c r="T1007" s="9"/>
      <c r="V1007" s="11"/>
    </row>
    <row r="1008" spans="5:22" x14ac:dyDescent="0.25">
      <c r="E1008" s="7"/>
      <c r="G1008" s="7"/>
      <c r="H1008" s="9"/>
      <c r="I1008" s="9"/>
      <c r="J1008" s="9"/>
      <c r="K1008" s="9"/>
      <c r="L1008" s="9"/>
      <c r="M1008" s="9"/>
      <c r="O1008" s="9"/>
      <c r="S1008" s="7"/>
      <c r="T1008" s="9"/>
      <c r="V1008" s="11"/>
    </row>
    <row r="1009" spans="5:22" x14ac:dyDescent="0.25">
      <c r="E1009" s="7"/>
      <c r="G1009" s="7"/>
      <c r="H1009" s="9"/>
      <c r="I1009" s="9"/>
      <c r="J1009" s="9"/>
      <c r="K1009" s="9"/>
      <c r="L1009" s="9"/>
      <c r="M1009" s="9"/>
      <c r="O1009" s="9"/>
      <c r="S1009" s="7"/>
      <c r="T1009" s="9"/>
      <c r="V1009" s="11"/>
    </row>
    <row r="1010" spans="5:22" x14ac:dyDescent="0.25">
      <c r="E1010" s="7"/>
      <c r="G1010" s="7"/>
      <c r="H1010" s="9"/>
      <c r="I1010" s="9"/>
      <c r="J1010" s="9"/>
      <c r="K1010" s="9"/>
      <c r="L1010" s="9"/>
      <c r="M1010" s="9"/>
      <c r="O1010" s="9"/>
      <c r="S1010" s="7"/>
      <c r="T1010" s="9"/>
      <c r="V1010" s="11"/>
    </row>
    <row r="1011" spans="5:22" x14ac:dyDescent="0.25">
      <c r="E1011" s="7"/>
      <c r="G1011" s="7"/>
      <c r="H1011" s="9"/>
      <c r="I1011" s="9"/>
      <c r="J1011" s="9"/>
      <c r="K1011" s="9"/>
      <c r="L1011" s="9"/>
      <c r="M1011" s="9"/>
      <c r="O1011" s="9"/>
      <c r="S1011" s="7"/>
      <c r="T1011" s="9"/>
      <c r="V1011" s="11"/>
    </row>
    <row r="1012" spans="5:22" x14ac:dyDescent="0.25">
      <c r="E1012" s="7"/>
      <c r="G1012" s="7"/>
      <c r="H1012" s="9"/>
      <c r="I1012" s="9"/>
      <c r="J1012" s="9"/>
      <c r="K1012" s="9"/>
      <c r="L1012" s="9"/>
      <c r="M1012" s="9"/>
      <c r="O1012" s="9"/>
      <c r="S1012" s="7"/>
      <c r="T1012" s="9"/>
      <c r="V1012" s="11"/>
    </row>
    <row r="1013" spans="5:22" x14ac:dyDescent="0.25">
      <c r="E1013" s="7"/>
      <c r="G1013" s="7"/>
      <c r="H1013" s="9"/>
      <c r="I1013" s="9"/>
      <c r="J1013" s="9"/>
      <c r="K1013" s="9"/>
      <c r="L1013" s="9"/>
      <c r="M1013" s="9"/>
      <c r="O1013" s="9"/>
      <c r="S1013" s="7"/>
      <c r="T1013" s="9"/>
      <c r="V1013" s="11"/>
    </row>
    <row r="1014" spans="5:22" x14ac:dyDescent="0.25">
      <c r="E1014" s="7"/>
      <c r="G1014" s="7"/>
      <c r="H1014" s="9"/>
      <c r="I1014" s="9"/>
      <c r="J1014" s="9"/>
      <c r="K1014" s="9"/>
      <c r="L1014" s="9"/>
      <c r="M1014" s="9"/>
      <c r="O1014" s="9"/>
      <c r="S1014" s="7"/>
      <c r="T1014" s="9"/>
      <c r="V1014" s="11"/>
    </row>
    <row r="1015" spans="5:22" x14ac:dyDescent="0.25">
      <c r="E1015" s="7"/>
      <c r="G1015" s="7"/>
      <c r="H1015" s="9"/>
      <c r="I1015" s="9"/>
      <c r="J1015" s="9"/>
      <c r="K1015" s="9"/>
      <c r="L1015" s="9"/>
      <c r="M1015" s="9"/>
      <c r="O1015" s="9"/>
      <c r="S1015" s="7"/>
      <c r="T1015" s="9"/>
      <c r="V1015" s="11"/>
    </row>
    <row r="1016" spans="5:22" x14ac:dyDescent="0.25">
      <c r="E1016" s="7"/>
      <c r="G1016" s="7"/>
      <c r="H1016" s="9"/>
      <c r="I1016" s="9"/>
      <c r="J1016" s="9"/>
      <c r="K1016" s="9"/>
      <c r="L1016" s="9"/>
      <c r="M1016" s="9"/>
      <c r="O1016" s="9"/>
      <c r="S1016" s="7"/>
      <c r="T1016" s="9"/>
      <c r="V1016" s="11"/>
    </row>
    <row r="1017" spans="5:22" x14ac:dyDescent="0.25">
      <c r="E1017" s="7"/>
      <c r="G1017" s="7"/>
      <c r="H1017" s="9"/>
      <c r="I1017" s="9"/>
      <c r="J1017" s="9"/>
      <c r="K1017" s="9"/>
      <c r="L1017" s="9"/>
      <c r="M1017" s="9"/>
      <c r="O1017" s="9"/>
      <c r="S1017" s="7"/>
      <c r="T1017" s="9"/>
      <c r="V1017" s="11"/>
    </row>
    <row r="1018" spans="5:22" x14ac:dyDescent="0.25">
      <c r="E1018" s="7"/>
      <c r="G1018" s="7"/>
      <c r="H1018" s="9"/>
      <c r="I1018" s="9"/>
      <c r="J1018" s="9"/>
      <c r="K1018" s="9"/>
      <c r="L1018" s="9"/>
      <c r="M1018" s="9"/>
      <c r="O1018" s="9"/>
      <c r="S1018" s="7"/>
      <c r="T1018" s="9"/>
      <c r="V1018" s="11"/>
    </row>
    <row r="1019" spans="5:22" x14ac:dyDescent="0.25">
      <c r="E1019" s="7"/>
      <c r="G1019" s="7"/>
      <c r="H1019" s="9"/>
      <c r="I1019" s="9"/>
      <c r="J1019" s="9"/>
      <c r="K1019" s="9"/>
      <c r="L1019" s="9"/>
      <c r="M1019" s="9"/>
      <c r="O1019" s="9"/>
      <c r="S1019" s="7"/>
      <c r="T1019" s="9"/>
      <c r="V1019" s="11"/>
    </row>
    <row r="1020" spans="5:22" x14ac:dyDescent="0.25">
      <c r="E1020" s="7"/>
      <c r="G1020" s="7"/>
      <c r="H1020" s="9"/>
      <c r="I1020" s="9"/>
      <c r="J1020" s="9"/>
      <c r="K1020" s="9"/>
      <c r="L1020" s="9"/>
      <c r="M1020" s="9"/>
      <c r="O1020" s="9"/>
      <c r="S1020" s="7"/>
      <c r="T1020" s="9"/>
      <c r="V1020" s="11"/>
    </row>
    <row r="1021" spans="5:22" x14ac:dyDescent="0.25">
      <c r="E1021" s="7"/>
      <c r="G1021" s="7"/>
      <c r="H1021" s="9"/>
      <c r="I1021" s="9"/>
      <c r="J1021" s="9"/>
      <c r="K1021" s="9"/>
      <c r="L1021" s="9"/>
      <c r="M1021" s="9"/>
      <c r="O1021" s="9"/>
      <c r="S1021" s="7"/>
      <c r="T1021" s="9"/>
      <c r="V1021" s="11"/>
    </row>
    <row r="1022" spans="5:22" x14ac:dyDescent="0.25">
      <c r="E1022" s="7"/>
      <c r="G1022" s="7"/>
      <c r="H1022" s="9"/>
      <c r="I1022" s="9"/>
      <c r="J1022" s="9"/>
      <c r="K1022" s="9"/>
      <c r="L1022" s="9"/>
      <c r="M1022" s="9"/>
      <c r="O1022" s="9"/>
      <c r="S1022" s="7"/>
      <c r="T1022" s="9"/>
      <c r="V1022" s="11"/>
    </row>
    <row r="1023" spans="5:22" x14ac:dyDescent="0.25">
      <c r="E1023" s="7"/>
      <c r="G1023" s="7"/>
      <c r="H1023" s="9"/>
      <c r="I1023" s="9"/>
      <c r="J1023" s="9"/>
      <c r="K1023" s="9"/>
      <c r="L1023" s="9"/>
      <c r="M1023" s="9"/>
      <c r="O1023" s="9"/>
      <c r="S1023" s="7"/>
      <c r="T1023" s="9"/>
      <c r="V1023" s="11"/>
    </row>
    <row r="1024" spans="5:22" x14ac:dyDescent="0.25">
      <c r="E1024" s="7"/>
      <c r="G1024" s="7"/>
      <c r="H1024" s="9"/>
      <c r="I1024" s="9"/>
      <c r="J1024" s="9"/>
      <c r="K1024" s="9"/>
      <c r="L1024" s="9"/>
      <c r="M1024" s="9"/>
      <c r="O1024" s="9"/>
      <c r="S1024" s="7"/>
      <c r="T1024" s="9"/>
      <c r="V1024" s="11"/>
    </row>
    <row r="1025" spans="5:22" x14ac:dyDescent="0.25">
      <c r="E1025" s="7"/>
      <c r="G1025" s="7"/>
      <c r="H1025" s="9"/>
      <c r="I1025" s="9"/>
      <c r="J1025" s="9"/>
      <c r="K1025" s="9"/>
      <c r="L1025" s="9"/>
      <c r="M1025" s="9"/>
      <c r="O1025" s="9"/>
      <c r="S1025" s="7"/>
      <c r="T1025" s="9"/>
      <c r="V1025" s="11"/>
    </row>
    <row r="1026" spans="5:22" x14ac:dyDescent="0.25">
      <c r="E1026" s="7"/>
      <c r="G1026" s="7"/>
      <c r="H1026" s="9"/>
      <c r="I1026" s="9"/>
      <c r="J1026" s="9"/>
      <c r="K1026" s="9"/>
      <c r="L1026" s="9"/>
      <c r="M1026" s="9"/>
      <c r="O1026" s="9"/>
      <c r="S1026" s="7"/>
      <c r="T1026" s="9"/>
      <c r="V1026" s="11"/>
    </row>
    <row r="1027" spans="5:22" x14ac:dyDescent="0.25">
      <c r="E1027" s="7"/>
      <c r="G1027" s="7"/>
      <c r="H1027" s="9"/>
      <c r="I1027" s="9"/>
      <c r="J1027" s="9"/>
      <c r="K1027" s="9"/>
      <c r="L1027" s="9"/>
      <c r="M1027" s="9"/>
      <c r="O1027" s="9"/>
      <c r="S1027" s="7"/>
      <c r="T1027" s="9"/>
      <c r="V1027" s="11"/>
    </row>
    <row r="1028" spans="5:22" x14ac:dyDescent="0.25">
      <c r="E1028" s="7"/>
      <c r="G1028" s="7"/>
      <c r="H1028" s="9"/>
      <c r="I1028" s="9"/>
      <c r="J1028" s="9"/>
      <c r="K1028" s="9"/>
      <c r="L1028" s="9"/>
      <c r="M1028" s="9"/>
      <c r="O1028" s="9"/>
      <c r="S1028" s="7"/>
      <c r="T1028" s="9"/>
      <c r="V1028" s="11"/>
    </row>
    <row r="1029" spans="5:22" x14ac:dyDescent="0.25">
      <c r="E1029" s="7"/>
      <c r="G1029" s="7"/>
      <c r="H1029" s="9"/>
      <c r="I1029" s="9"/>
      <c r="J1029" s="9"/>
      <c r="K1029" s="9"/>
      <c r="L1029" s="9"/>
      <c r="M1029" s="9"/>
      <c r="O1029" s="9"/>
      <c r="S1029" s="7"/>
      <c r="T1029" s="9"/>
      <c r="V1029" s="11"/>
    </row>
    <row r="1030" spans="5:22" x14ac:dyDescent="0.25">
      <c r="E1030" s="7"/>
      <c r="G1030" s="7"/>
      <c r="H1030" s="9"/>
      <c r="I1030" s="9"/>
      <c r="J1030" s="9"/>
      <c r="K1030" s="9"/>
      <c r="L1030" s="9"/>
      <c r="M1030" s="9"/>
      <c r="O1030" s="9"/>
      <c r="S1030" s="7"/>
      <c r="T1030" s="9"/>
      <c r="V1030" s="11"/>
    </row>
    <row r="1031" spans="5:22" x14ac:dyDescent="0.25">
      <c r="E1031" s="7"/>
      <c r="G1031" s="7"/>
      <c r="H1031" s="9"/>
      <c r="I1031" s="9"/>
      <c r="J1031" s="9"/>
      <c r="K1031" s="9"/>
      <c r="L1031" s="9"/>
      <c r="M1031" s="9"/>
      <c r="O1031" s="9"/>
      <c r="S1031" s="7"/>
      <c r="T1031" s="9"/>
      <c r="V1031" s="11"/>
    </row>
    <row r="1032" spans="5:22" x14ac:dyDescent="0.25">
      <c r="E1032" s="7"/>
      <c r="G1032" s="7"/>
      <c r="H1032" s="9"/>
      <c r="I1032" s="9"/>
      <c r="J1032" s="9"/>
      <c r="K1032" s="9"/>
      <c r="L1032" s="9"/>
      <c r="M1032" s="9"/>
      <c r="O1032" s="9"/>
      <c r="S1032" s="7"/>
      <c r="T1032" s="9"/>
      <c r="V1032" s="11"/>
    </row>
    <row r="1033" spans="5:22" x14ac:dyDescent="0.25">
      <c r="E1033" s="7"/>
      <c r="G1033" s="7"/>
      <c r="H1033" s="9"/>
      <c r="I1033" s="9"/>
      <c r="J1033" s="9"/>
      <c r="K1033" s="9"/>
      <c r="L1033" s="9"/>
      <c r="M1033" s="9"/>
      <c r="O1033" s="9"/>
      <c r="S1033" s="7"/>
      <c r="T1033" s="9"/>
      <c r="V1033" s="11"/>
    </row>
    <row r="1034" spans="5:22" x14ac:dyDescent="0.25">
      <c r="E1034" s="7"/>
      <c r="G1034" s="7"/>
      <c r="H1034" s="9"/>
      <c r="I1034" s="9"/>
      <c r="J1034" s="9"/>
      <c r="K1034" s="9"/>
      <c r="L1034" s="9"/>
      <c r="M1034" s="9"/>
      <c r="O1034" s="9"/>
      <c r="S1034" s="7"/>
      <c r="T1034" s="9"/>
      <c r="V1034" s="11"/>
    </row>
    <row r="1035" spans="5:22" x14ac:dyDescent="0.25">
      <c r="E1035" s="7"/>
      <c r="G1035" s="7"/>
      <c r="H1035" s="9"/>
      <c r="I1035" s="9"/>
      <c r="J1035" s="9"/>
      <c r="K1035" s="9"/>
      <c r="L1035" s="9"/>
      <c r="M1035" s="9"/>
      <c r="O1035" s="9"/>
      <c r="S1035" s="7"/>
      <c r="T1035" s="9"/>
      <c r="V1035" s="11"/>
    </row>
    <row r="1036" spans="5:22" x14ac:dyDescent="0.25">
      <c r="E1036" s="7"/>
      <c r="G1036" s="7"/>
      <c r="H1036" s="9"/>
      <c r="I1036" s="9"/>
      <c r="J1036" s="9"/>
      <c r="K1036" s="9"/>
      <c r="L1036" s="9"/>
      <c r="M1036" s="9"/>
      <c r="O1036" s="9"/>
      <c r="S1036" s="7"/>
      <c r="T1036" s="9"/>
      <c r="V1036" s="11"/>
    </row>
    <row r="1037" spans="5:22" x14ac:dyDescent="0.25">
      <c r="E1037" s="7"/>
      <c r="G1037" s="7"/>
      <c r="H1037" s="9"/>
      <c r="I1037" s="9"/>
      <c r="J1037" s="9"/>
      <c r="K1037" s="9"/>
      <c r="L1037" s="9"/>
      <c r="M1037" s="9"/>
      <c r="O1037" s="9"/>
      <c r="S1037" s="7"/>
      <c r="T1037" s="9"/>
      <c r="V1037" s="11"/>
    </row>
    <row r="1038" spans="5:22" x14ac:dyDescent="0.25">
      <c r="E1038" s="7"/>
      <c r="G1038" s="7"/>
      <c r="H1038" s="9"/>
      <c r="I1038" s="9"/>
      <c r="J1038" s="9"/>
      <c r="K1038" s="9"/>
      <c r="L1038" s="9"/>
      <c r="M1038" s="9"/>
      <c r="O1038" s="9"/>
      <c r="S1038" s="7"/>
      <c r="T1038" s="9"/>
      <c r="V1038" s="11"/>
    </row>
    <row r="1039" spans="5:22" x14ac:dyDescent="0.25">
      <c r="E1039" s="7"/>
      <c r="G1039" s="7"/>
      <c r="H1039" s="9"/>
      <c r="I1039" s="9"/>
      <c r="J1039" s="9"/>
      <c r="K1039" s="9"/>
      <c r="L1039" s="9"/>
      <c r="M1039" s="9"/>
      <c r="O1039" s="9"/>
      <c r="S1039" s="7"/>
      <c r="T1039" s="9"/>
      <c r="V1039" s="11"/>
    </row>
    <row r="1040" spans="5:22" x14ac:dyDescent="0.25">
      <c r="E1040" s="7"/>
      <c r="G1040" s="7"/>
      <c r="H1040" s="9"/>
      <c r="I1040" s="9"/>
      <c r="J1040" s="9"/>
      <c r="K1040" s="9"/>
      <c r="L1040" s="9"/>
      <c r="M1040" s="9"/>
      <c r="O1040" s="9"/>
      <c r="S1040" s="7"/>
      <c r="T1040" s="9"/>
      <c r="V1040" s="11"/>
    </row>
    <row r="1041" spans="5:22" x14ac:dyDescent="0.25">
      <c r="E1041" s="7"/>
      <c r="G1041" s="7"/>
      <c r="H1041" s="9"/>
      <c r="I1041" s="9"/>
      <c r="J1041" s="9"/>
      <c r="K1041" s="9"/>
      <c r="L1041" s="9"/>
      <c r="M1041" s="9"/>
      <c r="O1041" s="9"/>
      <c r="S1041" s="7"/>
      <c r="T1041" s="9"/>
      <c r="V1041" s="11"/>
    </row>
    <row r="1042" spans="5:22" x14ac:dyDescent="0.25">
      <c r="E1042" s="7"/>
      <c r="G1042" s="7"/>
      <c r="H1042" s="9"/>
      <c r="I1042" s="9"/>
      <c r="J1042" s="9"/>
      <c r="K1042" s="9"/>
      <c r="L1042" s="9"/>
      <c r="M1042" s="9"/>
      <c r="O1042" s="9"/>
      <c r="S1042" s="7"/>
      <c r="T1042" s="9"/>
      <c r="V1042" s="11"/>
    </row>
    <row r="1043" spans="5:22" x14ac:dyDescent="0.25">
      <c r="E1043" s="7"/>
      <c r="G1043" s="7"/>
      <c r="H1043" s="9"/>
      <c r="I1043" s="9"/>
      <c r="J1043" s="9"/>
      <c r="K1043" s="9"/>
      <c r="L1043" s="9"/>
      <c r="M1043" s="9"/>
      <c r="O1043" s="9"/>
      <c r="S1043" s="7"/>
      <c r="T1043" s="9"/>
      <c r="V1043" s="11"/>
    </row>
    <row r="1044" spans="5:22" x14ac:dyDescent="0.25">
      <c r="E1044" s="7"/>
      <c r="G1044" s="7"/>
      <c r="H1044" s="9"/>
      <c r="I1044" s="9"/>
      <c r="J1044" s="9"/>
      <c r="K1044" s="9"/>
      <c r="L1044" s="9"/>
      <c r="M1044" s="9"/>
      <c r="O1044" s="9"/>
      <c r="S1044" s="7"/>
      <c r="T1044" s="9"/>
      <c r="V1044" s="11"/>
    </row>
    <row r="1045" spans="5:22" x14ac:dyDescent="0.25">
      <c r="E1045" s="7"/>
      <c r="G1045" s="7"/>
      <c r="H1045" s="9"/>
      <c r="I1045" s="9"/>
      <c r="J1045" s="9"/>
      <c r="K1045" s="9"/>
      <c r="L1045" s="9"/>
      <c r="M1045" s="9"/>
      <c r="O1045" s="9"/>
      <c r="S1045" s="7"/>
      <c r="T1045" s="9"/>
      <c r="V1045" s="11"/>
    </row>
    <row r="1046" spans="5:22" x14ac:dyDescent="0.25">
      <c r="E1046" s="7"/>
      <c r="G1046" s="7"/>
      <c r="H1046" s="9"/>
      <c r="I1046" s="9"/>
      <c r="J1046" s="9"/>
      <c r="K1046" s="9"/>
      <c r="L1046" s="9"/>
      <c r="M1046" s="9"/>
      <c r="O1046" s="9"/>
      <c r="S1046" s="7"/>
      <c r="T1046" s="9"/>
      <c r="V1046" s="11"/>
    </row>
    <row r="1047" spans="5:22" x14ac:dyDescent="0.25">
      <c r="E1047" s="7"/>
      <c r="G1047" s="7"/>
      <c r="H1047" s="9"/>
      <c r="I1047" s="9"/>
      <c r="J1047" s="9"/>
      <c r="K1047" s="9"/>
      <c r="L1047" s="9"/>
      <c r="M1047" s="9"/>
      <c r="O1047" s="9"/>
      <c r="S1047" s="7"/>
      <c r="T1047" s="9"/>
      <c r="V1047" s="11"/>
    </row>
    <row r="1048" spans="5:22" x14ac:dyDescent="0.25">
      <c r="E1048" s="7"/>
      <c r="G1048" s="7"/>
      <c r="H1048" s="9"/>
      <c r="I1048" s="9"/>
      <c r="J1048" s="9"/>
      <c r="K1048" s="9"/>
      <c r="L1048" s="9"/>
      <c r="M1048" s="9"/>
      <c r="O1048" s="9"/>
      <c r="S1048" s="7"/>
      <c r="T1048" s="9"/>
      <c r="V1048" s="11"/>
    </row>
    <row r="1049" spans="5:22" x14ac:dyDescent="0.25">
      <c r="E1049" s="7"/>
      <c r="G1049" s="7"/>
      <c r="H1049" s="9"/>
      <c r="I1049" s="9"/>
      <c r="J1049" s="9"/>
      <c r="K1049" s="9"/>
      <c r="L1049" s="9"/>
      <c r="M1049" s="9"/>
      <c r="O1049" s="9"/>
      <c r="S1049" s="7"/>
      <c r="T1049" s="9"/>
      <c r="V1049" s="11"/>
    </row>
    <row r="1050" spans="5:22" x14ac:dyDescent="0.25">
      <c r="E1050" s="7"/>
      <c r="G1050" s="7"/>
      <c r="H1050" s="9"/>
      <c r="I1050" s="9"/>
      <c r="J1050" s="9"/>
      <c r="K1050" s="9"/>
      <c r="L1050" s="9"/>
      <c r="M1050" s="9"/>
      <c r="O1050" s="9"/>
      <c r="S1050" s="7"/>
      <c r="T1050" s="9"/>
      <c r="V1050" s="11"/>
    </row>
    <row r="1051" spans="5:22" x14ac:dyDescent="0.25">
      <c r="E1051" s="7"/>
      <c r="G1051" s="7"/>
      <c r="H1051" s="9"/>
      <c r="I1051" s="9"/>
      <c r="J1051" s="9"/>
      <c r="K1051" s="9"/>
      <c r="L1051" s="9"/>
      <c r="M1051" s="9"/>
      <c r="O1051" s="9"/>
      <c r="S1051" s="7"/>
      <c r="T1051" s="9"/>
      <c r="V1051" s="11"/>
    </row>
    <row r="1052" spans="5:22" x14ac:dyDescent="0.25">
      <c r="E1052" s="7"/>
      <c r="G1052" s="7"/>
      <c r="H1052" s="9"/>
      <c r="I1052" s="9"/>
      <c r="J1052" s="9"/>
      <c r="K1052" s="9"/>
      <c r="L1052" s="9"/>
      <c r="M1052" s="9"/>
      <c r="O1052" s="9"/>
      <c r="S1052" s="7"/>
      <c r="T1052" s="9"/>
      <c r="V1052" s="11"/>
    </row>
    <row r="1053" spans="5:22" x14ac:dyDescent="0.25">
      <c r="E1053" s="7"/>
      <c r="G1053" s="7"/>
      <c r="H1053" s="9"/>
      <c r="I1053" s="9"/>
      <c r="J1053" s="9"/>
      <c r="K1053" s="9"/>
      <c r="L1053" s="9"/>
      <c r="M1053" s="9"/>
      <c r="O1053" s="9"/>
      <c r="S1053" s="7"/>
      <c r="T1053" s="9"/>
      <c r="V1053" s="11"/>
    </row>
    <row r="1054" spans="5:22" x14ac:dyDescent="0.25">
      <c r="E1054" s="7"/>
      <c r="G1054" s="7"/>
      <c r="H1054" s="9"/>
      <c r="I1054" s="9"/>
      <c r="J1054" s="9"/>
      <c r="K1054" s="9"/>
      <c r="L1054" s="9"/>
      <c r="M1054" s="9"/>
      <c r="O1054" s="9"/>
      <c r="S1054" s="7"/>
      <c r="T1054" s="9"/>
      <c r="V1054" s="11"/>
    </row>
    <row r="1055" spans="5:22" x14ac:dyDescent="0.25">
      <c r="E1055" s="7"/>
      <c r="G1055" s="7"/>
      <c r="H1055" s="9"/>
      <c r="I1055" s="9"/>
      <c r="J1055" s="9"/>
      <c r="K1055" s="9"/>
      <c r="L1055" s="9"/>
      <c r="M1055" s="9"/>
      <c r="O1055" s="9"/>
      <c r="S1055" s="7"/>
      <c r="T1055" s="9"/>
      <c r="V1055" s="11"/>
    </row>
    <row r="1056" spans="5:22" x14ac:dyDescent="0.25">
      <c r="E1056" s="7"/>
      <c r="G1056" s="7"/>
      <c r="H1056" s="9"/>
      <c r="I1056" s="9"/>
      <c r="J1056" s="9"/>
      <c r="K1056" s="9"/>
      <c r="L1056" s="9"/>
      <c r="M1056" s="9"/>
      <c r="O1056" s="9"/>
      <c r="S1056" s="7"/>
      <c r="T1056" s="9"/>
      <c r="V1056" s="11"/>
    </row>
    <row r="1057" spans="5:22" x14ac:dyDescent="0.25">
      <c r="E1057" s="7"/>
      <c r="G1057" s="7"/>
      <c r="H1057" s="9"/>
      <c r="I1057" s="9"/>
      <c r="J1057" s="9"/>
      <c r="K1057" s="9"/>
      <c r="L1057" s="9"/>
      <c r="M1057" s="9"/>
      <c r="O1057" s="9"/>
      <c r="S1057" s="7"/>
      <c r="T1057" s="9"/>
      <c r="V1057" s="11"/>
    </row>
    <row r="1058" spans="5:22" x14ac:dyDescent="0.25">
      <c r="E1058" s="7"/>
      <c r="G1058" s="7"/>
      <c r="H1058" s="9"/>
      <c r="I1058" s="9"/>
      <c r="J1058" s="9"/>
      <c r="K1058" s="9"/>
      <c r="L1058" s="9"/>
      <c r="M1058" s="9"/>
      <c r="O1058" s="9"/>
      <c r="S1058" s="7"/>
      <c r="T1058" s="9"/>
      <c r="V1058" s="11"/>
    </row>
    <row r="1059" spans="5:22" x14ac:dyDescent="0.25">
      <c r="E1059" s="7"/>
      <c r="G1059" s="7"/>
      <c r="H1059" s="9"/>
      <c r="I1059" s="9"/>
      <c r="J1059" s="9"/>
      <c r="K1059" s="9"/>
      <c r="L1059" s="9"/>
      <c r="M1059" s="9"/>
      <c r="O1059" s="9"/>
      <c r="S1059" s="7"/>
      <c r="T1059" s="9"/>
      <c r="V1059" s="11"/>
    </row>
    <row r="1060" spans="5:22" x14ac:dyDescent="0.25">
      <c r="E1060" s="7"/>
      <c r="G1060" s="7"/>
      <c r="H1060" s="9"/>
      <c r="I1060" s="9"/>
      <c r="J1060" s="9"/>
      <c r="K1060" s="9"/>
      <c r="L1060" s="9"/>
      <c r="M1060" s="9"/>
      <c r="O1060" s="9"/>
      <c r="S1060" s="7"/>
      <c r="T1060" s="9"/>
      <c r="V1060" s="11"/>
    </row>
    <row r="1061" spans="5:22" x14ac:dyDescent="0.25">
      <c r="E1061" s="7"/>
      <c r="G1061" s="7"/>
      <c r="H1061" s="9"/>
      <c r="I1061" s="9"/>
      <c r="J1061" s="9"/>
      <c r="K1061" s="9"/>
      <c r="L1061" s="9"/>
      <c r="M1061" s="9"/>
      <c r="O1061" s="9"/>
      <c r="S1061" s="7"/>
      <c r="T1061" s="9"/>
      <c r="V1061" s="11"/>
    </row>
    <row r="1062" spans="5:22" x14ac:dyDescent="0.25">
      <c r="E1062" s="7"/>
      <c r="G1062" s="7"/>
      <c r="H1062" s="9"/>
      <c r="I1062" s="9"/>
      <c r="J1062" s="9"/>
      <c r="K1062" s="9"/>
      <c r="L1062" s="9"/>
      <c r="M1062" s="9"/>
      <c r="O1062" s="9"/>
      <c r="S1062" s="7"/>
      <c r="T1062" s="9"/>
      <c r="V1062" s="11"/>
    </row>
    <row r="1063" spans="5:22" x14ac:dyDescent="0.25">
      <c r="E1063" s="7"/>
      <c r="G1063" s="7"/>
      <c r="H1063" s="9"/>
      <c r="I1063" s="9"/>
      <c r="J1063" s="9"/>
      <c r="K1063" s="9"/>
      <c r="L1063" s="9"/>
      <c r="M1063" s="9"/>
      <c r="O1063" s="9"/>
      <c r="S1063" s="7"/>
      <c r="T1063" s="9"/>
      <c r="V1063" s="11"/>
    </row>
    <row r="1064" spans="5:22" x14ac:dyDescent="0.25">
      <c r="E1064" s="7"/>
      <c r="G1064" s="7"/>
      <c r="H1064" s="9"/>
      <c r="I1064" s="9"/>
      <c r="J1064" s="9"/>
      <c r="K1064" s="9"/>
      <c r="L1064" s="9"/>
      <c r="M1064" s="9"/>
      <c r="O1064" s="9"/>
      <c r="S1064" s="7"/>
      <c r="T1064" s="9"/>
      <c r="V1064" s="11"/>
    </row>
    <row r="1065" spans="5:22" x14ac:dyDescent="0.25">
      <c r="E1065" s="7"/>
      <c r="G1065" s="7"/>
      <c r="H1065" s="9"/>
      <c r="I1065" s="9"/>
      <c r="J1065" s="9"/>
      <c r="K1065" s="9"/>
      <c r="L1065" s="9"/>
      <c r="M1065" s="9"/>
      <c r="O1065" s="9"/>
      <c r="S1065" s="7"/>
      <c r="T1065" s="9"/>
      <c r="V1065" s="11"/>
    </row>
    <row r="1066" spans="5:22" x14ac:dyDescent="0.25">
      <c r="E1066" s="7"/>
      <c r="G1066" s="7"/>
      <c r="H1066" s="9"/>
      <c r="I1066" s="9"/>
      <c r="J1066" s="9"/>
      <c r="K1066" s="9"/>
      <c r="L1066" s="9"/>
      <c r="M1066" s="9"/>
      <c r="O1066" s="9"/>
      <c r="S1066" s="7"/>
      <c r="T1066" s="9"/>
      <c r="V1066" s="11"/>
    </row>
    <row r="1067" spans="5:22" x14ac:dyDescent="0.25">
      <c r="E1067" s="7"/>
      <c r="G1067" s="7"/>
      <c r="H1067" s="9"/>
      <c r="I1067" s="9"/>
      <c r="J1067" s="9"/>
      <c r="K1067" s="9"/>
      <c r="L1067" s="9"/>
      <c r="M1067" s="9"/>
      <c r="O1067" s="9"/>
      <c r="S1067" s="7"/>
      <c r="T1067" s="9"/>
      <c r="V1067" s="11"/>
    </row>
    <row r="1068" spans="5:22" x14ac:dyDescent="0.25">
      <c r="E1068" s="7"/>
      <c r="G1068" s="7"/>
      <c r="H1068" s="9"/>
      <c r="I1068" s="9"/>
      <c r="J1068" s="9"/>
      <c r="K1068" s="9"/>
      <c r="L1068" s="9"/>
      <c r="M1068" s="9"/>
      <c r="O1068" s="9"/>
      <c r="S1068" s="7"/>
      <c r="T1068" s="9"/>
      <c r="V1068" s="11"/>
    </row>
    <row r="1069" spans="5:22" x14ac:dyDescent="0.25">
      <c r="E1069" s="7"/>
      <c r="G1069" s="7"/>
      <c r="H1069" s="9"/>
      <c r="I1069" s="9"/>
      <c r="J1069" s="9"/>
      <c r="K1069" s="9"/>
      <c r="L1069" s="9"/>
      <c r="M1069" s="9"/>
      <c r="O1069" s="9"/>
      <c r="S1069" s="7"/>
      <c r="T1069" s="9"/>
      <c r="V1069" s="11"/>
    </row>
    <row r="1070" spans="5:22" x14ac:dyDescent="0.25">
      <c r="E1070" s="7"/>
      <c r="G1070" s="7"/>
      <c r="H1070" s="9"/>
      <c r="I1070" s="9"/>
      <c r="J1070" s="9"/>
      <c r="K1070" s="9"/>
      <c r="L1070" s="9"/>
      <c r="M1070" s="9"/>
      <c r="O1070" s="9"/>
      <c r="S1070" s="7"/>
      <c r="T1070" s="9"/>
      <c r="V1070" s="11"/>
    </row>
    <row r="1071" spans="5:22" x14ac:dyDescent="0.25">
      <c r="E1071" s="7"/>
      <c r="G1071" s="7"/>
      <c r="H1071" s="9"/>
      <c r="I1071" s="9"/>
      <c r="J1071" s="9"/>
      <c r="K1071" s="9"/>
      <c r="L1071" s="9"/>
      <c r="M1071" s="9"/>
      <c r="O1071" s="9"/>
      <c r="S1071" s="7"/>
      <c r="T1071" s="9"/>
      <c r="V1071" s="11"/>
    </row>
    <row r="1072" spans="5:22" x14ac:dyDescent="0.25">
      <c r="E1072" s="7"/>
      <c r="G1072" s="7"/>
      <c r="H1072" s="9"/>
      <c r="I1072" s="9"/>
      <c r="J1072" s="9"/>
      <c r="K1072" s="9"/>
      <c r="L1072" s="9"/>
      <c r="M1072" s="9"/>
      <c r="O1072" s="9"/>
      <c r="S1072" s="7"/>
      <c r="T1072" s="9"/>
      <c r="V1072" s="11"/>
    </row>
    <row r="1073" spans="5:22" x14ac:dyDescent="0.25">
      <c r="E1073" s="7"/>
      <c r="G1073" s="7"/>
      <c r="H1073" s="9"/>
      <c r="I1073" s="9"/>
      <c r="J1073" s="9"/>
      <c r="K1073" s="9"/>
      <c r="L1073" s="9"/>
      <c r="M1073" s="9"/>
      <c r="O1073" s="9"/>
      <c r="S1073" s="7"/>
      <c r="T1073" s="9"/>
      <c r="V1073" s="11"/>
    </row>
    <row r="1074" spans="5:22" x14ac:dyDescent="0.25">
      <c r="E1074" s="7"/>
      <c r="G1074" s="7"/>
      <c r="H1074" s="9"/>
      <c r="I1074" s="9"/>
      <c r="J1074" s="9"/>
      <c r="K1074" s="9"/>
      <c r="L1074" s="9"/>
      <c r="M1074" s="9"/>
      <c r="O1074" s="9"/>
      <c r="S1074" s="7"/>
      <c r="T1074" s="9"/>
      <c r="V1074" s="11"/>
    </row>
    <row r="1075" spans="5:22" x14ac:dyDescent="0.25">
      <c r="E1075" s="7"/>
      <c r="G1075" s="7"/>
      <c r="H1075" s="9"/>
      <c r="I1075" s="9"/>
      <c r="J1075" s="9"/>
      <c r="K1075" s="9"/>
      <c r="L1075" s="9"/>
      <c r="M1075" s="9"/>
      <c r="O1075" s="9"/>
      <c r="S1075" s="7"/>
      <c r="T1075" s="9"/>
      <c r="V1075" s="11"/>
    </row>
    <row r="1076" spans="5:22" x14ac:dyDescent="0.25">
      <c r="E1076" s="7"/>
      <c r="G1076" s="7"/>
      <c r="H1076" s="9"/>
      <c r="I1076" s="9"/>
      <c r="J1076" s="9"/>
      <c r="K1076" s="9"/>
      <c r="L1076" s="9"/>
      <c r="M1076" s="9"/>
      <c r="O1076" s="9"/>
      <c r="S1076" s="7"/>
      <c r="T1076" s="9"/>
      <c r="V1076" s="11"/>
    </row>
    <row r="1077" spans="5:22" x14ac:dyDescent="0.25">
      <c r="E1077" s="7"/>
      <c r="G1077" s="7"/>
      <c r="H1077" s="9"/>
      <c r="I1077" s="9"/>
      <c r="J1077" s="9"/>
      <c r="K1077" s="9"/>
      <c r="L1077" s="9"/>
      <c r="M1077" s="9"/>
      <c r="O1077" s="9"/>
      <c r="S1077" s="7"/>
      <c r="T1077" s="9"/>
      <c r="V1077" s="11"/>
    </row>
    <row r="1078" spans="5:22" x14ac:dyDescent="0.25">
      <c r="E1078" s="7"/>
      <c r="G1078" s="7"/>
      <c r="H1078" s="9"/>
      <c r="I1078" s="9"/>
      <c r="J1078" s="9"/>
      <c r="K1078" s="9"/>
      <c r="L1078" s="9"/>
      <c r="M1078" s="9"/>
      <c r="O1078" s="9"/>
      <c r="S1078" s="7"/>
      <c r="T1078" s="9"/>
      <c r="V1078" s="11"/>
    </row>
    <row r="1079" spans="5:22" x14ac:dyDescent="0.25">
      <c r="E1079" s="7"/>
      <c r="G1079" s="7"/>
      <c r="H1079" s="9"/>
      <c r="I1079" s="9"/>
      <c r="J1079" s="9"/>
      <c r="K1079" s="9"/>
      <c r="L1079" s="9"/>
      <c r="M1079" s="9"/>
      <c r="O1079" s="9"/>
      <c r="S1079" s="7"/>
      <c r="T1079" s="9"/>
      <c r="V1079" s="11"/>
    </row>
    <row r="1080" spans="5:22" x14ac:dyDescent="0.25">
      <c r="E1080" s="7"/>
      <c r="G1080" s="7"/>
      <c r="H1080" s="9"/>
      <c r="I1080" s="9"/>
      <c r="J1080" s="9"/>
      <c r="K1080" s="9"/>
      <c r="L1080" s="9"/>
      <c r="M1080" s="9"/>
      <c r="O1080" s="9"/>
      <c r="S1080" s="7"/>
      <c r="T1080" s="9"/>
      <c r="V1080" s="11"/>
    </row>
    <row r="1081" spans="5:22" x14ac:dyDescent="0.25">
      <c r="E1081" s="7"/>
      <c r="G1081" s="7"/>
      <c r="H1081" s="9"/>
      <c r="I1081" s="9"/>
      <c r="J1081" s="9"/>
      <c r="K1081" s="9"/>
      <c r="L1081" s="9"/>
      <c r="M1081" s="9"/>
      <c r="O1081" s="9"/>
      <c r="S1081" s="7"/>
      <c r="T1081" s="9"/>
      <c r="V1081" s="11"/>
    </row>
    <row r="1082" spans="5:22" x14ac:dyDescent="0.25">
      <c r="E1082" s="7"/>
      <c r="G1082" s="7"/>
      <c r="H1082" s="9"/>
      <c r="I1082" s="9"/>
      <c r="J1082" s="9"/>
      <c r="K1082" s="9"/>
      <c r="L1082" s="9"/>
      <c r="M1082" s="9"/>
      <c r="O1082" s="9"/>
      <c r="S1082" s="7"/>
      <c r="T1082" s="9"/>
      <c r="V1082" s="11"/>
    </row>
    <row r="1083" spans="5:22" x14ac:dyDescent="0.25">
      <c r="E1083" s="7"/>
      <c r="G1083" s="7"/>
      <c r="H1083" s="9"/>
      <c r="I1083" s="9"/>
      <c r="J1083" s="9"/>
      <c r="K1083" s="9"/>
      <c r="L1083" s="9"/>
      <c r="M1083" s="9"/>
      <c r="O1083" s="9"/>
      <c r="S1083" s="7"/>
      <c r="T1083" s="9"/>
      <c r="V1083" s="11"/>
    </row>
    <row r="1084" spans="5:22" x14ac:dyDescent="0.25">
      <c r="E1084" s="7"/>
      <c r="G1084" s="7"/>
      <c r="H1084" s="9"/>
      <c r="I1084" s="9"/>
      <c r="J1084" s="9"/>
      <c r="K1084" s="9"/>
      <c r="L1084" s="9"/>
      <c r="M1084" s="9"/>
      <c r="O1084" s="9"/>
      <c r="S1084" s="7"/>
      <c r="T1084" s="9"/>
      <c r="V1084" s="11"/>
    </row>
    <row r="1085" spans="5:22" x14ac:dyDescent="0.25">
      <c r="E1085" s="7"/>
      <c r="G1085" s="7"/>
      <c r="H1085" s="9"/>
      <c r="I1085" s="9"/>
      <c r="J1085" s="9"/>
      <c r="K1085" s="9"/>
      <c r="L1085" s="9"/>
      <c r="M1085" s="9"/>
      <c r="O1085" s="9"/>
      <c r="S1085" s="7"/>
      <c r="T1085" s="9"/>
      <c r="V1085" s="11"/>
    </row>
    <row r="1086" spans="5:22" x14ac:dyDescent="0.25">
      <c r="E1086" s="7"/>
      <c r="G1086" s="7"/>
      <c r="H1086" s="9"/>
      <c r="I1086" s="9"/>
      <c r="J1086" s="9"/>
      <c r="K1086" s="9"/>
      <c r="L1086" s="9"/>
      <c r="M1086" s="9"/>
      <c r="O1086" s="9"/>
      <c r="S1086" s="7"/>
      <c r="T1086" s="9"/>
      <c r="V1086" s="11"/>
    </row>
    <row r="1087" spans="5:22" x14ac:dyDescent="0.25">
      <c r="E1087" s="7"/>
      <c r="G1087" s="7"/>
      <c r="H1087" s="9"/>
      <c r="I1087" s="9"/>
      <c r="J1087" s="9"/>
      <c r="K1087" s="9"/>
      <c r="L1087" s="9"/>
      <c r="M1087" s="9"/>
      <c r="O1087" s="9"/>
      <c r="S1087" s="7"/>
      <c r="T1087" s="9"/>
      <c r="V1087" s="11"/>
    </row>
    <row r="1088" spans="5:22" x14ac:dyDescent="0.25">
      <c r="E1088" s="7"/>
      <c r="G1088" s="7"/>
      <c r="H1088" s="9"/>
      <c r="I1088" s="9"/>
      <c r="J1088" s="9"/>
      <c r="K1088" s="9"/>
      <c r="L1088" s="9"/>
      <c r="M1088" s="9"/>
      <c r="O1088" s="9"/>
      <c r="S1088" s="7"/>
      <c r="T1088" s="9"/>
      <c r="V1088" s="11"/>
    </row>
    <row r="1089" spans="5:22" x14ac:dyDescent="0.25">
      <c r="E1089" s="7"/>
      <c r="G1089" s="7"/>
      <c r="H1089" s="9"/>
      <c r="I1089" s="9"/>
      <c r="J1089" s="9"/>
      <c r="K1089" s="9"/>
      <c r="L1089" s="9"/>
      <c r="M1089" s="9"/>
      <c r="O1089" s="9"/>
      <c r="S1089" s="7"/>
      <c r="T1089" s="9"/>
      <c r="V1089" s="11"/>
    </row>
    <row r="1090" spans="5:22" x14ac:dyDescent="0.25">
      <c r="E1090" s="7"/>
      <c r="G1090" s="7"/>
      <c r="H1090" s="9"/>
      <c r="I1090" s="9"/>
      <c r="J1090" s="9"/>
      <c r="K1090" s="9"/>
      <c r="L1090" s="9"/>
      <c r="M1090" s="9"/>
      <c r="O1090" s="9"/>
      <c r="S1090" s="7"/>
      <c r="T1090" s="9"/>
      <c r="V1090" s="11"/>
    </row>
    <row r="1091" spans="5:22" x14ac:dyDescent="0.25">
      <c r="E1091" s="7"/>
      <c r="G1091" s="7"/>
      <c r="H1091" s="9"/>
      <c r="I1091" s="9"/>
      <c r="J1091" s="9"/>
      <c r="K1091" s="9"/>
      <c r="L1091" s="9"/>
      <c r="M1091" s="9"/>
      <c r="O1091" s="9"/>
      <c r="S1091" s="7"/>
      <c r="T1091" s="9"/>
      <c r="V1091" s="11"/>
    </row>
    <row r="1092" spans="5:22" x14ac:dyDescent="0.25">
      <c r="E1092" s="7"/>
      <c r="G1092" s="7"/>
      <c r="H1092" s="9"/>
      <c r="I1092" s="9"/>
      <c r="J1092" s="9"/>
      <c r="K1092" s="9"/>
      <c r="L1092" s="9"/>
      <c r="M1092" s="9"/>
      <c r="O1092" s="9"/>
      <c r="S1092" s="7"/>
      <c r="T1092" s="9"/>
      <c r="V1092" s="11"/>
    </row>
    <row r="1093" spans="5:22" x14ac:dyDescent="0.25">
      <c r="E1093" s="7"/>
      <c r="G1093" s="7"/>
      <c r="H1093" s="9"/>
      <c r="I1093" s="9"/>
      <c r="J1093" s="9"/>
      <c r="K1093" s="9"/>
      <c r="L1093" s="9"/>
      <c r="M1093" s="9"/>
      <c r="O1093" s="9"/>
      <c r="S1093" s="7"/>
      <c r="T1093" s="9"/>
      <c r="V1093" s="11"/>
    </row>
    <row r="1094" spans="5:22" x14ac:dyDescent="0.25">
      <c r="E1094" s="7"/>
      <c r="G1094" s="7"/>
      <c r="H1094" s="9"/>
      <c r="I1094" s="9"/>
      <c r="J1094" s="9"/>
      <c r="K1094" s="9"/>
      <c r="L1094" s="9"/>
      <c r="M1094" s="9"/>
      <c r="O1094" s="9"/>
      <c r="S1094" s="7"/>
      <c r="T1094" s="9"/>
      <c r="V1094" s="11"/>
    </row>
    <row r="1095" spans="5:22" x14ac:dyDescent="0.25">
      <c r="E1095" s="7"/>
      <c r="G1095" s="7"/>
      <c r="H1095" s="9"/>
      <c r="I1095" s="9"/>
      <c r="J1095" s="9"/>
      <c r="K1095" s="9"/>
      <c r="L1095" s="9"/>
      <c r="M1095" s="9"/>
      <c r="O1095" s="9"/>
      <c r="S1095" s="7"/>
      <c r="T1095" s="9"/>
      <c r="V1095" s="11"/>
    </row>
    <row r="1096" spans="5:22" x14ac:dyDescent="0.25">
      <c r="E1096" s="7"/>
      <c r="G1096" s="7"/>
      <c r="H1096" s="9"/>
      <c r="I1096" s="9"/>
      <c r="J1096" s="9"/>
      <c r="K1096" s="9"/>
      <c r="L1096" s="9"/>
      <c r="M1096" s="9"/>
      <c r="O1096" s="9"/>
      <c r="S1096" s="7"/>
      <c r="T1096" s="9"/>
      <c r="V1096" s="11"/>
    </row>
    <row r="1097" spans="5:22" x14ac:dyDescent="0.25">
      <c r="E1097" s="7"/>
      <c r="G1097" s="7"/>
      <c r="H1097" s="9"/>
      <c r="I1097" s="9"/>
      <c r="J1097" s="9"/>
      <c r="K1097" s="9"/>
      <c r="L1097" s="9"/>
      <c r="M1097" s="9"/>
      <c r="O1097" s="9"/>
      <c r="S1097" s="7"/>
      <c r="T1097" s="9"/>
      <c r="V1097" s="11"/>
    </row>
    <row r="1098" spans="5:22" x14ac:dyDescent="0.25">
      <c r="E1098" s="7"/>
      <c r="G1098" s="7"/>
      <c r="H1098" s="9"/>
      <c r="I1098" s="9"/>
      <c r="J1098" s="9"/>
      <c r="K1098" s="9"/>
      <c r="L1098" s="9"/>
      <c r="M1098" s="9"/>
      <c r="O1098" s="9"/>
      <c r="S1098" s="7"/>
      <c r="T1098" s="9"/>
      <c r="V1098" s="11"/>
    </row>
    <row r="1099" spans="5:22" x14ac:dyDescent="0.25">
      <c r="E1099" s="7"/>
      <c r="G1099" s="7"/>
      <c r="H1099" s="9"/>
      <c r="I1099" s="9"/>
      <c r="J1099" s="9"/>
      <c r="K1099" s="9"/>
      <c r="L1099" s="9"/>
      <c r="M1099" s="9"/>
      <c r="O1099" s="9"/>
      <c r="S1099" s="7"/>
      <c r="T1099" s="9"/>
      <c r="V1099" s="11"/>
    </row>
    <row r="1100" spans="5:22" x14ac:dyDescent="0.25">
      <c r="E1100" s="7"/>
      <c r="G1100" s="7"/>
      <c r="H1100" s="9"/>
      <c r="I1100" s="9"/>
      <c r="J1100" s="9"/>
      <c r="K1100" s="9"/>
      <c r="L1100" s="9"/>
      <c r="M1100" s="9"/>
      <c r="O1100" s="9"/>
      <c r="S1100" s="7"/>
      <c r="T1100" s="9"/>
      <c r="V1100" s="11"/>
    </row>
    <row r="1101" spans="5:22" x14ac:dyDescent="0.25">
      <c r="E1101" s="7"/>
      <c r="G1101" s="7"/>
      <c r="H1101" s="9"/>
      <c r="I1101" s="9"/>
      <c r="J1101" s="9"/>
      <c r="K1101" s="9"/>
      <c r="L1101" s="9"/>
      <c r="M1101" s="9"/>
      <c r="O1101" s="9"/>
      <c r="S1101" s="7"/>
      <c r="T1101" s="9"/>
      <c r="V1101" s="11"/>
    </row>
    <row r="1102" spans="5:22" x14ac:dyDescent="0.25">
      <c r="E1102" s="7"/>
      <c r="G1102" s="7"/>
      <c r="H1102" s="9"/>
      <c r="I1102" s="9"/>
      <c r="J1102" s="9"/>
      <c r="K1102" s="9"/>
      <c r="L1102" s="9"/>
      <c r="M1102" s="9"/>
      <c r="O1102" s="9"/>
      <c r="S1102" s="7"/>
      <c r="T1102" s="9"/>
      <c r="V1102" s="11"/>
    </row>
    <row r="1103" spans="5:22" x14ac:dyDescent="0.25">
      <c r="E1103" s="7"/>
      <c r="G1103" s="7"/>
      <c r="H1103" s="9"/>
      <c r="I1103" s="9"/>
      <c r="J1103" s="9"/>
      <c r="K1103" s="9"/>
      <c r="L1103" s="9"/>
      <c r="M1103" s="9"/>
      <c r="O1103" s="9"/>
      <c r="S1103" s="7"/>
      <c r="T1103" s="9"/>
      <c r="V1103" s="11"/>
    </row>
    <row r="1104" spans="5:22" x14ac:dyDescent="0.25">
      <c r="E1104" s="7"/>
      <c r="G1104" s="7"/>
      <c r="H1104" s="9"/>
      <c r="I1104" s="9"/>
      <c r="J1104" s="9"/>
      <c r="K1104" s="9"/>
      <c r="L1104" s="9"/>
      <c r="M1104" s="9"/>
      <c r="O1104" s="9"/>
      <c r="S1104" s="7"/>
      <c r="T1104" s="9"/>
      <c r="V1104" s="11"/>
    </row>
    <row r="1105" spans="5:22" x14ac:dyDescent="0.25">
      <c r="E1105" s="7"/>
      <c r="G1105" s="7"/>
      <c r="H1105" s="9"/>
      <c r="I1105" s="9"/>
      <c r="J1105" s="9"/>
      <c r="K1105" s="9"/>
      <c r="L1105" s="9"/>
      <c r="M1105" s="9"/>
      <c r="O1105" s="9"/>
      <c r="S1105" s="7"/>
      <c r="T1105" s="9"/>
      <c r="V1105" s="11"/>
    </row>
    <row r="1106" spans="5:22" x14ac:dyDescent="0.25">
      <c r="E1106" s="7"/>
      <c r="G1106" s="7"/>
      <c r="H1106" s="9"/>
      <c r="I1106" s="9"/>
      <c r="J1106" s="9"/>
      <c r="K1106" s="9"/>
      <c r="L1106" s="9"/>
      <c r="M1106" s="9"/>
      <c r="O1106" s="9"/>
      <c r="S1106" s="7"/>
      <c r="T1106" s="9"/>
      <c r="V1106" s="11"/>
    </row>
    <row r="1107" spans="5:22" x14ac:dyDescent="0.25">
      <c r="E1107" s="7"/>
      <c r="G1107" s="7"/>
      <c r="H1107" s="9"/>
      <c r="I1107" s="9"/>
      <c r="J1107" s="9"/>
      <c r="K1107" s="9"/>
      <c r="L1107" s="9"/>
      <c r="M1107" s="9"/>
      <c r="O1107" s="9"/>
      <c r="S1107" s="7"/>
      <c r="T1107" s="9"/>
      <c r="V1107" s="11"/>
    </row>
    <row r="1108" spans="5:22" x14ac:dyDescent="0.25">
      <c r="E1108" s="7"/>
      <c r="G1108" s="7"/>
      <c r="H1108" s="9"/>
      <c r="I1108" s="9"/>
      <c r="J1108" s="9"/>
      <c r="K1108" s="9"/>
      <c r="L1108" s="9"/>
      <c r="M1108" s="9"/>
      <c r="O1108" s="9"/>
      <c r="S1108" s="7"/>
      <c r="T1108" s="9"/>
      <c r="V1108" s="11"/>
    </row>
    <row r="1109" spans="5:22" x14ac:dyDescent="0.25">
      <c r="E1109" s="7"/>
      <c r="G1109" s="7"/>
      <c r="H1109" s="9"/>
      <c r="I1109" s="9"/>
      <c r="J1109" s="9"/>
      <c r="K1109" s="9"/>
      <c r="L1109" s="9"/>
      <c r="M1109" s="9"/>
      <c r="O1109" s="9"/>
      <c r="S1109" s="7"/>
      <c r="T1109" s="9"/>
      <c r="V1109" s="11"/>
    </row>
    <row r="1110" spans="5:22" x14ac:dyDescent="0.25">
      <c r="E1110" s="7"/>
      <c r="G1110" s="7"/>
      <c r="H1110" s="9"/>
      <c r="I1110" s="9"/>
      <c r="J1110" s="9"/>
      <c r="K1110" s="9"/>
      <c r="L1110" s="9"/>
      <c r="M1110" s="9"/>
      <c r="O1110" s="9"/>
      <c r="S1110" s="7"/>
      <c r="T1110" s="9"/>
      <c r="V1110" s="11"/>
    </row>
    <row r="1111" spans="5:22" x14ac:dyDescent="0.25">
      <c r="E1111" s="7"/>
      <c r="G1111" s="7"/>
      <c r="H1111" s="9"/>
      <c r="I1111" s="9"/>
      <c r="J1111" s="9"/>
      <c r="K1111" s="9"/>
      <c r="L1111" s="9"/>
      <c r="M1111" s="9"/>
      <c r="O1111" s="9"/>
      <c r="S1111" s="7"/>
      <c r="T1111" s="9"/>
      <c r="V1111" s="11"/>
    </row>
    <row r="1112" spans="5:22" x14ac:dyDescent="0.25">
      <c r="E1112" s="7"/>
      <c r="G1112" s="7"/>
      <c r="H1112" s="9"/>
      <c r="I1112" s="9"/>
      <c r="J1112" s="9"/>
      <c r="K1112" s="9"/>
      <c r="L1112" s="9"/>
      <c r="M1112" s="9"/>
      <c r="O1112" s="9"/>
      <c r="S1112" s="7"/>
      <c r="T1112" s="9"/>
      <c r="V1112" s="11"/>
    </row>
    <row r="1113" spans="5:22" x14ac:dyDescent="0.25">
      <c r="E1113" s="7"/>
      <c r="G1113" s="7"/>
      <c r="H1113" s="9"/>
      <c r="I1113" s="9"/>
      <c r="J1113" s="9"/>
      <c r="K1113" s="9"/>
      <c r="L1113" s="9"/>
      <c r="M1113" s="9"/>
      <c r="O1113" s="9"/>
      <c r="S1113" s="7"/>
      <c r="T1113" s="9"/>
      <c r="V1113" s="11"/>
    </row>
    <row r="1114" spans="5:22" x14ac:dyDescent="0.25">
      <c r="E1114" s="7"/>
      <c r="G1114" s="7"/>
      <c r="H1114" s="9"/>
      <c r="I1114" s="9"/>
      <c r="J1114" s="9"/>
      <c r="K1114" s="9"/>
      <c r="L1114" s="9"/>
      <c r="M1114" s="9"/>
      <c r="O1114" s="9"/>
      <c r="S1114" s="7"/>
      <c r="T1114" s="9"/>
      <c r="V1114" s="11"/>
    </row>
    <row r="1115" spans="5:22" x14ac:dyDescent="0.25">
      <c r="E1115" s="7"/>
      <c r="G1115" s="7"/>
      <c r="H1115" s="9"/>
      <c r="I1115" s="9"/>
      <c r="J1115" s="9"/>
      <c r="K1115" s="9"/>
      <c r="L1115" s="9"/>
      <c r="M1115" s="9"/>
      <c r="O1115" s="9"/>
      <c r="S1115" s="7"/>
      <c r="T1115" s="9"/>
      <c r="V1115" s="11"/>
    </row>
    <row r="1116" spans="5:22" x14ac:dyDescent="0.25">
      <c r="E1116" s="7"/>
      <c r="G1116" s="7"/>
      <c r="H1116" s="9"/>
      <c r="I1116" s="9"/>
      <c r="J1116" s="9"/>
      <c r="K1116" s="9"/>
      <c r="L1116" s="9"/>
      <c r="M1116" s="9"/>
      <c r="O1116" s="9"/>
      <c r="S1116" s="7"/>
      <c r="T1116" s="9"/>
      <c r="V1116" s="11"/>
    </row>
    <row r="1117" spans="5:22" x14ac:dyDescent="0.25">
      <c r="E1117" s="7"/>
      <c r="G1117" s="7"/>
      <c r="H1117" s="9"/>
      <c r="I1117" s="9"/>
      <c r="J1117" s="9"/>
      <c r="K1117" s="9"/>
      <c r="L1117" s="9"/>
      <c r="M1117" s="9"/>
      <c r="O1117" s="9"/>
      <c r="S1117" s="7"/>
      <c r="T1117" s="9"/>
      <c r="V1117" s="11"/>
    </row>
    <row r="1118" spans="5:22" x14ac:dyDescent="0.25">
      <c r="E1118" s="7"/>
      <c r="G1118" s="7"/>
      <c r="H1118" s="9"/>
      <c r="I1118" s="9"/>
      <c r="J1118" s="9"/>
      <c r="K1118" s="9"/>
      <c r="L1118" s="9"/>
      <c r="M1118" s="9"/>
      <c r="O1118" s="9"/>
      <c r="S1118" s="7"/>
      <c r="T1118" s="9"/>
      <c r="V1118" s="11"/>
    </row>
    <row r="1119" spans="5:22" x14ac:dyDescent="0.25">
      <c r="E1119" s="7"/>
      <c r="G1119" s="7"/>
      <c r="H1119" s="9"/>
      <c r="I1119" s="9"/>
      <c r="J1119" s="9"/>
      <c r="K1119" s="9"/>
      <c r="L1119" s="9"/>
      <c r="M1119" s="9"/>
      <c r="O1119" s="9"/>
      <c r="S1119" s="7"/>
      <c r="T1119" s="9"/>
      <c r="V1119" s="11"/>
    </row>
    <row r="1120" spans="5:22" x14ac:dyDescent="0.25">
      <c r="E1120" s="7"/>
      <c r="G1120" s="7"/>
      <c r="H1120" s="9"/>
      <c r="I1120" s="9"/>
      <c r="J1120" s="9"/>
      <c r="K1120" s="9"/>
      <c r="L1120" s="9"/>
      <c r="M1120" s="9"/>
      <c r="O1120" s="9"/>
      <c r="S1120" s="7"/>
      <c r="T1120" s="9"/>
      <c r="V1120" s="11"/>
    </row>
    <row r="1121" spans="5:22" x14ac:dyDescent="0.25">
      <c r="E1121" s="7"/>
      <c r="G1121" s="7"/>
      <c r="H1121" s="9"/>
      <c r="I1121" s="9"/>
      <c r="J1121" s="9"/>
      <c r="K1121" s="9"/>
      <c r="L1121" s="9"/>
      <c r="M1121" s="9"/>
      <c r="O1121" s="9"/>
      <c r="S1121" s="7"/>
      <c r="T1121" s="9"/>
      <c r="V1121" s="11"/>
    </row>
    <row r="1122" spans="5:22" x14ac:dyDescent="0.25">
      <c r="E1122" s="7"/>
      <c r="G1122" s="7"/>
      <c r="H1122" s="9"/>
      <c r="I1122" s="9"/>
      <c r="J1122" s="9"/>
      <c r="K1122" s="9"/>
      <c r="L1122" s="9"/>
      <c r="M1122" s="9"/>
      <c r="O1122" s="9"/>
      <c r="S1122" s="7"/>
      <c r="T1122" s="9"/>
      <c r="V1122" s="11"/>
    </row>
    <row r="1123" spans="5:22" x14ac:dyDescent="0.25">
      <c r="E1123" s="7"/>
      <c r="G1123" s="7"/>
      <c r="H1123" s="9"/>
      <c r="I1123" s="9"/>
      <c r="J1123" s="9"/>
      <c r="K1123" s="9"/>
      <c r="L1123" s="9"/>
      <c r="M1123" s="9"/>
      <c r="O1123" s="9"/>
      <c r="S1123" s="7"/>
      <c r="T1123" s="9"/>
      <c r="V1123" s="11"/>
    </row>
    <row r="1124" spans="5:22" x14ac:dyDescent="0.25">
      <c r="E1124" s="7"/>
      <c r="G1124" s="7"/>
      <c r="H1124" s="9"/>
      <c r="I1124" s="9"/>
      <c r="J1124" s="9"/>
      <c r="K1124" s="9"/>
      <c r="L1124" s="9"/>
      <c r="M1124" s="9"/>
      <c r="O1124" s="9"/>
      <c r="S1124" s="7"/>
      <c r="T1124" s="9"/>
      <c r="V1124" s="11"/>
    </row>
    <row r="1125" spans="5:22" x14ac:dyDescent="0.25">
      <c r="E1125" s="7"/>
      <c r="G1125" s="7"/>
      <c r="H1125" s="9"/>
      <c r="I1125" s="9"/>
      <c r="J1125" s="9"/>
      <c r="K1125" s="9"/>
      <c r="L1125" s="9"/>
      <c r="M1125" s="9"/>
      <c r="O1125" s="9"/>
      <c r="S1125" s="7"/>
      <c r="T1125" s="9"/>
      <c r="V1125" s="11"/>
    </row>
    <row r="1126" spans="5:22" x14ac:dyDescent="0.25">
      <c r="E1126" s="7"/>
      <c r="G1126" s="7"/>
      <c r="H1126" s="9"/>
      <c r="I1126" s="9"/>
      <c r="J1126" s="9"/>
      <c r="K1126" s="9"/>
      <c r="L1126" s="9"/>
      <c r="M1126" s="9"/>
      <c r="O1126" s="9"/>
      <c r="S1126" s="7"/>
      <c r="T1126" s="9"/>
      <c r="V1126" s="11"/>
    </row>
    <row r="1127" spans="5:22" x14ac:dyDescent="0.25">
      <c r="E1127" s="7"/>
      <c r="G1127" s="7"/>
      <c r="H1127" s="9"/>
      <c r="I1127" s="9"/>
      <c r="J1127" s="9"/>
      <c r="K1127" s="9"/>
      <c r="L1127" s="9"/>
      <c r="M1127" s="9"/>
      <c r="O1127" s="9"/>
      <c r="S1127" s="7"/>
      <c r="T1127" s="9"/>
      <c r="V1127" s="11"/>
    </row>
    <row r="1128" spans="5:22" x14ac:dyDescent="0.25">
      <c r="E1128" s="7"/>
      <c r="G1128" s="7"/>
      <c r="H1128" s="9"/>
      <c r="I1128" s="9"/>
      <c r="J1128" s="9"/>
      <c r="K1128" s="9"/>
      <c r="L1128" s="9"/>
      <c r="M1128" s="9"/>
      <c r="O1128" s="9"/>
      <c r="S1128" s="7"/>
      <c r="T1128" s="9"/>
      <c r="V1128" s="11"/>
    </row>
    <row r="1129" spans="5:22" x14ac:dyDescent="0.25">
      <c r="E1129" s="7"/>
      <c r="G1129" s="7"/>
      <c r="H1129" s="9"/>
      <c r="I1129" s="9"/>
      <c r="J1129" s="9"/>
      <c r="K1129" s="9"/>
      <c r="L1129" s="9"/>
      <c r="M1129" s="9"/>
      <c r="O1129" s="9"/>
      <c r="S1129" s="7"/>
      <c r="T1129" s="9"/>
      <c r="V1129" s="11"/>
    </row>
    <row r="1130" spans="5:22" x14ac:dyDescent="0.25">
      <c r="E1130" s="7"/>
      <c r="G1130" s="7"/>
      <c r="H1130" s="9"/>
      <c r="I1130" s="9"/>
      <c r="J1130" s="9"/>
      <c r="K1130" s="9"/>
      <c r="L1130" s="9"/>
      <c r="M1130" s="9"/>
      <c r="O1130" s="9"/>
      <c r="S1130" s="7"/>
      <c r="T1130" s="9"/>
      <c r="V1130" s="11"/>
    </row>
    <row r="1131" spans="5:22" x14ac:dyDescent="0.25">
      <c r="E1131" s="7"/>
      <c r="G1131" s="7"/>
      <c r="H1131" s="9"/>
      <c r="I1131" s="9"/>
      <c r="J1131" s="9"/>
      <c r="K1131" s="9"/>
      <c r="L1131" s="9"/>
      <c r="M1131" s="9"/>
      <c r="O1131" s="9"/>
      <c r="S1131" s="7"/>
      <c r="T1131" s="9"/>
      <c r="V1131" s="11"/>
    </row>
    <row r="1132" spans="5:22" x14ac:dyDescent="0.25">
      <c r="E1132" s="7"/>
      <c r="G1132" s="7"/>
      <c r="H1132" s="9"/>
      <c r="I1132" s="9"/>
      <c r="J1132" s="9"/>
      <c r="K1132" s="9"/>
      <c r="L1132" s="9"/>
      <c r="M1132" s="9"/>
      <c r="O1132" s="9"/>
      <c r="S1132" s="7"/>
      <c r="T1132" s="9"/>
      <c r="V1132" s="11"/>
    </row>
    <row r="1133" spans="5:22" x14ac:dyDescent="0.25">
      <c r="E1133" s="7"/>
      <c r="G1133" s="7"/>
      <c r="H1133" s="9"/>
      <c r="I1133" s="9"/>
      <c r="J1133" s="9"/>
      <c r="K1133" s="9"/>
      <c r="L1133" s="9"/>
      <c r="M1133" s="9"/>
      <c r="O1133" s="9"/>
      <c r="S1133" s="7"/>
      <c r="T1133" s="9"/>
      <c r="V1133" s="11"/>
    </row>
    <row r="1134" spans="5:22" x14ac:dyDescent="0.25">
      <c r="E1134" s="7"/>
      <c r="G1134" s="7"/>
      <c r="H1134" s="9"/>
      <c r="I1134" s="9"/>
      <c r="J1134" s="9"/>
      <c r="K1134" s="9"/>
      <c r="L1134" s="9"/>
      <c r="M1134" s="9"/>
      <c r="O1134" s="9"/>
      <c r="S1134" s="7"/>
      <c r="T1134" s="9"/>
      <c r="V1134" s="11"/>
    </row>
    <row r="1135" spans="5:22" x14ac:dyDescent="0.25">
      <c r="E1135" s="7"/>
      <c r="G1135" s="7"/>
      <c r="H1135" s="9"/>
      <c r="I1135" s="9"/>
      <c r="J1135" s="9"/>
      <c r="K1135" s="9"/>
      <c r="L1135" s="9"/>
      <c r="M1135" s="9"/>
      <c r="O1135" s="9"/>
      <c r="S1135" s="7"/>
      <c r="T1135" s="9"/>
      <c r="V1135" s="11"/>
    </row>
    <row r="1136" spans="5:22" x14ac:dyDescent="0.25">
      <c r="E1136" s="7"/>
      <c r="G1136" s="7"/>
      <c r="H1136" s="9"/>
      <c r="I1136" s="9"/>
      <c r="J1136" s="9"/>
      <c r="K1136" s="9"/>
      <c r="L1136" s="9"/>
      <c r="M1136" s="9"/>
      <c r="O1136" s="9"/>
      <c r="S1136" s="7"/>
      <c r="T1136" s="9"/>
      <c r="V1136" s="11"/>
    </row>
    <row r="1137" spans="5:22" x14ac:dyDescent="0.25">
      <c r="E1137" s="7"/>
      <c r="G1137" s="7"/>
      <c r="H1137" s="9"/>
      <c r="I1137" s="9"/>
      <c r="J1137" s="9"/>
      <c r="K1137" s="9"/>
      <c r="L1137" s="9"/>
      <c r="M1137" s="9"/>
      <c r="O1137" s="9"/>
      <c r="S1137" s="7"/>
      <c r="T1137" s="9"/>
      <c r="V1137" s="11"/>
    </row>
    <row r="1138" spans="5:22" x14ac:dyDescent="0.25">
      <c r="E1138" s="7"/>
      <c r="G1138" s="7"/>
      <c r="H1138" s="9"/>
      <c r="I1138" s="9"/>
      <c r="J1138" s="9"/>
      <c r="K1138" s="9"/>
      <c r="L1138" s="9"/>
      <c r="M1138" s="9"/>
      <c r="O1138" s="9"/>
      <c r="S1138" s="7"/>
      <c r="T1138" s="9"/>
      <c r="V1138" s="11"/>
    </row>
    <row r="1139" spans="5:22" x14ac:dyDescent="0.25">
      <c r="E1139" s="7"/>
      <c r="G1139" s="7"/>
      <c r="H1139" s="9"/>
      <c r="I1139" s="9"/>
      <c r="J1139" s="9"/>
      <c r="K1139" s="9"/>
      <c r="L1139" s="9"/>
      <c r="M1139" s="9"/>
      <c r="O1139" s="9"/>
      <c r="S1139" s="7"/>
      <c r="T1139" s="9"/>
      <c r="V1139" s="11"/>
    </row>
    <row r="1140" spans="5:22" x14ac:dyDescent="0.25">
      <c r="E1140" s="7"/>
      <c r="G1140" s="7"/>
      <c r="H1140" s="9"/>
      <c r="I1140" s="9"/>
      <c r="J1140" s="9"/>
      <c r="K1140" s="9"/>
      <c r="L1140" s="9"/>
      <c r="M1140" s="9"/>
      <c r="O1140" s="9"/>
      <c r="S1140" s="7"/>
      <c r="T1140" s="9"/>
      <c r="V1140" s="11"/>
    </row>
    <row r="1141" spans="5:22" x14ac:dyDescent="0.25">
      <c r="E1141" s="7"/>
      <c r="G1141" s="7"/>
      <c r="H1141" s="9"/>
      <c r="I1141" s="9"/>
      <c r="J1141" s="9"/>
      <c r="K1141" s="9"/>
      <c r="L1141" s="9"/>
      <c r="M1141" s="9"/>
      <c r="O1141" s="9"/>
      <c r="S1141" s="7"/>
      <c r="T1141" s="9"/>
      <c r="V1141" s="11"/>
    </row>
    <row r="1142" spans="5:22" x14ac:dyDescent="0.25">
      <c r="E1142" s="7"/>
      <c r="G1142" s="7"/>
      <c r="H1142" s="9"/>
      <c r="I1142" s="9"/>
      <c r="J1142" s="9"/>
      <c r="K1142" s="9"/>
      <c r="L1142" s="9"/>
      <c r="M1142" s="9"/>
      <c r="O1142" s="9"/>
      <c r="S1142" s="7"/>
      <c r="T1142" s="9"/>
      <c r="V1142" s="11"/>
    </row>
    <row r="1143" spans="5:22" x14ac:dyDescent="0.25">
      <c r="E1143" s="7"/>
      <c r="G1143" s="7"/>
      <c r="H1143" s="9"/>
      <c r="I1143" s="9"/>
      <c r="J1143" s="9"/>
      <c r="K1143" s="9"/>
      <c r="L1143" s="9"/>
      <c r="M1143" s="9"/>
      <c r="O1143" s="9"/>
      <c r="S1143" s="7"/>
      <c r="T1143" s="9"/>
      <c r="V1143" s="11"/>
    </row>
    <row r="1144" spans="5:22" x14ac:dyDescent="0.25">
      <c r="E1144" s="7"/>
      <c r="G1144" s="7"/>
      <c r="H1144" s="9"/>
      <c r="I1144" s="9"/>
      <c r="J1144" s="9"/>
      <c r="K1144" s="9"/>
      <c r="L1144" s="9"/>
      <c r="M1144" s="9"/>
      <c r="O1144" s="9"/>
      <c r="S1144" s="7"/>
      <c r="T1144" s="9"/>
      <c r="V1144" s="11"/>
    </row>
    <row r="1145" spans="5:22" x14ac:dyDescent="0.25">
      <c r="E1145" s="7"/>
      <c r="G1145" s="7"/>
      <c r="H1145" s="9"/>
      <c r="I1145" s="9"/>
      <c r="J1145" s="9"/>
      <c r="K1145" s="9"/>
      <c r="L1145" s="9"/>
      <c r="M1145" s="9"/>
      <c r="O1145" s="9"/>
      <c r="S1145" s="7"/>
      <c r="T1145" s="9"/>
      <c r="V1145" s="11"/>
    </row>
    <row r="1146" spans="5:22" x14ac:dyDescent="0.25">
      <c r="E1146" s="7"/>
      <c r="G1146" s="7"/>
      <c r="H1146" s="9"/>
      <c r="I1146" s="9"/>
      <c r="J1146" s="9"/>
      <c r="K1146" s="9"/>
      <c r="L1146" s="9"/>
      <c r="M1146" s="9"/>
      <c r="O1146" s="9"/>
      <c r="S1146" s="7"/>
      <c r="T1146" s="9"/>
      <c r="V1146" s="11"/>
    </row>
    <row r="1147" spans="5:22" x14ac:dyDescent="0.25">
      <c r="E1147" s="7"/>
      <c r="G1147" s="7"/>
      <c r="H1147" s="9"/>
      <c r="I1147" s="9"/>
      <c r="J1147" s="9"/>
      <c r="K1147" s="9"/>
      <c r="L1147" s="9"/>
      <c r="M1147" s="9"/>
      <c r="O1147" s="9"/>
      <c r="S1147" s="7"/>
      <c r="T1147" s="9"/>
      <c r="V1147" s="11"/>
    </row>
    <row r="1148" spans="5:22" x14ac:dyDescent="0.25">
      <c r="E1148" s="7"/>
      <c r="G1148" s="7"/>
      <c r="H1148" s="9"/>
      <c r="I1148" s="9"/>
      <c r="J1148" s="9"/>
      <c r="K1148" s="9"/>
      <c r="L1148" s="9"/>
      <c r="M1148" s="9"/>
      <c r="O1148" s="9"/>
      <c r="S1148" s="7"/>
      <c r="T1148" s="9"/>
      <c r="V1148" s="11"/>
    </row>
    <row r="1149" spans="5:22" x14ac:dyDescent="0.25">
      <c r="E1149" s="7"/>
      <c r="G1149" s="7"/>
      <c r="H1149" s="9"/>
      <c r="I1149" s="9"/>
      <c r="J1149" s="9"/>
      <c r="K1149" s="9"/>
      <c r="L1149" s="9"/>
      <c r="M1149" s="9"/>
      <c r="O1149" s="9"/>
      <c r="S1149" s="7"/>
      <c r="T1149" s="9"/>
      <c r="V1149" s="11"/>
    </row>
    <row r="1150" spans="5:22" x14ac:dyDescent="0.25">
      <c r="E1150" s="7"/>
      <c r="G1150" s="7"/>
      <c r="H1150" s="9"/>
      <c r="I1150" s="9"/>
      <c r="J1150" s="9"/>
      <c r="K1150" s="9"/>
      <c r="L1150" s="9"/>
      <c r="M1150" s="9"/>
      <c r="O1150" s="9"/>
      <c r="S1150" s="7"/>
      <c r="T1150" s="9"/>
      <c r="V1150" s="11"/>
    </row>
    <row r="1151" spans="5:22" x14ac:dyDescent="0.25">
      <c r="E1151" s="7"/>
      <c r="G1151" s="7"/>
      <c r="H1151" s="9"/>
      <c r="I1151" s="9"/>
      <c r="J1151" s="9"/>
      <c r="K1151" s="9"/>
      <c r="L1151" s="9"/>
      <c r="M1151" s="9"/>
      <c r="O1151" s="9"/>
      <c r="S1151" s="7"/>
      <c r="T1151" s="9"/>
      <c r="V1151" s="11"/>
    </row>
    <row r="1152" spans="5:22" x14ac:dyDescent="0.25">
      <c r="E1152" s="7"/>
      <c r="G1152" s="7"/>
      <c r="H1152" s="9"/>
      <c r="I1152" s="9"/>
      <c r="J1152" s="9"/>
      <c r="K1152" s="9"/>
      <c r="L1152" s="9"/>
      <c r="M1152" s="9"/>
      <c r="O1152" s="9"/>
      <c r="S1152" s="7"/>
      <c r="T1152" s="9"/>
      <c r="V1152" s="11"/>
    </row>
    <row r="1153" spans="5:22" x14ac:dyDescent="0.25">
      <c r="E1153" s="7"/>
      <c r="G1153" s="7"/>
      <c r="H1153" s="9"/>
      <c r="I1153" s="9"/>
      <c r="J1153" s="9"/>
      <c r="K1153" s="9"/>
      <c r="L1153" s="9"/>
      <c r="M1153" s="9"/>
      <c r="O1153" s="9"/>
      <c r="S1153" s="7"/>
      <c r="T1153" s="9"/>
      <c r="V1153" s="11"/>
    </row>
    <row r="1154" spans="5:22" x14ac:dyDescent="0.25">
      <c r="E1154" s="7"/>
      <c r="G1154" s="7"/>
      <c r="H1154" s="9"/>
      <c r="I1154" s="9"/>
      <c r="J1154" s="9"/>
      <c r="K1154" s="9"/>
      <c r="L1154" s="9"/>
      <c r="M1154" s="9"/>
      <c r="O1154" s="9"/>
      <c r="S1154" s="7"/>
      <c r="T1154" s="9"/>
      <c r="V1154" s="11"/>
    </row>
    <row r="1155" spans="5:22" x14ac:dyDescent="0.25">
      <c r="E1155" s="7"/>
      <c r="G1155" s="7"/>
      <c r="H1155" s="9"/>
      <c r="I1155" s="9"/>
      <c r="J1155" s="9"/>
      <c r="K1155" s="9"/>
      <c r="L1155" s="9"/>
      <c r="M1155" s="9"/>
      <c r="O1155" s="9"/>
      <c r="S1155" s="7"/>
      <c r="T1155" s="9"/>
      <c r="V1155" s="11"/>
    </row>
    <row r="1156" spans="5:22" x14ac:dyDescent="0.25">
      <c r="E1156" s="7"/>
      <c r="G1156" s="7"/>
      <c r="H1156" s="9"/>
      <c r="I1156" s="9"/>
      <c r="J1156" s="9"/>
      <c r="K1156" s="9"/>
      <c r="L1156" s="9"/>
      <c r="M1156" s="9"/>
      <c r="O1156" s="9"/>
      <c r="S1156" s="7"/>
      <c r="T1156" s="9"/>
      <c r="V1156" s="11"/>
    </row>
    <row r="1157" spans="5:22" x14ac:dyDescent="0.25">
      <c r="E1157" s="7"/>
      <c r="G1157" s="7"/>
      <c r="H1157" s="9"/>
      <c r="I1157" s="9"/>
      <c r="J1157" s="9"/>
      <c r="K1157" s="9"/>
      <c r="L1157" s="9"/>
      <c r="M1157" s="9"/>
      <c r="O1157" s="9"/>
      <c r="S1157" s="7"/>
      <c r="T1157" s="9"/>
      <c r="V1157" s="11"/>
    </row>
    <row r="1158" spans="5:22" x14ac:dyDescent="0.25">
      <c r="E1158" s="7"/>
      <c r="G1158" s="7"/>
      <c r="H1158" s="9"/>
      <c r="I1158" s="9"/>
      <c r="J1158" s="9"/>
      <c r="K1158" s="9"/>
      <c r="L1158" s="9"/>
      <c r="M1158" s="9"/>
      <c r="O1158" s="9"/>
      <c r="S1158" s="7"/>
      <c r="T1158" s="9"/>
      <c r="V1158" s="11"/>
    </row>
    <row r="1159" spans="5:22" x14ac:dyDescent="0.25">
      <c r="E1159" s="7"/>
      <c r="G1159" s="7"/>
      <c r="H1159" s="9"/>
      <c r="I1159" s="9"/>
      <c r="J1159" s="9"/>
      <c r="K1159" s="9"/>
      <c r="L1159" s="9"/>
      <c r="M1159" s="9"/>
      <c r="O1159" s="9"/>
      <c r="S1159" s="7"/>
      <c r="T1159" s="9"/>
      <c r="V1159" s="11"/>
    </row>
    <row r="1160" spans="5:22" x14ac:dyDescent="0.25">
      <c r="E1160" s="7"/>
      <c r="G1160" s="7"/>
      <c r="H1160" s="9"/>
      <c r="I1160" s="9"/>
      <c r="J1160" s="9"/>
      <c r="K1160" s="9"/>
      <c r="L1160" s="9"/>
      <c r="M1160" s="9"/>
      <c r="O1160" s="9"/>
      <c r="S1160" s="7"/>
      <c r="T1160" s="9"/>
      <c r="V1160" s="11"/>
    </row>
    <row r="1161" spans="5:22" x14ac:dyDescent="0.25">
      <c r="E1161" s="7"/>
      <c r="G1161" s="7"/>
      <c r="H1161" s="9"/>
      <c r="I1161" s="9"/>
      <c r="J1161" s="9"/>
      <c r="K1161" s="9"/>
      <c r="L1161" s="9"/>
      <c r="M1161" s="9"/>
      <c r="O1161" s="9"/>
      <c r="S1161" s="7"/>
      <c r="T1161" s="9"/>
      <c r="V1161" s="11"/>
    </row>
    <row r="1162" spans="5:22" x14ac:dyDescent="0.25">
      <c r="E1162" s="7"/>
      <c r="G1162" s="7"/>
      <c r="H1162" s="9"/>
      <c r="I1162" s="9"/>
      <c r="J1162" s="9"/>
      <c r="K1162" s="9"/>
      <c r="L1162" s="9"/>
      <c r="M1162" s="9"/>
      <c r="O1162" s="9"/>
      <c r="S1162" s="7"/>
      <c r="T1162" s="9"/>
      <c r="V1162" s="11"/>
    </row>
    <row r="1163" spans="5:22" x14ac:dyDescent="0.25">
      <c r="E1163" s="7"/>
      <c r="G1163" s="7"/>
      <c r="H1163" s="9"/>
      <c r="I1163" s="9"/>
      <c r="J1163" s="9"/>
      <c r="K1163" s="9"/>
      <c r="L1163" s="9"/>
      <c r="M1163" s="9"/>
      <c r="O1163" s="9"/>
      <c r="S1163" s="7"/>
      <c r="T1163" s="9"/>
      <c r="V1163" s="11"/>
    </row>
    <row r="1164" spans="5:22" x14ac:dyDescent="0.25">
      <c r="E1164" s="7"/>
      <c r="G1164" s="7"/>
      <c r="H1164" s="9"/>
      <c r="I1164" s="9"/>
      <c r="J1164" s="9"/>
      <c r="K1164" s="9"/>
      <c r="L1164" s="9"/>
      <c r="M1164" s="9"/>
      <c r="O1164" s="9"/>
      <c r="S1164" s="7"/>
      <c r="T1164" s="9"/>
      <c r="V1164" s="11"/>
    </row>
    <row r="1165" spans="5:22" x14ac:dyDescent="0.25">
      <c r="E1165" s="7"/>
      <c r="G1165" s="7"/>
      <c r="H1165" s="9"/>
      <c r="I1165" s="9"/>
      <c r="J1165" s="9"/>
      <c r="K1165" s="9"/>
      <c r="L1165" s="9"/>
      <c r="M1165" s="9"/>
      <c r="O1165" s="9"/>
      <c r="S1165" s="7"/>
      <c r="T1165" s="9"/>
      <c r="V1165" s="11"/>
    </row>
    <row r="1166" spans="5:22" x14ac:dyDescent="0.25">
      <c r="E1166" s="7"/>
      <c r="G1166" s="7"/>
      <c r="H1166" s="9"/>
      <c r="I1166" s="9"/>
      <c r="J1166" s="9"/>
      <c r="K1166" s="9"/>
      <c r="L1166" s="9"/>
      <c r="M1166" s="9"/>
      <c r="O1166" s="9"/>
      <c r="S1166" s="7"/>
      <c r="T1166" s="9"/>
      <c r="V1166" s="11"/>
    </row>
    <row r="1167" spans="5:22" x14ac:dyDescent="0.25">
      <c r="E1167" s="7"/>
      <c r="G1167" s="7"/>
      <c r="H1167" s="9"/>
      <c r="I1167" s="9"/>
      <c r="J1167" s="9"/>
      <c r="K1167" s="9"/>
      <c r="L1167" s="9"/>
      <c r="M1167" s="9"/>
      <c r="O1167" s="9"/>
      <c r="S1167" s="7"/>
      <c r="T1167" s="9"/>
      <c r="V1167" s="11"/>
    </row>
    <row r="1168" spans="5:22" x14ac:dyDescent="0.25">
      <c r="E1168" s="7"/>
      <c r="G1168" s="7"/>
      <c r="H1168" s="9"/>
      <c r="I1168" s="9"/>
      <c r="J1168" s="9"/>
      <c r="K1168" s="9"/>
      <c r="L1168" s="9"/>
      <c r="M1168" s="9"/>
      <c r="O1168" s="9"/>
      <c r="S1168" s="7"/>
      <c r="T1168" s="9"/>
      <c r="V1168" s="11"/>
    </row>
    <row r="1169" spans="5:22" x14ac:dyDescent="0.25">
      <c r="E1169" s="7"/>
      <c r="G1169" s="7"/>
      <c r="H1169" s="9"/>
      <c r="I1169" s="9"/>
      <c r="J1169" s="9"/>
      <c r="K1169" s="9"/>
      <c r="L1169" s="9"/>
      <c r="M1169" s="9"/>
      <c r="O1169" s="9"/>
      <c r="S1169" s="7"/>
      <c r="T1169" s="9"/>
      <c r="V1169" s="11"/>
    </row>
    <row r="1170" spans="5:22" x14ac:dyDescent="0.25">
      <c r="E1170" s="7"/>
      <c r="G1170" s="7"/>
      <c r="H1170" s="9"/>
      <c r="I1170" s="9"/>
      <c r="J1170" s="9"/>
      <c r="K1170" s="9"/>
      <c r="L1170" s="9"/>
      <c r="M1170" s="9"/>
      <c r="O1170" s="9"/>
      <c r="S1170" s="7"/>
      <c r="T1170" s="9"/>
      <c r="V1170" s="11"/>
    </row>
    <row r="1171" spans="5:22" x14ac:dyDescent="0.25">
      <c r="E1171" s="7"/>
      <c r="G1171" s="7"/>
      <c r="H1171" s="9"/>
      <c r="I1171" s="9"/>
      <c r="J1171" s="9"/>
      <c r="K1171" s="9"/>
      <c r="L1171" s="9"/>
      <c r="M1171" s="9"/>
      <c r="O1171" s="9"/>
      <c r="S1171" s="7"/>
      <c r="T1171" s="9"/>
      <c r="V1171" s="11"/>
    </row>
    <row r="1172" spans="5:22" x14ac:dyDescent="0.25">
      <c r="E1172" s="7"/>
      <c r="G1172" s="7"/>
      <c r="H1172" s="9"/>
      <c r="I1172" s="9"/>
      <c r="J1172" s="9"/>
      <c r="K1172" s="9"/>
      <c r="L1172" s="9"/>
      <c r="M1172" s="9"/>
      <c r="O1172" s="9"/>
      <c r="S1172" s="7"/>
      <c r="T1172" s="9"/>
      <c r="V1172" s="11"/>
    </row>
    <row r="1173" spans="5:22" x14ac:dyDescent="0.25">
      <c r="E1173" s="7"/>
      <c r="G1173" s="7"/>
      <c r="H1173" s="9"/>
      <c r="I1173" s="9"/>
      <c r="J1173" s="9"/>
      <c r="K1173" s="9"/>
      <c r="L1173" s="9"/>
      <c r="M1173" s="9"/>
      <c r="O1173" s="9"/>
      <c r="S1173" s="7"/>
      <c r="T1173" s="9"/>
      <c r="V1173" s="11"/>
    </row>
    <row r="1174" spans="5:22" x14ac:dyDescent="0.25">
      <c r="E1174" s="7"/>
      <c r="G1174" s="7"/>
      <c r="H1174" s="9"/>
      <c r="I1174" s="9"/>
      <c r="J1174" s="9"/>
      <c r="K1174" s="9"/>
      <c r="L1174" s="9"/>
      <c r="M1174" s="9"/>
      <c r="O1174" s="9"/>
      <c r="S1174" s="7"/>
      <c r="T1174" s="9"/>
      <c r="V1174" s="11"/>
    </row>
    <row r="1175" spans="5:22" x14ac:dyDescent="0.25">
      <c r="E1175" s="7"/>
      <c r="G1175" s="7"/>
      <c r="H1175" s="9"/>
      <c r="I1175" s="9"/>
      <c r="J1175" s="9"/>
      <c r="K1175" s="9"/>
      <c r="L1175" s="9"/>
      <c r="M1175" s="9"/>
      <c r="O1175" s="9"/>
      <c r="S1175" s="7"/>
      <c r="T1175" s="9"/>
      <c r="V1175" s="11"/>
    </row>
    <row r="1176" spans="5:22" x14ac:dyDescent="0.25">
      <c r="E1176" s="7"/>
      <c r="G1176" s="7"/>
      <c r="H1176" s="9"/>
      <c r="I1176" s="9"/>
      <c r="J1176" s="9"/>
      <c r="K1176" s="9"/>
      <c r="L1176" s="9"/>
      <c r="M1176" s="9"/>
      <c r="O1176" s="9"/>
      <c r="S1176" s="7"/>
      <c r="T1176" s="9"/>
      <c r="V1176" s="11"/>
    </row>
    <row r="1177" spans="5:22" x14ac:dyDescent="0.25">
      <c r="E1177" s="7"/>
      <c r="G1177" s="7"/>
      <c r="H1177" s="9"/>
      <c r="I1177" s="9"/>
      <c r="J1177" s="9"/>
      <c r="K1177" s="9"/>
      <c r="L1177" s="9"/>
      <c r="M1177" s="9"/>
      <c r="O1177" s="9"/>
      <c r="S1177" s="7"/>
      <c r="T1177" s="9"/>
      <c r="V1177" s="11"/>
    </row>
    <row r="1178" spans="5:22" x14ac:dyDescent="0.25">
      <c r="E1178" s="7"/>
      <c r="G1178" s="7"/>
      <c r="H1178" s="9"/>
      <c r="I1178" s="9"/>
      <c r="J1178" s="9"/>
      <c r="K1178" s="9"/>
      <c r="L1178" s="9"/>
      <c r="M1178" s="9"/>
      <c r="O1178" s="9"/>
      <c r="S1178" s="7"/>
      <c r="T1178" s="9"/>
      <c r="V1178" s="11"/>
    </row>
    <row r="1179" spans="5:22" x14ac:dyDescent="0.25">
      <c r="E1179" s="7"/>
      <c r="G1179" s="7"/>
      <c r="H1179" s="9"/>
      <c r="I1179" s="9"/>
      <c r="J1179" s="9"/>
      <c r="K1179" s="9"/>
      <c r="L1179" s="9"/>
      <c r="M1179" s="9"/>
      <c r="O1179" s="9"/>
      <c r="S1179" s="7"/>
      <c r="T1179" s="9"/>
      <c r="V1179" s="11"/>
    </row>
    <row r="1180" spans="5:22" x14ac:dyDescent="0.25">
      <c r="E1180" s="7"/>
      <c r="G1180" s="7"/>
      <c r="H1180" s="9"/>
      <c r="I1180" s="9"/>
      <c r="J1180" s="9"/>
      <c r="K1180" s="9"/>
      <c r="L1180" s="9"/>
      <c r="M1180" s="9"/>
      <c r="O1180" s="9"/>
      <c r="S1180" s="7"/>
      <c r="T1180" s="9"/>
      <c r="V1180" s="11"/>
    </row>
    <row r="1181" spans="5:22" x14ac:dyDescent="0.25">
      <c r="E1181" s="7"/>
      <c r="G1181" s="7"/>
      <c r="H1181" s="9"/>
      <c r="I1181" s="9"/>
      <c r="J1181" s="9"/>
      <c r="K1181" s="9"/>
      <c r="L1181" s="9"/>
      <c r="M1181" s="9"/>
      <c r="O1181" s="9"/>
      <c r="S1181" s="7"/>
      <c r="T1181" s="9"/>
      <c r="V1181" s="11"/>
    </row>
    <row r="1182" spans="5:22" x14ac:dyDescent="0.25">
      <c r="E1182" s="7"/>
      <c r="G1182" s="7"/>
      <c r="H1182" s="9"/>
      <c r="I1182" s="9"/>
      <c r="J1182" s="9"/>
      <c r="K1182" s="9"/>
      <c r="L1182" s="9"/>
      <c r="M1182" s="9"/>
      <c r="O1182" s="9"/>
      <c r="S1182" s="7"/>
      <c r="T1182" s="9"/>
      <c r="V1182" s="11"/>
    </row>
    <row r="1183" spans="5:22" x14ac:dyDescent="0.25">
      <c r="E1183" s="7"/>
      <c r="G1183" s="7"/>
      <c r="H1183" s="9"/>
      <c r="I1183" s="9"/>
      <c r="J1183" s="9"/>
      <c r="K1183" s="9"/>
      <c r="L1183" s="9"/>
      <c r="M1183" s="9"/>
      <c r="O1183" s="9"/>
      <c r="S1183" s="7"/>
      <c r="T1183" s="9"/>
      <c r="V1183" s="11"/>
    </row>
    <row r="1184" spans="5:22" x14ac:dyDescent="0.25">
      <c r="E1184" s="7"/>
      <c r="G1184" s="7"/>
      <c r="H1184" s="9"/>
      <c r="I1184" s="9"/>
      <c r="J1184" s="9"/>
      <c r="K1184" s="9"/>
      <c r="L1184" s="9"/>
      <c r="M1184" s="9"/>
      <c r="O1184" s="9"/>
      <c r="S1184" s="7"/>
      <c r="T1184" s="9"/>
      <c r="V1184" s="11"/>
    </row>
    <row r="1185" spans="5:22" x14ac:dyDescent="0.25">
      <c r="E1185" s="7"/>
      <c r="G1185" s="7"/>
      <c r="H1185" s="9"/>
      <c r="I1185" s="9"/>
      <c r="J1185" s="9"/>
      <c r="K1185" s="9"/>
      <c r="L1185" s="9"/>
      <c r="M1185" s="9"/>
      <c r="O1185" s="9"/>
      <c r="S1185" s="7"/>
      <c r="T1185" s="9"/>
      <c r="V1185" s="11"/>
    </row>
    <row r="1186" spans="5:22" x14ac:dyDescent="0.25">
      <c r="E1186" s="7"/>
      <c r="G1186" s="7"/>
      <c r="H1186" s="9"/>
      <c r="I1186" s="9"/>
      <c r="J1186" s="9"/>
      <c r="K1186" s="9"/>
      <c r="L1186" s="9"/>
      <c r="M1186" s="9"/>
      <c r="O1186" s="9"/>
      <c r="S1186" s="7"/>
      <c r="T1186" s="9"/>
      <c r="V1186" s="11"/>
    </row>
    <row r="1187" spans="5:22" x14ac:dyDescent="0.25">
      <c r="E1187" s="7"/>
      <c r="G1187" s="7"/>
      <c r="H1187" s="9"/>
      <c r="I1187" s="9"/>
      <c r="J1187" s="9"/>
      <c r="K1187" s="9"/>
      <c r="L1187" s="9"/>
      <c r="M1187" s="9"/>
      <c r="O1187" s="9"/>
      <c r="S1187" s="7"/>
      <c r="T1187" s="9"/>
      <c r="V1187" s="11"/>
    </row>
    <row r="1188" spans="5:22" x14ac:dyDescent="0.25">
      <c r="E1188" s="7"/>
      <c r="G1188" s="7"/>
      <c r="H1188" s="9"/>
      <c r="I1188" s="9"/>
      <c r="J1188" s="9"/>
      <c r="K1188" s="9"/>
      <c r="L1188" s="9"/>
      <c r="M1188" s="9"/>
      <c r="O1188" s="9"/>
      <c r="S1188" s="7"/>
      <c r="T1188" s="9"/>
      <c r="V1188" s="11"/>
    </row>
    <row r="1189" spans="5:22" x14ac:dyDescent="0.25">
      <c r="E1189" s="7"/>
      <c r="G1189" s="7"/>
      <c r="H1189" s="9"/>
      <c r="I1189" s="9"/>
      <c r="J1189" s="9"/>
      <c r="K1189" s="9"/>
      <c r="L1189" s="9"/>
      <c r="M1189" s="9"/>
      <c r="O1189" s="9"/>
      <c r="S1189" s="7"/>
      <c r="T1189" s="9"/>
      <c r="V1189" s="11"/>
    </row>
    <row r="1190" spans="5:22" x14ac:dyDescent="0.25">
      <c r="E1190" s="7"/>
      <c r="G1190" s="7"/>
      <c r="H1190" s="9"/>
      <c r="I1190" s="9"/>
      <c r="J1190" s="9"/>
      <c r="K1190" s="9"/>
      <c r="L1190" s="9"/>
      <c r="M1190" s="9"/>
      <c r="O1190" s="9"/>
      <c r="S1190" s="7"/>
      <c r="T1190" s="9"/>
      <c r="V1190" s="11"/>
    </row>
    <row r="1191" spans="5:22" x14ac:dyDescent="0.25">
      <c r="E1191" s="7"/>
      <c r="G1191" s="7"/>
      <c r="H1191" s="9"/>
      <c r="I1191" s="9"/>
      <c r="J1191" s="9"/>
      <c r="K1191" s="9"/>
      <c r="L1191" s="9"/>
      <c r="M1191" s="9"/>
      <c r="O1191" s="9"/>
      <c r="S1191" s="7"/>
      <c r="T1191" s="9"/>
      <c r="V1191" s="11"/>
    </row>
    <row r="1192" spans="5:22" x14ac:dyDescent="0.25">
      <c r="E1192" s="7"/>
      <c r="G1192" s="7"/>
      <c r="H1192" s="9"/>
      <c r="I1192" s="9"/>
      <c r="J1192" s="9"/>
      <c r="K1192" s="9"/>
      <c r="L1192" s="9"/>
      <c r="M1192" s="9"/>
      <c r="O1192" s="9"/>
      <c r="S1192" s="7"/>
      <c r="T1192" s="9"/>
      <c r="V1192" s="11"/>
    </row>
    <row r="1193" spans="5:22" x14ac:dyDescent="0.25">
      <c r="E1193" s="7"/>
      <c r="G1193" s="7"/>
      <c r="H1193" s="9"/>
      <c r="I1193" s="9"/>
      <c r="J1193" s="9"/>
      <c r="K1193" s="9"/>
      <c r="L1193" s="9"/>
      <c r="M1193" s="9"/>
      <c r="O1193" s="9"/>
      <c r="S1193" s="7"/>
      <c r="T1193" s="9"/>
      <c r="V1193" s="11"/>
    </row>
    <row r="1194" spans="5:22" x14ac:dyDescent="0.25">
      <c r="E1194" s="7"/>
      <c r="G1194" s="7"/>
      <c r="H1194" s="9"/>
      <c r="I1194" s="9"/>
      <c r="J1194" s="9"/>
      <c r="K1194" s="9"/>
      <c r="L1194" s="9"/>
      <c r="M1194" s="9"/>
      <c r="O1194" s="9"/>
      <c r="S1194" s="7"/>
      <c r="T1194" s="9"/>
      <c r="V1194" s="11"/>
    </row>
    <row r="1195" spans="5:22" x14ac:dyDescent="0.25">
      <c r="E1195" s="7"/>
      <c r="G1195" s="7"/>
      <c r="H1195" s="9"/>
      <c r="I1195" s="9"/>
      <c r="J1195" s="9"/>
      <c r="K1195" s="9"/>
      <c r="L1195" s="9"/>
      <c r="M1195" s="9"/>
      <c r="O1195" s="9"/>
      <c r="S1195" s="7"/>
      <c r="T1195" s="9"/>
      <c r="V1195" s="11"/>
    </row>
    <row r="1196" spans="5:22" x14ac:dyDescent="0.25">
      <c r="E1196" s="7"/>
      <c r="G1196" s="7"/>
      <c r="H1196" s="9"/>
      <c r="I1196" s="9"/>
      <c r="J1196" s="9"/>
      <c r="K1196" s="9"/>
      <c r="L1196" s="9"/>
      <c r="M1196" s="9"/>
      <c r="O1196" s="9"/>
      <c r="S1196" s="7"/>
      <c r="T1196" s="9"/>
      <c r="V1196" s="11"/>
    </row>
    <row r="1197" spans="5:22" x14ac:dyDescent="0.25">
      <c r="E1197" s="7"/>
      <c r="G1197" s="7"/>
      <c r="H1197" s="9"/>
      <c r="I1197" s="9"/>
      <c r="J1197" s="9"/>
      <c r="K1197" s="9"/>
      <c r="L1197" s="9"/>
      <c r="M1197" s="9"/>
      <c r="O1197" s="9"/>
      <c r="S1197" s="7"/>
      <c r="T1197" s="9"/>
      <c r="V1197" s="11"/>
    </row>
    <row r="1198" spans="5:22" x14ac:dyDescent="0.25">
      <c r="E1198" s="7"/>
      <c r="G1198" s="7"/>
      <c r="H1198" s="9"/>
      <c r="I1198" s="9"/>
      <c r="J1198" s="9"/>
      <c r="K1198" s="9"/>
      <c r="L1198" s="9"/>
      <c r="M1198" s="9"/>
      <c r="O1198" s="9"/>
      <c r="S1198" s="7"/>
      <c r="T1198" s="9"/>
      <c r="V1198" s="11"/>
    </row>
    <row r="1199" spans="5:22" x14ac:dyDescent="0.25">
      <c r="E1199" s="7"/>
      <c r="G1199" s="7"/>
      <c r="H1199" s="9"/>
      <c r="I1199" s="9"/>
      <c r="J1199" s="9"/>
      <c r="K1199" s="9"/>
      <c r="L1199" s="9"/>
      <c r="M1199" s="9"/>
      <c r="O1199" s="9"/>
      <c r="S1199" s="7"/>
      <c r="T1199" s="9"/>
      <c r="V1199" s="11"/>
    </row>
    <row r="1200" spans="5:22" x14ac:dyDescent="0.25">
      <c r="E1200" s="7"/>
      <c r="G1200" s="7"/>
      <c r="H1200" s="9"/>
      <c r="I1200" s="9"/>
      <c r="J1200" s="9"/>
      <c r="K1200" s="9"/>
      <c r="L1200" s="9"/>
      <c r="M1200" s="9"/>
      <c r="O1200" s="9"/>
      <c r="S1200" s="7"/>
      <c r="T1200" s="9"/>
      <c r="V1200" s="11"/>
    </row>
    <row r="1201" spans="5:22" x14ac:dyDescent="0.25">
      <c r="E1201" s="7"/>
      <c r="G1201" s="7"/>
      <c r="H1201" s="9"/>
      <c r="I1201" s="9"/>
      <c r="J1201" s="9"/>
      <c r="K1201" s="9"/>
      <c r="L1201" s="9"/>
      <c r="M1201" s="9"/>
      <c r="O1201" s="9"/>
      <c r="S1201" s="7"/>
      <c r="T1201" s="9"/>
      <c r="V1201" s="11"/>
    </row>
    <row r="1202" spans="5:22" x14ac:dyDescent="0.25">
      <c r="E1202" s="7"/>
      <c r="G1202" s="7"/>
      <c r="H1202" s="9"/>
      <c r="I1202" s="9"/>
      <c r="J1202" s="9"/>
      <c r="K1202" s="9"/>
      <c r="L1202" s="9"/>
      <c r="M1202" s="9"/>
      <c r="O1202" s="9"/>
      <c r="S1202" s="7"/>
      <c r="T1202" s="9"/>
      <c r="V1202" s="11"/>
    </row>
    <row r="1203" spans="5:22" x14ac:dyDescent="0.25">
      <c r="E1203" s="7"/>
      <c r="G1203" s="7"/>
      <c r="H1203" s="9"/>
      <c r="I1203" s="9"/>
      <c r="J1203" s="9"/>
      <c r="K1203" s="9"/>
      <c r="L1203" s="9"/>
      <c r="M1203" s="9"/>
      <c r="O1203" s="9"/>
      <c r="S1203" s="7"/>
      <c r="T1203" s="9"/>
      <c r="V1203" s="11"/>
    </row>
    <row r="1204" spans="5:22" x14ac:dyDescent="0.25">
      <c r="E1204" s="7"/>
      <c r="G1204" s="7"/>
      <c r="H1204" s="9"/>
      <c r="I1204" s="9"/>
      <c r="J1204" s="9"/>
      <c r="K1204" s="9"/>
      <c r="L1204" s="9"/>
      <c r="M1204" s="9"/>
      <c r="O1204" s="9"/>
      <c r="S1204" s="7"/>
      <c r="T1204" s="9"/>
      <c r="V1204" s="11"/>
    </row>
    <row r="1205" spans="5:22" x14ac:dyDescent="0.25">
      <c r="E1205" s="7"/>
      <c r="G1205" s="7"/>
      <c r="H1205" s="9"/>
      <c r="I1205" s="9"/>
      <c r="J1205" s="9"/>
      <c r="K1205" s="9"/>
      <c r="L1205" s="9"/>
      <c r="M1205" s="9"/>
      <c r="O1205" s="9"/>
      <c r="S1205" s="7"/>
      <c r="T1205" s="9"/>
      <c r="V1205" s="11"/>
    </row>
    <row r="1206" spans="5:22" x14ac:dyDescent="0.25">
      <c r="E1206" s="7"/>
      <c r="G1206" s="7"/>
      <c r="H1206" s="9"/>
      <c r="I1206" s="9"/>
      <c r="J1206" s="9"/>
      <c r="K1206" s="9"/>
      <c r="L1206" s="9"/>
      <c r="M1206" s="9"/>
      <c r="O1206" s="9"/>
      <c r="S1206" s="7"/>
      <c r="T1206" s="9"/>
      <c r="V1206" s="11"/>
    </row>
    <row r="1207" spans="5:22" x14ac:dyDescent="0.25">
      <c r="E1207" s="7"/>
      <c r="G1207" s="7"/>
      <c r="H1207" s="9"/>
      <c r="I1207" s="9"/>
      <c r="J1207" s="9"/>
      <c r="K1207" s="9"/>
      <c r="L1207" s="9"/>
      <c r="M1207" s="9"/>
      <c r="O1207" s="9"/>
      <c r="S1207" s="7"/>
      <c r="T1207" s="9"/>
      <c r="V1207" s="11"/>
    </row>
    <row r="1208" spans="5:22" x14ac:dyDescent="0.25">
      <c r="E1208" s="7"/>
      <c r="G1208" s="7"/>
      <c r="H1208" s="9"/>
      <c r="I1208" s="9"/>
      <c r="J1208" s="9"/>
      <c r="K1208" s="9"/>
      <c r="L1208" s="9"/>
      <c r="M1208" s="9"/>
      <c r="O1208" s="9"/>
      <c r="S1208" s="7"/>
      <c r="T1208" s="9"/>
      <c r="V1208" s="11"/>
    </row>
    <row r="1209" spans="5:22" x14ac:dyDescent="0.25">
      <c r="E1209" s="7"/>
      <c r="G1209" s="7"/>
      <c r="H1209" s="9"/>
      <c r="I1209" s="9"/>
      <c r="J1209" s="9"/>
      <c r="K1209" s="9"/>
      <c r="L1209" s="9"/>
      <c r="M1209" s="9"/>
      <c r="O1209" s="9"/>
      <c r="S1209" s="7"/>
      <c r="T1209" s="9"/>
      <c r="V1209" s="11"/>
    </row>
    <row r="1210" spans="5:22" x14ac:dyDescent="0.25">
      <c r="E1210" s="7"/>
      <c r="G1210" s="7"/>
      <c r="H1210" s="9"/>
      <c r="I1210" s="9"/>
      <c r="J1210" s="9"/>
      <c r="K1210" s="9"/>
      <c r="L1210" s="9"/>
      <c r="M1210" s="9"/>
      <c r="O1210" s="9"/>
      <c r="S1210" s="7"/>
      <c r="T1210" s="9"/>
      <c r="V1210" s="11"/>
    </row>
    <row r="1211" spans="5:22" x14ac:dyDescent="0.25">
      <c r="E1211" s="7"/>
      <c r="G1211" s="7"/>
      <c r="H1211" s="9"/>
      <c r="I1211" s="9"/>
      <c r="J1211" s="9"/>
      <c r="K1211" s="9"/>
      <c r="L1211" s="9"/>
      <c r="M1211" s="9"/>
      <c r="O1211" s="9"/>
      <c r="S1211" s="7"/>
      <c r="T1211" s="9"/>
      <c r="V1211" s="11"/>
    </row>
    <row r="1212" spans="5:22" x14ac:dyDescent="0.25">
      <c r="E1212" s="7"/>
      <c r="G1212" s="7"/>
      <c r="H1212" s="9"/>
      <c r="I1212" s="9"/>
      <c r="J1212" s="9"/>
      <c r="K1212" s="9"/>
      <c r="L1212" s="9"/>
      <c r="M1212" s="9"/>
      <c r="O1212" s="9"/>
      <c r="S1212" s="7"/>
      <c r="T1212" s="9"/>
      <c r="V1212" s="11"/>
    </row>
    <row r="1213" spans="5:22" x14ac:dyDescent="0.25">
      <c r="E1213" s="7"/>
      <c r="G1213" s="7"/>
      <c r="H1213" s="9"/>
      <c r="I1213" s="9"/>
      <c r="J1213" s="9"/>
      <c r="K1213" s="9"/>
      <c r="L1213" s="9"/>
      <c r="M1213" s="9"/>
      <c r="O1213" s="9"/>
      <c r="S1213" s="7"/>
      <c r="T1213" s="9"/>
      <c r="V1213" s="11"/>
    </row>
    <row r="1214" spans="5:22" x14ac:dyDescent="0.25">
      <c r="E1214" s="7"/>
      <c r="G1214" s="7"/>
      <c r="H1214" s="9"/>
      <c r="I1214" s="9"/>
      <c r="J1214" s="9"/>
      <c r="K1214" s="9"/>
      <c r="L1214" s="9"/>
      <c r="M1214" s="9"/>
      <c r="O1214" s="9"/>
      <c r="S1214" s="7"/>
      <c r="T1214" s="9"/>
      <c r="V1214" s="11"/>
    </row>
    <row r="1215" spans="5:22" x14ac:dyDescent="0.25">
      <c r="E1215" s="7"/>
      <c r="G1215" s="7"/>
      <c r="H1215" s="9"/>
      <c r="I1215" s="9"/>
      <c r="J1215" s="9"/>
      <c r="K1215" s="9"/>
      <c r="L1215" s="9"/>
      <c r="M1215" s="9"/>
      <c r="O1215" s="9"/>
      <c r="S1215" s="7"/>
      <c r="T1215" s="9"/>
      <c r="V1215" s="11"/>
    </row>
    <row r="1216" spans="5:22" x14ac:dyDescent="0.25">
      <c r="E1216" s="7"/>
      <c r="G1216" s="7"/>
      <c r="H1216" s="9"/>
      <c r="I1216" s="9"/>
      <c r="J1216" s="9"/>
      <c r="K1216" s="9"/>
      <c r="L1216" s="9"/>
      <c r="M1216" s="9"/>
      <c r="O1216" s="9"/>
      <c r="S1216" s="7"/>
      <c r="T1216" s="9"/>
      <c r="V1216" s="11"/>
    </row>
    <row r="1217" spans="5:22" x14ac:dyDescent="0.25">
      <c r="E1217" s="7"/>
      <c r="G1217" s="7"/>
      <c r="H1217" s="9"/>
      <c r="I1217" s="9"/>
      <c r="J1217" s="9"/>
      <c r="K1217" s="9"/>
      <c r="L1217" s="9"/>
      <c r="M1217" s="9"/>
      <c r="O1217" s="9"/>
      <c r="S1217" s="7"/>
      <c r="T1217" s="9"/>
      <c r="V1217" s="11"/>
    </row>
    <row r="1218" spans="5:22" x14ac:dyDescent="0.25">
      <c r="E1218" s="7"/>
      <c r="G1218" s="7"/>
      <c r="H1218" s="9"/>
      <c r="I1218" s="9"/>
      <c r="J1218" s="9"/>
      <c r="K1218" s="9"/>
      <c r="L1218" s="9"/>
      <c r="M1218" s="9"/>
      <c r="O1218" s="9"/>
      <c r="S1218" s="7"/>
      <c r="T1218" s="9"/>
      <c r="V1218" s="11"/>
    </row>
    <row r="1219" spans="5:22" x14ac:dyDescent="0.25">
      <c r="E1219" s="7"/>
      <c r="G1219" s="7"/>
      <c r="H1219" s="9"/>
      <c r="I1219" s="9"/>
      <c r="J1219" s="9"/>
      <c r="K1219" s="9"/>
      <c r="L1219" s="9"/>
      <c r="M1219" s="9"/>
      <c r="O1219" s="9"/>
      <c r="S1219" s="7"/>
      <c r="T1219" s="9"/>
      <c r="V1219" s="11"/>
    </row>
    <row r="1220" spans="5:22" x14ac:dyDescent="0.25">
      <c r="E1220" s="7"/>
      <c r="G1220" s="7"/>
      <c r="H1220" s="9"/>
      <c r="I1220" s="9"/>
      <c r="J1220" s="9"/>
      <c r="K1220" s="9"/>
      <c r="L1220" s="9"/>
      <c r="M1220" s="9"/>
      <c r="O1220" s="9"/>
      <c r="S1220" s="7"/>
      <c r="T1220" s="9"/>
      <c r="V1220" s="11"/>
    </row>
    <row r="1221" spans="5:22" x14ac:dyDescent="0.25">
      <c r="E1221" s="7"/>
      <c r="G1221" s="7"/>
      <c r="H1221" s="9"/>
      <c r="I1221" s="9"/>
      <c r="J1221" s="9"/>
      <c r="K1221" s="9"/>
      <c r="L1221" s="9"/>
      <c r="M1221" s="9"/>
      <c r="O1221" s="9"/>
      <c r="S1221" s="7"/>
      <c r="T1221" s="9"/>
      <c r="V1221" s="11"/>
    </row>
    <row r="1222" spans="5:22" x14ac:dyDescent="0.25">
      <c r="E1222" s="7"/>
      <c r="G1222" s="7"/>
      <c r="H1222" s="9"/>
      <c r="I1222" s="9"/>
      <c r="J1222" s="9"/>
      <c r="K1222" s="9"/>
      <c r="L1222" s="9"/>
      <c r="M1222" s="9"/>
      <c r="O1222" s="9"/>
      <c r="S1222" s="7"/>
      <c r="T1222" s="9"/>
      <c r="V1222" s="11"/>
    </row>
    <row r="1223" spans="5:22" x14ac:dyDescent="0.25">
      <c r="E1223" s="7"/>
      <c r="G1223" s="7"/>
      <c r="H1223" s="9"/>
      <c r="I1223" s="9"/>
      <c r="J1223" s="9"/>
      <c r="K1223" s="9"/>
      <c r="L1223" s="9"/>
      <c r="M1223" s="9"/>
      <c r="O1223" s="9"/>
      <c r="S1223" s="7"/>
      <c r="T1223" s="9"/>
      <c r="V1223" s="11"/>
    </row>
    <row r="1224" spans="5:22" x14ac:dyDescent="0.25">
      <c r="E1224" s="7"/>
      <c r="G1224" s="7"/>
      <c r="H1224" s="9"/>
      <c r="I1224" s="9"/>
      <c r="J1224" s="9"/>
      <c r="K1224" s="9"/>
      <c r="L1224" s="9"/>
      <c r="M1224" s="9"/>
      <c r="O1224" s="9"/>
      <c r="S1224" s="7"/>
      <c r="T1224" s="9"/>
      <c r="V1224" s="11"/>
    </row>
    <row r="1225" spans="5:22" x14ac:dyDescent="0.25">
      <c r="E1225" s="7"/>
      <c r="G1225" s="7"/>
      <c r="H1225" s="9"/>
      <c r="I1225" s="9"/>
      <c r="J1225" s="9"/>
      <c r="K1225" s="9"/>
      <c r="L1225" s="9"/>
      <c r="M1225" s="9"/>
      <c r="O1225" s="9"/>
      <c r="S1225" s="7"/>
      <c r="T1225" s="9"/>
      <c r="V1225" s="11"/>
    </row>
    <row r="1226" spans="5:22" x14ac:dyDescent="0.25">
      <c r="E1226" s="7"/>
      <c r="G1226" s="7"/>
      <c r="H1226" s="9"/>
      <c r="I1226" s="9"/>
      <c r="J1226" s="9"/>
      <c r="K1226" s="9"/>
      <c r="L1226" s="9"/>
      <c r="M1226" s="9"/>
      <c r="O1226" s="9"/>
      <c r="S1226" s="7"/>
      <c r="T1226" s="9"/>
      <c r="V1226" s="11"/>
    </row>
    <row r="1227" spans="5:22" x14ac:dyDescent="0.25">
      <c r="E1227" s="7"/>
      <c r="G1227" s="7"/>
      <c r="H1227" s="9"/>
      <c r="I1227" s="9"/>
      <c r="J1227" s="9"/>
      <c r="K1227" s="9"/>
      <c r="L1227" s="9"/>
      <c r="M1227" s="9"/>
      <c r="O1227" s="9"/>
      <c r="S1227" s="7"/>
      <c r="T1227" s="9"/>
      <c r="V1227" s="11"/>
    </row>
    <row r="1228" spans="5:22" x14ac:dyDescent="0.25">
      <c r="E1228" s="7"/>
      <c r="G1228" s="7"/>
      <c r="H1228" s="9"/>
      <c r="I1228" s="9"/>
      <c r="J1228" s="9"/>
      <c r="K1228" s="9"/>
      <c r="L1228" s="9"/>
      <c r="M1228" s="9"/>
      <c r="O1228" s="9"/>
      <c r="S1228" s="7"/>
      <c r="T1228" s="9"/>
      <c r="V1228" s="11"/>
    </row>
    <row r="1229" spans="5:22" x14ac:dyDescent="0.25">
      <c r="E1229" s="7"/>
      <c r="G1229" s="7"/>
      <c r="H1229" s="9"/>
      <c r="I1229" s="9"/>
      <c r="J1229" s="9"/>
      <c r="K1229" s="9"/>
      <c r="L1229" s="9"/>
      <c r="M1229" s="9"/>
      <c r="O1229" s="9"/>
      <c r="S1229" s="7"/>
      <c r="T1229" s="9"/>
      <c r="V1229" s="11"/>
    </row>
    <row r="1230" spans="5:22" x14ac:dyDescent="0.25">
      <c r="E1230" s="7"/>
      <c r="G1230" s="7"/>
      <c r="H1230" s="9"/>
      <c r="I1230" s="9"/>
      <c r="J1230" s="9"/>
      <c r="K1230" s="9"/>
      <c r="L1230" s="9"/>
      <c r="M1230" s="9"/>
      <c r="O1230" s="9"/>
      <c r="S1230" s="7"/>
      <c r="T1230" s="9"/>
      <c r="V1230" s="11"/>
    </row>
    <row r="1231" spans="5:22" x14ac:dyDescent="0.25">
      <c r="E1231" s="7"/>
      <c r="G1231" s="7"/>
      <c r="H1231" s="9"/>
      <c r="I1231" s="9"/>
      <c r="J1231" s="9"/>
      <c r="K1231" s="9"/>
      <c r="L1231" s="9"/>
      <c r="M1231" s="9"/>
      <c r="O1231" s="9"/>
      <c r="S1231" s="7"/>
      <c r="T1231" s="9"/>
      <c r="V1231" s="11"/>
    </row>
    <row r="1232" spans="5:22" x14ac:dyDescent="0.25">
      <c r="E1232" s="7"/>
      <c r="G1232" s="7"/>
      <c r="H1232" s="9"/>
      <c r="I1232" s="9"/>
      <c r="J1232" s="9"/>
      <c r="K1232" s="9"/>
      <c r="L1232" s="9"/>
      <c r="M1232" s="9"/>
      <c r="O1232" s="9"/>
      <c r="S1232" s="7"/>
      <c r="T1232" s="9"/>
      <c r="V1232" s="11"/>
    </row>
    <row r="1233" spans="5:22" x14ac:dyDescent="0.25">
      <c r="E1233" s="7"/>
      <c r="G1233" s="7"/>
      <c r="H1233" s="9"/>
      <c r="I1233" s="9"/>
      <c r="J1233" s="9"/>
      <c r="K1233" s="9"/>
      <c r="L1233" s="9"/>
      <c r="M1233" s="9"/>
      <c r="O1233" s="9"/>
      <c r="S1233" s="7"/>
      <c r="T1233" s="9"/>
      <c r="V1233" s="11"/>
    </row>
    <row r="1234" spans="5:22" x14ac:dyDescent="0.25">
      <c r="E1234" s="7"/>
      <c r="G1234" s="7"/>
      <c r="H1234" s="9"/>
      <c r="I1234" s="9"/>
      <c r="J1234" s="9"/>
      <c r="K1234" s="9"/>
      <c r="L1234" s="9"/>
      <c r="M1234" s="9"/>
      <c r="O1234" s="9"/>
      <c r="S1234" s="7"/>
      <c r="T1234" s="9"/>
      <c r="V1234" s="11"/>
    </row>
    <row r="1235" spans="5:22" x14ac:dyDescent="0.25">
      <c r="E1235" s="7"/>
      <c r="G1235" s="7"/>
      <c r="H1235" s="9"/>
      <c r="I1235" s="9"/>
      <c r="J1235" s="9"/>
      <c r="K1235" s="9"/>
      <c r="L1235" s="9"/>
      <c r="M1235" s="9"/>
      <c r="O1235" s="9"/>
      <c r="S1235" s="7"/>
      <c r="T1235" s="9"/>
      <c r="V1235" s="11"/>
    </row>
    <row r="1236" spans="5:22" x14ac:dyDescent="0.25">
      <c r="E1236" s="7"/>
      <c r="G1236" s="7"/>
      <c r="H1236" s="9"/>
      <c r="I1236" s="9"/>
      <c r="J1236" s="9"/>
      <c r="K1236" s="9"/>
      <c r="L1236" s="9"/>
      <c r="M1236" s="9"/>
      <c r="O1236" s="9"/>
      <c r="S1236" s="7"/>
      <c r="T1236" s="9"/>
      <c r="V1236" s="11"/>
    </row>
    <row r="1237" spans="5:22" x14ac:dyDescent="0.25">
      <c r="E1237" s="7"/>
      <c r="G1237" s="7"/>
      <c r="H1237" s="9"/>
      <c r="I1237" s="9"/>
      <c r="J1237" s="9"/>
      <c r="K1237" s="9"/>
      <c r="L1237" s="9"/>
      <c r="M1237" s="9"/>
      <c r="O1237" s="9"/>
      <c r="S1237" s="7"/>
      <c r="T1237" s="9"/>
      <c r="V1237" s="11"/>
    </row>
    <row r="1238" spans="5:22" x14ac:dyDescent="0.25">
      <c r="E1238" s="7"/>
      <c r="G1238" s="7"/>
      <c r="H1238" s="9"/>
      <c r="I1238" s="9"/>
      <c r="J1238" s="9"/>
      <c r="K1238" s="9"/>
      <c r="L1238" s="9"/>
      <c r="M1238" s="9"/>
      <c r="O1238" s="9"/>
      <c r="S1238" s="7"/>
      <c r="T1238" s="9"/>
      <c r="V1238" s="11"/>
    </row>
    <row r="1239" spans="5:22" x14ac:dyDescent="0.25">
      <c r="E1239" s="7"/>
      <c r="G1239" s="7"/>
      <c r="H1239" s="9"/>
      <c r="I1239" s="9"/>
      <c r="J1239" s="9"/>
      <c r="K1239" s="9"/>
      <c r="L1239" s="9"/>
      <c r="M1239" s="9"/>
      <c r="O1239" s="9"/>
      <c r="S1239" s="7"/>
      <c r="T1239" s="9"/>
      <c r="V1239" s="11"/>
    </row>
    <row r="1240" spans="5:22" x14ac:dyDescent="0.25">
      <c r="E1240" s="7"/>
      <c r="G1240" s="7"/>
      <c r="H1240" s="9"/>
      <c r="I1240" s="9"/>
      <c r="J1240" s="9"/>
      <c r="K1240" s="9"/>
      <c r="L1240" s="9"/>
      <c r="M1240" s="9"/>
      <c r="O1240" s="9"/>
      <c r="S1240" s="7"/>
      <c r="T1240" s="9"/>
      <c r="V1240" s="11"/>
    </row>
    <row r="1241" spans="5:22" x14ac:dyDescent="0.25">
      <c r="E1241" s="7"/>
      <c r="G1241" s="7"/>
      <c r="H1241" s="9"/>
      <c r="I1241" s="9"/>
      <c r="J1241" s="9"/>
      <c r="K1241" s="9"/>
      <c r="L1241" s="9"/>
      <c r="M1241" s="9"/>
      <c r="O1241" s="9"/>
      <c r="S1241" s="7"/>
      <c r="T1241" s="9"/>
      <c r="V1241" s="11"/>
    </row>
    <row r="1242" spans="5:22" x14ac:dyDescent="0.25">
      <c r="E1242" s="7"/>
      <c r="G1242" s="7"/>
      <c r="H1242" s="9"/>
      <c r="I1242" s="9"/>
      <c r="J1242" s="9"/>
      <c r="K1242" s="9"/>
      <c r="L1242" s="9"/>
      <c r="M1242" s="9"/>
      <c r="O1242" s="9"/>
      <c r="S1242" s="7"/>
      <c r="T1242" s="9"/>
      <c r="V1242" s="11"/>
    </row>
    <row r="1243" spans="5:22" x14ac:dyDescent="0.25">
      <c r="E1243" s="7"/>
      <c r="G1243" s="7"/>
      <c r="H1243" s="9"/>
      <c r="I1243" s="9"/>
      <c r="J1243" s="9"/>
      <c r="K1243" s="9"/>
      <c r="L1243" s="9"/>
      <c r="M1243" s="9"/>
      <c r="O1243" s="9"/>
      <c r="S1243" s="7"/>
      <c r="T1243" s="9"/>
      <c r="V1243" s="11"/>
    </row>
    <row r="1244" spans="5:22" x14ac:dyDescent="0.25">
      <c r="E1244" s="7"/>
      <c r="G1244" s="7"/>
      <c r="H1244" s="9"/>
      <c r="I1244" s="9"/>
      <c r="J1244" s="9"/>
      <c r="K1244" s="9"/>
      <c r="L1244" s="9"/>
      <c r="M1244" s="9"/>
      <c r="O1244" s="9"/>
      <c r="S1244" s="7"/>
      <c r="T1244" s="9"/>
      <c r="V1244" s="11"/>
    </row>
    <row r="1245" spans="5:22" x14ac:dyDescent="0.25">
      <c r="E1245" s="7"/>
      <c r="G1245" s="7"/>
      <c r="H1245" s="9"/>
      <c r="I1245" s="9"/>
      <c r="J1245" s="9"/>
      <c r="K1245" s="9"/>
      <c r="L1245" s="9"/>
      <c r="M1245" s="9"/>
      <c r="O1245" s="9"/>
      <c r="S1245" s="7"/>
      <c r="T1245" s="9"/>
      <c r="V1245" s="11"/>
    </row>
    <row r="1246" spans="5:22" x14ac:dyDescent="0.25">
      <c r="E1246" s="7"/>
      <c r="G1246" s="7"/>
      <c r="H1246" s="9"/>
      <c r="I1246" s="9"/>
      <c r="J1246" s="9"/>
      <c r="K1246" s="9"/>
      <c r="L1246" s="9"/>
      <c r="M1246" s="9"/>
      <c r="O1246" s="9"/>
      <c r="S1246" s="7"/>
      <c r="T1246" s="9"/>
      <c r="V1246" s="11"/>
    </row>
    <row r="1247" spans="5:22" x14ac:dyDescent="0.25">
      <c r="E1247" s="7"/>
      <c r="G1247" s="7"/>
      <c r="H1247" s="9"/>
      <c r="I1247" s="9"/>
      <c r="J1247" s="9"/>
      <c r="K1247" s="9"/>
      <c r="L1247" s="9"/>
      <c r="M1247" s="9"/>
      <c r="O1247" s="9"/>
      <c r="S1247" s="7"/>
      <c r="T1247" s="9"/>
      <c r="V1247" s="11"/>
    </row>
    <row r="1248" spans="5:22" x14ac:dyDescent="0.25">
      <c r="E1248" s="7"/>
      <c r="G1248" s="7"/>
      <c r="H1248" s="9"/>
      <c r="I1248" s="9"/>
      <c r="J1248" s="9"/>
      <c r="K1248" s="9"/>
      <c r="L1248" s="9"/>
      <c r="M1248" s="9"/>
      <c r="O1248" s="9"/>
      <c r="S1248" s="7"/>
      <c r="T1248" s="9"/>
      <c r="V1248" s="11"/>
    </row>
    <row r="1249" spans="5:22" x14ac:dyDescent="0.25">
      <c r="E1249" s="7"/>
      <c r="G1249" s="7"/>
      <c r="H1249" s="9"/>
      <c r="I1249" s="9"/>
      <c r="J1249" s="9"/>
      <c r="K1249" s="9"/>
      <c r="L1249" s="9"/>
      <c r="M1249" s="9"/>
      <c r="O1249" s="9"/>
      <c r="S1249" s="7"/>
      <c r="T1249" s="9"/>
      <c r="V1249" s="11"/>
    </row>
    <row r="1250" spans="5:22" x14ac:dyDescent="0.25">
      <c r="E1250" s="7"/>
      <c r="G1250" s="7"/>
      <c r="H1250" s="9"/>
      <c r="I1250" s="9"/>
      <c r="J1250" s="9"/>
      <c r="K1250" s="9"/>
      <c r="L1250" s="9"/>
      <c r="M1250" s="9"/>
      <c r="O1250" s="9"/>
      <c r="S1250" s="7"/>
      <c r="T1250" s="9"/>
      <c r="V1250" s="11"/>
    </row>
    <row r="1251" spans="5:22" x14ac:dyDescent="0.25">
      <c r="E1251" s="7"/>
      <c r="G1251" s="7"/>
      <c r="H1251" s="9"/>
      <c r="I1251" s="9"/>
      <c r="J1251" s="9"/>
      <c r="K1251" s="9"/>
      <c r="L1251" s="9"/>
      <c r="M1251" s="9"/>
      <c r="O1251" s="9"/>
      <c r="S1251" s="7"/>
      <c r="T1251" s="9"/>
      <c r="V1251" s="11"/>
    </row>
    <row r="1252" spans="5:22" x14ac:dyDescent="0.25">
      <c r="E1252" s="7"/>
      <c r="G1252" s="7"/>
      <c r="H1252" s="9"/>
      <c r="I1252" s="9"/>
      <c r="J1252" s="9"/>
      <c r="K1252" s="9"/>
      <c r="L1252" s="9"/>
      <c r="M1252" s="9"/>
      <c r="O1252" s="9"/>
      <c r="S1252" s="7"/>
      <c r="T1252" s="9"/>
      <c r="V1252" s="11"/>
    </row>
    <row r="1253" spans="5:22" x14ac:dyDescent="0.25">
      <c r="E1253" s="7"/>
      <c r="G1253" s="7"/>
      <c r="H1253" s="9"/>
      <c r="I1253" s="9"/>
      <c r="J1253" s="9"/>
      <c r="K1253" s="9"/>
      <c r="L1253" s="9"/>
      <c r="M1253" s="9"/>
      <c r="O1253" s="9"/>
      <c r="S1253" s="7"/>
      <c r="T1253" s="9"/>
      <c r="V1253" s="11"/>
    </row>
    <row r="1254" spans="5:22" x14ac:dyDescent="0.25">
      <c r="E1254" s="7"/>
      <c r="G1254" s="7"/>
      <c r="H1254" s="9"/>
      <c r="I1254" s="9"/>
      <c r="J1254" s="9"/>
      <c r="K1254" s="9"/>
      <c r="L1254" s="9"/>
      <c r="M1254" s="9"/>
      <c r="O1254" s="9"/>
      <c r="S1254" s="7"/>
      <c r="T1254" s="9"/>
      <c r="V1254" s="11"/>
    </row>
    <row r="1255" spans="5:22" x14ac:dyDescent="0.25">
      <c r="E1255" s="7"/>
      <c r="G1255" s="7"/>
      <c r="H1255" s="9"/>
      <c r="I1255" s="9"/>
      <c r="J1255" s="9"/>
      <c r="K1255" s="9"/>
      <c r="L1255" s="9"/>
      <c r="M1255" s="9"/>
      <c r="O1255" s="9"/>
      <c r="S1255" s="7"/>
      <c r="T1255" s="9"/>
      <c r="V1255" s="11"/>
    </row>
    <row r="1256" spans="5:22" x14ac:dyDescent="0.25">
      <c r="E1256" s="7"/>
      <c r="G1256" s="7"/>
      <c r="H1256" s="9"/>
      <c r="I1256" s="9"/>
      <c r="J1256" s="9"/>
      <c r="K1256" s="9"/>
      <c r="L1256" s="9"/>
      <c r="M1256" s="9"/>
      <c r="O1256" s="9"/>
      <c r="S1256" s="7"/>
      <c r="T1256" s="9"/>
      <c r="V1256" s="11"/>
    </row>
    <row r="1257" spans="5:22" x14ac:dyDescent="0.25">
      <c r="E1257" s="7"/>
      <c r="G1257" s="7"/>
      <c r="H1257" s="9"/>
      <c r="I1257" s="9"/>
      <c r="J1257" s="9"/>
      <c r="K1257" s="9"/>
      <c r="L1257" s="9"/>
      <c r="M1257" s="9"/>
      <c r="O1257" s="9"/>
      <c r="S1257" s="7"/>
      <c r="T1257" s="9"/>
      <c r="V1257" s="11"/>
    </row>
    <row r="1258" spans="5:22" x14ac:dyDescent="0.25">
      <c r="E1258" s="7"/>
      <c r="G1258" s="7"/>
      <c r="H1258" s="9"/>
      <c r="I1258" s="9"/>
      <c r="J1258" s="9"/>
      <c r="K1258" s="9"/>
      <c r="L1258" s="9"/>
      <c r="M1258" s="9"/>
      <c r="O1258" s="9"/>
      <c r="S1258" s="7"/>
      <c r="T1258" s="9"/>
      <c r="V1258" s="11"/>
    </row>
    <row r="1259" spans="5:22" x14ac:dyDescent="0.25">
      <c r="E1259" s="7"/>
      <c r="G1259" s="7"/>
      <c r="H1259" s="9"/>
      <c r="I1259" s="9"/>
      <c r="J1259" s="9"/>
      <c r="K1259" s="9"/>
      <c r="L1259" s="9"/>
      <c r="M1259" s="9"/>
      <c r="O1259" s="9"/>
      <c r="S1259" s="7"/>
      <c r="T1259" s="9"/>
      <c r="V1259" s="11"/>
    </row>
    <row r="1260" spans="5:22" x14ac:dyDescent="0.25">
      <c r="E1260" s="7"/>
      <c r="G1260" s="7"/>
      <c r="H1260" s="9"/>
      <c r="I1260" s="9"/>
      <c r="J1260" s="9"/>
      <c r="K1260" s="9"/>
      <c r="L1260" s="9"/>
      <c r="M1260" s="9"/>
      <c r="O1260" s="9"/>
      <c r="S1260" s="7"/>
      <c r="T1260" s="9"/>
      <c r="V1260" s="11"/>
    </row>
    <row r="1261" spans="5:22" x14ac:dyDescent="0.25">
      <c r="E1261" s="7"/>
      <c r="G1261" s="7"/>
      <c r="H1261" s="9"/>
      <c r="I1261" s="9"/>
      <c r="J1261" s="9"/>
      <c r="K1261" s="9"/>
      <c r="L1261" s="9"/>
      <c r="M1261" s="9"/>
      <c r="O1261" s="9"/>
      <c r="S1261" s="7"/>
      <c r="T1261" s="9"/>
      <c r="V1261" s="11"/>
    </row>
    <row r="1262" spans="5:22" x14ac:dyDescent="0.25">
      <c r="E1262" s="7"/>
      <c r="G1262" s="7"/>
      <c r="H1262" s="9"/>
      <c r="I1262" s="9"/>
      <c r="J1262" s="9"/>
      <c r="K1262" s="9"/>
      <c r="L1262" s="9"/>
      <c r="M1262" s="9"/>
      <c r="O1262" s="9"/>
      <c r="S1262" s="7"/>
      <c r="T1262" s="9"/>
      <c r="V1262" s="11"/>
    </row>
    <row r="1263" spans="5:22" x14ac:dyDescent="0.25">
      <c r="E1263" s="7"/>
      <c r="G1263" s="7"/>
      <c r="H1263" s="9"/>
      <c r="I1263" s="9"/>
      <c r="J1263" s="9"/>
      <c r="K1263" s="9"/>
      <c r="L1263" s="9"/>
      <c r="M1263" s="9"/>
      <c r="O1263" s="9"/>
      <c r="S1263" s="7"/>
      <c r="T1263" s="9"/>
      <c r="V1263" s="11"/>
    </row>
    <row r="1264" spans="5:22" x14ac:dyDescent="0.25">
      <c r="E1264" s="7"/>
      <c r="G1264" s="7"/>
      <c r="H1264" s="9"/>
      <c r="I1264" s="9"/>
      <c r="J1264" s="9"/>
      <c r="K1264" s="9"/>
      <c r="L1264" s="9"/>
      <c r="M1264" s="9"/>
      <c r="O1264" s="9"/>
      <c r="S1264" s="7"/>
      <c r="T1264" s="9"/>
      <c r="V1264" s="11"/>
    </row>
    <row r="1265" spans="5:22" x14ac:dyDescent="0.25">
      <c r="E1265" s="7"/>
      <c r="G1265" s="7"/>
      <c r="H1265" s="9"/>
      <c r="I1265" s="9"/>
      <c r="J1265" s="9"/>
      <c r="K1265" s="9"/>
      <c r="L1265" s="9"/>
      <c r="M1265" s="9"/>
      <c r="O1265" s="9"/>
      <c r="S1265" s="7"/>
      <c r="T1265" s="9"/>
      <c r="V1265" s="11"/>
    </row>
    <row r="1266" spans="5:22" x14ac:dyDescent="0.25">
      <c r="E1266" s="7"/>
      <c r="G1266" s="7"/>
      <c r="H1266" s="9"/>
      <c r="I1266" s="9"/>
      <c r="J1266" s="9"/>
      <c r="K1266" s="9"/>
      <c r="L1266" s="9"/>
      <c r="M1266" s="9"/>
      <c r="O1266" s="9"/>
      <c r="S1266" s="7"/>
      <c r="T1266" s="9"/>
      <c r="V1266" s="11"/>
    </row>
    <row r="1267" spans="5:22" x14ac:dyDescent="0.25">
      <c r="E1267" s="7"/>
      <c r="G1267" s="7"/>
      <c r="H1267" s="9"/>
      <c r="I1267" s="9"/>
      <c r="J1267" s="9"/>
      <c r="K1267" s="9"/>
      <c r="L1267" s="9"/>
      <c r="M1267" s="9"/>
      <c r="O1267" s="9"/>
      <c r="S1267" s="7"/>
      <c r="T1267" s="9"/>
      <c r="V1267" s="11"/>
    </row>
    <row r="1268" spans="5:22" x14ac:dyDescent="0.25">
      <c r="E1268" s="7"/>
      <c r="G1268" s="7"/>
      <c r="H1268" s="9"/>
      <c r="I1268" s="9"/>
      <c r="J1268" s="9"/>
      <c r="K1268" s="9"/>
      <c r="L1268" s="9"/>
      <c r="M1268" s="9"/>
      <c r="O1268" s="9"/>
      <c r="S1268" s="7"/>
      <c r="T1268" s="9"/>
      <c r="V1268" s="11"/>
    </row>
    <row r="1269" spans="5:22" x14ac:dyDescent="0.25">
      <c r="E1269" s="7"/>
      <c r="G1269" s="7"/>
      <c r="H1269" s="9"/>
      <c r="I1269" s="9"/>
      <c r="J1269" s="9"/>
      <c r="K1269" s="9"/>
      <c r="L1269" s="9"/>
      <c r="M1269" s="9"/>
      <c r="O1269" s="9"/>
      <c r="S1269" s="7"/>
      <c r="T1269" s="9"/>
      <c r="V1269" s="11"/>
    </row>
    <row r="1270" spans="5:22" x14ac:dyDescent="0.25">
      <c r="E1270" s="7"/>
      <c r="G1270" s="7"/>
      <c r="H1270" s="9"/>
      <c r="I1270" s="9"/>
      <c r="J1270" s="9"/>
      <c r="K1270" s="9"/>
      <c r="L1270" s="9"/>
      <c r="M1270" s="9"/>
      <c r="O1270" s="9"/>
      <c r="S1270" s="7"/>
      <c r="T1270" s="9"/>
      <c r="V1270" s="11"/>
    </row>
    <row r="1271" spans="5:22" x14ac:dyDescent="0.25">
      <c r="E1271" s="7"/>
      <c r="G1271" s="7"/>
      <c r="H1271" s="9"/>
      <c r="I1271" s="9"/>
      <c r="J1271" s="9"/>
      <c r="K1271" s="9"/>
      <c r="L1271" s="9"/>
      <c r="M1271" s="9"/>
      <c r="O1271" s="9"/>
      <c r="S1271" s="7"/>
      <c r="T1271" s="9"/>
      <c r="V1271" s="11"/>
    </row>
    <row r="1272" spans="5:22" x14ac:dyDescent="0.25">
      <c r="E1272" s="7"/>
      <c r="G1272" s="7"/>
      <c r="H1272" s="9"/>
      <c r="I1272" s="9"/>
      <c r="J1272" s="9"/>
      <c r="K1272" s="9"/>
      <c r="L1272" s="9"/>
      <c r="M1272" s="9"/>
      <c r="O1272" s="9"/>
      <c r="S1272" s="7"/>
      <c r="T1272" s="9"/>
      <c r="V1272" s="11"/>
    </row>
    <row r="1273" spans="5:22" x14ac:dyDescent="0.25">
      <c r="E1273" s="7"/>
      <c r="G1273" s="7"/>
      <c r="H1273" s="9"/>
      <c r="I1273" s="9"/>
      <c r="J1273" s="9"/>
      <c r="K1273" s="9"/>
      <c r="L1273" s="9"/>
      <c r="M1273" s="9"/>
      <c r="O1273" s="9"/>
      <c r="S1273" s="7"/>
      <c r="T1273" s="9"/>
      <c r="V1273" s="11"/>
    </row>
    <row r="1274" spans="5:22" x14ac:dyDescent="0.25">
      <c r="E1274" s="7"/>
      <c r="G1274" s="7"/>
      <c r="H1274" s="9"/>
      <c r="I1274" s="9"/>
      <c r="J1274" s="9"/>
      <c r="K1274" s="9"/>
      <c r="L1274" s="9"/>
      <c r="M1274" s="9"/>
      <c r="O1274" s="9"/>
      <c r="S1274" s="7"/>
      <c r="T1274" s="9"/>
      <c r="V1274" s="11"/>
    </row>
    <row r="1275" spans="5:22" x14ac:dyDescent="0.25">
      <c r="E1275" s="7"/>
      <c r="G1275" s="7"/>
      <c r="H1275" s="9"/>
      <c r="I1275" s="9"/>
      <c r="J1275" s="9"/>
      <c r="K1275" s="9"/>
      <c r="L1275" s="9"/>
      <c r="M1275" s="9"/>
      <c r="O1275" s="9"/>
      <c r="S1275" s="7"/>
      <c r="T1275" s="9"/>
      <c r="V1275" s="11"/>
    </row>
    <row r="1276" spans="5:22" x14ac:dyDescent="0.25">
      <c r="E1276" s="7"/>
      <c r="G1276" s="7"/>
      <c r="H1276" s="9"/>
      <c r="I1276" s="9"/>
      <c r="J1276" s="9"/>
      <c r="K1276" s="9"/>
      <c r="L1276" s="9"/>
      <c r="M1276" s="9"/>
      <c r="O1276" s="9"/>
      <c r="S1276" s="7"/>
      <c r="T1276" s="9"/>
      <c r="V1276" s="11"/>
    </row>
    <row r="1277" spans="5:22" x14ac:dyDescent="0.25">
      <c r="E1277" s="7"/>
      <c r="G1277" s="7"/>
      <c r="H1277" s="9"/>
      <c r="I1277" s="9"/>
      <c r="J1277" s="9"/>
      <c r="K1277" s="9"/>
      <c r="L1277" s="9"/>
      <c r="M1277" s="9"/>
      <c r="O1277" s="9"/>
      <c r="S1277" s="7"/>
      <c r="T1277" s="9"/>
      <c r="V1277" s="11"/>
    </row>
    <row r="1278" spans="5:22" x14ac:dyDescent="0.25">
      <c r="E1278" s="7"/>
      <c r="G1278" s="7"/>
      <c r="H1278" s="9"/>
      <c r="I1278" s="9"/>
      <c r="J1278" s="9"/>
      <c r="K1278" s="9"/>
      <c r="L1278" s="9"/>
      <c r="M1278" s="9"/>
      <c r="O1278" s="9"/>
      <c r="S1278" s="7"/>
      <c r="T1278" s="9"/>
      <c r="V1278" s="11"/>
    </row>
    <row r="1279" spans="5:22" x14ac:dyDescent="0.25">
      <c r="E1279" s="7"/>
      <c r="G1279" s="7"/>
      <c r="H1279" s="9"/>
      <c r="I1279" s="9"/>
      <c r="J1279" s="9"/>
      <c r="K1279" s="9"/>
      <c r="L1279" s="9"/>
      <c r="M1279" s="9"/>
      <c r="O1279" s="9"/>
      <c r="S1279" s="7"/>
      <c r="T1279" s="9"/>
      <c r="V1279" s="11"/>
    </row>
    <row r="1280" spans="5:22" x14ac:dyDescent="0.25">
      <c r="E1280" s="7"/>
      <c r="G1280" s="7"/>
      <c r="H1280" s="9"/>
      <c r="I1280" s="9"/>
      <c r="J1280" s="9"/>
      <c r="K1280" s="9"/>
      <c r="L1280" s="9"/>
      <c r="M1280" s="9"/>
      <c r="O1280" s="9"/>
      <c r="S1280" s="7"/>
      <c r="T1280" s="9"/>
      <c r="V1280" s="11"/>
    </row>
    <row r="1281" spans="5:22" x14ac:dyDescent="0.25">
      <c r="E1281" s="7"/>
      <c r="G1281" s="7"/>
      <c r="H1281" s="9"/>
      <c r="I1281" s="9"/>
      <c r="J1281" s="9"/>
      <c r="K1281" s="9"/>
      <c r="L1281" s="9"/>
      <c r="M1281" s="9"/>
      <c r="O1281" s="9"/>
      <c r="S1281" s="7"/>
      <c r="T1281" s="9"/>
      <c r="V1281" s="11"/>
    </row>
    <row r="1282" spans="5:22" x14ac:dyDescent="0.25">
      <c r="E1282" s="7"/>
      <c r="G1282" s="7"/>
      <c r="H1282" s="9"/>
      <c r="I1282" s="9"/>
      <c r="J1282" s="9"/>
      <c r="K1282" s="9"/>
      <c r="L1282" s="9"/>
      <c r="M1282" s="9"/>
      <c r="O1282" s="9"/>
      <c r="S1282" s="7"/>
      <c r="T1282" s="9"/>
      <c r="V1282" s="11"/>
    </row>
    <row r="1283" spans="5:22" x14ac:dyDescent="0.25">
      <c r="E1283" s="7"/>
      <c r="G1283" s="7"/>
      <c r="H1283" s="9"/>
      <c r="I1283" s="9"/>
      <c r="J1283" s="9"/>
      <c r="K1283" s="9"/>
      <c r="L1283" s="9"/>
      <c r="M1283" s="9"/>
      <c r="O1283" s="9"/>
      <c r="S1283" s="7"/>
      <c r="T1283" s="9"/>
      <c r="V1283" s="11"/>
    </row>
    <row r="1284" spans="5:22" x14ac:dyDescent="0.25">
      <c r="E1284" s="7"/>
      <c r="G1284" s="7"/>
      <c r="H1284" s="9"/>
      <c r="I1284" s="9"/>
      <c r="J1284" s="9"/>
      <c r="K1284" s="9"/>
      <c r="L1284" s="9"/>
      <c r="M1284" s="9"/>
      <c r="O1284" s="9"/>
      <c r="S1284" s="7"/>
      <c r="T1284" s="9"/>
      <c r="V1284" s="11"/>
    </row>
    <row r="1285" spans="5:22" x14ac:dyDescent="0.25">
      <c r="E1285" s="7"/>
      <c r="G1285" s="7"/>
      <c r="H1285" s="9"/>
      <c r="I1285" s="9"/>
      <c r="J1285" s="9"/>
      <c r="K1285" s="9"/>
      <c r="L1285" s="9"/>
      <c r="M1285" s="9"/>
      <c r="O1285" s="9"/>
      <c r="S1285" s="7"/>
      <c r="T1285" s="9"/>
      <c r="V1285" s="11"/>
    </row>
    <row r="1286" spans="5:22" x14ac:dyDescent="0.25">
      <c r="E1286" s="7"/>
      <c r="G1286" s="7"/>
      <c r="H1286" s="9"/>
      <c r="I1286" s="9"/>
      <c r="J1286" s="9"/>
      <c r="K1286" s="9"/>
      <c r="L1286" s="9"/>
      <c r="M1286" s="9"/>
      <c r="O1286" s="9"/>
      <c r="S1286" s="7"/>
      <c r="T1286" s="9"/>
      <c r="V1286" s="11"/>
    </row>
    <row r="1287" spans="5:22" x14ac:dyDescent="0.25">
      <c r="E1287" s="7"/>
      <c r="G1287" s="7"/>
      <c r="H1287" s="9"/>
      <c r="I1287" s="9"/>
      <c r="J1287" s="9"/>
      <c r="K1287" s="9"/>
      <c r="L1287" s="9"/>
      <c r="M1287" s="9"/>
      <c r="O1287" s="9"/>
      <c r="S1287" s="7"/>
      <c r="T1287" s="9"/>
      <c r="V1287" s="11"/>
    </row>
    <row r="1288" spans="5:22" x14ac:dyDescent="0.25">
      <c r="E1288" s="7"/>
      <c r="G1288" s="7"/>
      <c r="H1288" s="9"/>
      <c r="I1288" s="9"/>
      <c r="J1288" s="9"/>
      <c r="K1288" s="9"/>
      <c r="L1288" s="9"/>
      <c r="M1288" s="9"/>
      <c r="O1288" s="9"/>
      <c r="S1288" s="7"/>
      <c r="T1288" s="9"/>
      <c r="V1288" s="11"/>
    </row>
    <row r="1289" spans="5:22" x14ac:dyDescent="0.25">
      <c r="E1289" s="7"/>
      <c r="G1289" s="7"/>
      <c r="H1289" s="9"/>
      <c r="I1289" s="9"/>
      <c r="J1289" s="9"/>
      <c r="K1289" s="9"/>
      <c r="L1289" s="9"/>
      <c r="M1289" s="9"/>
      <c r="O1289" s="9"/>
      <c r="S1289" s="7"/>
      <c r="T1289" s="9"/>
      <c r="V1289" s="11"/>
    </row>
    <row r="1290" spans="5:22" x14ac:dyDescent="0.25">
      <c r="E1290" s="7"/>
      <c r="G1290" s="7"/>
      <c r="H1290" s="9"/>
      <c r="I1290" s="9"/>
      <c r="J1290" s="9"/>
      <c r="K1290" s="9"/>
      <c r="L1290" s="9"/>
      <c r="M1290" s="9"/>
      <c r="O1290" s="9"/>
      <c r="S1290" s="7"/>
      <c r="T1290" s="9"/>
      <c r="V1290" s="11"/>
    </row>
    <row r="1291" spans="5:22" x14ac:dyDescent="0.25">
      <c r="E1291" s="7"/>
      <c r="G1291" s="7"/>
      <c r="H1291" s="9"/>
      <c r="I1291" s="9"/>
      <c r="J1291" s="9"/>
      <c r="K1291" s="9"/>
      <c r="L1291" s="9"/>
      <c r="M1291" s="9"/>
      <c r="O1291" s="9"/>
      <c r="S1291" s="7"/>
      <c r="T1291" s="9"/>
      <c r="V1291" s="11"/>
    </row>
    <row r="1292" spans="5:22" x14ac:dyDescent="0.25">
      <c r="E1292" s="7"/>
      <c r="G1292" s="7"/>
      <c r="H1292" s="9"/>
      <c r="I1292" s="9"/>
      <c r="J1292" s="9"/>
      <c r="K1292" s="9"/>
      <c r="L1292" s="9"/>
      <c r="M1292" s="9"/>
      <c r="O1292" s="9"/>
      <c r="S1292" s="7"/>
      <c r="T1292" s="9"/>
      <c r="V1292" s="11"/>
    </row>
    <row r="1293" spans="5:22" x14ac:dyDescent="0.25">
      <c r="E1293" s="7"/>
      <c r="G1293" s="7"/>
      <c r="H1293" s="9"/>
      <c r="I1293" s="9"/>
      <c r="J1293" s="9"/>
      <c r="K1293" s="9"/>
      <c r="L1293" s="9"/>
      <c r="M1293" s="9"/>
      <c r="O1293" s="9"/>
      <c r="S1293" s="7"/>
      <c r="T1293" s="9"/>
      <c r="V1293" s="11"/>
    </row>
    <row r="1294" spans="5:22" x14ac:dyDescent="0.25">
      <c r="E1294" s="7"/>
      <c r="G1294" s="7"/>
      <c r="H1294" s="9"/>
      <c r="I1294" s="9"/>
      <c r="J1294" s="9"/>
      <c r="K1294" s="9"/>
      <c r="L1294" s="9"/>
      <c r="M1294" s="9"/>
      <c r="O1294" s="9"/>
      <c r="S1294" s="7"/>
      <c r="T1294" s="9"/>
      <c r="V1294" s="11"/>
    </row>
    <row r="1295" spans="5:22" x14ac:dyDescent="0.25">
      <c r="E1295" s="7"/>
      <c r="G1295" s="7"/>
      <c r="H1295" s="9"/>
      <c r="I1295" s="9"/>
      <c r="J1295" s="9"/>
      <c r="K1295" s="9"/>
      <c r="L1295" s="9"/>
      <c r="M1295" s="9"/>
      <c r="O1295" s="9"/>
      <c r="S1295" s="7"/>
      <c r="T1295" s="9"/>
      <c r="V1295" s="11"/>
    </row>
    <row r="1296" spans="5:22" x14ac:dyDescent="0.25">
      <c r="E1296" s="7"/>
      <c r="G1296" s="7"/>
      <c r="H1296" s="9"/>
      <c r="I1296" s="9"/>
      <c r="J1296" s="9"/>
      <c r="K1296" s="9"/>
      <c r="L1296" s="9"/>
      <c r="M1296" s="9"/>
      <c r="O1296" s="9"/>
      <c r="S1296" s="7"/>
      <c r="T1296" s="9"/>
      <c r="V1296" s="11"/>
    </row>
    <row r="1297" spans="5:22" x14ac:dyDescent="0.25">
      <c r="E1297" s="7"/>
      <c r="G1297" s="7"/>
      <c r="H1297" s="9"/>
      <c r="I1297" s="9"/>
      <c r="J1297" s="9"/>
      <c r="K1297" s="9"/>
      <c r="L1297" s="9"/>
      <c r="M1297" s="9"/>
      <c r="O1297" s="9"/>
      <c r="S1297" s="7"/>
      <c r="T1297" s="9"/>
      <c r="V1297" s="11"/>
    </row>
    <row r="1298" spans="5:22" x14ac:dyDescent="0.25">
      <c r="E1298" s="7"/>
      <c r="G1298" s="7"/>
      <c r="H1298" s="9"/>
      <c r="I1298" s="9"/>
      <c r="J1298" s="9"/>
      <c r="K1298" s="9"/>
      <c r="L1298" s="9"/>
      <c r="M1298" s="9"/>
      <c r="O1298" s="9"/>
      <c r="S1298" s="7"/>
      <c r="T1298" s="9"/>
      <c r="V1298" s="11"/>
    </row>
    <row r="1299" spans="5:22" x14ac:dyDescent="0.25">
      <c r="E1299" s="7"/>
      <c r="G1299" s="7"/>
      <c r="H1299" s="9"/>
      <c r="I1299" s="9"/>
      <c r="J1299" s="9"/>
      <c r="K1299" s="9"/>
      <c r="L1299" s="9"/>
      <c r="M1299" s="9"/>
      <c r="O1299" s="9"/>
      <c r="S1299" s="7"/>
      <c r="T1299" s="9"/>
      <c r="V1299" s="11"/>
    </row>
    <row r="1300" spans="5:22" x14ac:dyDescent="0.25">
      <c r="E1300" s="7"/>
      <c r="G1300" s="7"/>
      <c r="H1300" s="9"/>
      <c r="I1300" s="9"/>
      <c r="J1300" s="9"/>
      <c r="K1300" s="9"/>
      <c r="L1300" s="9"/>
      <c r="M1300" s="9"/>
      <c r="O1300" s="9"/>
      <c r="S1300" s="7"/>
      <c r="T1300" s="9"/>
      <c r="V1300" s="11"/>
    </row>
    <row r="1301" spans="5:22" x14ac:dyDescent="0.25">
      <c r="E1301" s="7"/>
      <c r="G1301" s="7"/>
      <c r="H1301" s="9"/>
      <c r="I1301" s="9"/>
      <c r="J1301" s="9"/>
      <c r="K1301" s="9"/>
      <c r="L1301" s="9"/>
      <c r="M1301" s="9"/>
      <c r="O1301" s="9"/>
      <c r="S1301" s="7"/>
      <c r="T1301" s="9"/>
      <c r="V1301" s="11"/>
    </row>
    <row r="1302" spans="5:22" x14ac:dyDescent="0.25">
      <c r="E1302" s="7"/>
      <c r="G1302" s="7"/>
      <c r="H1302" s="9"/>
      <c r="I1302" s="9"/>
      <c r="J1302" s="9"/>
      <c r="K1302" s="9"/>
      <c r="L1302" s="9"/>
      <c r="M1302" s="9"/>
      <c r="O1302" s="9"/>
      <c r="S1302" s="7"/>
      <c r="T1302" s="9"/>
      <c r="V1302" s="11"/>
    </row>
    <row r="1303" spans="5:22" x14ac:dyDescent="0.25">
      <c r="E1303" s="7"/>
      <c r="G1303" s="7"/>
      <c r="H1303" s="9"/>
      <c r="I1303" s="9"/>
      <c r="J1303" s="9"/>
      <c r="K1303" s="9"/>
      <c r="L1303" s="9"/>
      <c r="M1303" s="9"/>
      <c r="O1303" s="9"/>
      <c r="S1303" s="7"/>
      <c r="T1303" s="9"/>
      <c r="V1303" s="11"/>
    </row>
    <row r="1304" spans="5:22" x14ac:dyDescent="0.25">
      <c r="E1304" s="7"/>
      <c r="G1304" s="7"/>
      <c r="H1304" s="9"/>
      <c r="I1304" s="9"/>
      <c r="J1304" s="9"/>
      <c r="K1304" s="9"/>
      <c r="L1304" s="9"/>
      <c r="M1304" s="9"/>
      <c r="O1304" s="9"/>
      <c r="S1304" s="7"/>
      <c r="T1304" s="9"/>
      <c r="V1304" s="11"/>
    </row>
    <row r="1305" spans="5:22" x14ac:dyDescent="0.25">
      <c r="E1305" s="7"/>
      <c r="G1305" s="7"/>
      <c r="H1305" s="9"/>
      <c r="I1305" s="9"/>
      <c r="J1305" s="9"/>
      <c r="K1305" s="9"/>
      <c r="L1305" s="9"/>
      <c r="M1305" s="9"/>
      <c r="O1305" s="9"/>
      <c r="S1305" s="7"/>
      <c r="T1305" s="9"/>
      <c r="V1305" s="11"/>
    </row>
    <row r="1306" spans="5:22" x14ac:dyDescent="0.25">
      <c r="E1306" s="7"/>
      <c r="G1306" s="7"/>
      <c r="H1306" s="9"/>
      <c r="I1306" s="9"/>
      <c r="J1306" s="9"/>
      <c r="K1306" s="9"/>
      <c r="L1306" s="9"/>
      <c r="M1306" s="9"/>
      <c r="O1306" s="9"/>
      <c r="S1306" s="7"/>
      <c r="T1306" s="9"/>
      <c r="V1306" s="11"/>
    </row>
    <row r="1307" spans="5:22" x14ac:dyDescent="0.25">
      <c r="E1307" s="7"/>
      <c r="G1307" s="7"/>
      <c r="H1307" s="9"/>
      <c r="I1307" s="9"/>
      <c r="J1307" s="9"/>
      <c r="K1307" s="9"/>
      <c r="L1307" s="9"/>
      <c r="M1307" s="9"/>
      <c r="O1307" s="9"/>
      <c r="S1307" s="7"/>
      <c r="T1307" s="9"/>
      <c r="V1307" s="11"/>
    </row>
    <row r="1308" spans="5:22" x14ac:dyDescent="0.25">
      <c r="E1308" s="7"/>
      <c r="G1308" s="7"/>
      <c r="H1308" s="9"/>
      <c r="I1308" s="9"/>
      <c r="J1308" s="9"/>
      <c r="K1308" s="9"/>
      <c r="L1308" s="9"/>
      <c r="M1308" s="9"/>
      <c r="O1308" s="9"/>
      <c r="S1308" s="7"/>
      <c r="T1308" s="9"/>
      <c r="V1308" s="11"/>
    </row>
    <row r="1309" spans="5:22" x14ac:dyDescent="0.25">
      <c r="E1309" s="7"/>
      <c r="G1309" s="7"/>
      <c r="H1309" s="9"/>
      <c r="I1309" s="9"/>
      <c r="J1309" s="9"/>
      <c r="K1309" s="9"/>
      <c r="L1309" s="9"/>
      <c r="M1309" s="9"/>
      <c r="O1309" s="9"/>
      <c r="S1309" s="7"/>
      <c r="T1309" s="9"/>
      <c r="V1309" s="11"/>
    </row>
    <row r="1310" spans="5:22" x14ac:dyDescent="0.25">
      <c r="E1310" s="7"/>
      <c r="G1310" s="7"/>
      <c r="H1310" s="9"/>
      <c r="I1310" s="9"/>
      <c r="J1310" s="9"/>
      <c r="K1310" s="9"/>
      <c r="L1310" s="9"/>
      <c r="M1310" s="9"/>
      <c r="O1310" s="9"/>
      <c r="S1310" s="7"/>
      <c r="T1310" s="9"/>
      <c r="V1310" s="11"/>
    </row>
    <row r="1311" spans="5:22" x14ac:dyDescent="0.25">
      <c r="E1311" s="7"/>
      <c r="G1311" s="7"/>
      <c r="H1311" s="9"/>
      <c r="I1311" s="9"/>
      <c r="J1311" s="9"/>
      <c r="K1311" s="9"/>
      <c r="L1311" s="9"/>
      <c r="M1311" s="9"/>
      <c r="O1311" s="9"/>
      <c r="S1311" s="7"/>
      <c r="T1311" s="9"/>
      <c r="V1311" s="11"/>
    </row>
    <row r="1312" spans="5:22" x14ac:dyDescent="0.25">
      <c r="E1312" s="7"/>
      <c r="G1312" s="7"/>
      <c r="H1312" s="9"/>
      <c r="I1312" s="9"/>
      <c r="J1312" s="9"/>
      <c r="K1312" s="9"/>
      <c r="L1312" s="9"/>
      <c r="M1312" s="9"/>
      <c r="O1312" s="9"/>
      <c r="S1312" s="7"/>
      <c r="T1312" s="9"/>
      <c r="V1312" s="11"/>
    </row>
    <row r="1313" spans="5:22" x14ac:dyDescent="0.25">
      <c r="E1313" s="7"/>
      <c r="G1313" s="7"/>
      <c r="H1313" s="9"/>
      <c r="I1313" s="9"/>
      <c r="J1313" s="9"/>
      <c r="K1313" s="9"/>
      <c r="L1313" s="9"/>
      <c r="M1313" s="9"/>
      <c r="O1313" s="9"/>
      <c r="S1313" s="7"/>
      <c r="T1313" s="9"/>
      <c r="V1313" s="11"/>
    </row>
    <row r="1314" spans="5:22" x14ac:dyDescent="0.25">
      <c r="E1314" s="7"/>
      <c r="G1314" s="7"/>
      <c r="H1314" s="9"/>
      <c r="I1314" s="9"/>
      <c r="J1314" s="9"/>
      <c r="K1314" s="9"/>
      <c r="L1314" s="9"/>
      <c r="M1314" s="9"/>
      <c r="O1314" s="9"/>
      <c r="S1314" s="7"/>
      <c r="T1314" s="9"/>
      <c r="V1314" s="11"/>
    </row>
    <row r="1315" spans="5:22" x14ac:dyDescent="0.25">
      <c r="E1315" s="7"/>
      <c r="G1315" s="7"/>
      <c r="H1315" s="9"/>
      <c r="I1315" s="9"/>
      <c r="J1315" s="9"/>
      <c r="K1315" s="9"/>
      <c r="L1315" s="9"/>
      <c r="M1315" s="9"/>
      <c r="O1315" s="9"/>
      <c r="S1315" s="7"/>
      <c r="T1315" s="9"/>
      <c r="V1315" s="11"/>
    </row>
    <row r="1316" spans="5:22" x14ac:dyDescent="0.25">
      <c r="E1316" s="7"/>
      <c r="G1316" s="7"/>
      <c r="H1316" s="9"/>
      <c r="I1316" s="9"/>
      <c r="J1316" s="9"/>
      <c r="K1316" s="9"/>
      <c r="L1316" s="9"/>
      <c r="M1316" s="9"/>
      <c r="O1316" s="9"/>
      <c r="S1316" s="7"/>
      <c r="T1316" s="9"/>
      <c r="V1316" s="11"/>
    </row>
    <row r="1317" spans="5:22" x14ac:dyDescent="0.25">
      <c r="E1317" s="7"/>
      <c r="G1317" s="7"/>
      <c r="H1317" s="9"/>
      <c r="I1317" s="9"/>
      <c r="J1317" s="9"/>
      <c r="K1317" s="9"/>
      <c r="L1317" s="9"/>
      <c r="M1317" s="9"/>
      <c r="O1317" s="9"/>
      <c r="S1317" s="7"/>
      <c r="T1317" s="9"/>
      <c r="V1317" s="11"/>
    </row>
    <row r="1318" spans="5:22" x14ac:dyDescent="0.25">
      <c r="E1318" s="7"/>
      <c r="G1318" s="7"/>
      <c r="H1318" s="9"/>
      <c r="I1318" s="9"/>
      <c r="J1318" s="9"/>
      <c r="K1318" s="9"/>
      <c r="L1318" s="9"/>
      <c r="M1318" s="9"/>
      <c r="O1318" s="9"/>
      <c r="S1318" s="7"/>
      <c r="T1318" s="9"/>
      <c r="V1318" s="11"/>
    </row>
    <row r="1319" spans="5:22" x14ac:dyDescent="0.25">
      <c r="E1319" s="7"/>
      <c r="G1319" s="7"/>
      <c r="H1319" s="9"/>
      <c r="I1319" s="9"/>
      <c r="J1319" s="9"/>
      <c r="K1319" s="9"/>
      <c r="L1319" s="9"/>
      <c r="M1319" s="9"/>
      <c r="O1319" s="9"/>
      <c r="S1319" s="7"/>
      <c r="T1319" s="9"/>
      <c r="V1319" s="11"/>
    </row>
    <row r="1320" spans="5:22" x14ac:dyDescent="0.25">
      <c r="E1320" s="7"/>
      <c r="G1320" s="7"/>
      <c r="H1320" s="9"/>
      <c r="I1320" s="9"/>
      <c r="J1320" s="9"/>
      <c r="K1320" s="9"/>
      <c r="L1320" s="9"/>
      <c r="M1320" s="9"/>
      <c r="O1320" s="9"/>
      <c r="S1320" s="7"/>
      <c r="T1320" s="9"/>
      <c r="V1320" s="11"/>
    </row>
    <row r="1321" spans="5:22" x14ac:dyDescent="0.25">
      <c r="E1321" s="7"/>
      <c r="G1321" s="7"/>
      <c r="H1321" s="9"/>
      <c r="I1321" s="9"/>
      <c r="J1321" s="9"/>
      <c r="K1321" s="9"/>
      <c r="L1321" s="9"/>
      <c r="M1321" s="9"/>
      <c r="O1321" s="9"/>
      <c r="S1321" s="7"/>
      <c r="T1321" s="9"/>
      <c r="V1321" s="11"/>
    </row>
    <row r="1322" spans="5:22" x14ac:dyDescent="0.25">
      <c r="E1322" s="7"/>
      <c r="G1322" s="7"/>
      <c r="H1322" s="9"/>
      <c r="I1322" s="9"/>
      <c r="J1322" s="9"/>
      <c r="K1322" s="9"/>
      <c r="L1322" s="9"/>
      <c r="M1322" s="9"/>
      <c r="O1322" s="9"/>
      <c r="S1322" s="7"/>
      <c r="T1322" s="9"/>
      <c r="V1322" s="11"/>
    </row>
    <row r="1323" spans="5:22" x14ac:dyDescent="0.25">
      <c r="E1323" s="7"/>
      <c r="G1323" s="7"/>
      <c r="H1323" s="9"/>
      <c r="I1323" s="9"/>
      <c r="J1323" s="9"/>
      <c r="K1323" s="9"/>
      <c r="L1323" s="9"/>
      <c r="M1323" s="9"/>
      <c r="O1323" s="9"/>
      <c r="S1323" s="7"/>
      <c r="T1323" s="9"/>
      <c r="V1323" s="11"/>
    </row>
    <row r="1324" spans="5:22" x14ac:dyDescent="0.25">
      <c r="E1324" s="7"/>
      <c r="G1324" s="7"/>
      <c r="H1324" s="9"/>
      <c r="I1324" s="9"/>
      <c r="J1324" s="9"/>
      <c r="K1324" s="9"/>
      <c r="L1324" s="9"/>
      <c r="M1324" s="9"/>
      <c r="O1324" s="9"/>
      <c r="S1324" s="7"/>
      <c r="T1324" s="9"/>
      <c r="V1324" s="11"/>
    </row>
    <row r="1325" spans="5:22" x14ac:dyDescent="0.25">
      <c r="E1325" s="7"/>
      <c r="G1325" s="7"/>
      <c r="H1325" s="9"/>
      <c r="I1325" s="9"/>
      <c r="J1325" s="9"/>
      <c r="K1325" s="9"/>
      <c r="L1325" s="9"/>
      <c r="M1325" s="9"/>
      <c r="O1325" s="9"/>
      <c r="S1325" s="7"/>
      <c r="T1325" s="9"/>
      <c r="V1325" s="11"/>
    </row>
    <row r="1326" spans="5:22" x14ac:dyDescent="0.25">
      <c r="E1326" s="7"/>
      <c r="G1326" s="7"/>
      <c r="H1326" s="9"/>
      <c r="I1326" s="9"/>
      <c r="J1326" s="9"/>
      <c r="K1326" s="9"/>
      <c r="L1326" s="9"/>
      <c r="M1326" s="9"/>
      <c r="O1326" s="9"/>
      <c r="S1326" s="7"/>
      <c r="T1326" s="9"/>
      <c r="V1326" s="11"/>
    </row>
    <row r="1327" spans="5:22" x14ac:dyDescent="0.25">
      <c r="E1327" s="7"/>
      <c r="G1327" s="7"/>
      <c r="H1327" s="9"/>
      <c r="I1327" s="9"/>
      <c r="J1327" s="9"/>
      <c r="K1327" s="9"/>
      <c r="L1327" s="9"/>
      <c r="M1327" s="9"/>
      <c r="O1327" s="9"/>
      <c r="S1327" s="7"/>
      <c r="T1327" s="9"/>
      <c r="V1327" s="11"/>
    </row>
    <row r="1328" spans="5:22" x14ac:dyDescent="0.25">
      <c r="E1328" s="7"/>
      <c r="G1328" s="7"/>
      <c r="H1328" s="9"/>
      <c r="I1328" s="9"/>
      <c r="J1328" s="9"/>
      <c r="K1328" s="9"/>
      <c r="L1328" s="9"/>
      <c r="M1328" s="9"/>
      <c r="O1328" s="9"/>
      <c r="S1328" s="7"/>
      <c r="T1328" s="9"/>
      <c r="V1328" s="11"/>
    </row>
    <row r="1329" spans="5:22" x14ac:dyDescent="0.25">
      <c r="E1329" s="7"/>
      <c r="G1329" s="7"/>
      <c r="H1329" s="9"/>
      <c r="I1329" s="9"/>
      <c r="J1329" s="9"/>
      <c r="K1329" s="9"/>
      <c r="L1329" s="9"/>
      <c r="M1329" s="9"/>
      <c r="O1329" s="9"/>
      <c r="S1329" s="7"/>
      <c r="T1329" s="9"/>
      <c r="V1329" s="11"/>
    </row>
    <row r="1330" spans="5:22" x14ac:dyDescent="0.25">
      <c r="E1330" s="7"/>
      <c r="G1330" s="7"/>
      <c r="H1330" s="9"/>
      <c r="I1330" s="9"/>
      <c r="J1330" s="9"/>
      <c r="K1330" s="9"/>
      <c r="L1330" s="9"/>
      <c r="M1330" s="9"/>
      <c r="O1330" s="9"/>
      <c r="S1330" s="7"/>
      <c r="T1330" s="9"/>
      <c r="V1330" s="11"/>
    </row>
    <row r="1331" spans="5:22" x14ac:dyDescent="0.25">
      <c r="E1331" s="7"/>
      <c r="G1331" s="7"/>
      <c r="H1331" s="9"/>
      <c r="I1331" s="9"/>
      <c r="J1331" s="9"/>
      <c r="K1331" s="9"/>
      <c r="L1331" s="9"/>
      <c r="M1331" s="9"/>
      <c r="O1331" s="9"/>
      <c r="S1331" s="7"/>
      <c r="T1331" s="9"/>
      <c r="V1331" s="11"/>
    </row>
    <row r="1332" spans="5:22" x14ac:dyDescent="0.25">
      <c r="E1332" s="7"/>
      <c r="G1332" s="7"/>
      <c r="H1332" s="9"/>
      <c r="I1332" s="9"/>
      <c r="J1332" s="9"/>
      <c r="K1332" s="9"/>
      <c r="L1332" s="9"/>
      <c r="M1332" s="9"/>
      <c r="O1332" s="9"/>
      <c r="S1332" s="7"/>
      <c r="T1332" s="9"/>
      <c r="V1332" s="11"/>
    </row>
    <row r="1333" spans="5:22" x14ac:dyDescent="0.25">
      <c r="E1333" s="7"/>
      <c r="G1333" s="7"/>
      <c r="H1333" s="9"/>
      <c r="I1333" s="9"/>
      <c r="J1333" s="9"/>
      <c r="K1333" s="9"/>
      <c r="L1333" s="9"/>
      <c r="M1333" s="9"/>
      <c r="O1333" s="9"/>
      <c r="S1333" s="7"/>
      <c r="T1333" s="9"/>
      <c r="V1333" s="11"/>
    </row>
    <row r="1334" spans="5:22" x14ac:dyDescent="0.25">
      <c r="E1334" s="7"/>
      <c r="G1334" s="7"/>
      <c r="H1334" s="9"/>
      <c r="I1334" s="9"/>
      <c r="J1334" s="9"/>
      <c r="K1334" s="9"/>
      <c r="L1334" s="9"/>
      <c r="M1334" s="9"/>
      <c r="O1334" s="9"/>
      <c r="S1334" s="7"/>
      <c r="T1334" s="9"/>
      <c r="V1334" s="11"/>
    </row>
    <row r="1335" spans="5:22" x14ac:dyDescent="0.25">
      <c r="E1335" s="7"/>
      <c r="G1335" s="7"/>
      <c r="H1335" s="9"/>
      <c r="I1335" s="9"/>
      <c r="J1335" s="9"/>
      <c r="K1335" s="9"/>
      <c r="L1335" s="9"/>
      <c r="M1335" s="9"/>
      <c r="O1335" s="9"/>
      <c r="S1335" s="7"/>
      <c r="T1335" s="9"/>
      <c r="V1335" s="11"/>
    </row>
    <row r="1336" spans="5:22" x14ac:dyDescent="0.25">
      <c r="E1336" s="7"/>
      <c r="G1336" s="7"/>
      <c r="H1336" s="9"/>
      <c r="I1336" s="9"/>
      <c r="J1336" s="9"/>
      <c r="K1336" s="9"/>
      <c r="L1336" s="9"/>
      <c r="M1336" s="9"/>
      <c r="O1336" s="9"/>
      <c r="S1336" s="7"/>
      <c r="T1336" s="9"/>
      <c r="V1336" s="11"/>
    </row>
    <row r="1337" spans="5:22" x14ac:dyDescent="0.25">
      <c r="E1337" s="7"/>
      <c r="G1337" s="7"/>
      <c r="H1337" s="9"/>
      <c r="I1337" s="9"/>
      <c r="J1337" s="9"/>
      <c r="K1337" s="9"/>
      <c r="L1337" s="9"/>
      <c r="M1337" s="9"/>
      <c r="O1337" s="9"/>
      <c r="S1337" s="7"/>
      <c r="T1337" s="9"/>
      <c r="V1337" s="11"/>
    </row>
    <row r="1338" spans="5:22" x14ac:dyDescent="0.25">
      <c r="E1338" s="7"/>
      <c r="G1338" s="7"/>
      <c r="H1338" s="9"/>
      <c r="I1338" s="9"/>
      <c r="J1338" s="9"/>
      <c r="K1338" s="9"/>
      <c r="L1338" s="9"/>
      <c r="M1338" s="9"/>
      <c r="O1338" s="9"/>
      <c r="S1338" s="7"/>
      <c r="T1338" s="9"/>
      <c r="V1338" s="11"/>
    </row>
    <row r="1339" spans="5:22" x14ac:dyDescent="0.25">
      <c r="E1339" s="7"/>
      <c r="G1339" s="7"/>
      <c r="H1339" s="9"/>
      <c r="I1339" s="9"/>
      <c r="J1339" s="9"/>
      <c r="K1339" s="9"/>
      <c r="L1339" s="9"/>
      <c r="M1339" s="9"/>
      <c r="O1339" s="9"/>
      <c r="S1339" s="7"/>
      <c r="T1339" s="9"/>
      <c r="V1339" s="11"/>
    </row>
    <row r="1340" spans="5:22" x14ac:dyDescent="0.25">
      <c r="E1340" s="7"/>
      <c r="G1340" s="7"/>
      <c r="H1340" s="9"/>
      <c r="I1340" s="9"/>
      <c r="J1340" s="9"/>
      <c r="K1340" s="9"/>
      <c r="L1340" s="9"/>
      <c r="M1340" s="9"/>
      <c r="O1340" s="9"/>
      <c r="S1340" s="7"/>
      <c r="T1340" s="9"/>
      <c r="V1340" s="11"/>
    </row>
    <row r="1341" spans="5:22" x14ac:dyDescent="0.25">
      <c r="E1341" s="7"/>
      <c r="G1341" s="7"/>
      <c r="H1341" s="9"/>
      <c r="I1341" s="9"/>
      <c r="J1341" s="9"/>
      <c r="K1341" s="9"/>
      <c r="L1341" s="9"/>
      <c r="M1341" s="9"/>
      <c r="O1341" s="9"/>
      <c r="S1341" s="7"/>
      <c r="T1341" s="9"/>
      <c r="V1341" s="11"/>
    </row>
    <row r="1342" spans="5:22" x14ac:dyDescent="0.25">
      <c r="E1342" s="7"/>
      <c r="G1342" s="7"/>
      <c r="H1342" s="9"/>
      <c r="I1342" s="9"/>
      <c r="J1342" s="9"/>
      <c r="K1342" s="9"/>
      <c r="L1342" s="9"/>
      <c r="M1342" s="9"/>
      <c r="O1342" s="9"/>
      <c r="S1342" s="7"/>
      <c r="T1342" s="9"/>
      <c r="V1342" s="11"/>
    </row>
    <row r="1343" spans="5:22" x14ac:dyDescent="0.25">
      <c r="E1343" s="7"/>
      <c r="G1343" s="7"/>
      <c r="H1343" s="9"/>
      <c r="I1343" s="9"/>
      <c r="J1343" s="9"/>
      <c r="K1343" s="9"/>
      <c r="L1343" s="9"/>
      <c r="M1343" s="9"/>
      <c r="O1343" s="9"/>
      <c r="S1343" s="7"/>
      <c r="T1343" s="9"/>
      <c r="V1343" s="11"/>
    </row>
    <row r="1344" spans="5:22" x14ac:dyDescent="0.25">
      <c r="E1344" s="7"/>
      <c r="G1344" s="7"/>
      <c r="H1344" s="9"/>
      <c r="I1344" s="9"/>
      <c r="J1344" s="9"/>
      <c r="K1344" s="9"/>
      <c r="L1344" s="9"/>
      <c r="M1344" s="9"/>
      <c r="O1344" s="9"/>
      <c r="S1344" s="7"/>
      <c r="T1344" s="9"/>
      <c r="V1344" s="11"/>
    </row>
    <row r="1345" spans="5:22" x14ac:dyDescent="0.25">
      <c r="E1345" s="7"/>
      <c r="G1345" s="7"/>
      <c r="H1345" s="9"/>
      <c r="I1345" s="9"/>
      <c r="J1345" s="9"/>
      <c r="K1345" s="9"/>
      <c r="L1345" s="9"/>
      <c r="M1345" s="9"/>
      <c r="O1345" s="9"/>
      <c r="S1345" s="7"/>
      <c r="T1345" s="9"/>
      <c r="V1345" s="11"/>
    </row>
    <row r="1346" spans="5:22" x14ac:dyDescent="0.25">
      <c r="E1346" s="7"/>
      <c r="G1346" s="7"/>
      <c r="H1346" s="9"/>
      <c r="I1346" s="9"/>
      <c r="J1346" s="9"/>
      <c r="K1346" s="9"/>
      <c r="L1346" s="9"/>
      <c r="M1346" s="9"/>
      <c r="O1346" s="9"/>
      <c r="S1346" s="7"/>
      <c r="T1346" s="9"/>
      <c r="V1346" s="11"/>
    </row>
    <row r="1347" spans="5:22" x14ac:dyDescent="0.25">
      <c r="E1347" s="7"/>
      <c r="G1347" s="7"/>
      <c r="H1347" s="9"/>
      <c r="I1347" s="9"/>
      <c r="J1347" s="9"/>
      <c r="K1347" s="9"/>
      <c r="L1347" s="9"/>
      <c r="M1347" s="9"/>
      <c r="O1347" s="9"/>
      <c r="S1347" s="7"/>
      <c r="T1347" s="9"/>
      <c r="V1347" s="11"/>
    </row>
    <row r="1348" spans="5:22" x14ac:dyDescent="0.25">
      <c r="E1348" s="7"/>
      <c r="G1348" s="7"/>
      <c r="H1348" s="9"/>
      <c r="I1348" s="9"/>
      <c r="J1348" s="9"/>
      <c r="K1348" s="9"/>
      <c r="L1348" s="9"/>
      <c r="M1348" s="9"/>
      <c r="O1348" s="9"/>
      <c r="S1348" s="7"/>
      <c r="T1348" s="9"/>
      <c r="V1348" s="11"/>
    </row>
    <row r="1349" spans="5:22" x14ac:dyDescent="0.25">
      <c r="E1349" s="7"/>
      <c r="G1349" s="7"/>
      <c r="H1349" s="9"/>
      <c r="I1349" s="9"/>
      <c r="J1349" s="9"/>
      <c r="K1349" s="9"/>
      <c r="L1349" s="9"/>
      <c r="M1349" s="9"/>
      <c r="O1349" s="9"/>
      <c r="S1349" s="7"/>
      <c r="T1349" s="9"/>
      <c r="V1349" s="11"/>
    </row>
    <row r="1350" spans="5:22" x14ac:dyDescent="0.25">
      <c r="E1350" s="7"/>
      <c r="G1350" s="7"/>
      <c r="H1350" s="9"/>
      <c r="I1350" s="9"/>
      <c r="J1350" s="9"/>
      <c r="K1350" s="9"/>
      <c r="L1350" s="9"/>
      <c r="M1350" s="9"/>
      <c r="O1350" s="9"/>
      <c r="S1350" s="7"/>
      <c r="T1350" s="9"/>
      <c r="V1350" s="11"/>
    </row>
    <row r="1351" spans="5:22" x14ac:dyDescent="0.25">
      <c r="E1351" s="7"/>
      <c r="G1351" s="7"/>
      <c r="H1351" s="9"/>
      <c r="I1351" s="9"/>
      <c r="J1351" s="9"/>
      <c r="K1351" s="9"/>
      <c r="L1351" s="9"/>
      <c r="M1351" s="9"/>
      <c r="O1351" s="9"/>
      <c r="S1351" s="7"/>
      <c r="T1351" s="9"/>
      <c r="V1351" s="11"/>
    </row>
    <row r="1352" spans="5:22" x14ac:dyDescent="0.25">
      <c r="E1352" s="7"/>
      <c r="G1352" s="7"/>
      <c r="H1352" s="9"/>
      <c r="I1352" s="9"/>
      <c r="J1352" s="9"/>
      <c r="K1352" s="9"/>
      <c r="L1352" s="9"/>
      <c r="M1352" s="9"/>
      <c r="O1352" s="9"/>
      <c r="S1352" s="7"/>
      <c r="T1352" s="9"/>
      <c r="V1352" s="11"/>
    </row>
    <row r="1353" spans="5:22" x14ac:dyDescent="0.25">
      <c r="E1353" s="7"/>
      <c r="G1353" s="7"/>
      <c r="H1353" s="9"/>
      <c r="I1353" s="9"/>
      <c r="J1353" s="9"/>
      <c r="K1353" s="9"/>
      <c r="L1353" s="9"/>
      <c r="M1353" s="9"/>
      <c r="O1353" s="9"/>
      <c r="S1353" s="7"/>
      <c r="T1353" s="9"/>
      <c r="V1353" s="11"/>
    </row>
    <row r="1354" spans="5:22" x14ac:dyDescent="0.25">
      <c r="E1354" s="7"/>
      <c r="G1354" s="7"/>
      <c r="H1354" s="9"/>
      <c r="I1354" s="9"/>
      <c r="J1354" s="9"/>
      <c r="K1354" s="9"/>
      <c r="L1354" s="9"/>
      <c r="M1354" s="9"/>
      <c r="O1354" s="9"/>
      <c r="S1354" s="7"/>
      <c r="T1354" s="9"/>
      <c r="V1354" s="11"/>
    </row>
    <row r="1355" spans="5:22" x14ac:dyDescent="0.25">
      <c r="E1355" s="7"/>
      <c r="G1355" s="7"/>
      <c r="H1355" s="9"/>
      <c r="I1355" s="9"/>
      <c r="J1355" s="9"/>
      <c r="K1355" s="9"/>
      <c r="L1355" s="9"/>
      <c r="M1355" s="9"/>
      <c r="O1355" s="9"/>
      <c r="S1355" s="7"/>
      <c r="T1355" s="9"/>
      <c r="V1355" s="11"/>
    </row>
    <row r="1356" spans="5:22" x14ac:dyDescent="0.25">
      <c r="E1356" s="7"/>
      <c r="G1356" s="7"/>
      <c r="H1356" s="9"/>
      <c r="I1356" s="9"/>
      <c r="J1356" s="9"/>
      <c r="K1356" s="9"/>
      <c r="L1356" s="9"/>
      <c r="M1356" s="9"/>
      <c r="O1356" s="9"/>
      <c r="S1356" s="7"/>
      <c r="T1356" s="9"/>
      <c r="V1356" s="11"/>
    </row>
    <row r="1357" spans="5:22" x14ac:dyDescent="0.25">
      <c r="E1357" s="7"/>
      <c r="G1357" s="7"/>
      <c r="H1357" s="9"/>
      <c r="I1357" s="9"/>
      <c r="J1357" s="9"/>
      <c r="K1357" s="9"/>
      <c r="L1357" s="9"/>
      <c r="M1357" s="9"/>
      <c r="O1357" s="9"/>
      <c r="S1357" s="7"/>
      <c r="T1357" s="9"/>
      <c r="V1357" s="11"/>
    </row>
    <row r="1358" spans="5:22" x14ac:dyDescent="0.25">
      <c r="E1358" s="7"/>
      <c r="G1358" s="7"/>
      <c r="H1358" s="9"/>
      <c r="I1358" s="9"/>
      <c r="J1358" s="9"/>
      <c r="K1358" s="9"/>
      <c r="L1358" s="9"/>
      <c r="M1358" s="9"/>
      <c r="O1358" s="9"/>
      <c r="S1358" s="7"/>
      <c r="T1358" s="9"/>
      <c r="V1358" s="11"/>
    </row>
    <row r="1359" spans="5:22" x14ac:dyDescent="0.25">
      <c r="E1359" s="7"/>
      <c r="G1359" s="7"/>
      <c r="H1359" s="9"/>
      <c r="I1359" s="9"/>
      <c r="J1359" s="9"/>
      <c r="K1359" s="9"/>
      <c r="L1359" s="9"/>
      <c r="M1359" s="9"/>
      <c r="O1359" s="9"/>
      <c r="S1359" s="7"/>
      <c r="T1359" s="9"/>
      <c r="V1359" s="11"/>
    </row>
    <row r="1360" spans="5:22" x14ac:dyDescent="0.25">
      <c r="E1360" s="7"/>
      <c r="G1360" s="7"/>
      <c r="H1360" s="9"/>
      <c r="I1360" s="9"/>
      <c r="J1360" s="9"/>
      <c r="K1360" s="9"/>
      <c r="L1360" s="9"/>
      <c r="M1360" s="9"/>
      <c r="O1360" s="9"/>
      <c r="S1360" s="7"/>
      <c r="T1360" s="9"/>
      <c r="V1360" s="11"/>
    </row>
    <row r="1361" spans="5:22" x14ac:dyDescent="0.25">
      <c r="E1361" s="7"/>
      <c r="G1361" s="7"/>
      <c r="H1361" s="9"/>
      <c r="I1361" s="9"/>
      <c r="J1361" s="9"/>
      <c r="K1361" s="9"/>
      <c r="L1361" s="9"/>
      <c r="M1361" s="9"/>
      <c r="O1361" s="9"/>
      <c r="S1361" s="7"/>
      <c r="T1361" s="9"/>
      <c r="V1361" s="11"/>
    </row>
    <row r="1362" spans="5:22" x14ac:dyDescent="0.25">
      <c r="E1362" s="7"/>
      <c r="G1362" s="7"/>
      <c r="H1362" s="9"/>
      <c r="I1362" s="9"/>
      <c r="J1362" s="9"/>
      <c r="K1362" s="9"/>
      <c r="L1362" s="9"/>
      <c r="M1362" s="9"/>
      <c r="O1362" s="9"/>
      <c r="S1362" s="7"/>
      <c r="T1362" s="9"/>
      <c r="V1362" s="11"/>
    </row>
    <row r="1363" spans="5:22" x14ac:dyDescent="0.25">
      <c r="E1363" s="7"/>
      <c r="G1363" s="7"/>
      <c r="H1363" s="9"/>
      <c r="I1363" s="9"/>
      <c r="J1363" s="9"/>
      <c r="K1363" s="9"/>
      <c r="L1363" s="9"/>
      <c r="M1363" s="9"/>
      <c r="O1363" s="9"/>
      <c r="S1363" s="7"/>
      <c r="T1363" s="9"/>
      <c r="V1363" s="11"/>
    </row>
    <row r="1364" spans="5:22" x14ac:dyDescent="0.25">
      <c r="E1364" s="7"/>
      <c r="G1364" s="7"/>
      <c r="H1364" s="9"/>
      <c r="I1364" s="9"/>
      <c r="J1364" s="9"/>
      <c r="K1364" s="9"/>
      <c r="L1364" s="9"/>
      <c r="M1364" s="9"/>
      <c r="O1364" s="9"/>
      <c r="S1364" s="7"/>
      <c r="T1364" s="9"/>
      <c r="V1364" s="11"/>
    </row>
    <row r="1365" spans="5:22" x14ac:dyDescent="0.25">
      <c r="E1365" s="7"/>
      <c r="G1365" s="7"/>
      <c r="H1365" s="9"/>
      <c r="I1365" s="9"/>
      <c r="J1365" s="9"/>
      <c r="K1365" s="9"/>
      <c r="L1365" s="9"/>
      <c r="M1365" s="9"/>
      <c r="O1365" s="9"/>
      <c r="S1365" s="7"/>
      <c r="T1365" s="9"/>
      <c r="V1365" s="11"/>
    </row>
    <row r="1366" spans="5:22" x14ac:dyDescent="0.25">
      <c r="E1366" s="7"/>
      <c r="G1366" s="7"/>
      <c r="H1366" s="9"/>
      <c r="I1366" s="9"/>
      <c r="J1366" s="9"/>
      <c r="K1366" s="9"/>
      <c r="L1366" s="9"/>
      <c r="M1366" s="9"/>
      <c r="O1366" s="9"/>
      <c r="S1366" s="7"/>
      <c r="T1366" s="9"/>
      <c r="V1366" s="11"/>
    </row>
    <row r="1367" spans="5:22" x14ac:dyDescent="0.25">
      <c r="E1367" s="7"/>
      <c r="G1367" s="7"/>
      <c r="H1367" s="9"/>
      <c r="I1367" s="9"/>
      <c r="J1367" s="9"/>
      <c r="K1367" s="9"/>
      <c r="L1367" s="9"/>
      <c r="M1367" s="9"/>
      <c r="O1367" s="9"/>
      <c r="S1367" s="7"/>
      <c r="T1367" s="9"/>
      <c r="V1367" s="11"/>
    </row>
    <row r="1368" spans="5:22" x14ac:dyDescent="0.25">
      <c r="E1368" s="7"/>
      <c r="G1368" s="7"/>
      <c r="H1368" s="9"/>
      <c r="I1368" s="9"/>
      <c r="J1368" s="9"/>
      <c r="K1368" s="9"/>
      <c r="L1368" s="9"/>
      <c r="M1368" s="9"/>
      <c r="O1368" s="9"/>
      <c r="S1368" s="7"/>
      <c r="T1368" s="9"/>
      <c r="V1368" s="11"/>
    </row>
    <row r="1369" spans="5:22" x14ac:dyDescent="0.25">
      <c r="E1369" s="7"/>
      <c r="G1369" s="7"/>
      <c r="H1369" s="9"/>
      <c r="I1369" s="9"/>
      <c r="J1369" s="9"/>
      <c r="K1369" s="9"/>
      <c r="L1369" s="9"/>
      <c r="M1369" s="9"/>
      <c r="O1369" s="9"/>
      <c r="S1369" s="7"/>
      <c r="T1369" s="9"/>
      <c r="V1369" s="11"/>
    </row>
    <row r="1370" spans="5:22" x14ac:dyDescent="0.25">
      <c r="E1370" s="7"/>
      <c r="G1370" s="7"/>
      <c r="H1370" s="9"/>
      <c r="I1370" s="9"/>
      <c r="J1370" s="9"/>
      <c r="K1370" s="9"/>
      <c r="L1370" s="9"/>
      <c r="M1370" s="9"/>
      <c r="O1370" s="9"/>
      <c r="S1370" s="7"/>
      <c r="T1370" s="9"/>
      <c r="V1370" s="11"/>
    </row>
    <row r="1371" spans="5:22" x14ac:dyDescent="0.25">
      <c r="E1371" s="7"/>
      <c r="G1371" s="7"/>
      <c r="H1371" s="9"/>
      <c r="I1371" s="9"/>
      <c r="J1371" s="9"/>
      <c r="K1371" s="9"/>
      <c r="L1371" s="9"/>
      <c r="M1371" s="9"/>
      <c r="O1371" s="9"/>
      <c r="S1371" s="7"/>
      <c r="T1371" s="9"/>
      <c r="V1371" s="11"/>
    </row>
    <row r="1372" spans="5:22" x14ac:dyDescent="0.25">
      <c r="E1372" s="7"/>
      <c r="G1372" s="7"/>
      <c r="H1372" s="9"/>
      <c r="I1372" s="9"/>
      <c r="J1372" s="9"/>
      <c r="K1372" s="9"/>
      <c r="L1372" s="9"/>
      <c r="M1372" s="9"/>
      <c r="O1372" s="9"/>
      <c r="S1372" s="7"/>
      <c r="T1372" s="9"/>
      <c r="V1372" s="11"/>
    </row>
    <row r="1373" spans="5:22" x14ac:dyDescent="0.25">
      <c r="E1373" s="7"/>
      <c r="G1373" s="7"/>
      <c r="H1373" s="9"/>
      <c r="I1373" s="9"/>
      <c r="J1373" s="9"/>
      <c r="K1373" s="9"/>
      <c r="L1373" s="9"/>
      <c r="M1373" s="9"/>
      <c r="O1373" s="9"/>
      <c r="S1373" s="7"/>
      <c r="T1373" s="9"/>
      <c r="V1373" s="11"/>
    </row>
    <row r="1374" spans="5:22" x14ac:dyDescent="0.25">
      <c r="E1374" s="7"/>
      <c r="G1374" s="7"/>
      <c r="H1374" s="9"/>
      <c r="I1374" s="9"/>
      <c r="J1374" s="9"/>
      <c r="K1374" s="9"/>
      <c r="L1374" s="9"/>
      <c r="M1374" s="9"/>
      <c r="O1374" s="9"/>
      <c r="S1374" s="7"/>
      <c r="T1374" s="9"/>
      <c r="V1374" s="11"/>
    </row>
    <row r="1375" spans="5:22" x14ac:dyDescent="0.25">
      <c r="E1375" s="7"/>
      <c r="G1375" s="7"/>
      <c r="H1375" s="9"/>
      <c r="I1375" s="9"/>
      <c r="J1375" s="9"/>
      <c r="K1375" s="9"/>
      <c r="L1375" s="9"/>
      <c r="M1375" s="9"/>
      <c r="O1375" s="9"/>
      <c r="S1375" s="7"/>
      <c r="T1375" s="9"/>
      <c r="V1375" s="11"/>
    </row>
    <row r="1376" spans="5:22" x14ac:dyDescent="0.25">
      <c r="E1376" s="7"/>
      <c r="G1376" s="7"/>
      <c r="H1376" s="9"/>
      <c r="I1376" s="9"/>
      <c r="J1376" s="9"/>
      <c r="K1376" s="9"/>
      <c r="L1376" s="9"/>
      <c r="M1376" s="9"/>
      <c r="O1376" s="9"/>
      <c r="S1376" s="7"/>
      <c r="T1376" s="9"/>
      <c r="V1376" s="11"/>
    </row>
    <row r="1377" spans="5:22" x14ac:dyDescent="0.25">
      <c r="E1377" s="7"/>
      <c r="G1377" s="7"/>
      <c r="H1377" s="9"/>
      <c r="I1377" s="9"/>
      <c r="J1377" s="9"/>
      <c r="K1377" s="9"/>
      <c r="L1377" s="9"/>
      <c r="M1377" s="9"/>
      <c r="O1377" s="9"/>
      <c r="S1377" s="7"/>
      <c r="T1377" s="9"/>
      <c r="V1377" s="11"/>
    </row>
    <row r="1378" spans="5:22" x14ac:dyDescent="0.25">
      <c r="E1378" s="7"/>
      <c r="G1378" s="7"/>
      <c r="H1378" s="9"/>
      <c r="I1378" s="9"/>
      <c r="J1378" s="9"/>
      <c r="K1378" s="9"/>
      <c r="L1378" s="9"/>
      <c r="M1378" s="9"/>
      <c r="O1378" s="9"/>
      <c r="S1378" s="7"/>
      <c r="T1378" s="9"/>
      <c r="V1378" s="11"/>
    </row>
    <row r="1379" spans="5:22" x14ac:dyDescent="0.25">
      <c r="E1379" s="7"/>
      <c r="G1379" s="7"/>
      <c r="H1379" s="9"/>
      <c r="I1379" s="9"/>
      <c r="J1379" s="9"/>
      <c r="K1379" s="9"/>
      <c r="L1379" s="9"/>
      <c r="M1379" s="9"/>
      <c r="O1379" s="9"/>
      <c r="S1379" s="7"/>
      <c r="T1379" s="9"/>
      <c r="V1379" s="11"/>
    </row>
    <row r="1380" spans="5:22" x14ac:dyDescent="0.25">
      <c r="E1380" s="7"/>
      <c r="G1380" s="7"/>
      <c r="H1380" s="9"/>
      <c r="I1380" s="9"/>
      <c r="J1380" s="9"/>
      <c r="K1380" s="9"/>
      <c r="L1380" s="9"/>
      <c r="M1380" s="9"/>
      <c r="O1380" s="9"/>
      <c r="S1380" s="7"/>
      <c r="T1380" s="9"/>
      <c r="V1380" s="11"/>
    </row>
    <row r="1381" spans="5:22" x14ac:dyDescent="0.25">
      <c r="E1381" s="7"/>
      <c r="G1381" s="7"/>
      <c r="H1381" s="9"/>
      <c r="I1381" s="9"/>
      <c r="J1381" s="9"/>
      <c r="K1381" s="9"/>
      <c r="L1381" s="9"/>
      <c r="M1381" s="9"/>
      <c r="O1381" s="9"/>
      <c r="S1381" s="7"/>
      <c r="T1381" s="9"/>
      <c r="V1381" s="11"/>
    </row>
    <row r="1382" spans="5:22" x14ac:dyDescent="0.25">
      <c r="E1382" s="7"/>
      <c r="G1382" s="7"/>
      <c r="H1382" s="9"/>
      <c r="I1382" s="9"/>
      <c r="J1382" s="9"/>
      <c r="K1382" s="9"/>
      <c r="L1382" s="9"/>
      <c r="M1382" s="9"/>
      <c r="O1382" s="9"/>
      <c r="S1382" s="7"/>
      <c r="T1382" s="9"/>
      <c r="V1382" s="11"/>
    </row>
    <row r="1383" spans="5:22" x14ac:dyDescent="0.25">
      <c r="E1383" s="7"/>
      <c r="G1383" s="7"/>
      <c r="H1383" s="9"/>
      <c r="I1383" s="9"/>
      <c r="J1383" s="9"/>
      <c r="K1383" s="9"/>
      <c r="L1383" s="9"/>
      <c r="M1383" s="9"/>
      <c r="O1383" s="9"/>
      <c r="S1383" s="7"/>
      <c r="T1383" s="9"/>
      <c r="V1383" s="11"/>
    </row>
    <row r="1384" spans="5:22" x14ac:dyDescent="0.25">
      <c r="E1384" s="7"/>
      <c r="G1384" s="7"/>
      <c r="H1384" s="9"/>
      <c r="I1384" s="9"/>
      <c r="J1384" s="9"/>
      <c r="K1384" s="9"/>
      <c r="L1384" s="9"/>
      <c r="M1384" s="9"/>
      <c r="O1384" s="9"/>
      <c r="S1384" s="7"/>
      <c r="T1384" s="9"/>
      <c r="V1384" s="11"/>
    </row>
    <row r="1385" spans="5:22" x14ac:dyDescent="0.25">
      <c r="E1385" s="7"/>
      <c r="G1385" s="7"/>
      <c r="H1385" s="9"/>
      <c r="I1385" s="9"/>
      <c r="J1385" s="9"/>
      <c r="K1385" s="9"/>
      <c r="L1385" s="9"/>
      <c r="M1385" s="9"/>
      <c r="O1385" s="9"/>
      <c r="S1385" s="7"/>
      <c r="T1385" s="9"/>
      <c r="V1385" s="11"/>
    </row>
    <row r="1386" spans="5:22" x14ac:dyDescent="0.25">
      <c r="E1386" s="7"/>
      <c r="G1386" s="7"/>
      <c r="H1386" s="9"/>
      <c r="I1386" s="9"/>
      <c r="J1386" s="9"/>
      <c r="K1386" s="9"/>
      <c r="L1386" s="9"/>
      <c r="M1386" s="9"/>
      <c r="O1386" s="9"/>
      <c r="S1386" s="7"/>
      <c r="T1386" s="9"/>
      <c r="V1386" s="11"/>
    </row>
    <row r="1387" spans="5:22" x14ac:dyDescent="0.25">
      <c r="E1387" s="7"/>
      <c r="G1387" s="7"/>
      <c r="H1387" s="9"/>
      <c r="I1387" s="9"/>
      <c r="J1387" s="9"/>
      <c r="K1387" s="9"/>
      <c r="L1387" s="9"/>
      <c r="M1387" s="9"/>
      <c r="O1387" s="9"/>
      <c r="S1387" s="7"/>
      <c r="T1387" s="9"/>
      <c r="V1387" s="11"/>
    </row>
    <row r="1388" spans="5:22" x14ac:dyDescent="0.25">
      <c r="E1388" s="7"/>
      <c r="G1388" s="7"/>
      <c r="H1388" s="9"/>
      <c r="I1388" s="9"/>
      <c r="J1388" s="9"/>
      <c r="K1388" s="9"/>
      <c r="L1388" s="9"/>
      <c r="M1388" s="9"/>
      <c r="O1388" s="9"/>
      <c r="S1388" s="7"/>
      <c r="T1388" s="9"/>
      <c r="V1388" s="11"/>
    </row>
    <row r="1389" spans="5:22" x14ac:dyDescent="0.25">
      <c r="E1389" s="7"/>
      <c r="G1389" s="7"/>
      <c r="H1389" s="9"/>
      <c r="I1389" s="9"/>
      <c r="J1389" s="9"/>
      <c r="K1389" s="9"/>
      <c r="L1389" s="9"/>
      <c r="M1389" s="9"/>
      <c r="O1389" s="9"/>
      <c r="S1389" s="7"/>
      <c r="T1389" s="9"/>
      <c r="V1389" s="11"/>
    </row>
    <row r="1390" spans="5:22" x14ac:dyDescent="0.25">
      <c r="E1390" s="7"/>
      <c r="G1390" s="7"/>
      <c r="H1390" s="9"/>
      <c r="I1390" s="9"/>
      <c r="J1390" s="9"/>
      <c r="K1390" s="9"/>
      <c r="L1390" s="9"/>
      <c r="M1390" s="9"/>
      <c r="O1390" s="9"/>
      <c r="S1390" s="7"/>
      <c r="T1390" s="9"/>
      <c r="V1390" s="11"/>
    </row>
    <row r="1391" spans="5:22" x14ac:dyDescent="0.25">
      <c r="E1391" s="7"/>
      <c r="G1391" s="7"/>
      <c r="H1391" s="9"/>
      <c r="I1391" s="9"/>
      <c r="J1391" s="9"/>
      <c r="K1391" s="9"/>
      <c r="L1391" s="9"/>
      <c r="M1391" s="9"/>
      <c r="O1391" s="9"/>
      <c r="S1391" s="7"/>
      <c r="T1391" s="9"/>
      <c r="V1391" s="11"/>
    </row>
    <row r="1392" spans="5:22" x14ac:dyDescent="0.25">
      <c r="E1392" s="7"/>
      <c r="G1392" s="7"/>
      <c r="H1392" s="9"/>
      <c r="I1392" s="9"/>
      <c r="J1392" s="9"/>
      <c r="K1392" s="9"/>
      <c r="L1392" s="9"/>
      <c r="M1392" s="9"/>
      <c r="O1392" s="9"/>
      <c r="S1392" s="7"/>
      <c r="T1392" s="9"/>
      <c r="V1392" s="11"/>
    </row>
    <row r="1393" spans="5:22" x14ac:dyDescent="0.25">
      <c r="E1393" s="7"/>
      <c r="G1393" s="7"/>
      <c r="H1393" s="9"/>
      <c r="I1393" s="9"/>
      <c r="J1393" s="9"/>
      <c r="K1393" s="9"/>
      <c r="L1393" s="9"/>
      <c r="M1393" s="9"/>
      <c r="O1393" s="9"/>
      <c r="S1393" s="7"/>
      <c r="T1393" s="9"/>
      <c r="V1393" s="11"/>
    </row>
    <row r="1394" spans="5:22" x14ac:dyDescent="0.25">
      <c r="E1394" s="7"/>
      <c r="G1394" s="7"/>
      <c r="H1394" s="9"/>
      <c r="I1394" s="9"/>
      <c r="J1394" s="9"/>
      <c r="K1394" s="9"/>
      <c r="L1394" s="9"/>
      <c r="M1394" s="9"/>
      <c r="O1394" s="9"/>
      <c r="S1394" s="7"/>
      <c r="T1394" s="9"/>
      <c r="V1394" s="11"/>
    </row>
    <row r="1395" spans="5:22" x14ac:dyDescent="0.25">
      <c r="E1395" s="7"/>
      <c r="G1395" s="7"/>
      <c r="H1395" s="9"/>
      <c r="I1395" s="9"/>
      <c r="J1395" s="9"/>
      <c r="K1395" s="9"/>
      <c r="L1395" s="9"/>
      <c r="M1395" s="9"/>
      <c r="O1395" s="9"/>
      <c r="S1395" s="7"/>
      <c r="T1395" s="9"/>
      <c r="V1395" s="11"/>
    </row>
    <row r="1396" spans="5:22" x14ac:dyDescent="0.25">
      <c r="E1396" s="7"/>
      <c r="G1396" s="7"/>
      <c r="H1396" s="9"/>
      <c r="I1396" s="9"/>
      <c r="J1396" s="9"/>
      <c r="K1396" s="9"/>
      <c r="L1396" s="9"/>
      <c r="M1396" s="9"/>
      <c r="O1396" s="9"/>
      <c r="S1396" s="7"/>
      <c r="T1396" s="9"/>
      <c r="V1396" s="11"/>
    </row>
    <row r="1397" spans="5:22" x14ac:dyDescent="0.25">
      <c r="E1397" s="7"/>
      <c r="G1397" s="7"/>
      <c r="H1397" s="9"/>
      <c r="I1397" s="9"/>
      <c r="J1397" s="9"/>
      <c r="K1397" s="9"/>
      <c r="L1397" s="9"/>
      <c r="M1397" s="9"/>
      <c r="O1397" s="9"/>
      <c r="S1397" s="7"/>
      <c r="T1397" s="9"/>
      <c r="V1397" s="11"/>
    </row>
    <row r="1398" spans="5:22" x14ac:dyDescent="0.25">
      <c r="E1398" s="7"/>
      <c r="G1398" s="7"/>
      <c r="H1398" s="9"/>
      <c r="I1398" s="9"/>
      <c r="J1398" s="9"/>
      <c r="K1398" s="9"/>
      <c r="L1398" s="9"/>
      <c r="M1398" s="9"/>
      <c r="O1398" s="9"/>
      <c r="S1398" s="7"/>
      <c r="T1398" s="9"/>
      <c r="V1398" s="11"/>
    </row>
    <row r="1399" spans="5:22" x14ac:dyDescent="0.25">
      <c r="E1399" s="7"/>
      <c r="G1399" s="7"/>
      <c r="H1399" s="9"/>
      <c r="I1399" s="9"/>
      <c r="J1399" s="9"/>
      <c r="K1399" s="9"/>
      <c r="L1399" s="9"/>
      <c r="M1399" s="9"/>
      <c r="O1399" s="9"/>
      <c r="S1399" s="7"/>
      <c r="T1399" s="9"/>
      <c r="V1399" s="11"/>
    </row>
    <row r="1400" spans="5:22" x14ac:dyDescent="0.25">
      <c r="E1400" s="7"/>
      <c r="G1400" s="7"/>
      <c r="H1400" s="9"/>
      <c r="I1400" s="9"/>
      <c r="J1400" s="9"/>
      <c r="K1400" s="9"/>
      <c r="L1400" s="9"/>
      <c r="M1400" s="9"/>
      <c r="O1400" s="9"/>
      <c r="S1400" s="7"/>
      <c r="T1400" s="9"/>
      <c r="V1400" s="11"/>
    </row>
    <row r="1401" spans="5:22" x14ac:dyDescent="0.25">
      <c r="E1401" s="7"/>
      <c r="G1401" s="7"/>
      <c r="H1401" s="9"/>
      <c r="I1401" s="9"/>
      <c r="J1401" s="9"/>
      <c r="K1401" s="9"/>
      <c r="L1401" s="9"/>
      <c r="M1401" s="9"/>
      <c r="O1401" s="9"/>
      <c r="S1401" s="7"/>
      <c r="T1401" s="9"/>
      <c r="V1401" s="11"/>
    </row>
    <row r="1402" spans="5:22" x14ac:dyDescent="0.25">
      <c r="E1402" s="7"/>
      <c r="G1402" s="7"/>
      <c r="H1402" s="9"/>
      <c r="I1402" s="9"/>
      <c r="J1402" s="9"/>
      <c r="K1402" s="9"/>
      <c r="L1402" s="9"/>
      <c r="M1402" s="9"/>
      <c r="O1402" s="9"/>
      <c r="S1402" s="7"/>
      <c r="T1402" s="9"/>
      <c r="V1402" s="11"/>
    </row>
    <row r="1403" spans="5:22" x14ac:dyDescent="0.25">
      <c r="E1403" s="7"/>
      <c r="G1403" s="7"/>
      <c r="H1403" s="9"/>
      <c r="I1403" s="9"/>
      <c r="J1403" s="9"/>
      <c r="K1403" s="9"/>
      <c r="L1403" s="9"/>
      <c r="M1403" s="9"/>
      <c r="O1403" s="9"/>
      <c r="S1403" s="7"/>
      <c r="T1403" s="9"/>
      <c r="V1403" s="11"/>
    </row>
    <row r="1404" spans="5:22" x14ac:dyDescent="0.25">
      <c r="E1404" s="7"/>
      <c r="G1404" s="7"/>
      <c r="H1404" s="9"/>
      <c r="I1404" s="9"/>
      <c r="J1404" s="9"/>
      <c r="K1404" s="9"/>
      <c r="L1404" s="9"/>
      <c r="M1404" s="9"/>
      <c r="O1404" s="9"/>
      <c r="S1404" s="7"/>
      <c r="T1404" s="9"/>
      <c r="V1404" s="11"/>
    </row>
    <row r="1405" spans="5:22" x14ac:dyDescent="0.25">
      <c r="E1405" s="7"/>
      <c r="G1405" s="7"/>
      <c r="H1405" s="9"/>
      <c r="I1405" s="9"/>
      <c r="J1405" s="9"/>
      <c r="K1405" s="9"/>
      <c r="L1405" s="9"/>
      <c r="M1405" s="9"/>
      <c r="O1405" s="9"/>
      <c r="S1405" s="7"/>
      <c r="T1405" s="9"/>
      <c r="V1405" s="11"/>
    </row>
    <row r="1406" spans="5:22" x14ac:dyDescent="0.25">
      <c r="E1406" s="7"/>
      <c r="G1406" s="7"/>
      <c r="H1406" s="9"/>
      <c r="I1406" s="9"/>
      <c r="J1406" s="9"/>
      <c r="K1406" s="9"/>
      <c r="L1406" s="9"/>
      <c r="M1406" s="9"/>
      <c r="O1406" s="9"/>
      <c r="S1406" s="7"/>
      <c r="T1406" s="9"/>
      <c r="V1406" s="11"/>
    </row>
    <row r="1407" spans="5:22" x14ac:dyDescent="0.25">
      <c r="E1407" s="7"/>
      <c r="G1407" s="7"/>
      <c r="H1407" s="9"/>
      <c r="I1407" s="9"/>
      <c r="J1407" s="9"/>
      <c r="K1407" s="9"/>
      <c r="L1407" s="9"/>
      <c r="M1407" s="9"/>
      <c r="O1407" s="9"/>
      <c r="S1407" s="7"/>
      <c r="T1407" s="9"/>
      <c r="V1407" s="11"/>
    </row>
    <row r="1408" spans="5:22" x14ac:dyDescent="0.25">
      <c r="E1408" s="7"/>
      <c r="G1408" s="7"/>
      <c r="H1408" s="9"/>
      <c r="I1408" s="9"/>
      <c r="J1408" s="9"/>
      <c r="K1408" s="9"/>
      <c r="L1408" s="9"/>
      <c r="M1408" s="9"/>
      <c r="O1408" s="9"/>
      <c r="S1408" s="7"/>
      <c r="T1408" s="9"/>
      <c r="V1408" s="11"/>
    </row>
    <row r="1409" spans="5:22" x14ac:dyDescent="0.25">
      <c r="E1409" s="7"/>
      <c r="G1409" s="7"/>
      <c r="H1409" s="9"/>
      <c r="I1409" s="9"/>
      <c r="J1409" s="9"/>
      <c r="K1409" s="9"/>
      <c r="L1409" s="9"/>
      <c r="M1409" s="9"/>
      <c r="O1409" s="9"/>
      <c r="S1409" s="7"/>
      <c r="T1409" s="9"/>
      <c r="V1409" s="11"/>
    </row>
    <row r="1410" spans="5:22" x14ac:dyDescent="0.25">
      <c r="E1410" s="7"/>
      <c r="G1410" s="7"/>
      <c r="H1410" s="9"/>
      <c r="I1410" s="9"/>
      <c r="J1410" s="9"/>
      <c r="K1410" s="9"/>
      <c r="L1410" s="9"/>
      <c r="M1410" s="9"/>
      <c r="O1410" s="9"/>
      <c r="S1410" s="7"/>
      <c r="T1410" s="9"/>
      <c r="V1410" s="11"/>
    </row>
    <row r="1411" spans="5:22" x14ac:dyDescent="0.25">
      <c r="E1411" s="7"/>
      <c r="G1411" s="7"/>
      <c r="H1411" s="9"/>
      <c r="I1411" s="9"/>
      <c r="J1411" s="9"/>
      <c r="K1411" s="9"/>
      <c r="L1411" s="9"/>
      <c r="M1411" s="9"/>
      <c r="O1411" s="9"/>
      <c r="S1411" s="7"/>
      <c r="T1411" s="9"/>
      <c r="V1411" s="11"/>
    </row>
    <row r="1412" spans="5:22" x14ac:dyDescent="0.25">
      <c r="E1412" s="7"/>
      <c r="G1412" s="7"/>
      <c r="H1412" s="9"/>
      <c r="I1412" s="9"/>
      <c r="J1412" s="9"/>
      <c r="K1412" s="9"/>
      <c r="L1412" s="9"/>
      <c r="M1412" s="9"/>
      <c r="O1412" s="9"/>
      <c r="S1412" s="7"/>
      <c r="T1412" s="9"/>
      <c r="V1412" s="11"/>
    </row>
    <row r="1413" spans="5:22" x14ac:dyDescent="0.25">
      <c r="E1413" s="7"/>
      <c r="G1413" s="7"/>
      <c r="H1413" s="9"/>
      <c r="I1413" s="9"/>
      <c r="J1413" s="9"/>
      <c r="K1413" s="9"/>
      <c r="L1413" s="9"/>
      <c r="M1413" s="9"/>
      <c r="O1413" s="9"/>
      <c r="S1413" s="7"/>
      <c r="T1413" s="9"/>
      <c r="V1413" s="11"/>
    </row>
    <row r="1414" spans="5:22" x14ac:dyDescent="0.25">
      <c r="E1414" s="7"/>
      <c r="G1414" s="7"/>
      <c r="H1414" s="9"/>
      <c r="I1414" s="9"/>
      <c r="J1414" s="9"/>
      <c r="K1414" s="9"/>
      <c r="L1414" s="9"/>
      <c r="M1414" s="9"/>
      <c r="O1414" s="9"/>
      <c r="S1414" s="7"/>
      <c r="T1414" s="9"/>
      <c r="V1414" s="11"/>
    </row>
    <row r="1415" spans="5:22" x14ac:dyDescent="0.25">
      <c r="E1415" s="7"/>
      <c r="G1415" s="7"/>
      <c r="H1415" s="9"/>
      <c r="I1415" s="9"/>
      <c r="J1415" s="9"/>
      <c r="K1415" s="9"/>
      <c r="L1415" s="9"/>
      <c r="M1415" s="9"/>
      <c r="O1415" s="9"/>
      <c r="S1415" s="7"/>
      <c r="T1415" s="9"/>
      <c r="V1415" s="11"/>
    </row>
    <row r="1416" spans="5:22" x14ac:dyDescent="0.25">
      <c r="E1416" s="7"/>
      <c r="G1416" s="7"/>
      <c r="H1416" s="9"/>
      <c r="I1416" s="9"/>
      <c r="J1416" s="9"/>
      <c r="K1416" s="9"/>
      <c r="L1416" s="9"/>
      <c r="M1416" s="9"/>
      <c r="O1416" s="9"/>
      <c r="S1416" s="7"/>
      <c r="T1416" s="9"/>
      <c r="V1416" s="11"/>
    </row>
    <row r="1417" spans="5:22" x14ac:dyDescent="0.25">
      <c r="E1417" s="7"/>
      <c r="G1417" s="7"/>
      <c r="H1417" s="9"/>
      <c r="I1417" s="9"/>
      <c r="J1417" s="9"/>
      <c r="K1417" s="9"/>
      <c r="L1417" s="9"/>
      <c r="M1417" s="9"/>
      <c r="O1417" s="9"/>
      <c r="S1417" s="7"/>
      <c r="T1417" s="9"/>
      <c r="V1417" s="11"/>
    </row>
    <row r="1418" spans="5:22" x14ac:dyDescent="0.25">
      <c r="E1418" s="7"/>
      <c r="G1418" s="7"/>
      <c r="H1418" s="9"/>
      <c r="I1418" s="9"/>
      <c r="J1418" s="9"/>
      <c r="K1418" s="9"/>
      <c r="L1418" s="9"/>
      <c r="M1418" s="9"/>
      <c r="O1418" s="9"/>
      <c r="S1418" s="7"/>
      <c r="T1418" s="9"/>
      <c r="V1418" s="11"/>
    </row>
    <row r="1419" spans="5:22" x14ac:dyDescent="0.25">
      <c r="E1419" s="7"/>
      <c r="G1419" s="7"/>
      <c r="H1419" s="9"/>
      <c r="I1419" s="9"/>
      <c r="J1419" s="9"/>
      <c r="K1419" s="9"/>
      <c r="L1419" s="9"/>
      <c r="M1419" s="9"/>
      <c r="O1419" s="9"/>
      <c r="S1419" s="7"/>
      <c r="T1419" s="9"/>
      <c r="V1419" s="11"/>
    </row>
    <row r="1420" spans="5:22" x14ac:dyDescent="0.25">
      <c r="E1420" s="7"/>
      <c r="G1420" s="7"/>
      <c r="H1420" s="9"/>
      <c r="I1420" s="9"/>
      <c r="J1420" s="9"/>
      <c r="K1420" s="9"/>
      <c r="L1420" s="9"/>
      <c r="M1420" s="9"/>
      <c r="O1420" s="9"/>
      <c r="S1420" s="7"/>
      <c r="T1420" s="9"/>
      <c r="V1420" s="11"/>
    </row>
    <row r="1421" spans="5:22" x14ac:dyDescent="0.25">
      <c r="E1421" s="7"/>
      <c r="G1421" s="7"/>
      <c r="H1421" s="9"/>
      <c r="I1421" s="9"/>
      <c r="J1421" s="9"/>
      <c r="K1421" s="9"/>
      <c r="L1421" s="9"/>
      <c r="M1421" s="9"/>
      <c r="O1421" s="9"/>
      <c r="S1421" s="7"/>
      <c r="T1421" s="9"/>
      <c r="V1421" s="11"/>
    </row>
    <row r="1422" spans="5:22" x14ac:dyDescent="0.25">
      <c r="E1422" s="7"/>
      <c r="G1422" s="7"/>
      <c r="H1422" s="9"/>
      <c r="I1422" s="9"/>
      <c r="J1422" s="9"/>
      <c r="K1422" s="9"/>
      <c r="L1422" s="9"/>
      <c r="M1422" s="9"/>
      <c r="O1422" s="9"/>
      <c r="S1422" s="7"/>
      <c r="T1422" s="9"/>
      <c r="V1422" s="11"/>
    </row>
    <row r="1423" spans="5:22" x14ac:dyDescent="0.25">
      <c r="E1423" s="7"/>
      <c r="G1423" s="7"/>
      <c r="H1423" s="9"/>
      <c r="I1423" s="9"/>
      <c r="J1423" s="9"/>
      <c r="K1423" s="9"/>
      <c r="L1423" s="9"/>
      <c r="M1423" s="9"/>
      <c r="O1423" s="9"/>
      <c r="S1423" s="7"/>
      <c r="T1423" s="9"/>
      <c r="V1423" s="11"/>
    </row>
    <row r="1424" spans="5:22" x14ac:dyDescent="0.25">
      <c r="E1424" s="7"/>
      <c r="G1424" s="7"/>
      <c r="H1424" s="9"/>
      <c r="I1424" s="9"/>
      <c r="J1424" s="9"/>
      <c r="K1424" s="9"/>
      <c r="L1424" s="9"/>
      <c r="M1424" s="9"/>
      <c r="O1424" s="9"/>
      <c r="S1424" s="7"/>
      <c r="T1424" s="9"/>
      <c r="V1424" s="11"/>
    </row>
    <row r="1425" spans="5:22" x14ac:dyDescent="0.25">
      <c r="E1425" s="7"/>
      <c r="G1425" s="7"/>
      <c r="H1425" s="9"/>
      <c r="I1425" s="9"/>
      <c r="J1425" s="9"/>
      <c r="K1425" s="9"/>
      <c r="L1425" s="9"/>
      <c r="M1425" s="9"/>
      <c r="O1425" s="9"/>
      <c r="S1425" s="7"/>
      <c r="T1425" s="9"/>
      <c r="V1425" s="11"/>
    </row>
    <row r="1426" spans="5:22" x14ac:dyDescent="0.25">
      <c r="E1426" s="7"/>
      <c r="G1426" s="7"/>
      <c r="H1426" s="9"/>
      <c r="I1426" s="9"/>
      <c r="J1426" s="9"/>
      <c r="K1426" s="9"/>
      <c r="L1426" s="9"/>
      <c r="M1426" s="9"/>
      <c r="O1426" s="9"/>
      <c r="S1426" s="7"/>
      <c r="T1426" s="9"/>
      <c r="V1426" s="11"/>
    </row>
    <row r="1427" spans="5:22" x14ac:dyDescent="0.25">
      <c r="E1427" s="7"/>
      <c r="G1427" s="7"/>
      <c r="H1427" s="9"/>
      <c r="I1427" s="9"/>
      <c r="J1427" s="9"/>
      <c r="K1427" s="9"/>
      <c r="L1427" s="9"/>
      <c r="M1427" s="9"/>
      <c r="O1427" s="9"/>
      <c r="S1427" s="7"/>
      <c r="T1427" s="9"/>
      <c r="V1427" s="11"/>
    </row>
    <row r="1428" spans="5:22" x14ac:dyDescent="0.25">
      <c r="E1428" s="7"/>
      <c r="G1428" s="7"/>
      <c r="H1428" s="9"/>
      <c r="I1428" s="9"/>
      <c r="J1428" s="9"/>
      <c r="K1428" s="9"/>
      <c r="L1428" s="9"/>
      <c r="M1428" s="9"/>
      <c r="O1428" s="9"/>
      <c r="S1428" s="7"/>
      <c r="T1428" s="9"/>
      <c r="V1428" s="11"/>
    </row>
    <row r="1429" spans="5:22" x14ac:dyDescent="0.25">
      <c r="E1429" s="7"/>
      <c r="G1429" s="7"/>
      <c r="H1429" s="9"/>
      <c r="I1429" s="9"/>
      <c r="J1429" s="9"/>
      <c r="K1429" s="9"/>
      <c r="L1429" s="9"/>
      <c r="M1429" s="9"/>
      <c r="O1429" s="9"/>
      <c r="S1429" s="7"/>
      <c r="T1429" s="9"/>
      <c r="V1429" s="11"/>
    </row>
    <row r="1430" spans="5:22" x14ac:dyDescent="0.25">
      <c r="E1430" s="7"/>
      <c r="G1430" s="7"/>
      <c r="H1430" s="9"/>
      <c r="I1430" s="9"/>
      <c r="J1430" s="9"/>
      <c r="K1430" s="9"/>
      <c r="L1430" s="9"/>
      <c r="M1430" s="9"/>
      <c r="O1430" s="9"/>
      <c r="S1430" s="7"/>
      <c r="T1430" s="9"/>
      <c r="V1430" s="11"/>
    </row>
    <row r="1431" spans="5:22" x14ac:dyDescent="0.25">
      <c r="E1431" s="7"/>
      <c r="G1431" s="7"/>
      <c r="H1431" s="9"/>
      <c r="I1431" s="9"/>
      <c r="J1431" s="9"/>
      <c r="K1431" s="9"/>
      <c r="L1431" s="9"/>
      <c r="M1431" s="9"/>
      <c r="O1431" s="9"/>
      <c r="S1431" s="7"/>
      <c r="T1431" s="9"/>
      <c r="V1431" s="11"/>
    </row>
    <row r="1432" spans="5:22" x14ac:dyDescent="0.25">
      <c r="E1432" s="7"/>
      <c r="G1432" s="7"/>
      <c r="H1432" s="9"/>
      <c r="I1432" s="9"/>
      <c r="J1432" s="9"/>
      <c r="K1432" s="9"/>
      <c r="L1432" s="9"/>
      <c r="M1432" s="9"/>
      <c r="O1432" s="9"/>
      <c r="S1432" s="7"/>
      <c r="T1432" s="9"/>
      <c r="V1432" s="11"/>
    </row>
    <row r="1433" spans="5:22" x14ac:dyDescent="0.25">
      <c r="E1433" s="7"/>
      <c r="G1433" s="7"/>
      <c r="H1433" s="9"/>
      <c r="I1433" s="9"/>
      <c r="J1433" s="9"/>
      <c r="K1433" s="9"/>
      <c r="L1433" s="9"/>
      <c r="M1433" s="9"/>
      <c r="O1433" s="9"/>
      <c r="S1433" s="7"/>
      <c r="T1433" s="9"/>
      <c r="V1433" s="11"/>
    </row>
    <row r="1434" spans="5:22" x14ac:dyDescent="0.25">
      <c r="E1434" s="7"/>
      <c r="G1434" s="7"/>
      <c r="H1434" s="9"/>
      <c r="I1434" s="9"/>
      <c r="J1434" s="9"/>
      <c r="K1434" s="9"/>
      <c r="L1434" s="9"/>
      <c r="M1434" s="9"/>
      <c r="O1434" s="9"/>
      <c r="S1434" s="7"/>
      <c r="T1434" s="9"/>
      <c r="V1434" s="11"/>
    </row>
    <row r="1435" spans="5:22" x14ac:dyDescent="0.25">
      <c r="E1435" s="7"/>
      <c r="G1435" s="7"/>
      <c r="H1435" s="9"/>
      <c r="I1435" s="9"/>
      <c r="J1435" s="9"/>
      <c r="K1435" s="9"/>
      <c r="L1435" s="9"/>
      <c r="M1435" s="9"/>
      <c r="O1435" s="9"/>
      <c r="S1435" s="7"/>
      <c r="T1435" s="9"/>
      <c r="V1435" s="11"/>
    </row>
    <row r="1436" spans="5:22" x14ac:dyDescent="0.25">
      <c r="E1436" s="7"/>
      <c r="G1436" s="7"/>
      <c r="H1436" s="9"/>
      <c r="I1436" s="9"/>
      <c r="J1436" s="9"/>
      <c r="K1436" s="9"/>
      <c r="L1436" s="9"/>
      <c r="M1436" s="9"/>
      <c r="O1436" s="9"/>
      <c r="S1436" s="7"/>
      <c r="T1436" s="9"/>
      <c r="V1436" s="11"/>
    </row>
    <row r="1437" spans="5:22" x14ac:dyDescent="0.25">
      <c r="E1437" s="7"/>
      <c r="G1437" s="7"/>
      <c r="H1437" s="9"/>
      <c r="I1437" s="9"/>
      <c r="J1437" s="9"/>
      <c r="K1437" s="9"/>
      <c r="L1437" s="9"/>
      <c r="M1437" s="9"/>
      <c r="O1437" s="9"/>
      <c r="S1437" s="7"/>
      <c r="T1437" s="9"/>
      <c r="V1437" s="11"/>
    </row>
    <row r="1438" spans="5:22" x14ac:dyDescent="0.25">
      <c r="E1438" s="7"/>
      <c r="G1438" s="7"/>
      <c r="H1438" s="9"/>
      <c r="I1438" s="9"/>
      <c r="J1438" s="9"/>
      <c r="K1438" s="9"/>
      <c r="L1438" s="9"/>
      <c r="M1438" s="9"/>
      <c r="O1438" s="9"/>
      <c r="S1438" s="7"/>
      <c r="T1438" s="9"/>
      <c r="V1438" s="11"/>
    </row>
    <row r="1439" spans="5:22" x14ac:dyDescent="0.25">
      <c r="E1439" s="7"/>
      <c r="G1439" s="7"/>
      <c r="H1439" s="9"/>
      <c r="I1439" s="9"/>
      <c r="J1439" s="9"/>
      <c r="K1439" s="9"/>
      <c r="L1439" s="9"/>
      <c r="M1439" s="9"/>
      <c r="O1439" s="9"/>
      <c r="S1439" s="7"/>
      <c r="T1439" s="9"/>
      <c r="V1439" s="11"/>
    </row>
    <row r="1440" spans="5:22" x14ac:dyDescent="0.25">
      <c r="E1440" s="7"/>
      <c r="G1440" s="7"/>
      <c r="H1440" s="9"/>
      <c r="I1440" s="9"/>
      <c r="J1440" s="9"/>
      <c r="K1440" s="9"/>
      <c r="L1440" s="9"/>
      <c r="M1440" s="9"/>
      <c r="O1440" s="9"/>
      <c r="S1440" s="7"/>
      <c r="T1440" s="9"/>
      <c r="V1440" s="11"/>
    </row>
    <row r="1441" spans="5:22" x14ac:dyDescent="0.25">
      <c r="E1441" s="7"/>
      <c r="G1441" s="7"/>
      <c r="H1441" s="9"/>
      <c r="I1441" s="9"/>
      <c r="J1441" s="9"/>
      <c r="K1441" s="9"/>
      <c r="L1441" s="9"/>
      <c r="M1441" s="9"/>
      <c r="O1441" s="9"/>
      <c r="S1441" s="7"/>
      <c r="T1441" s="9"/>
      <c r="V1441" s="11"/>
    </row>
    <row r="1442" spans="5:22" x14ac:dyDescent="0.25">
      <c r="E1442" s="7"/>
      <c r="G1442" s="7"/>
      <c r="H1442" s="9"/>
      <c r="I1442" s="9"/>
      <c r="J1442" s="9"/>
      <c r="K1442" s="9"/>
      <c r="L1442" s="9"/>
      <c r="M1442" s="9"/>
      <c r="O1442" s="9"/>
      <c r="S1442" s="7"/>
      <c r="T1442" s="9"/>
      <c r="V1442" s="11"/>
    </row>
    <row r="1443" spans="5:22" x14ac:dyDescent="0.25">
      <c r="E1443" s="7"/>
      <c r="G1443" s="7"/>
      <c r="H1443" s="9"/>
      <c r="I1443" s="9"/>
      <c r="J1443" s="9"/>
      <c r="K1443" s="9"/>
      <c r="L1443" s="9"/>
      <c r="M1443" s="9"/>
      <c r="O1443" s="9"/>
      <c r="S1443" s="7"/>
      <c r="T1443" s="9"/>
      <c r="V1443" s="11"/>
    </row>
    <row r="1444" spans="5:22" x14ac:dyDescent="0.25">
      <c r="E1444" s="7"/>
      <c r="G1444" s="7"/>
      <c r="H1444" s="9"/>
      <c r="I1444" s="9"/>
      <c r="J1444" s="9"/>
      <c r="K1444" s="9"/>
      <c r="L1444" s="9"/>
      <c r="M1444" s="9"/>
      <c r="O1444" s="9"/>
      <c r="S1444" s="7"/>
      <c r="T1444" s="9"/>
      <c r="V1444" s="11"/>
    </row>
    <row r="1445" spans="5:22" x14ac:dyDescent="0.25">
      <c r="E1445" s="7"/>
      <c r="G1445" s="7"/>
      <c r="H1445" s="9"/>
      <c r="I1445" s="9"/>
      <c r="J1445" s="9"/>
      <c r="K1445" s="9"/>
      <c r="L1445" s="9"/>
      <c r="M1445" s="9"/>
      <c r="O1445" s="9"/>
      <c r="S1445" s="7"/>
      <c r="T1445" s="9"/>
      <c r="V1445" s="11"/>
    </row>
    <row r="1446" spans="5:22" x14ac:dyDescent="0.25">
      <c r="E1446" s="7"/>
      <c r="G1446" s="7"/>
      <c r="H1446" s="9"/>
      <c r="I1446" s="9"/>
      <c r="J1446" s="9"/>
      <c r="K1446" s="9"/>
      <c r="L1446" s="9"/>
      <c r="M1446" s="9"/>
      <c r="O1446" s="9"/>
      <c r="S1446" s="7"/>
      <c r="T1446" s="9"/>
      <c r="V1446" s="11"/>
    </row>
    <row r="1447" spans="5:22" x14ac:dyDescent="0.25">
      <c r="E1447" s="7"/>
      <c r="G1447" s="7"/>
      <c r="H1447" s="9"/>
      <c r="I1447" s="9"/>
      <c r="J1447" s="9"/>
      <c r="K1447" s="9"/>
      <c r="L1447" s="9"/>
      <c r="M1447" s="9"/>
      <c r="O1447" s="9"/>
      <c r="S1447" s="7"/>
      <c r="T1447" s="9"/>
      <c r="V1447" s="11"/>
    </row>
    <row r="1448" spans="5:22" x14ac:dyDescent="0.25">
      <c r="E1448" s="7"/>
      <c r="G1448" s="7"/>
      <c r="H1448" s="9"/>
      <c r="I1448" s="9"/>
      <c r="J1448" s="9"/>
      <c r="K1448" s="9"/>
      <c r="L1448" s="9"/>
      <c r="M1448" s="9"/>
      <c r="O1448" s="9"/>
      <c r="S1448" s="7"/>
      <c r="T1448" s="9"/>
      <c r="V1448" s="11"/>
    </row>
    <row r="1449" spans="5:22" x14ac:dyDescent="0.25">
      <c r="E1449" s="7"/>
      <c r="G1449" s="7"/>
      <c r="H1449" s="9"/>
      <c r="I1449" s="9"/>
      <c r="J1449" s="9"/>
      <c r="K1449" s="9"/>
      <c r="L1449" s="9"/>
      <c r="M1449" s="9"/>
      <c r="O1449" s="9"/>
      <c r="S1449" s="7"/>
      <c r="T1449" s="9"/>
      <c r="V1449" s="11"/>
    </row>
    <row r="1450" spans="5:22" x14ac:dyDescent="0.25">
      <c r="E1450" s="7"/>
      <c r="G1450" s="7"/>
      <c r="H1450" s="9"/>
      <c r="I1450" s="9"/>
      <c r="J1450" s="9"/>
      <c r="K1450" s="9"/>
      <c r="L1450" s="9"/>
      <c r="M1450" s="9"/>
      <c r="O1450" s="9"/>
      <c r="S1450" s="7"/>
      <c r="T1450" s="9"/>
      <c r="V1450" s="11"/>
    </row>
    <row r="1451" spans="5:22" x14ac:dyDescent="0.25">
      <c r="E1451" s="7"/>
      <c r="G1451" s="7"/>
      <c r="H1451" s="9"/>
      <c r="I1451" s="9"/>
      <c r="J1451" s="9"/>
      <c r="K1451" s="9"/>
      <c r="L1451" s="9"/>
      <c r="M1451" s="9"/>
      <c r="O1451" s="9"/>
      <c r="S1451" s="7"/>
      <c r="T1451" s="9"/>
      <c r="V1451" s="11"/>
    </row>
    <row r="1452" spans="5:22" x14ac:dyDescent="0.25">
      <c r="E1452" s="7"/>
      <c r="G1452" s="7"/>
      <c r="H1452" s="9"/>
      <c r="I1452" s="9"/>
      <c r="J1452" s="9"/>
      <c r="K1452" s="9"/>
      <c r="L1452" s="9"/>
      <c r="M1452" s="9"/>
      <c r="O1452" s="9"/>
      <c r="S1452" s="7"/>
      <c r="T1452" s="9"/>
      <c r="V1452" s="11"/>
    </row>
    <row r="1453" spans="5:22" x14ac:dyDescent="0.25">
      <c r="E1453" s="7"/>
      <c r="G1453" s="7"/>
      <c r="H1453" s="9"/>
      <c r="I1453" s="9"/>
      <c r="J1453" s="9"/>
      <c r="K1453" s="9"/>
      <c r="L1453" s="9"/>
      <c r="M1453" s="9"/>
      <c r="O1453" s="9"/>
      <c r="S1453" s="7"/>
      <c r="T1453" s="9"/>
      <c r="V1453" s="11"/>
    </row>
    <row r="1454" spans="5:22" x14ac:dyDescent="0.25">
      <c r="E1454" s="7"/>
      <c r="G1454" s="7"/>
      <c r="H1454" s="9"/>
      <c r="I1454" s="9"/>
      <c r="J1454" s="9"/>
      <c r="K1454" s="9"/>
      <c r="L1454" s="9"/>
      <c r="M1454" s="9"/>
      <c r="O1454" s="9"/>
      <c r="S1454" s="7"/>
      <c r="T1454" s="9"/>
      <c r="V1454" s="11"/>
    </row>
    <row r="1455" spans="5:22" x14ac:dyDescent="0.25">
      <c r="E1455" s="7"/>
      <c r="G1455" s="7"/>
      <c r="H1455" s="9"/>
      <c r="I1455" s="9"/>
      <c r="J1455" s="9"/>
      <c r="K1455" s="9"/>
      <c r="L1455" s="9"/>
      <c r="M1455" s="9"/>
      <c r="O1455" s="9"/>
      <c r="S1455" s="7"/>
      <c r="T1455" s="9"/>
      <c r="V1455" s="11"/>
    </row>
    <row r="1456" spans="5:22" x14ac:dyDescent="0.25">
      <c r="E1456" s="7"/>
      <c r="G1456" s="7"/>
      <c r="H1456" s="9"/>
      <c r="I1456" s="9"/>
      <c r="J1456" s="9"/>
      <c r="K1456" s="9"/>
      <c r="L1456" s="9"/>
      <c r="M1456" s="9"/>
      <c r="O1456" s="9"/>
      <c r="S1456" s="7"/>
      <c r="T1456" s="9"/>
      <c r="V1456" s="11"/>
    </row>
    <row r="1457" spans="5:22" x14ac:dyDescent="0.25">
      <c r="E1457" s="7"/>
      <c r="G1457" s="7"/>
      <c r="H1457" s="9"/>
      <c r="I1457" s="9"/>
      <c r="J1457" s="9"/>
      <c r="K1457" s="9"/>
      <c r="L1457" s="9"/>
      <c r="M1457" s="9"/>
      <c r="O1457" s="9"/>
      <c r="S1457" s="7"/>
      <c r="T1457" s="9"/>
      <c r="V1457" s="11"/>
    </row>
    <row r="1458" spans="5:22" x14ac:dyDescent="0.25">
      <c r="E1458" s="7"/>
      <c r="G1458" s="7"/>
      <c r="H1458" s="9"/>
      <c r="I1458" s="9"/>
      <c r="J1458" s="9"/>
      <c r="K1458" s="9"/>
      <c r="L1458" s="9"/>
      <c r="M1458" s="9"/>
      <c r="O1458" s="9"/>
      <c r="S1458" s="7"/>
      <c r="T1458" s="9"/>
      <c r="V1458" s="11"/>
    </row>
    <row r="1459" spans="5:22" x14ac:dyDescent="0.25">
      <c r="E1459" s="7"/>
      <c r="G1459" s="7"/>
      <c r="H1459" s="9"/>
      <c r="I1459" s="9"/>
      <c r="J1459" s="9"/>
      <c r="K1459" s="9"/>
      <c r="L1459" s="9"/>
      <c r="M1459" s="9"/>
      <c r="O1459" s="9"/>
      <c r="S1459" s="7"/>
      <c r="T1459" s="9"/>
      <c r="V1459" s="11"/>
    </row>
    <row r="1460" spans="5:22" x14ac:dyDescent="0.25">
      <c r="E1460" s="7"/>
      <c r="G1460" s="7"/>
      <c r="H1460" s="9"/>
      <c r="I1460" s="9"/>
      <c r="J1460" s="9"/>
      <c r="K1460" s="9"/>
      <c r="L1460" s="9"/>
      <c r="M1460" s="9"/>
      <c r="O1460" s="9"/>
      <c r="S1460" s="7"/>
      <c r="T1460" s="9"/>
      <c r="V1460" s="11"/>
    </row>
    <row r="1461" spans="5:22" x14ac:dyDescent="0.25">
      <c r="E1461" s="7"/>
      <c r="G1461" s="7"/>
      <c r="H1461" s="9"/>
      <c r="I1461" s="9"/>
      <c r="J1461" s="9"/>
      <c r="K1461" s="9"/>
      <c r="L1461" s="9"/>
      <c r="M1461" s="9"/>
      <c r="O1461" s="9"/>
      <c r="S1461" s="7"/>
      <c r="T1461" s="9"/>
      <c r="V1461" s="11"/>
    </row>
    <row r="1462" spans="5:22" x14ac:dyDescent="0.25">
      <c r="E1462" s="7"/>
      <c r="G1462" s="7"/>
      <c r="H1462" s="9"/>
      <c r="I1462" s="9"/>
      <c r="J1462" s="9"/>
      <c r="K1462" s="9"/>
      <c r="L1462" s="9"/>
      <c r="M1462" s="9"/>
      <c r="O1462" s="9"/>
      <c r="S1462" s="7"/>
      <c r="T1462" s="9"/>
      <c r="V1462" s="11"/>
    </row>
    <row r="1463" spans="5:22" x14ac:dyDescent="0.25">
      <c r="E1463" s="7"/>
      <c r="G1463" s="7"/>
      <c r="H1463" s="9"/>
      <c r="I1463" s="9"/>
      <c r="J1463" s="9"/>
      <c r="K1463" s="9"/>
      <c r="L1463" s="9"/>
      <c r="M1463" s="9"/>
      <c r="O1463" s="9"/>
      <c r="S1463" s="7"/>
      <c r="T1463" s="9"/>
      <c r="V1463" s="11"/>
    </row>
    <row r="1464" spans="5:22" x14ac:dyDescent="0.25">
      <c r="E1464" s="7"/>
      <c r="G1464" s="7"/>
      <c r="H1464" s="9"/>
      <c r="I1464" s="9"/>
      <c r="J1464" s="9"/>
      <c r="K1464" s="9"/>
      <c r="L1464" s="9"/>
      <c r="M1464" s="9"/>
      <c r="O1464" s="9"/>
      <c r="S1464" s="7"/>
      <c r="T1464" s="9"/>
      <c r="V1464" s="11"/>
    </row>
    <row r="1465" spans="5:22" x14ac:dyDescent="0.25">
      <c r="E1465" s="7"/>
      <c r="G1465" s="7"/>
      <c r="H1465" s="9"/>
      <c r="I1465" s="9"/>
      <c r="J1465" s="9"/>
      <c r="K1465" s="9"/>
      <c r="L1465" s="9"/>
      <c r="M1465" s="9"/>
      <c r="O1465" s="9"/>
      <c r="S1465" s="7"/>
      <c r="T1465" s="9"/>
      <c r="V1465" s="11"/>
    </row>
    <row r="1466" spans="5:22" x14ac:dyDescent="0.25">
      <c r="E1466" s="7"/>
      <c r="G1466" s="7"/>
      <c r="H1466" s="9"/>
      <c r="I1466" s="9"/>
      <c r="J1466" s="9"/>
      <c r="K1466" s="9"/>
      <c r="L1466" s="9"/>
      <c r="M1466" s="9"/>
      <c r="O1466" s="9"/>
      <c r="S1466" s="7"/>
      <c r="T1466" s="9"/>
      <c r="V1466" s="11"/>
    </row>
    <row r="1467" spans="5:22" x14ac:dyDescent="0.25">
      <c r="E1467" s="7"/>
      <c r="G1467" s="7"/>
      <c r="H1467" s="9"/>
      <c r="I1467" s="9"/>
      <c r="J1467" s="9"/>
      <c r="K1467" s="9"/>
      <c r="L1467" s="9"/>
      <c r="M1467" s="9"/>
      <c r="O1467" s="9"/>
      <c r="S1467" s="7"/>
      <c r="T1467" s="9"/>
      <c r="V1467" s="11"/>
    </row>
    <row r="1468" spans="5:22" x14ac:dyDescent="0.25">
      <c r="E1468" s="7"/>
      <c r="G1468" s="7"/>
      <c r="H1468" s="9"/>
      <c r="I1468" s="9"/>
      <c r="J1468" s="9"/>
      <c r="K1468" s="9"/>
      <c r="L1468" s="9"/>
      <c r="M1468" s="9"/>
      <c r="O1468" s="9"/>
      <c r="S1468" s="7"/>
      <c r="T1468" s="9"/>
      <c r="V1468" s="11"/>
    </row>
    <row r="1469" spans="5:22" x14ac:dyDescent="0.25">
      <c r="E1469" s="7"/>
      <c r="G1469" s="7"/>
      <c r="H1469" s="9"/>
      <c r="I1469" s="9"/>
      <c r="J1469" s="9"/>
      <c r="K1469" s="9"/>
      <c r="L1469" s="9"/>
      <c r="M1469" s="9"/>
    </row>
    <row r="1470" spans="5:22" x14ac:dyDescent="0.25">
      <c r="E1470" s="7"/>
      <c r="G1470" s="7"/>
      <c r="H1470" s="9"/>
      <c r="I1470" s="9"/>
      <c r="J1470" s="9"/>
      <c r="K1470" s="9"/>
      <c r="L1470" s="9"/>
      <c r="M1470" s="9"/>
    </row>
    <row r="1471" spans="5:22" x14ac:dyDescent="0.25">
      <c r="E1471" s="7"/>
      <c r="G1471" s="7"/>
      <c r="H1471" s="9"/>
      <c r="I1471" s="9"/>
      <c r="J1471" s="9"/>
      <c r="K1471" s="9"/>
      <c r="L1471" s="9"/>
      <c r="M1471" s="9"/>
    </row>
    <row r="1472" spans="5:22" x14ac:dyDescent="0.25">
      <c r="E1472" s="7"/>
      <c r="G1472" s="7"/>
      <c r="H1472" s="9"/>
      <c r="I1472" s="9"/>
      <c r="J1472" s="9"/>
      <c r="K1472" s="9"/>
      <c r="L1472" s="9"/>
      <c r="M1472" s="9"/>
    </row>
    <row r="1473" spans="5:13" x14ac:dyDescent="0.25">
      <c r="E1473" s="7"/>
      <c r="G1473" s="7"/>
      <c r="H1473" s="9"/>
      <c r="I1473" s="9"/>
      <c r="J1473" s="9"/>
      <c r="K1473" s="9"/>
      <c r="L1473" s="9"/>
      <c r="M1473" s="9"/>
    </row>
    <row r="1474" spans="5:13" x14ac:dyDescent="0.25">
      <c r="E1474" s="7"/>
      <c r="G1474" s="7"/>
      <c r="H1474" s="9"/>
      <c r="I1474" s="9"/>
      <c r="J1474" s="9"/>
      <c r="K1474" s="9"/>
      <c r="L1474" s="9"/>
      <c r="M1474" s="9"/>
    </row>
    <row r="1475" spans="5:13" x14ac:dyDescent="0.25">
      <c r="E1475" s="7"/>
      <c r="G1475" s="7"/>
      <c r="H1475" s="9"/>
      <c r="I1475" s="9"/>
      <c r="J1475" s="9"/>
      <c r="K1475" s="9"/>
      <c r="L1475" s="9"/>
      <c r="M1475" s="9"/>
    </row>
    <row r="1476" spans="5:13" x14ac:dyDescent="0.25">
      <c r="E1476" s="7"/>
      <c r="G1476" s="7"/>
      <c r="H1476" s="9"/>
      <c r="I1476" s="9"/>
      <c r="J1476" s="9"/>
      <c r="K1476" s="9"/>
      <c r="L1476" s="9"/>
      <c r="M1476" s="9"/>
    </row>
    <row r="1477" spans="5:13" x14ac:dyDescent="0.25">
      <c r="E1477" s="7"/>
      <c r="G1477" s="7"/>
      <c r="H1477" s="9"/>
      <c r="I1477" s="9"/>
      <c r="J1477" s="9"/>
      <c r="K1477" s="9"/>
      <c r="L1477" s="9"/>
      <c r="M1477" s="9"/>
    </row>
    <row r="1478" spans="5:13" x14ac:dyDescent="0.25">
      <c r="E1478" s="7"/>
      <c r="G1478" s="7"/>
      <c r="H1478" s="9"/>
      <c r="I1478" s="9"/>
      <c r="J1478" s="9"/>
      <c r="K1478" s="9"/>
      <c r="L1478" s="9"/>
      <c r="M1478" s="9"/>
    </row>
    <row r="1479" spans="5:13" x14ac:dyDescent="0.25">
      <c r="E1479" s="7"/>
      <c r="G1479" s="7"/>
      <c r="H1479" s="9"/>
      <c r="I1479" s="9"/>
      <c r="J1479" s="9"/>
      <c r="K1479" s="9"/>
      <c r="L1479" s="9"/>
      <c r="M1479" s="9"/>
    </row>
    <row r="1480" spans="5:13" x14ac:dyDescent="0.25">
      <c r="E1480" s="7"/>
      <c r="G1480" s="7"/>
      <c r="H1480" s="9"/>
      <c r="I1480" s="9"/>
      <c r="J1480" s="9"/>
      <c r="K1480" s="9"/>
      <c r="L1480" s="9"/>
      <c r="M1480" s="9"/>
    </row>
    <row r="1481" spans="5:13" x14ac:dyDescent="0.25">
      <c r="E1481" s="7"/>
      <c r="G1481" s="7"/>
      <c r="H1481" s="9"/>
      <c r="I1481" s="9"/>
      <c r="J1481" s="9"/>
      <c r="K1481" s="9"/>
      <c r="L1481" s="9"/>
      <c r="M1481" s="9"/>
    </row>
    <row r="1482" spans="5:13" x14ac:dyDescent="0.25">
      <c r="E1482" s="7"/>
      <c r="G1482" s="7"/>
      <c r="H1482" s="9"/>
      <c r="I1482" s="9"/>
      <c r="J1482" s="9"/>
      <c r="K1482" s="9"/>
      <c r="L1482" s="9"/>
      <c r="M1482" s="9"/>
    </row>
    <row r="1483" spans="5:13" x14ac:dyDescent="0.25">
      <c r="E1483" s="7"/>
      <c r="G1483" s="7"/>
      <c r="H1483" s="9"/>
      <c r="I1483" s="9"/>
      <c r="J1483" s="9"/>
      <c r="K1483" s="9"/>
      <c r="L1483" s="9"/>
      <c r="M1483" s="9"/>
    </row>
    <row r="1484" spans="5:13" x14ac:dyDescent="0.25">
      <c r="E1484" s="7"/>
      <c r="G1484" s="7"/>
      <c r="H1484" s="9"/>
      <c r="I1484" s="9"/>
      <c r="J1484" s="9"/>
      <c r="K1484" s="9"/>
      <c r="L1484" s="9"/>
      <c r="M1484" s="9"/>
    </row>
    <row r="1485" spans="5:13" x14ac:dyDescent="0.25">
      <c r="E1485" s="7"/>
      <c r="G1485" s="7"/>
      <c r="H1485" s="9"/>
      <c r="I1485" s="9"/>
      <c r="J1485" s="9"/>
      <c r="K1485" s="9"/>
      <c r="L1485" s="9"/>
      <c r="M1485" s="9"/>
    </row>
    <row r="1486" spans="5:13" x14ac:dyDescent="0.25">
      <c r="E1486" s="7"/>
      <c r="G1486" s="7"/>
      <c r="H1486" s="9"/>
      <c r="I1486" s="9"/>
      <c r="J1486" s="9"/>
      <c r="K1486" s="9"/>
      <c r="L1486" s="9"/>
      <c r="M1486" s="9"/>
    </row>
    <row r="1487" spans="5:13" x14ac:dyDescent="0.25">
      <c r="E1487" s="7"/>
      <c r="G1487" s="7"/>
      <c r="H1487" s="9"/>
      <c r="I1487" s="9"/>
      <c r="J1487" s="9"/>
      <c r="K1487" s="9"/>
      <c r="L1487" s="9"/>
      <c r="M1487" s="9"/>
    </row>
    <row r="1488" spans="5:13" x14ac:dyDescent="0.25">
      <c r="E1488" s="7"/>
      <c r="G1488" s="7"/>
      <c r="H1488" s="9"/>
      <c r="I1488" s="9"/>
      <c r="J1488" s="9"/>
      <c r="K1488" s="9"/>
      <c r="L1488" s="9"/>
      <c r="M1488" s="9"/>
    </row>
    <row r="1489" spans="5:13" x14ac:dyDescent="0.25">
      <c r="E1489" s="7"/>
      <c r="G1489" s="7"/>
      <c r="H1489" s="9"/>
      <c r="I1489" s="9"/>
      <c r="J1489" s="9"/>
      <c r="K1489" s="9"/>
      <c r="L1489" s="9"/>
      <c r="M1489" s="9"/>
    </row>
    <row r="1490" spans="5:13" x14ac:dyDescent="0.25">
      <c r="E1490" s="7"/>
      <c r="G1490" s="7"/>
      <c r="H1490" s="9"/>
      <c r="I1490" s="9"/>
      <c r="J1490" s="9"/>
      <c r="K1490" s="9"/>
      <c r="L1490" s="9"/>
      <c r="M1490" s="9"/>
    </row>
    <row r="1491" spans="5:13" x14ac:dyDescent="0.25">
      <c r="E1491" s="7"/>
      <c r="G1491" s="7"/>
      <c r="H1491" s="9"/>
      <c r="I1491" s="9"/>
      <c r="J1491" s="9"/>
      <c r="K1491" s="9"/>
      <c r="L1491" s="9"/>
      <c r="M1491" s="9"/>
    </row>
    <row r="1492" spans="5:13" x14ac:dyDescent="0.25">
      <c r="E1492" s="7"/>
      <c r="G1492" s="7"/>
      <c r="H1492" s="9"/>
      <c r="I1492" s="9"/>
      <c r="J1492" s="9"/>
      <c r="K1492" s="9"/>
      <c r="L1492" s="9"/>
      <c r="M1492" s="9"/>
    </row>
    <row r="1493" spans="5:13" x14ac:dyDescent="0.25">
      <c r="E1493" s="7"/>
      <c r="G1493" s="7"/>
      <c r="H1493" s="9"/>
      <c r="I1493" s="9"/>
      <c r="J1493" s="9"/>
      <c r="K1493" s="9"/>
      <c r="L1493" s="9"/>
      <c r="M1493" s="9"/>
    </row>
    <row r="1494" spans="5:13" x14ac:dyDescent="0.25">
      <c r="E1494" s="7"/>
      <c r="G1494" s="7"/>
      <c r="H1494" s="9"/>
      <c r="I1494" s="9"/>
      <c r="J1494" s="9"/>
      <c r="K1494" s="9"/>
      <c r="L1494" s="9"/>
      <c r="M1494" s="9"/>
    </row>
    <row r="1495" spans="5:13" x14ac:dyDescent="0.25">
      <c r="E1495" s="7"/>
      <c r="G1495" s="7"/>
      <c r="H1495" s="9"/>
      <c r="I1495" s="9"/>
      <c r="J1495" s="9"/>
      <c r="K1495" s="9"/>
      <c r="L1495" s="9"/>
      <c r="M1495" s="9"/>
    </row>
    <row r="1496" spans="5:13" x14ac:dyDescent="0.25">
      <c r="E1496" s="7"/>
      <c r="G1496" s="7"/>
      <c r="H1496" s="9"/>
      <c r="I1496" s="9"/>
      <c r="J1496" s="9"/>
      <c r="K1496" s="9"/>
      <c r="L1496" s="9"/>
      <c r="M1496" s="9"/>
    </row>
    <row r="1497" spans="5:13" x14ac:dyDescent="0.25">
      <c r="E1497" s="7"/>
      <c r="G1497" s="7"/>
      <c r="H1497" s="9"/>
      <c r="I1497" s="9"/>
      <c r="J1497" s="9"/>
      <c r="K1497" s="9"/>
      <c r="L1497" s="9"/>
      <c r="M1497" s="9"/>
    </row>
    <row r="1498" spans="5:13" x14ac:dyDescent="0.25">
      <c r="E1498" s="7"/>
      <c r="G1498" s="7"/>
      <c r="H1498" s="9"/>
      <c r="I1498" s="9"/>
      <c r="J1498" s="9"/>
      <c r="K1498" s="9"/>
      <c r="L1498" s="9"/>
      <c r="M1498" s="9"/>
    </row>
    <row r="1499" spans="5:13" x14ac:dyDescent="0.25">
      <c r="E1499" s="7"/>
      <c r="G1499" s="7"/>
      <c r="H1499" s="9"/>
      <c r="I1499" s="9"/>
      <c r="J1499" s="9"/>
      <c r="K1499" s="9"/>
      <c r="L1499" s="9"/>
      <c r="M1499" s="9"/>
    </row>
    <row r="1500" spans="5:13" x14ac:dyDescent="0.25">
      <c r="E1500" s="7"/>
      <c r="G1500" s="7"/>
      <c r="H1500" s="9"/>
      <c r="I1500" s="9"/>
      <c r="J1500" s="9"/>
      <c r="K1500" s="9"/>
      <c r="L1500" s="9"/>
      <c r="M1500" s="9"/>
    </row>
    <row r="1501" spans="5:13" x14ac:dyDescent="0.25">
      <c r="E1501" s="7"/>
      <c r="G1501" s="7"/>
      <c r="H1501" s="9"/>
      <c r="I1501" s="9"/>
      <c r="J1501" s="9"/>
      <c r="K1501" s="9"/>
      <c r="L1501" s="9"/>
      <c r="M1501" s="9"/>
    </row>
    <row r="1502" spans="5:13" x14ac:dyDescent="0.25">
      <c r="E1502" s="7"/>
      <c r="G1502" s="7"/>
      <c r="H1502" s="9"/>
      <c r="I1502" s="9"/>
      <c r="J1502" s="9"/>
      <c r="K1502" s="9"/>
      <c r="L1502" s="9"/>
      <c r="M1502" s="9"/>
    </row>
    <row r="1503" spans="5:13" x14ac:dyDescent="0.25">
      <c r="E1503" s="7"/>
      <c r="G1503" s="7"/>
      <c r="H1503" s="9"/>
      <c r="I1503" s="9"/>
      <c r="J1503" s="9"/>
      <c r="K1503" s="9"/>
      <c r="L1503" s="9"/>
      <c r="M1503" s="9"/>
    </row>
    <row r="1504" spans="5:13" x14ac:dyDescent="0.25">
      <c r="E1504" s="7"/>
      <c r="G1504" s="7"/>
      <c r="H1504" s="9"/>
      <c r="I1504" s="9"/>
      <c r="J1504" s="9"/>
      <c r="K1504" s="9"/>
      <c r="L1504" s="9"/>
      <c r="M1504" s="9"/>
    </row>
    <row r="1505" spans="5:13" x14ac:dyDescent="0.25">
      <c r="E1505" s="7"/>
      <c r="G1505" s="7"/>
      <c r="H1505" s="9"/>
      <c r="I1505" s="9"/>
      <c r="J1505" s="9"/>
      <c r="K1505" s="9"/>
      <c r="L1505" s="9"/>
      <c r="M1505" s="9"/>
    </row>
    <row r="1506" spans="5:13" x14ac:dyDescent="0.25">
      <c r="E1506" s="7"/>
      <c r="G1506" s="7"/>
      <c r="H1506" s="9"/>
      <c r="I1506" s="9"/>
      <c r="J1506" s="9"/>
      <c r="K1506" s="9"/>
      <c r="L1506" s="9"/>
      <c r="M1506" s="9"/>
    </row>
    <row r="1507" spans="5:13" x14ac:dyDescent="0.25">
      <c r="E1507" s="7"/>
      <c r="G1507" s="7"/>
      <c r="H1507" s="9"/>
      <c r="I1507" s="9"/>
      <c r="J1507" s="9"/>
      <c r="K1507" s="9"/>
      <c r="L1507" s="9"/>
      <c r="M1507" s="9"/>
    </row>
    <row r="1508" spans="5:13" x14ac:dyDescent="0.25">
      <c r="E1508" s="7"/>
      <c r="G1508" s="7"/>
      <c r="H1508" s="9"/>
      <c r="I1508" s="9"/>
      <c r="J1508" s="9"/>
      <c r="K1508" s="9"/>
      <c r="L1508" s="9"/>
      <c r="M1508" s="9"/>
    </row>
    <row r="1509" spans="5:13" x14ac:dyDescent="0.25">
      <c r="E1509" s="7"/>
      <c r="G1509" s="7"/>
      <c r="H1509" s="9"/>
      <c r="I1509" s="9"/>
      <c r="J1509" s="9"/>
      <c r="K1509" s="9"/>
      <c r="L1509" s="9"/>
      <c r="M1509" s="9"/>
    </row>
    <row r="1510" spans="5:13" x14ac:dyDescent="0.25">
      <c r="E1510" s="7"/>
      <c r="G1510" s="7"/>
      <c r="H1510" s="9"/>
      <c r="I1510" s="9"/>
      <c r="J1510" s="9"/>
      <c r="K1510" s="9"/>
      <c r="L1510" s="9"/>
      <c r="M1510" s="9"/>
    </row>
    <row r="1511" spans="5:13" x14ac:dyDescent="0.25">
      <c r="E1511" s="7"/>
      <c r="G1511" s="7"/>
      <c r="H1511" s="9"/>
      <c r="I1511" s="9"/>
      <c r="J1511" s="9"/>
      <c r="K1511" s="9"/>
      <c r="L1511" s="9"/>
      <c r="M1511" s="9"/>
    </row>
    <row r="1512" spans="5:13" x14ac:dyDescent="0.25">
      <c r="E1512" s="7"/>
      <c r="G1512" s="7"/>
      <c r="H1512" s="9"/>
      <c r="I1512" s="9"/>
      <c r="J1512" s="9"/>
      <c r="K1512" s="9"/>
      <c r="L1512" s="9"/>
      <c r="M1512" s="9"/>
    </row>
    <row r="1513" spans="5:13" x14ac:dyDescent="0.25">
      <c r="E1513" s="7"/>
      <c r="G1513" s="7"/>
      <c r="H1513" s="9"/>
      <c r="I1513" s="9"/>
      <c r="J1513" s="9"/>
      <c r="K1513" s="9"/>
      <c r="L1513" s="9"/>
      <c r="M1513" s="9"/>
    </row>
    <row r="1514" spans="5:13" x14ac:dyDescent="0.25">
      <c r="E1514" s="7"/>
      <c r="G1514" s="7"/>
      <c r="H1514" s="9"/>
      <c r="I1514" s="9"/>
      <c r="J1514" s="9"/>
      <c r="K1514" s="9"/>
      <c r="L1514" s="9"/>
      <c r="M1514" s="9"/>
    </row>
    <row r="1515" spans="5:13" x14ac:dyDescent="0.25">
      <c r="E1515" s="7"/>
      <c r="G1515" s="7"/>
      <c r="H1515" s="9"/>
      <c r="I1515" s="9"/>
      <c r="J1515" s="9"/>
      <c r="K1515" s="9"/>
      <c r="L1515" s="9"/>
      <c r="M1515" s="9"/>
    </row>
    <row r="1516" spans="5:13" x14ac:dyDescent="0.25">
      <c r="E1516" s="7"/>
      <c r="G1516" s="7"/>
      <c r="H1516" s="9"/>
      <c r="I1516" s="9"/>
      <c r="J1516" s="9"/>
      <c r="K1516" s="9"/>
      <c r="L1516" s="9"/>
      <c r="M1516" s="9"/>
    </row>
    <row r="1517" spans="5:13" x14ac:dyDescent="0.25">
      <c r="E1517" s="7"/>
      <c r="G1517" s="7"/>
      <c r="H1517" s="9"/>
      <c r="I1517" s="9"/>
      <c r="J1517" s="9"/>
      <c r="K1517" s="9"/>
      <c r="L1517" s="9"/>
      <c r="M1517" s="9"/>
    </row>
    <row r="1518" spans="5:13" x14ac:dyDescent="0.25">
      <c r="E1518" s="7"/>
      <c r="G1518" s="7"/>
      <c r="H1518" s="9"/>
      <c r="I1518" s="9"/>
      <c r="J1518" s="9"/>
      <c r="K1518" s="9"/>
      <c r="L1518" s="9"/>
      <c r="M1518" s="9"/>
    </row>
    <row r="1519" spans="5:13" x14ac:dyDescent="0.25">
      <c r="E1519" s="7"/>
      <c r="G1519" s="7"/>
      <c r="H1519" s="9"/>
      <c r="I1519" s="9"/>
      <c r="J1519" s="9"/>
      <c r="K1519" s="9"/>
      <c r="L1519" s="9"/>
      <c r="M1519" s="9"/>
    </row>
    <row r="1520" spans="5:13" x14ac:dyDescent="0.25">
      <c r="E1520" s="7"/>
      <c r="G1520" s="7"/>
      <c r="H1520" s="9"/>
      <c r="I1520" s="9"/>
      <c r="J1520" s="9"/>
      <c r="K1520" s="9"/>
      <c r="L1520" s="9"/>
      <c r="M1520" s="9"/>
    </row>
    <row r="1521" spans="5:13" x14ac:dyDescent="0.25">
      <c r="E1521" s="7"/>
      <c r="G1521" s="7"/>
      <c r="H1521" s="9"/>
      <c r="I1521" s="9"/>
      <c r="J1521" s="9"/>
      <c r="K1521" s="9"/>
      <c r="L1521" s="9"/>
      <c r="M1521" s="9"/>
    </row>
    <row r="1522" spans="5:13" x14ac:dyDescent="0.25">
      <c r="E1522" s="7"/>
      <c r="G1522" s="7"/>
      <c r="H1522" s="9"/>
      <c r="I1522" s="9"/>
      <c r="J1522" s="9"/>
      <c r="K1522" s="9"/>
      <c r="L1522" s="9"/>
      <c r="M1522" s="9"/>
    </row>
    <row r="1523" spans="5:13" x14ac:dyDescent="0.25">
      <c r="E1523" s="7"/>
      <c r="G1523" s="7"/>
      <c r="H1523" s="9"/>
      <c r="I1523" s="9"/>
      <c r="J1523" s="9"/>
      <c r="K1523" s="9"/>
      <c r="L1523" s="9"/>
      <c r="M1523" s="9"/>
    </row>
    <row r="1524" spans="5:13" x14ac:dyDescent="0.25">
      <c r="E1524" s="7"/>
      <c r="G1524" s="7"/>
      <c r="H1524" s="9"/>
      <c r="I1524" s="9"/>
      <c r="J1524" s="9"/>
      <c r="K1524" s="9"/>
      <c r="L1524" s="9"/>
      <c r="M1524" s="9"/>
    </row>
    <row r="1525" spans="5:13" x14ac:dyDescent="0.25">
      <c r="E1525" s="7"/>
      <c r="G1525" s="7"/>
      <c r="H1525" s="9"/>
      <c r="I1525" s="9"/>
      <c r="J1525" s="9"/>
      <c r="K1525" s="9"/>
      <c r="L1525" s="9"/>
      <c r="M1525" s="9"/>
    </row>
    <row r="1526" spans="5:13" x14ac:dyDescent="0.25">
      <c r="E1526" s="7"/>
      <c r="G1526" s="7"/>
      <c r="H1526" s="9"/>
      <c r="I1526" s="9"/>
      <c r="J1526" s="9"/>
      <c r="K1526" s="9"/>
      <c r="L1526" s="9"/>
      <c r="M1526" s="9"/>
    </row>
    <row r="1527" spans="5:13" x14ac:dyDescent="0.25">
      <c r="E1527" s="7"/>
      <c r="G1527" s="7"/>
      <c r="H1527" s="9"/>
      <c r="I1527" s="9"/>
      <c r="J1527" s="9"/>
      <c r="K1527" s="9"/>
      <c r="L1527" s="9"/>
      <c r="M1527" s="9"/>
    </row>
    <row r="1528" spans="5:13" x14ac:dyDescent="0.25">
      <c r="E1528" s="7"/>
      <c r="G1528" s="7"/>
      <c r="H1528" s="9"/>
      <c r="I1528" s="9"/>
      <c r="J1528" s="9"/>
      <c r="K1528" s="9"/>
      <c r="L1528" s="9"/>
      <c r="M1528" s="9"/>
    </row>
    <row r="1529" spans="5:13" x14ac:dyDescent="0.25">
      <c r="E1529" s="7"/>
      <c r="G1529" s="7"/>
      <c r="H1529" s="9"/>
      <c r="I1529" s="9"/>
      <c r="J1529" s="9"/>
      <c r="K1529" s="9"/>
      <c r="L1529" s="9"/>
      <c r="M1529" s="9"/>
    </row>
    <row r="1530" spans="5:13" x14ac:dyDescent="0.25">
      <c r="E1530" s="7"/>
      <c r="G1530" s="7"/>
      <c r="H1530" s="9"/>
      <c r="I1530" s="9"/>
      <c r="J1530" s="9"/>
      <c r="K1530" s="9"/>
      <c r="L1530" s="9"/>
      <c r="M1530" s="9"/>
    </row>
    <row r="1531" spans="5:13" x14ac:dyDescent="0.25">
      <c r="E1531" s="7"/>
      <c r="G1531" s="7"/>
      <c r="H1531" s="9"/>
      <c r="I1531" s="9"/>
      <c r="J1531" s="9"/>
      <c r="K1531" s="9"/>
      <c r="L1531" s="9"/>
      <c r="M1531" s="9"/>
    </row>
    <row r="1532" spans="5:13" x14ac:dyDescent="0.25">
      <c r="E1532" s="7"/>
      <c r="G1532" s="7"/>
      <c r="H1532" s="9"/>
      <c r="I1532" s="9"/>
      <c r="J1532" s="9"/>
      <c r="K1532" s="9"/>
      <c r="L1532" s="9"/>
      <c r="M1532" s="9"/>
    </row>
    <row r="1533" spans="5:13" x14ac:dyDescent="0.25">
      <c r="E1533" s="7"/>
      <c r="G1533" s="7"/>
      <c r="H1533" s="9"/>
      <c r="I1533" s="9"/>
      <c r="J1533" s="9"/>
      <c r="K1533" s="9"/>
      <c r="L1533" s="9"/>
      <c r="M1533" s="9"/>
    </row>
    <row r="1534" spans="5:13" x14ac:dyDescent="0.25">
      <c r="E1534" s="7"/>
      <c r="G1534" s="7"/>
      <c r="H1534" s="9"/>
      <c r="I1534" s="9"/>
      <c r="J1534" s="9"/>
      <c r="K1534" s="9"/>
      <c r="L1534" s="9"/>
      <c r="M1534" s="9"/>
    </row>
    <row r="1535" spans="5:13" x14ac:dyDescent="0.25">
      <c r="E1535" s="7"/>
      <c r="G1535" s="7"/>
      <c r="H1535" s="9"/>
      <c r="I1535" s="9"/>
      <c r="J1535" s="9"/>
      <c r="K1535" s="9"/>
      <c r="L1535" s="9"/>
      <c r="M1535" s="9"/>
    </row>
    <row r="1536" spans="5:13" x14ac:dyDescent="0.25">
      <c r="E1536" s="7"/>
      <c r="G1536" s="7"/>
      <c r="H1536" s="9"/>
      <c r="I1536" s="9"/>
      <c r="J1536" s="9"/>
      <c r="K1536" s="9"/>
      <c r="L1536" s="9"/>
      <c r="M1536" s="9"/>
    </row>
    <row r="1537" spans="5:13" x14ac:dyDescent="0.25">
      <c r="E1537" s="7"/>
      <c r="G1537" s="7"/>
      <c r="H1537" s="9"/>
      <c r="I1537" s="9"/>
      <c r="J1537" s="9"/>
      <c r="K1537" s="9"/>
      <c r="L1537" s="9"/>
      <c r="M1537" s="9"/>
    </row>
    <row r="1538" spans="5:13" x14ac:dyDescent="0.25">
      <c r="E1538" s="7"/>
      <c r="G1538" s="7"/>
      <c r="H1538" s="9"/>
      <c r="I1538" s="9"/>
      <c r="J1538" s="9"/>
      <c r="K1538" s="9"/>
      <c r="L1538" s="9"/>
      <c r="M1538" s="9"/>
    </row>
    <row r="1539" spans="5:13" x14ac:dyDescent="0.25">
      <c r="E1539" s="7"/>
      <c r="G1539" s="7"/>
      <c r="H1539" s="9"/>
      <c r="I1539" s="9"/>
      <c r="J1539" s="9"/>
      <c r="K1539" s="9"/>
      <c r="L1539" s="9"/>
      <c r="M1539" s="9"/>
    </row>
    <row r="1540" spans="5:13" x14ac:dyDescent="0.25">
      <c r="E1540" s="7"/>
      <c r="G1540" s="7"/>
      <c r="H1540" s="9"/>
      <c r="I1540" s="9"/>
      <c r="J1540" s="9"/>
      <c r="K1540" s="9"/>
      <c r="L1540" s="9"/>
      <c r="M1540" s="9"/>
    </row>
    <row r="1541" spans="5:13" x14ac:dyDescent="0.25">
      <c r="E1541" s="7"/>
      <c r="G1541" s="7"/>
      <c r="H1541" s="9"/>
      <c r="I1541" s="9"/>
      <c r="J1541" s="9"/>
      <c r="K1541" s="9"/>
      <c r="L1541" s="9"/>
      <c r="M1541" s="9"/>
    </row>
    <row r="1542" spans="5:13" x14ac:dyDescent="0.25">
      <c r="E1542" s="7"/>
      <c r="G1542" s="7"/>
      <c r="H1542" s="9"/>
      <c r="I1542" s="9"/>
      <c r="J1542" s="9"/>
      <c r="K1542" s="9"/>
      <c r="L1542" s="9"/>
      <c r="M1542" s="9"/>
    </row>
    <row r="1543" spans="5:13" x14ac:dyDescent="0.25">
      <c r="E1543" s="7"/>
      <c r="G1543" s="7"/>
      <c r="H1543" s="9"/>
      <c r="I1543" s="9"/>
      <c r="J1543" s="9"/>
      <c r="K1543" s="9"/>
      <c r="L1543" s="9"/>
      <c r="M1543" s="9"/>
    </row>
    <row r="1544" spans="5:13" x14ac:dyDescent="0.25">
      <c r="E1544" s="7"/>
      <c r="G1544" s="7"/>
      <c r="H1544" s="9"/>
      <c r="I1544" s="9"/>
      <c r="J1544" s="9"/>
      <c r="K1544" s="9"/>
      <c r="L1544" s="9"/>
      <c r="M1544" s="9"/>
    </row>
    <row r="1545" spans="5:13" x14ac:dyDescent="0.25">
      <c r="E1545" s="7"/>
      <c r="G1545" s="7"/>
      <c r="H1545" s="9"/>
      <c r="I1545" s="9"/>
      <c r="J1545" s="9"/>
      <c r="K1545" s="9"/>
      <c r="L1545" s="9"/>
      <c r="M1545" s="9"/>
    </row>
    <row r="1546" spans="5:13" x14ac:dyDescent="0.25">
      <c r="E1546" s="7"/>
      <c r="G1546" s="7"/>
      <c r="H1546" s="9"/>
      <c r="I1546" s="9"/>
      <c r="J1546" s="9"/>
      <c r="K1546" s="9"/>
      <c r="L1546" s="9"/>
      <c r="M1546" s="9"/>
    </row>
    <row r="1547" spans="5:13" x14ac:dyDescent="0.25">
      <c r="E1547" s="7"/>
      <c r="G1547" s="7"/>
      <c r="H1547" s="9"/>
      <c r="I1547" s="9"/>
      <c r="J1547" s="9"/>
      <c r="K1547" s="9"/>
      <c r="L1547" s="9"/>
      <c r="M1547" s="9"/>
    </row>
    <row r="1548" spans="5:13" x14ac:dyDescent="0.25">
      <c r="E1548" s="7"/>
      <c r="G1548" s="7"/>
      <c r="H1548" s="9"/>
      <c r="I1548" s="9"/>
      <c r="J1548" s="9"/>
      <c r="K1548" s="9"/>
      <c r="L1548" s="9"/>
      <c r="M1548" s="9"/>
    </row>
    <row r="1549" spans="5:13" x14ac:dyDescent="0.25">
      <c r="E1549" s="7"/>
      <c r="G1549" s="7"/>
      <c r="H1549" s="9"/>
      <c r="I1549" s="9"/>
      <c r="J1549" s="9"/>
      <c r="K1549" s="9"/>
      <c r="L1549" s="9"/>
      <c r="M1549" s="9"/>
    </row>
    <row r="1550" spans="5:13" x14ac:dyDescent="0.25">
      <c r="E1550" s="7"/>
      <c r="G1550" s="7"/>
      <c r="H1550" s="9"/>
      <c r="I1550" s="9"/>
      <c r="J1550" s="9"/>
      <c r="K1550" s="9"/>
      <c r="L1550" s="9"/>
      <c r="M1550" s="9"/>
    </row>
    <row r="1551" spans="5:13" x14ac:dyDescent="0.25">
      <c r="E1551" s="7"/>
      <c r="G1551" s="7"/>
      <c r="H1551" s="9"/>
      <c r="I1551" s="9"/>
      <c r="J1551" s="9"/>
      <c r="K1551" s="9"/>
      <c r="L1551" s="9"/>
      <c r="M1551" s="9"/>
    </row>
    <row r="1552" spans="5:13" x14ac:dyDescent="0.25">
      <c r="E1552" s="7"/>
      <c r="G1552" s="7"/>
      <c r="H1552" s="9"/>
      <c r="I1552" s="9"/>
      <c r="J1552" s="9"/>
      <c r="K1552" s="9"/>
      <c r="L1552" s="9"/>
      <c r="M1552" s="9"/>
    </row>
    <row r="1553" spans="5:13" x14ac:dyDescent="0.25">
      <c r="E1553" s="7"/>
      <c r="G1553" s="7"/>
      <c r="H1553" s="9"/>
      <c r="I1553" s="9"/>
      <c r="J1553" s="9"/>
      <c r="K1553" s="9"/>
      <c r="L1553" s="9"/>
      <c r="M1553" s="9"/>
    </row>
    <row r="1554" spans="5:13" x14ac:dyDescent="0.25">
      <c r="E1554" s="7"/>
      <c r="G1554" s="7"/>
      <c r="H1554" s="9"/>
      <c r="I1554" s="9"/>
      <c r="J1554" s="9"/>
      <c r="K1554" s="9"/>
      <c r="L1554" s="9"/>
      <c r="M1554" s="9"/>
    </row>
    <row r="1555" spans="5:13" x14ac:dyDescent="0.25">
      <c r="E1555" s="7"/>
      <c r="G1555" s="7"/>
      <c r="H1555" s="9"/>
      <c r="I1555" s="9"/>
      <c r="J1555" s="9"/>
      <c r="K1555" s="9"/>
      <c r="L1555" s="9"/>
      <c r="M1555" s="9"/>
    </row>
    <row r="1556" spans="5:13" x14ac:dyDescent="0.25">
      <c r="E1556" s="7"/>
      <c r="G1556" s="7"/>
      <c r="H1556" s="9"/>
      <c r="I1556" s="9"/>
      <c r="J1556" s="9"/>
      <c r="K1556" s="9"/>
      <c r="L1556" s="9"/>
      <c r="M1556" s="9"/>
    </row>
    <row r="1557" spans="5:13" x14ac:dyDescent="0.25">
      <c r="E1557" s="7"/>
      <c r="G1557" s="7"/>
      <c r="H1557" s="9"/>
      <c r="I1557" s="9"/>
      <c r="J1557" s="9"/>
      <c r="K1557" s="9"/>
      <c r="L1557" s="9"/>
      <c r="M1557" s="9"/>
    </row>
    <row r="1558" spans="5:13" x14ac:dyDescent="0.25">
      <c r="E1558" s="7"/>
      <c r="G1558" s="7"/>
      <c r="H1558" s="9"/>
      <c r="I1558" s="9"/>
      <c r="J1558" s="9"/>
      <c r="K1558" s="9"/>
      <c r="L1558" s="9"/>
      <c r="M1558" s="9"/>
    </row>
    <row r="1559" spans="5:13" x14ac:dyDescent="0.25">
      <c r="E1559" s="7"/>
      <c r="G1559" s="7"/>
      <c r="H1559" s="9"/>
      <c r="I1559" s="9"/>
      <c r="J1559" s="9"/>
      <c r="K1559" s="9"/>
      <c r="L1559" s="9"/>
      <c r="M1559" s="9"/>
    </row>
    <row r="1560" spans="5:13" x14ac:dyDescent="0.25">
      <c r="E1560" s="7"/>
      <c r="G1560" s="7"/>
      <c r="H1560" s="9"/>
      <c r="I1560" s="9"/>
      <c r="J1560" s="9"/>
      <c r="K1560" s="9"/>
      <c r="L1560" s="9"/>
      <c r="M1560" s="9"/>
    </row>
    <row r="1561" spans="5:13" x14ac:dyDescent="0.25">
      <c r="E1561" s="7"/>
      <c r="G1561" s="7"/>
      <c r="H1561" s="9"/>
      <c r="I1561" s="9"/>
      <c r="J1561" s="9"/>
      <c r="K1561" s="9"/>
      <c r="L1561" s="9"/>
      <c r="M1561" s="9"/>
    </row>
    <row r="1562" spans="5:13" x14ac:dyDescent="0.25">
      <c r="E1562" s="7"/>
      <c r="G1562" s="7"/>
      <c r="H1562" s="9"/>
      <c r="I1562" s="9"/>
      <c r="J1562" s="9"/>
      <c r="K1562" s="9"/>
      <c r="L1562" s="9"/>
      <c r="M1562" s="9"/>
    </row>
    <row r="1563" spans="5:13" x14ac:dyDescent="0.25">
      <c r="E1563" s="7"/>
      <c r="G1563" s="7"/>
      <c r="H1563" s="9"/>
      <c r="I1563" s="9"/>
      <c r="J1563" s="9"/>
      <c r="K1563" s="9"/>
      <c r="L1563" s="9"/>
      <c r="M1563" s="9"/>
    </row>
    <row r="1564" spans="5:13" x14ac:dyDescent="0.25">
      <c r="E1564" s="7"/>
      <c r="G1564" s="7"/>
      <c r="H1564" s="9"/>
      <c r="I1564" s="9"/>
      <c r="J1564" s="9"/>
      <c r="K1564" s="9"/>
      <c r="L1564" s="9"/>
      <c r="M1564" s="9"/>
    </row>
    <row r="1565" spans="5:13" x14ac:dyDescent="0.25">
      <c r="E1565" s="7"/>
      <c r="G1565" s="7"/>
      <c r="H1565" s="9"/>
      <c r="I1565" s="9"/>
      <c r="J1565" s="9"/>
      <c r="K1565" s="9"/>
      <c r="L1565" s="9"/>
      <c r="M1565" s="9"/>
    </row>
    <row r="1566" spans="5:13" x14ac:dyDescent="0.25">
      <c r="E1566" s="7"/>
      <c r="G1566" s="7"/>
      <c r="H1566" s="9"/>
      <c r="I1566" s="9"/>
      <c r="J1566" s="9"/>
      <c r="K1566" s="9"/>
      <c r="L1566" s="9"/>
      <c r="M1566" s="9"/>
    </row>
    <row r="1567" spans="5:13" x14ac:dyDescent="0.25">
      <c r="E1567" s="7"/>
      <c r="G1567" s="7"/>
      <c r="H1567" s="9"/>
      <c r="I1567" s="9"/>
      <c r="J1567" s="9"/>
      <c r="K1567" s="9"/>
      <c r="L1567" s="9"/>
      <c r="M1567" s="9"/>
    </row>
    <row r="1568" spans="5:13" x14ac:dyDescent="0.25">
      <c r="E1568" s="7"/>
      <c r="G1568" s="7"/>
      <c r="H1568" s="9"/>
      <c r="I1568" s="9"/>
      <c r="J1568" s="9"/>
      <c r="K1568" s="9"/>
      <c r="L1568" s="9"/>
      <c r="M1568" s="9"/>
    </row>
    <row r="1569" spans="5:13" x14ac:dyDescent="0.25">
      <c r="E1569" s="7"/>
      <c r="G1569" s="7"/>
      <c r="H1569" s="9"/>
      <c r="I1569" s="9"/>
      <c r="J1569" s="9"/>
      <c r="K1569" s="9"/>
      <c r="L1569" s="9"/>
      <c r="M1569" s="9"/>
    </row>
    <row r="1570" spans="5:13" x14ac:dyDescent="0.25">
      <c r="E1570" s="7"/>
      <c r="G1570" s="7"/>
      <c r="H1570" s="9"/>
      <c r="I1570" s="9"/>
      <c r="J1570" s="9"/>
      <c r="K1570" s="9"/>
      <c r="L1570" s="9"/>
      <c r="M1570" s="9"/>
    </row>
    <row r="1571" spans="5:13" x14ac:dyDescent="0.25">
      <c r="E1571" s="7"/>
      <c r="G1571" s="7"/>
      <c r="H1571" s="9"/>
      <c r="I1571" s="9"/>
      <c r="J1571" s="9"/>
      <c r="K1571" s="9"/>
      <c r="L1571" s="9"/>
      <c r="M1571" s="9"/>
    </row>
    <row r="1572" spans="5:13" x14ac:dyDescent="0.25">
      <c r="E1572" s="7"/>
      <c r="G1572" s="7"/>
      <c r="H1572" s="9"/>
      <c r="I1572" s="9"/>
      <c r="J1572" s="9"/>
      <c r="K1572" s="9"/>
      <c r="L1572" s="9"/>
      <c r="M1572" s="9"/>
    </row>
    <row r="1573" spans="5:13" x14ac:dyDescent="0.25">
      <c r="E1573" s="7"/>
      <c r="G1573" s="7"/>
      <c r="H1573" s="9"/>
      <c r="I1573" s="9"/>
      <c r="J1573" s="9"/>
      <c r="K1573" s="9"/>
      <c r="L1573" s="9"/>
      <c r="M1573" s="9"/>
    </row>
    <row r="1574" spans="5:13" x14ac:dyDescent="0.25">
      <c r="E1574" s="7"/>
      <c r="G1574" s="7"/>
      <c r="H1574" s="9"/>
      <c r="I1574" s="9"/>
      <c r="J1574" s="9"/>
      <c r="K1574" s="9"/>
      <c r="L1574" s="9"/>
      <c r="M1574" s="9"/>
    </row>
    <row r="1575" spans="5:13" x14ac:dyDescent="0.25">
      <c r="E1575" s="7"/>
      <c r="G1575" s="7"/>
      <c r="H1575" s="9"/>
      <c r="I1575" s="9"/>
      <c r="J1575" s="9"/>
      <c r="K1575" s="9"/>
      <c r="L1575" s="9"/>
      <c r="M1575" s="9"/>
    </row>
    <row r="1576" spans="5:13" x14ac:dyDescent="0.25">
      <c r="E1576" s="7"/>
      <c r="G1576" s="7"/>
      <c r="H1576" s="9"/>
      <c r="I1576" s="9"/>
      <c r="J1576" s="9"/>
      <c r="K1576" s="9"/>
      <c r="L1576" s="9"/>
      <c r="M1576" s="9"/>
    </row>
    <row r="1577" spans="5:13" x14ac:dyDescent="0.25">
      <c r="E1577" s="7"/>
      <c r="G1577" s="7"/>
      <c r="H1577" s="9"/>
      <c r="I1577" s="9"/>
      <c r="J1577" s="9"/>
      <c r="K1577" s="9"/>
      <c r="L1577" s="9"/>
      <c r="M1577" s="9"/>
    </row>
    <row r="1578" spans="5:13" x14ac:dyDescent="0.25">
      <c r="E1578" s="7"/>
      <c r="G1578" s="7"/>
      <c r="H1578" s="9"/>
      <c r="I1578" s="9"/>
      <c r="J1578" s="9"/>
      <c r="K1578" s="9"/>
      <c r="L1578" s="9"/>
      <c r="M1578" s="9"/>
    </row>
    <row r="1579" spans="5:13" x14ac:dyDescent="0.25">
      <c r="E1579" s="7"/>
      <c r="G1579" s="7"/>
      <c r="H1579" s="9"/>
      <c r="I1579" s="9"/>
      <c r="J1579" s="9"/>
      <c r="K1579" s="9"/>
      <c r="L1579" s="9"/>
      <c r="M1579" s="9"/>
    </row>
    <row r="1580" spans="5:13" x14ac:dyDescent="0.25">
      <c r="E1580" s="7"/>
      <c r="G1580" s="7"/>
      <c r="H1580" s="9"/>
      <c r="I1580" s="9"/>
      <c r="J1580" s="9"/>
      <c r="K1580" s="9"/>
      <c r="L1580" s="9"/>
      <c r="M1580" s="9"/>
    </row>
    <row r="1581" spans="5:13" x14ac:dyDescent="0.25">
      <c r="E1581" s="7"/>
      <c r="G1581" s="7"/>
      <c r="H1581" s="9"/>
      <c r="I1581" s="9"/>
      <c r="J1581" s="9"/>
      <c r="K1581" s="9"/>
      <c r="L1581" s="9"/>
      <c r="M1581" s="9"/>
    </row>
    <row r="1582" spans="5:13" x14ac:dyDescent="0.25">
      <c r="E1582" s="7"/>
      <c r="G1582" s="7"/>
      <c r="H1582" s="9"/>
      <c r="I1582" s="9"/>
      <c r="J1582" s="9"/>
      <c r="K1582" s="9"/>
      <c r="L1582" s="9"/>
      <c r="M1582" s="9"/>
    </row>
    <row r="1583" spans="5:13" x14ac:dyDescent="0.25">
      <c r="E1583" s="7"/>
      <c r="G1583" s="7"/>
      <c r="H1583" s="9"/>
      <c r="I1583" s="9"/>
      <c r="J1583" s="9"/>
      <c r="K1583" s="9"/>
      <c r="L1583" s="9"/>
      <c r="M1583" s="9"/>
    </row>
    <row r="1584" spans="5:13" x14ac:dyDescent="0.25">
      <c r="E1584" s="7"/>
      <c r="G1584" s="7"/>
      <c r="H1584" s="9"/>
      <c r="I1584" s="9"/>
      <c r="J1584" s="9"/>
      <c r="K1584" s="9"/>
      <c r="L1584" s="9"/>
      <c r="M1584" s="9"/>
    </row>
    <row r="1585" spans="5:13" x14ac:dyDescent="0.25">
      <c r="E1585" s="7"/>
      <c r="G1585" s="7"/>
      <c r="H1585" s="9"/>
      <c r="I1585" s="9"/>
      <c r="J1585" s="9"/>
      <c r="K1585" s="9"/>
      <c r="L1585" s="9"/>
      <c r="M1585" s="9"/>
    </row>
    <row r="1586" spans="5:13" x14ac:dyDescent="0.25">
      <c r="E1586" s="7"/>
      <c r="G1586" s="7"/>
      <c r="H1586" s="9"/>
      <c r="I1586" s="9"/>
      <c r="J1586" s="9"/>
      <c r="K1586" s="9"/>
      <c r="L1586" s="9"/>
      <c r="M1586" s="9"/>
    </row>
    <row r="1587" spans="5:13" x14ac:dyDescent="0.25">
      <c r="E1587" s="7"/>
      <c r="G1587" s="7"/>
      <c r="H1587" s="9"/>
      <c r="I1587" s="9"/>
      <c r="J1587" s="9"/>
      <c r="K1587" s="9"/>
      <c r="L1587" s="9"/>
      <c r="M1587" s="9"/>
    </row>
    <row r="1588" spans="5:13" x14ac:dyDescent="0.25">
      <c r="E1588" s="7"/>
      <c r="G1588" s="7"/>
      <c r="H1588" s="9"/>
      <c r="I1588" s="9"/>
      <c r="J1588" s="9"/>
      <c r="K1588" s="9"/>
      <c r="L1588" s="9"/>
      <c r="M1588" s="9"/>
    </row>
    <row r="1589" spans="5:13" x14ac:dyDescent="0.25">
      <c r="E1589" s="7"/>
      <c r="G1589" s="7"/>
      <c r="H1589" s="9"/>
      <c r="I1589" s="9"/>
      <c r="J1589" s="9"/>
      <c r="K1589" s="9"/>
      <c r="L1589" s="9"/>
      <c r="M1589" s="9"/>
    </row>
    <row r="1590" spans="5:13" x14ac:dyDescent="0.25">
      <c r="E1590" s="7"/>
      <c r="G1590" s="7"/>
      <c r="H1590" s="9"/>
      <c r="I1590" s="9"/>
      <c r="J1590" s="9"/>
      <c r="K1590" s="9"/>
      <c r="L1590" s="9"/>
      <c r="M1590" s="9"/>
    </row>
    <row r="1591" spans="5:13" x14ac:dyDescent="0.25">
      <c r="E1591" s="7"/>
      <c r="G1591" s="7"/>
      <c r="H1591" s="9"/>
      <c r="I1591" s="9"/>
      <c r="J1591" s="9"/>
      <c r="K1591" s="9"/>
      <c r="L1591" s="9"/>
      <c r="M1591" s="9"/>
    </row>
    <row r="1592" spans="5:13" x14ac:dyDescent="0.25">
      <c r="E1592" s="7"/>
      <c r="G1592" s="7"/>
      <c r="H1592" s="9"/>
      <c r="I1592" s="9"/>
      <c r="J1592" s="9"/>
      <c r="K1592" s="9"/>
      <c r="L1592" s="9"/>
      <c r="M1592" s="9"/>
    </row>
    <row r="1593" spans="5:13" x14ac:dyDescent="0.25">
      <c r="E1593" s="7"/>
      <c r="G1593" s="7"/>
      <c r="H1593" s="9"/>
      <c r="I1593" s="9"/>
      <c r="J1593" s="9"/>
      <c r="K1593" s="9"/>
      <c r="L1593" s="9"/>
      <c r="M1593" s="9"/>
    </row>
    <row r="1594" spans="5:13" x14ac:dyDescent="0.25">
      <c r="E1594" s="7"/>
      <c r="G1594" s="7"/>
      <c r="H1594" s="9"/>
      <c r="I1594" s="9"/>
      <c r="J1594" s="9"/>
      <c r="K1594" s="9"/>
      <c r="L1594" s="9"/>
      <c r="M1594" s="9"/>
    </row>
    <row r="1595" spans="5:13" x14ac:dyDescent="0.25">
      <c r="E1595" s="7"/>
      <c r="G1595" s="7"/>
      <c r="H1595" s="9"/>
      <c r="I1595" s="9"/>
      <c r="J1595" s="9"/>
      <c r="K1595" s="9"/>
      <c r="L1595" s="9"/>
      <c r="M1595" s="9"/>
    </row>
    <row r="1596" spans="5:13" x14ac:dyDescent="0.25">
      <c r="E1596" s="7"/>
      <c r="G1596" s="7"/>
      <c r="H1596" s="9"/>
      <c r="I1596" s="9"/>
      <c r="J1596" s="9"/>
      <c r="K1596" s="9"/>
      <c r="L1596" s="9"/>
      <c r="M1596" s="9"/>
    </row>
    <row r="1597" spans="5:13" x14ac:dyDescent="0.25">
      <c r="E1597" s="7"/>
      <c r="G1597" s="7"/>
      <c r="H1597" s="9"/>
      <c r="I1597" s="9"/>
      <c r="J1597" s="9"/>
      <c r="K1597" s="9"/>
      <c r="L1597" s="9"/>
      <c r="M1597" s="9"/>
    </row>
    <row r="1598" spans="5:13" x14ac:dyDescent="0.25">
      <c r="E1598" s="7"/>
      <c r="G1598" s="7"/>
      <c r="H1598" s="9"/>
      <c r="I1598" s="9"/>
      <c r="J1598" s="9"/>
      <c r="K1598" s="9"/>
      <c r="L1598" s="9"/>
      <c r="M1598" s="9"/>
    </row>
    <row r="1599" spans="5:13" x14ac:dyDescent="0.25">
      <c r="E1599" s="7"/>
      <c r="G1599" s="7"/>
      <c r="H1599" s="9"/>
      <c r="I1599" s="9"/>
      <c r="J1599" s="9"/>
      <c r="K1599" s="9"/>
      <c r="L1599" s="9"/>
      <c r="M1599" s="9"/>
    </row>
    <row r="1600" spans="5:13" x14ac:dyDescent="0.25">
      <c r="E1600" s="7"/>
      <c r="G1600" s="7"/>
      <c r="H1600" s="9"/>
      <c r="I1600" s="9"/>
      <c r="J1600" s="9"/>
      <c r="K1600" s="9"/>
      <c r="L1600" s="9"/>
      <c r="M1600" s="9"/>
    </row>
    <row r="1601" spans="5:13" x14ac:dyDescent="0.25">
      <c r="E1601" s="7"/>
      <c r="G1601" s="7"/>
      <c r="H1601" s="9"/>
      <c r="I1601" s="9"/>
      <c r="J1601" s="9"/>
      <c r="K1601" s="9"/>
      <c r="L1601" s="9"/>
      <c r="M1601" s="9"/>
    </row>
    <row r="1602" spans="5:13" x14ac:dyDescent="0.25">
      <c r="E1602" s="7"/>
      <c r="G1602" s="7"/>
      <c r="H1602" s="9"/>
      <c r="I1602" s="9"/>
      <c r="J1602" s="9"/>
      <c r="K1602" s="9"/>
      <c r="L1602" s="9"/>
      <c r="M1602" s="9"/>
    </row>
    <row r="1603" spans="5:13" x14ac:dyDescent="0.25">
      <c r="E1603" s="7"/>
      <c r="G1603" s="7"/>
      <c r="H1603" s="9"/>
      <c r="I1603" s="9"/>
      <c r="J1603" s="9"/>
      <c r="K1603" s="9"/>
      <c r="L1603" s="9"/>
      <c r="M1603" s="9"/>
    </row>
    <row r="1604" spans="5:13" x14ac:dyDescent="0.25">
      <c r="E1604" s="7"/>
      <c r="G1604" s="7"/>
      <c r="H1604" s="9"/>
      <c r="I1604" s="9"/>
      <c r="J1604" s="9"/>
      <c r="K1604" s="9"/>
      <c r="L1604" s="9"/>
      <c r="M1604" s="9"/>
    </row>
    <row r="1605" spans="5:13" x14ac:dyDescent="0.25">
      <c r="E1605" s="7"/>
      <c r="G1605" s="7"/>
      <c r="H1605" s="9"/>
      <c r="I1605" s="9"/>
      <c r="J1605" s="9"/>
      <c r="K1605" s="9"/>
      <c r="L1605" s="9"/>
      <c r="M1605" s="9"/>
    </row>
    <row r="1606" spans="5:13" x14ac:dyDescent="0.25">
      <c r="E1606" s="7"/>
      <c r="G1606" s="7"/>
      <c r="H1606" s="9"/>
      <c r="I1606" s="9"/>
      <c r="J1606" s="9"/>
      <c r="K1606" s="9"/>
      <c r="L1606" s="9"/>
      <c r="M1606" s="9"/>
    </row>
    <row r="1607" spans="5:13" x14ac:dyDescent="0.25">
      <c r="E1607" s="7"/>
      <c r="G1607" s="7"/>
      <c r="H1607" s="9"/>
      <c r="I1607" s="9"/>
      <c r="J1607" s="9"/>
      <c r="K1607" s="9"/>
      <c r="L1607" s="9"/>
      <c r="M1607" s="9"/>
    </row>
    <row r="1608" spans="5:13" x14ac:dyDescent="0.25">
      <c r="E1608" s="7"/>
      <c r="G1608" s="7"/>
      <c r="H1608" s="9"/>
      <c r="I1608" s="9"/>
      <c r="J1608" s="9"/>
      <c r="K1608" s="9"/>
      <c r="L1608" s="9"/>
      <c r="M1608" s="9"/>
    </row>
    <row r="1609" spans="5:13" x14ac:dyDescent="0.25">
      <c r="E1609" s="7"/>
      <c r="G1609" s="7"/>
      <c r="H1609" s="9"/>
      <c r="I1609" s="9"/>
      <c r="J1609" s="9"/>
      <c r="K1609" s="9"/>
      <c r="L1609" s="9"/>
      <c r="M1609" s="9"/>
    </row>
    <row r="1610" spans="5:13" x14ac:dyDescent="0.25">
      <c r="E1610" s="7"/>
      <c r="G1610" s="7"/>
      <c r="H1610" s="9"/>
      <c r="I1610" s="9"/>
      <c r="J1610" s="9"/>
      <c r="K1610" s="9"/>
      <c r="L1610" s="9"/>
      <c r="M1610" s="9"/>
    </row>
    <row r="1611" spans="5:13" x14ac:dyDescent="0.25">
      <c r="E1611" s="7"/>
      <c r="G1611" s="7"/>
      <c r="H1611" s="9"/>
      <c r="I1611" s="9"/>
      <c r="J1611" s="9"/>
      <c r="K1611" s="9"/>
      <c r="L1611" s="9"/>
      <c r="M1611" s="9"/>
    </row>
    <row r="1612" spans="5:13" x14ac:dyDescent="0.25">
      <c r="E1612" s="7"/>
      <c r="G1612" s="7"/>
      <c r="H1612" s="9"/>
      <c r="I1612" s="9"/>
      <c r="J1612" s="9"/>
      <c r="K1612" s="9"/>
      <c r="L1612" s="9"/>
      <c r="M1612" s="9"/>
    </row>
    <row r="1613" spans="5:13" x14ac:dyDescent="0.25">
      <c r="E1613" s="7"/>
      <c r="G1613" s="7"/>
      <c r="H1613" s="9"/>
      <c r="I1613" s="9"/>
      <c r="J1613" s="9"/>
      <c r="K1613" s="9"/>
      <c r="L1613" s="9"/>
      <c r="M1613" s="9"/>
    </row>
    <row r="1614" spans="5:13" x14ac:dyDescent="0.25">
      <c r="E1614" s="7"/>
      <c r="G1614" s="7"/>
      <c r="H1614" s="9"/>
      <c r="I1614" s="9"/>
      <c r="J1614" s="9"/>
      <c r="K1614" s="9"/>
      <c r="L1614" s="9"/>
      <c r="M1614" s="9"/>
    </row>
    <row r="1615" spans="5:13" x14ac:dyDescent="0.25">
      <c r="E1615" s="7"/>
      <c r="G1615" s="7"/>
      <c r="H1615" s="9"/>
      <c r="I1615" s="9"/>
      <c r="J1615" s="9"/>
      <c r="K1615" s="9"/>
      <c r="L1615" s="9"/>
      <c r="M1615" s="9"/>
    </row>
    <row r="1616" spans="5:13" x14ac:dyDescent="0.25">
      <c r="E1616" s="7"/>
      <c r="G1616" s="7"/>
      <c r="H1616" s="9"/>
      <c r="I1616" s="9"/>
      <c r="J1616" s="9"/>
      <c r="K1616" s="9"/>
      <c r="L1616" s="9"/>
      <c r="M1616" s="9"/>
    </row>
    <row r="1617" spans="5:13" x14ac:dyDescent="0.25">
      <c r="E1617" s="7"/>
      <c r="G1617" s="7"/>
      <c r="H1617" s="9"/>
      <c r="I1617" s="9"/>
      <c r="J1617" s="9"/>
      <c r="K1617" s="9"/>
      <c r="L1617" s="9"/>
      <c r="M1617" s="9"/>
    </row>
    <row r="1618" spans="5:13" x14ac:dyDescent="0.25">
      <c r="E1618" s="7"/>
      <c r="G1618" s="7"/>
      <c r="H1618" s="9"/>
      <c r="I1618" s="9"/>
      <c r="J1618" s="9"/>
      <c r="K1618" s="9"/>
      <c r="L1618" s="9"/>
      <c r="M1618" s="9"/>
    </row>
    <row r="1619" spans="5:13" x14ac:dyDescent="0.25">
      <c r="E1619" s="7"/>
      <c r="G1619" s="7"/>
      <c r="H1619" s="9"/>
      <c r="I1619" s="9"/>
      <c r="J1619" s="9"/>
      <c r="K1619" s="9"/>
      <c r="L1619" s="9"/>
      <c r="M1619" s="9"/>
    </row>
    <row r="1620" spans="5:13" x14ac:dyDescent="0.25">
      <c r="E1620" s="7"/>
      <c r="G1620" s="7"/>
      <c r="H1620" s="9"/>
      <c r="I1620" s="9"/>
      <c r="J1620" s="9"/>
      <c r="K1620" s="9"/>
      <c r="L1620" s="9"/>
      <c r="M1620" s="9"/>
    </row>
    <row r="1621" spans="5:13" x14ac:dyDescent="0.25">
      <c r="E1621" s="7"/>
      <c r="G1621" s="7"/>
      <c r="H1621" s="9"/>
      <c r="I1621" s="9"/>
      <c r="J1621" s="9"/>
      <c r="K1621" s="9"/>
      <c r="L1621" s="9"/>
      <c r="M1621" s="9"/>
    </row>
    <row r="1622" spans="5:13" x14ac:dyDescent="0.25">
      <c r="E1622" s="7"/>
      <c r="G1622" s="7"/>
      <c r="H1622" s="9"/>
      <c r="I1622" s="9"/>
      <c r="J1622" s="9"/>
      <c r="K1622" s="9"/>
      <c r="L1622" s="9"/>
      <c r="M1622" s="9"/>
    </row>
    <row r="1623" spans="5:13" x14ac:dyDescent="0.25">
      <c r="E1623" s="7"/>
      <c r="G1623" s="7"/>
      <c r="H1623" s="9"/>
      <c r="I1623" s="9"/>
      <c r="J1623" s="9"/>
      <c r="K1623" s="9"/>
      <c r="L1623" s="9"/>
      <c r="M1623" s="9"/>
    </row>
    <row r="1624" spans="5:13" x14ac:dyDescent="0.25">
      <c r="E1624" s="7"/>
      <c r="G1624" s="7"/>
      <c r="H1624" s="9"/>
      <c r="I1624" s="9"/>
      <c r="J1624" s="9"/>
      <c r="K1624" s="9"/>
      <c r="L1624" s="9"/>
      <c r="M1624" s="9"/>
    </row>
    <row r="1625" spans="5:13" x14ac:dyDescent="0.25">
      <c r="E1625" s="7"/>
      <c r="G1625" s="7"/>
      <c r="H1625" s="9"/>
      <c r="I1625" s="9"/>
      <c r="J1625" s="9"/>
      <c r="K1625" s="9"/>
      <c r="L1625" s="9"/>
      <c r="M1625" s="9"/>
    </row>
    <row r="1626" spans="5:13" x14ac:dyDescent="0.25">
      <c r="E1626" s="7"/>
      <c r="G1626" s="7"/>
      <c r="H1626" s="9"/>
      <c r="I1626" s="9"/>
      <c r="J1626" s="9"/>
      <c r="K1626" s="9"/>
      <c r="L1626" s="9"/>
      <c r="M1626" s="9"/>
    </row>
    <row r="1627" spans="5:13" x14ac:dyDescent="0.25">
      <c r="E1627" s="7"/>
      <c r="G1627" s="7"/>
      <c r="H1627" s="9"/>
      <c r="I1627" s="9"/>
      <c r="J1627" s="9"/>
      <c r="K1627" s="9"/>
      <c r="L1627" s="9"/>
      <c r="M1627" s="9"/>
    </row>
    <row r="1628" spans="5:13" x14ac:dyDescent="0.25">
      <c r="E1628" s="7"/>
      <c r="G1628" s="7"/>
      <c r="H1628" s="9"/>
      <c r="I1628" s="9"/>
      <c r="J1628" s="9"/>
      <c r="K1628" s="9"/>
      <c r="L1628" s="9"/>
      <c r="M1628" s="9"/>
    </row>
    <row r="1629" spans="5:13" x14ac:dyDescent="0.25">
      <c r="E1629" s="7"/>
      <c r="G1629" s="7"/>
      <c r="H1629" s="9"/>
      <c r="I1629" s="9"/>
      <c r="J1629" s="9"/>
      <c r="K1629" s="9"/>
      <c r="L1629" s="9"/>
      <c r="M1629" s="9"/>
    </row>
    <row r="1630" spans="5:13" x14ac:dyDescent="0.25">
      <c r="E1630" s="7"/>
      <c r="G1630" s="7"/>
      <c r="H1630" s="9"/>
      <c r="I1630" s="9"/>
      <c r="J1630" s="9"/>
      <c r="K1630" s="9"/>
      <c r="L1630" s="9"/>
      <c r="M1630" s="9"/>
    </row>
    <row r="1631" spans="5:13" x14ac:dyDescent="0.25">
      <c r="E1631" s="7"/>
      <c r="G1631" s="7"/>
      <c r="H1631" s="9"/>
      <c r="I1631" s="9"/>
      <c r="J1631" s="9"/>
      <c r="K1631" s="9"/>
      <c r="L1631" s="9"/>
      <c r="M1631" s="9"/>
    </row>
    <row r="1632" spans="5:13" x14ac:dyDescent="0.25">
      <c r="E1632" s="7"/>
      <c r="G1632" s="7"/>
      <c r="H1632" s="9"/>
      <c r="I1632" s="9"/>
      <c r="J1632" s="9"/>
      <c r="K1632" s="9"/>
      <c r="L1632" s="9"/>
      <c r="M1632" s="9"/>
    </row>
    <row r="1633" spans="5:13" x14ac:dyDescent="0.25">
      <c r="E1633" s="7"/>
      <c r="G1633" s="7"/>
      <c r="H1633" s="9"/>
      <c r="I1633" s="9"/>
      <c r="J1633" s="9"/>
      <c r="K1633" s="9"/>
      <c r="L1633" s="9"/>
      <c r="M1633" s="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Inputs</vt:lpstr>
      <vt:lpstr>Sheet1</vt:lpstr>
      <vt:lpstr>Calculations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Claudio Andrei</cp:lastModifiedBy>
  <cp:lastPrinted>2021-07-08T14:53:08Z</cp:lastPrinted>
  <dcterms:created xsi:type="dcterms:W3CDTF">2015-11-19T11:42:59Z</dcterms:created>
  <dcterms:modified xsi:type="dcterms:W3CDTF">2024-04-30T11:14:18Z</dcterms:modified>
</cp:coreProperties>
</file>