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4" i="2"/>
  <c r="K38" i="1" l="1"/>
  <c r="K39" i="1"/>
  <c r="J40" i="1"/>
  <c r="H38" i="1"/>
  <c r="H39" i="1"/>
  <c r="H40" i="1"/>
  <c r="G42" i="1"/>
  <c r="H41" i="1" s="1"/>
  <c r="I44" i="1"/>
  <c r="I45" i="1"/>
  <c r="I46" i="1"/>
  <c r="I47" i="1"/>
  <c r="I48" i="1"/>
  <c r="H49" i="1"/>
  <c r="H46" i="1"/>
  <c r="H47" i="1"/>
  <c r="H48" i="1" s="1"/>
  <c r="H45" i="1"/>
  <c r="P9" i="2" l="1"/>
  <c r="P8" i="2"/>
  <c r="P7" i="2"/>
  <c r="P6" i="2"/>
  <c r="P5" i="2"/>
  <c r="P4" i="2"/>
  <c r="N9" i="2"/>
  <c r="N8" i="2"/>
  <c r="N7" i="2"/>
  <c r="N6" i="2"/>
  <c r="N5" i="2"/>
  <c r="N4" i="2"/>
  <c r="L9" i="2"/>
  <c r="L8" i="2"/>
  <c r="L7" i="2"/>
  <c r="L6" i="2"/>
  <c r="L5" i="2"/>
  <c r="L4" i="2"/>
  <c r="I9" i="2"/>
  <c r="I8" i="2"/>
  <c r="I7" i="2"/>
  <c r="I6" i="2"/>
  <c r="I5" i="2"/>
  <c r="I4" i="2"/>
  <c r="J9" i="2"/>
  <c r="J8" i="2"/>
  <c r="J7" i="2"/>
  <c r="J6" i="2"/>
  <c r="J5" i="2"/>
  <c r="J4" i="2"/>
  <c r="X31" i="1" l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8" i="1"/>
  <c r="W18" i="1"/>
  <c r="V18" i="1"/>
  <c r="U18" i="1"/>
  <c r="X17" i="1"/>
  <c r="W17" i="1"/>
  <c r="V17" i="1"/>
  <c r="U17" i="1"/>
  <c r="X19" i="1"/>
  <c r="W19" i="1"/>
  <c r="V19" i="1"/>
  <c r="U19" i="1"/>
  <c r="Z17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S17" i="1"/>
  <c r="S18" i="1"/>
  <c r="S19" i="1"/>
  <c r="S20" i="1"/>
  <c r="S21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17" i="1"/>
  <c r="J17" i="1"/>
</calcChain>
</file>

<file path=xl/sharedStrings.xml><?xml version="1.0" encoding="utf-8"?>
<sst xmlns="http://schemas.openxmlformats.org/spreadsheetml/2006/main" count="346" uniqueCount="108">
  <si>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</si>
  <si>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</si>
  <si>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</si>
  <si>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</si>
  <si>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</si>
  <si>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</si>
  <si>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</si>
  <si>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</si>
  <si>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</si>
  <si>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</si>
  <si>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</si>
  <si>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</si>
  <si>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</si>
  <si>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</si>
  <si>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</si>
  <si>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</si>
  <si>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</si>
  <si>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</si>
  <si>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</si>
  <si>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</si>
  <si>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</si>
  <si>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</si>
  <si>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</si>
  <si>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</si>
  <si>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</si>
  <si>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</si>
  <si>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</si>
  <si>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</si>
  <si>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</si>
  <si>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</si>
  <si>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</si>
  <si>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</si>
  <si>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</si>
  <si>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</si>
  <si>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</si>
  <si>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</si>
  <si>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</si>
  <si>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</si>
  <si>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</si>
  <si>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</si>
  <si>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</si>
  <si>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</si>
  <si>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</si>
  <si>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</si>
  <si>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</si>
  <si>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</si>
  <si>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</si>
  <si>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</si>
  <si>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</si>
  <si>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</si>
  <si>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</si>
  <si>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</si>
  <si>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</si>
  <si>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preferencePreferredNumberPeriodsDay</t>
  </si>
  <si>
    <t>Day</t>
  </si>
  <si>
    <t>Period</t>
  </si>
  <si>
    <t>slot</t>
  </si>
  <si>
    <t>SUNDAY</t>
  </si>
  <si>
    <t>0800-0850</t>
  </si>
  <si>
    <t>0850-0940</t>
  </si>
  <si>
    <t>0940-1030</t>
  </si>
  <si>
    <t>1030-1120</t>
  </si>
  <si>
    <t>1120-1210</t>
  </si>
  <si>
    <t>MONDAY</t>
  </si>
  <si>
    <t>TUESDAY</t>
  </si>
  <si>
    <t>Subject</t>
  </si>
  <si>
    <t>TG</t>
  </si>
  <si>
    <t>Ins</t>
  </si>
  <si>
    <t>SubjClass</t>
  </si>
  <si>
    <t>Room Type</t>
  </si>
  <si>
    <t>ComLAB 1</t>
  </si>
  <si>
    <t>COMLAB2</t>
  </si>
  <si>
    <t>Room 2 - UNDER CONSTRUCTION</t>
  </si>
  <si>
    <t>Room type</t>
  </si>
  <si>
    <t>SbjClass</t>
  </si>
  <si>
    <t>SBJ_Code</t>
  </si>
  <si>
    <t>SBJ Req Period</t>
  </si>
  <si>
    <t>SbjClass id</t>
  </si>
  <si>
    <t>TG_ID</t>
  </si>
  <si>
    <t>INT_ID</t>
  </si>
  <si>
    <t>Room_ID</t>
  </si>
  <si>
    <t>MT_ID</t>
  </si>
  <si>
    <t>T_Slot</t>
  </si>
  <si>
    <t>req</t>
  </si>
  <si>
    <t>day</t>
  </si>
  <si>
    <t xml:space="preserve">721 | TOTAL CONFLICTS: 0 </t>
  </si>
  <si>
    <t xml:space="preserve">meeting </t>
  </si>
  <si>
    <t xml:space="preserve">subject </t>
  </si>
  <si>
    <t xml:space="preserve">Timeslot </t>
  </si>
  <si>
    <t xml:space="preserve">Room </t>
  </si>
  <si>
    <t xml:space="preserve">Trainee </t>
  </si>
  <si>
    <t xml:space="preserve">Instructor </t>
  </si>
  <si>
    <t xml:space="preserve">time </t>
  </si>
  <si>
    <t xml:space="preserve">ClassID </t>
  </si>
  <si>
    <t xml:space="preserve">ts </t>
  </si>
  <si>
    <t xml:space="preserve">ID </t>
  </si>
  <si>
    <t xml:space="preserve">Group </t>
  </si>
  <si>
    <t>ID CODE</t>
  </si>
  <si>
    <t xml:space="preserve">**** </t>
  </si>
  <si>
    <t>Study Break</t>
  </si>
  <si>
    <t>POLSC101</t>
  </si>
  <si>
    <t xml:space="preserve">2235 | TOTAL CONFLICTS: 0 </t>
  </si>
  <si>
    <t>SC:1[ MATH101] [Electronics][John][ComLab 1] RQ: 1</t>
  </si>
  <si>
    <t>SC:6[ ENGL101] [Mechtronics][James][Room 1] RQ: 3</t>
  </si>
  <si>
    <t>SC:3[ ENGL101] [Electronics][James][Room 1] RQ: 3</t>
  </si>
  <si>
    <t>SC:2[ POLSCI101] [Electronics][Paul
][Room 2] RQ: 1</t>
  </si>
  <si>
    <t>SC:4[ MATH101] [Mechtronics][John][ComLab 1] RQ: 1</t>
  </si>
  <si>
    <t>SC:5[ POLSCI101] [Mechtronics][Paul
][Room 1] RQ: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</si>
</sst>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3.5"/>
      <color rgb="FF000000"/>
      <name val="Arial Unicode MS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</xdr:colOff>
      <xdr:row>0</xdr:row>
      <xdr:rowOff>119063</xdr:rowOff>
    </xdr:from>
    <xdr:to>
      <xdr:col>8</xdr:col>
      <xdr:colOff>376807</xdr:colOff>
      <xdr:row>17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16ADD-37C9-4027-A250-3B5E8C0204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2462" y="119063"/>
          <a:ext cx="4601145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0"/>
  <sheetViews>
    <sheetView topLeftCell="E21" zoomScale="70" zoomScaleNormal="70" workbookViewId="0">
      <selection activeCell="N52" sqref="N52"/>
    </sheetView>
  </sheetViews>
  <sheetFormatPr defaultRowHeight="1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8" width="10.140625" bestFit="1" customWidth="1"/>
    <col min="9" max="9" width="10.5703125" bestFit="1" customWidth="1"/>
    <col min="10" max="11" width="10.7109375" customWidth="1"/>
    <col min="12" max="12" width="13.7109375" customWidth="1"/>
    <col min="13" max="13" width="10.7109375" customWidth="1"/>
    <col min="14" max="14" width="15.28515625" customWidth="1"/>
    <col min="15" max="34" width="10.7109375" customWidth="1"/>
  </cols>
  <sheetData>
    <row r="3" spans="1:34" ht="60">
      <c r="G3" s="1" t="s">
        <v>77</v>
      </c>
      <c r="H3" s="94" t="s">
        <v>33</v>
      </c>
      <c r="I3" s="2" t="s">
        <v>35</v>
      </c>
      <c r="J3" s="94" t="s">
        <v>43</v>
      </c>
      <c r="K3" s="94" t="s">
        <v>44</v>
      </c>
      <c r="L3" s="94" t="s">
        <v>73</v>
      </c>
      <c r="M3" s="1" t="s">
        <v>51</v>
      </c>
      <c r="N3" s="1" t="s">
        <v>52</v>
      </c>
      <c r="O3" s="1" t="s">
        <v>53</v>
      </c>
      <c r="P3" s="1"/>
    </row>
    <row r="4" spans="1:34">
      <c r="A4" t="s">
        <v>12</v>
      </c>
      <c r="B4" t="s">
        <v>36</v>
      </c>
      <c r="C4" t="s">
        <v>37</v>
      </c>
      <c r="D4" t="s">
        <v>13</v>
      </c>
      <c r="G4" s="76">
        <v>1</v>
      </c>
      <c r="H4" s="76" t="s">
        <v>14</v>
      </c>
      <c r="I4" s="76">
        <v>2</v>
      </c>
      <c r="J4" s="76" t="s">
        <v>20</v>
      </c>
      <c r="K4" s="76" t="s">
        <v>0</v>
      </c>
      <c r="L4" s="76" t="s">
        <v>31</v>
      </c>
      <c r="M4" s="76">
        <v>1</v>
      </c>
      <c r="N4" s="76">
        <v>5</v>
      </c>
      <c r="O4" s="76">
        <v>1</v>
      </c>
      <c r="P4" s="5"/>
    </row>
    <row r="5" spans="1:34" ht="30">
      <c r="A5">
        <v>1</v>
      </c>
      <c r="B5" t="s">
        <v>0</v>
      </c>
      <c r="C5" t="s">
        <v>1</v>
      </c>
      <c r="D5" t="s">
        <v>2</v>
      </c>
      <c r="G5" s="1">
        <v>2</v>
      </c>
      <c r="H5" s="1" t="s">
        <v>16</v>
      </c>
      <c r="I5" s="1">
        <v>2</v>
      </c>
      <c r="J5" s="1" t="s">
        <v>20</v>
      </c>
      <c r="K5" s="1" t="s">
        <v>3</v>
      </c>
      <c r="L5" s="1" t="s">
        <v>26</v>
      </c>
      <c r="M5" s="1">
        <v>1</v>
      </c>
      <c r="N5" s="1">
        <v>5</v>
      </c>
      <c r="O5" s="1">
        <v>1</v>
      </c>
      <c r="P5" s="2"/>
    </row>
    <row r="6" spans="1:34">
      <c r="A6">
        <v>2</v>
      </c>
      <c r="B6" t="s">
        <v>3</v>
      </c>
      <c r="C6" t="s">
        <v>4</v>
      </c>
      <c r="D6" t="s">
        <v>5</v>
      </c>
      <c r="G6" s="76">
        <v>3</v>
      </c>
      <c r="H6" s="76" t="s">
        <v>18</v>
      </c>
      <c r="I6" s="76">
        <v>4</v>
      </c>
      <c r="J6" s="76" t="s">
        <v>20</v>
      </c>
      <c r="K6" s="76" t="s">
        <v>6</v>
      </c>
      <c r="L6" s="76" t="s">
        <v>26</v>
      </c>
      <c r="M6" s="76">
        <v>1</v>
      </c>
      <c r="N6" s="76">
        <v>5</v>
      </c>
      <c r="O6" s="76">
        <v>3</v>
      </c>
      <c r="P6" s="5"/>
    </row>
    <row r="7" spans="1:34" ht="30">
      <c r="A7">
        <v>3</v>
      </c>
      <c r="B7" t="s">
        <v>6</v>
      </c>
      <c r="C7" t="s">
        <v>7</v>
      </c>
      <c r="D7" t="s">
        <v>8</v>
      </c>
      <c r="G7" s="1">
        <v>4</v>
      </c>
      <c r="H7" s="1" t="s">
        <v>14</v>
      </c>
      <c r="I7" s="1">
        <v>2</v>
      </c>
      <c r="J7" s="1" t="s">
        <v>23</v>
      </c>
      <c r="K7" s="1" t="s">
        <v>0</v>
      </c>
      <c r="L7" s="1" t="s">
        <v>31</v>
      </c>
      <c r="M7" s="1">
        <v>1</v>
      </c>
      <c r="N7" s="1">
        <v>5</v>
      </c>
      <c r="O7" s="1">
        <v>1</v>
      </c>
      <c r="P7" s="2"/>
    </row>
    <row r="8" spans="1:34" ht="30">
      <c r="A8">
        <v>4</v>
      </c>
      <c r="B8" t="s">
        <v>9</v>
      </c>
      <c r="C8" t="s">
        <v>10</v>
      </c>
      <c r="D8" t="s">
        <v>11</v>
      </c>
      <c r="G8" s="76">
        <v>5</v>
      </c>
      <c r="H8" s="76" t="s">
        <v>16</v>
      </c>
      <c r="I8" s="76">
        <v>2</v>
      </c>
      <c r="J8" s="76" t="s">
        <v>23</v>
      </c>
      <c r="K8" s="76" t="s">
        <v>3</v>
      </c>
      <c r="L8" s="76" t="s">
        <v>26</v>
      </c>
      <c r="M8" s="76">
        <v>1</v>
      </c>
      <c r="N8" s="76">
        <v>5</v>
      </c>
      <c r="O8" s="76">
        <v>1</v>
      </c>
      <c r="P8" s="5"/>
    </row>
    <row r="9" spans="1:34" ht="30">
      <c r="G9" s="1">
        <v>6</v>
      </c>
      <c r="H9" s="1" t="s">
        <v>18</v>
      </c>
      <c r="I9" s="1">
        <v>4</v>
      </c>
      <c r="J9" s="1" t="s">
        <v>23</v>
      </c>
      <c r="K9" s="1" t="s">
        <v>6</v>
      </c>
      <c r="L9" s="1" t="s">
        <v>26</v>
      </c>
      <c r="M9" s="1">
        <v>1</v>
      </c>
      <c r="N9" s="1">
        <v>5</v>
      </c>
      <c r="O9" s="1">
        <v>3</v>
      </c>
      <c r="P9" s="2"/>
    </row>
    <row r="12" spans="1:34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34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34" ht="15.75" thickBot="1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34">
      <c r="A15">
        <v>3</v>
      </c>
      <c r="B15" t="s">
        <v>18</v>
      </c>
      <c r="C15" t="s">
        <v>19</v>
      </c>
      <c r="D15">
        <v>4</v>
      </c>
      <c r="E15" t="s">
        <v>19</v>
      </c>
      <c r="O15" s="138" t="s">
        <v>25</v>
      </c>
      <c r="P15" s="139"/>
      <c r="Q15" s="139"/>
      <c r="R15" s="139"/>
      <c r="S15" s="140"/>
      <c r="T15" s="141" t="s">
        <v>72</v>
      </c>
      <c r="U15" s="142"/>
      <c r="V15" s="142"/>
      <c r="W15" s="142"/>
      <c r="X15" s="143"/>
      <c r="Y15" s="138" t="s">
        <v>70</v>
      </c>
      <c r="Z15" s="139"/>
      <c r="AA15" s="139"/>
      <c r="AB15" s="139"/>
      <c r="AC15" s="140"/>
      <c r="AD15" s="141" t="s">
        <v>71</v>
      </c>
      <c r="AE15" s="142"/>
      <c r="AF15" s="142"/>
      <c r="AG15" s="142"/>
      <c r="AH15" s="143"/>
    </row>
    <row r="16" spans="1:34" ht="15.75" thickBot="1">
      <c r="J16" s="2" t="s">
        <v>54</v>
      </c>
      <c r="K16" s="2" t="s">
        <v>55</v>
      </c>
      <c r="L16" s="2" t="s">
        <v>56</v>
      </c>
      <c r="M16" s="2"/>
      <c r="N16" s="2"/>
      <c r="O16" s="8" t="s">
        <v>68</v>
      </c>
      <c r="P16" s="9" t="s">
        <v>65</v>
      </c>
      <c r="Q16" s="9" t="s">
        <v>66</v>
      </c>
      <c r="R16" s="9" t="s">
        <v>67</v>
      </c>
      <c r="S16" s="10" t="s">
        <v>69</v>
      </c>
      <c r="T16" s="37" t="s">
        <v>68</v>
      </c>
      <c r="U16" s="38" t="s">
        <v>65</v>
      </c>
      <c r="V16" s="38" t="s">
        <v>66</v>
      </c>
      <c r="W16" s="38" t="s">
        <v>67</v>
      </c>
      <c r="X16" s="39" t="s">
        <v>69</v>
      </c>
      <c r="Y16" s="8" t="s">
        <v>68</v>
      </c>
      <c r="Z16" s="9" t="s">
        <v>65</v>
      </c>
      <c r="AA16" s="9" t="s">
        <v>66</v>
      </c>
      <c r="AB16" s="9" t="s">
        <v>67</v>
      </c>
      <c r="AC16" s="10" t="s">
        <v>69</v>
      </c>
      <c r="AD16" s="37" t="s">
        <v>68</v>
      </c>
      <c r="AE16" s="38" t="s">
        <v>65</v>
      </c>
      <c r="AF16" s="38" t="s">
        <v>66</v>
      </c>
      <c r="AG16" s="38" t="s">
        <v>67</v>
      </c>
      <c r="AH16" s="39" t="s">
        <v>69</v>
      </c>
    </row>
    <row r="17" spans="1:34" ht="30">
      <c r="J17" s="3">
        <f>QUOTIENT(L17,5)+1</f>
        <v>1</v>
      </c>
      <c r="K17" s="3">
        <f>MOD(L17,5)+1</f>
        <v>1</v>
      </c>
      <c r="L17" s="3">
        <v>0</v>
      </c>
      <c r="M17" s="3" t="s">
        <v>57</v>
      </c>
      <c r="N17" s="6" t="s">
        <v>58</v>
      </c>
      <c r="O17" s="52">
        <v>6</v>
      </c>
      <c r="P17" s="64" t="str">
        <f>IF(ISBLANK($O17),"",VLOOKUP($O17,$G$4:$L$9,2,))</f>
        <v>ENGL101</v>
      </c>
      <c r="Q17" s="54" t="str">
        <f>IF(ISBLANK($O17),"",VLOOKUP($O17,$G$4:$L$9,4,))</f>
        <v>Mechtronics</v>
      </c>
      <c r="R17" s="53" t="str">
        <f>IF(ISBLANK($O17),"",VLOOKUP($O17,$G$4:$L$9,5,))</f>
        <v>James</v>
      </c>
      <c r="S17" s="55" t="str">
        <f>IF(ISBLANK($O17),"",VLOOKUP($O17,$G$4:$L$9,6,))</f>
        <v>classroom</v>
      </c>
      <c r="T17" s="40"/>
      <c r="U17" s="41" t="str">
        <f t="shared" ref="U17:U18" si="0">IF(ISBLANK($T17),"",VLOOKUP($T17,$G$4:$L$9,2,))</f>
        <v/>
      </c>
      <c r="V17" s="42" t="str">
        <f t="shared" ref="V17:V18" si="1">IF(ISBLANK($T17),"",VLOOKUP($T17,$G$4:$L$9,4,))</f>
        <v/>
      </c>
      <c r="W17" s="41" t="str">
        <f t="shared" ref="W17:W18" si="2">IF(ISBLANK($T17),"",VLOOKUP($T17,$G$4:$L$9,5,))</f>
        <v/>
      </c>
      <c r="X17" s="43" t="str">
        <f t="shared" ref="X17:X18" si="3">IF(ISBLANK($T17),"",VLOOKUP($T17,$G$4:$L$9,6,))</f>
        <v/>
      </c>
      <c r="Y17" s="33">
        <v>1</v>
      </c>
      <c r="Z17" s="72" t="str">
        <f>IF(ISBLANK($Y17),"",VLOOKUP($Y17,$G$4:$L$9,2,))</f>
        <v>MATH101</v>
      </c>
      <c r="AA17" s="35" t="str">
        <f>IF(ISBLANK($Y17),"",VLOOKUP($Y17,$G$4:$L$9,4,))</f>
        <v>Electronics</v>
      </c>
      <c r="AB17" s="34" t="str">
        <f>IF(ISBLANK($Y17),"",VLOOKUP($Y17,$G$4:$L$9,5,))</f>
        <v>John</v>
      </c>
      <c r="AC17" s="36" t="str">
        <f>IF(ISBLANK($Y17),"",VLOOKUP($Y17,$G$4:$L$9,6,))</f>
        <v>computer lab</v>
      </c>
      <c r="AD17" s="40"/>
      <c r="AE17" s="41" t="str">
        <f>IF(ISBLANK($AD17),"",VLOOKUP($AD17,$G$4:$L$9,2,))</f>
        <v/>
      </c>
      <c r="AF17" s="42" t="str">
        <f>IF(ISBLANK($AD17),"",VLOOKUP($AD17,$G$4:$L$9,4,))</f>
        <v/>
      </c>
      <c r="AG17" s="41" t="str">
        <f>IF(ISBLANK($AD17),"",VLOOKUP($AD17,$G$4:$L$9,5,))</f>
        <v/>
      </c>
      <c r="AH17" s="43" t="str">
        <f>IF(ISBLANK($AD17),"",VLOOKUP($AD17,$G$4:$L$9,6,))</f>
        <v/>
      </c>
    </row>
    <row r="18" spans="1:34" ht="30">
      <c r="J18" s="3">
        <f t="shared" ref="J18:J31" si="4">QUOTIENT(L18,5)+1</f>
        <v>1</v>
      </c>
      <c r="K18" s="3">
        <f t="shared" ref="K18:K31" si="5">MOD(L18,5)+1</f>
        <v>2</v>
      </c>
      <c r="L18" s="3">
        <v>1</v>
      </c>
      <c r="M18" s="3"/>
      <c r="N18" s="7" t="s">
        <v>59</v>
      </c>
      <c r="O18" s="11"/>
      <c r="P18" s="12" t="str">
        <f t="shared" ref="P18:P31" si="6">IF(ISBLANK($O18),"",VLOOKUP($O18,$G$4:$L$9,2,))</f>
        <v/>
      </c>
      <c r="Q18" s="13" t="str">
        <f t="shared" ref="Q18:Q31" si="7">IF(ISBLANK($O18),"",VLOOKUP($O18,$G$4:$L$9,4,))</f>
        <v/>
      </c>
      <c r="R18" s="12" t="str">
        <f t="shared" ref="R18:R31" si="8">IF(ISBLANK($O18),"",VLOOKUP($O18,$G$4:$L$9,5,))</f>
        <v/>
      </c>
      <c r="S18" s="14" t="str">
        <f t="shared" ref="S18:S31" si="9">IF(ISBLANK($O18),"",VLOOKUP($O18,$G$4:$L$9,6,))</f>
        <v/>
      </c>
      <c r="T18" s="44"/>
      <c r="U18" s="45" t="str">
        <f t="shared" si="0"/>
        <v/>
      </c>
      <c r="V18" s="46" t="str">
        <f t="shared" si="1"/>
        <v/>
      </c>
      <c r="W18" s="45" t="str">
        <f t="shared" si="2"/>
        <v/>
      </c>
      <c r="X18" s="47" t="str">
        <f t="shared" si="3"/>
        <v/>
      </c>
      <c r="Y18" s="25">
        <v>1</v>
      </c>
      <c r="Z18" s="73" t="str">
        <f t="shared" ref="Z18:Z31" si="10">IF(ISBLANK($Y18),"",VLOOKUP($Y18,$G$4:$L$9,2,))</f>
        <v>MATH101</v>
      </c>
      <c r="AA18" s="27" t="str">
        <f t="shared" ref="AA18:AA31" si="11">IF(ISBLANK($Y18),"",VLOOKUP($Y18,$G$4:$L$9,4,))</f>
        <v>Electronics</v>
      </c>
      <c r="AB18" s="26" t="str">
        <f t="shared" ref="AB18:AB31" si="12">IF(ISBLANK($Y18),"",VLOOKUP($Y18,$G$4:$L$9,5,))</f>
        <v>John</v>
      </c>
      <c r="AC18" s="28" t="str">
        <f t="shared" ref="AC18:AC31" si="13">IF(ISBLANK($Y18),"",VLOOKUP($Y18,$G$4:$L$9,6,))</f>
        <v>computer lab</v>
      </c>
      <c r="AD18" s="44"/>
      <c r="AE18" s="45" t="str">
        <f t="shared" ref="AE18:AE31" si="14">IF(ISBLANK($AD18),"",VLOOKUP($AD18,$G$4:$L$9,2,))</f>
        <v/>
      </c>
      <c r="AF18" s="46" t="str">
        <f t="shared" ref="AF18:AF31" si="15">IF(ISBLANK($AD18),"",VLOOKUP($AD18,$G$4:$L$9,4,))</f>
        <v/>
      </c>
      <c r="AG18" s="45" t="str">
        <f t="shared" ref="AG18:AG31" si="16">IF(ISBLANK($AD18),"",VLOOKUP($AD18,$G$4:$L$9,5,))</f>
        <v/>
      </c>
      <c r="AH18" s="47" t="str">
        <f t="shared" ref="AH18:AH31" si="17">IF(ISBLANK($AD18),"",VLOOKUP($AD18,$G$4:$L$9,6,))</f>
        <v/>
      </c>
    </row>
    <row r="19" spans="1:34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J19" s="3">
        <f t="shared" si="4"/>
        <v>1</v>
      </c>
      <c r="K19" s="3">
        <f t="shared" si="5"/>
        <v>3</v>
      </c>
      <c r="L19" s="3">
        <v>2</v>
      </c>
      <c r="M19" s="3"/>
      <c r="N19" s="6" t="s">
        <v>60</v>
      </c>
      <c r="O19" s="25">
        <v>3</v>
      </c>
      <c r="P19" s="65" t="str">
        <f t="shared" si="6"/>
        <v>ENGL101</v>
      </c>
      <c r="Q19" s="27" t="str">
        <f t="shared" si="7"/>
        <v>Electronics</v>
      </c>
      <c r="R19" s="26" t="str">
        <f t="shared" si="8"/>
        <v>James</v>
      </c>
      <c r="S19" s="28" t="str">
        <f t="shared" si="9"/>
        <v>classroom</v>
      </c>
      <c r="T19" s="44"/>
      <c r="U19" s="45" t="str">
        <f>IF(ISBLANK($T19),"",VLOOKUP($T19,$G$4:$L$9,2,))</f>
        <v/>
      </c>
      <c r="V19" s="46" t="str">
        <f>IF(ISBLANK($T19),"",VLOOKUP($T19,$G$4:$L$9,4,))</f>
        <v/>
      </c>
      <c r="W19" s="45" t="str">
        <f>IF(ISBLANK($T19),"",VLOOKUP($T19,$G$4:$L$9,5,))</f>
        <v/>
      </c>
      <c r="X19" s="47" t="str">
        <f>IF(ISBLANK($T19),"",VLOOKUP($T19,$G$4:$L$9,6,))</f>
        <v/>
      </c>
      <c r="Y19" s="11"/>
      <c r="Z19" s="12" t="str">
        <f t="shared" si="10"/>
        <v/>
      </c>
      <c r="AA19" s="13" t="str">
        <f t="shared" si="11"/>
        <v/>
      </c>
      <c r="AB19" s="12" t="str">
        <f t="shared" si="12"/>
        <v/>
      </c>
      <c r="AC19" s="14" t="str">
        <f t="shared" si="13"/>
        <v/>
      </c>
      <c r="AD19" s="44"/>
      <c r="AE19" s="45" t="str">
        <f t="shared" si="14"/>
        <v/>
      </c>
      <c r="AF19" s="46" t="str">
        <f t="shared" si="15"/>
        <v/>
      </c>
      <c r="AG19" s="45" t="str">
        <f t="shared" si="16"/>
        <v/>
      </c>
      <c r="AH19" s="47" t="str">
        <f t="shared" si="17"/>
        <v/>
      </c>
    </row>
    <row r="20" spans="1:34" ht="30">
      <c r="A20">
        <v>1</v>
      </c>
      <c r="B20" t="s">
        <v>20</v>
      </c>
      <c r="C20" t="s">
        <v>21</v>
      </c>
      <c r="D20">
        <v>1</v>
      </c>
      <c r="E20" t="s">
        <v>22</v>
      </c>
      <c r="J20" s="3">
        <f t="shared" si="4"/>
        <v>1</v>
      </c>
      <c r="K20" s="3">
        <f t="shared" si="5"/>
        <v>4</v>
      </c>
      <c r="L20" s="3">
        <v>3</v>
      </c>
      <c r="M20" s="3"/>
      <c r="N20" s="7" t="s">
        <v>61</v>
      </c>
      <c r="O20" s="25">
        <v>2</v>
      </c>
      <c r="P20" s="70" t="str">
        <f t="shared" si="6"/>
        <v>POLSCI101</v>
      </c>
      <c r="Q20" s="27" t="str">
        <f t="shared" si="7"/>
        <v>Electronics</v>
      </c>
      <c r="R20" s="26" t="str">
        <f t="shared" si="8"/>
        <v xml:space="preserve">Paul
</v>
      </c>
      <c r="S20" s="28" t="str">
        <f t="shared" si="9"/>
        <v>classroom</v>
      </c>
      <c r="T20" s="44"/>
      <c r="U20" s="45" t="str">
        <f t="shared" ref="U20:U31" si="18">IF(ISBLANK($T20),"",VLOOKUP($T20,$G$4:$L$9,2,))</f>
        <v/>
      </c>
      <c r="V20" s="46" t="str">
        <f t="shared" ref="V20:V31" si="19">IF(ISBLANK($T20),"",VLOOKUP($T20,$G$4:$L$9,4,))</f>
        <v/>
      </c>
      <c r="W20" s="45" t="str">
        <f t="shared" ref="W20:W31" si="20">IF(ISBLANK($T20),"",VLOOKUP($T20,$G$4:$L$9,5,))</f>
        <v/>
      </c>
      <c r="X20" s="47" t="str">
        <f t="shared" ref="X20:X31" si="21">IF(ISBLANK($T20),"",VLOOKUP($T20,$G$4:$L$9,6,))</f>
        <v/>
      </c>
      <c r="Y20" s="56">
        <v>4</v>
      </c>
      <c r="Z20" s="74" t="str">
        <f t="shared" si="10"/>
        <v>MATH101</v>
      </c>
      <c r="AA20" s="58" t="str">
        <f t="shared" si="11"/>
        <v>Mechtronics</v>
      </c>
      <c r="AB20" s="57" t="str">
        <f t="shared" si="12"/>
        <v>John</v>
      </c>
      <c r="AC20" s="59" t="str">
        <f t="shared" si="13"/>
        <v>computer lab</v>
      </c>
      <c r="AD20" s="44"/>
      <c r="AE20" s="45" t="str">
        <f t="shared" si="14"/>
        <v/>
      </c>
      <c r="AF20" s="46" t="str">
        <f t="shared" si="15"/>
        <v/>
      </c>
      <c r="AG20" s="45" t="str">
        <f t="shared" si="16"/>
        <v/>
      </c>
      <c r="AH20" s="47" t="str">
        <f t="shared" si="17"/>
        <v/>
      </c>
    </row>
    <row r="21" spans="1:34" ht="30.75" thickBot="1">
      <c r="A21">
        <v>2</v>
      </c>
      <c r="B21" t="s">
        <v>23</v>
      </c>
      <c r="C21" t="s">
        <v>21</v>
      </c>
      <c r="D21">
        <v>1</v>
      </c>
      <c r="E21" t="s">
        <v>22</v>
      </c>
      <c r="J21" s="3">
        <f t="shared" si="4"/>
        <v>1</v>
      </c>
      <c r="K21" s="3">
        <f t="shared" si="5"/>
        <v>5</v>
      </c>
      <c r="L21" s="3">
        <v>4</v>
      </c>
      <c r="M21" s="3"/>
      <c r="N21" s="6" t="s">
        <v>62</v>
      </c>
      <c r="O21" s="29">
        <v>2</v>
      </c>
      <c r="P21" s="71" t="str">
        <f t="shared" si="6"/>
        <v>POLSCI101</v>
      </c>
      <c r="Q21" s="31" t="str">
        <f t="shared" si="7"/>
        <v>Electronics</v>
      </c>
      <c r="R21" s="30" t="str">
        <f t="shared" si="8"/>
        <v xml:space="preserve">Paul
</v>
      </c>
      <c r="S21" s="32" t="str">
        <f t="shared" si="9"/>
        <v>classroom</v>
      </c>
      <c r="T21" s="48"/>
      <c r="U21" s="49" t="str">
        <f t="shared" si="18"/>
        <v/>
      </c>
      <c r="V21" s="50" t="str">
        <f t="shared" si="19"/>
        <v/>
      </c>
      <c r="W21" s="49" t="str">
        <f t="shared" si="20"/>
        <v/>
      </c>
      <c r="X21" s="51" t="str">
        <f t="shared" si="21"/>
        <v/>
      </c>
      <c r="Y21" s="60">
        <v>4</v>
      </c>
      <c r="Z21" s="75" t="str">
        <f t="shared" si="10"/>
        <v>MATH101</v>
      </c>
      <c r="AA21" s="62" t="str">
        <f t="shared" si="11"/>
        <v>Mechtronics</v>
      </c>
      <c r="AB21" s="61" t="str">
        <f t="shared" si="12"/>
        <v>John</v>
      </c>
      <c r="AC21" s="63" t="str">
        <f t="shared" si="13"/>
        <v>computer lab</v>
      </c>
      <c r="AD21" s="48"/>
      <c r="AE21" s="49" t="str">
        <f t="shared" si="14"/>
        <v/>
      </c>
      <c r="AF21" s="50" t="str">
        <f t="shared" si="15"/>
        <v/>
      </c>
      <c r="AG21" s="49" t="str">
        <f t="shared" si="16"/>
        <v/>
      </c>
      <c r="AH21" s="51" t="str">
        <f t="shared" si="17"/>
        <v/>
      </c>
    </row>
    <row r="22" spans="1:34" ht="30">
      <c r="H22">
        <v>0</v>
      </c>
      <c r="J22" s="77">
        <f t="shared" si="4"/>
        <v>2</v>
      </c>
      <c r="K22" s="77">
        <f t="shared" si="5"/>
        <v>1</v>
      </c>
      <c r="L22" s="77">
        <v>5</v>
      </c>
      <c r="M22" s="3" t="s">
        <v>63</v>
      </c>
      <c r="N22" s="7" t="s">
        <v>58</v>
      </c>
      <c r="O22" s="52">
        <v>5</v>
      </c>
      <c r="P22" s="68" t="str">
        <f t="shared" si="6"/>
        <v>POLSCI101</v>
      </c>
      <c r="Q22" s="54" t="str">
        <f t="shared" si="7"/>
        <v>Mechtronics</v>
      </c>
      <c r="R22" s="53" t="str">
        <f t="shared" si="8"/>
        <v xml:space="preserve">Paul
</v>
      </c>
      <c r="S22" s="55" t="str">
        <f t="shared" si="9"/>
        <v>classroom</v>
      </c>
      <c r="T22" s="40"/>
      <c r="U22" s="41" t="str">
        <f t="shared" si="18"/>
        <v/>
      </c>
      <c r="V22" s="42" t="str">
        <f t="shared" si="19"/>
        <v/>
      </c>
      <c r="W22" s="41" t="str">
        <f t="shared" si="20"/>
        <v/>
      </c>
      <c r="X22" s="43" t="str">
        <f t="shared" si="21"/>
        <v/>
      </c>
      <c r="Y22" s="19"/>
      <c r="Z22" s="20" t="str">
        <f t="shared" si="10"/>
        <v/>
      </c>
      <c r="AA22" s="21" t="str">
        <f t="shared" si="11"/>
        <v/>
      </c>
      <c r="AB22" s="20" t="str">
        <f t="shared" si="12"/>
        <v/>
      </c>
      <c r="AC22" s="22" t="str">
        <f t="shared" si="13"/>
        <v/>
      </c>
      <c r="AD22" s="40"/>
      <c r="AE22" s="41" t="str">
        <f t="shared" si="14"/>
        <v/>
      </c>
      <c r="AF22" s="42" t="str">
        <f t="shared" si="15"/>
        <v/>
      </c>
      <c r="AG22" s="41" t="str">
        <f t="shared" si="16"/>
        <v/>
      </c>
      <c r="AH22" s="43" t="str">
        <f t="shared" si="17"/>
        <v/>
      </c>
    </row>
    <row r="23" spans="1:34" ht="30">
      <c r="H23">
        <v>7</v>
      </c>
      <c r="J23" s="77">
        <f t="shared" si="4"/>
        <v>2</v>
      </c>
      <c r="K23" s="77">
        <f t="shared" si="5"/>
        <v>2</v>
      </c>
      <c r="L23" s="77">
        <v>6</v>
      </c>
      <c r="M23" s="3"/>
      <c r="N23" s="6" t="s">
        <v>59</v>
      </c>
      <c r="O23" s="56">
        <v>5</v>
      </c>
      <c r="P23" s="69" t="str">
        <f t="shared" si="6"/>
        <v>POLSCI101</v>
      </c>
      <c r="Q23" s="58" t="str">
        <f t="shared" si="7"/>
        <v>Mechtronics</v>
      </c>
      <c r="R23" s="57" t="str">
        <f t="shared" si="8"/>
        <v xml:space="preserve">Paul
</v>
      </c>
      <c r="S23" s="59" t="str">
        <f t="shared" si="9"/>
        <v>classroom</v>
      </c>
      <c r="T23" s="44"/>
      <c r="U23" s="45" t="str">
        <f t="shared" si="18"/>
        <v/>
      </c>
      <c r="V23" s="46" t="str">
        <f t="shared" si="19"/>
        <v/>
      </c>
      <c r="W23" s="45" t="str">
        <f t="shared" si="20"/>
        <v/>
      </c>
      <c r="X23" s="47" t="str">
        <f t="shared" si="21"/>
        <v/>
      </c>
      <c r="Y23" s="11"/>
      <c r="Z23" s="12" t="str">
        <f t="shared" si="10"/>
        <v/>
      </c>
      <c r="AA23" s="13" t="str">
        <f t="shared" si="11"/>
        <v/>
      </c>
      <c r="AB23" s="12" t="str">
        <f t="shared" si="12"/>
        <v/>
      </c>
      <c r="AC23" s="14" t="str">
        <f t="shared" si="13"/>
        <v/>
      </c>
      <c r="AD23" s="44"/>
      <c r="AE23" s="45" t="str">
        <f t="shared" si="14"/>
        <v/>
      </c>
      <c r="AF23" s="46" t="str">
        <f t="shared" si="15"/>
        <v/>
      </c>
      <c r="AG23" s="45" t="str">
        <f t="shared" si="16"/>
        <v/>
      </c>
      <c r="AH23" s="47" t="str">
        <f t="shared" si="17"/>
        <v/>
      </c>
    </row>
    <row r="24" spans="1:34" ht="30">
      <c r="H24">
        <v>10</v>
      </c>
      <c r="J24" s="77">
        <f t="shared" si="4"/>
        <v>2</v>
      </c>
      <c r="K24" s="77">
        <f t="shared" si="5"/>
        <v>3</v>
      </c>
      <c r="L24" s="77">
        <v>7</v>
      </c>
      <c r="M24" s="3"/>
      <c r="N24" s="7" t="s">
        <v>60</v>
      </c>
      <c r="O24" s="56">
        <v>6</v>
      </c>
      <c r="P24" s="66" t="str">
        <f t="shared" si="6"/>
        <v>ENGL101</v>
      </c>
      <c r="Q24" s="58" t="str">
        <f t="shared" si="7"/>
        <v>Mechtronics</v>
      </c>
      <c r="R24" s="57" t="str">
        <f t="shared" si="8"/>
        <v>James</v>
      </c>
      <c r="S24" s="59" t="str">
        <f t="shared" si="9"/>
        <v>classroom</v>
      </c>
      <c r="T24" s="44"/>
      <c r="U24" s="45" t="str">
        <f t="shared" si="18"/>
        <v/>
      </c>
      <c r="V24" s="46" t="str">
        <f t="shared" si="19"/>
        <v/>
      </c>
      <c r="W24" s="45" t="str">
        <f t="shared" si="20"/>
        <v/>
      </c>
      <c r="X24" s="47" t="str">
        <f t="shared" si="21"/>
        <v/>
      </c>
      <c r="Y24" s="11"/>
      <c r="Z24" s="12" t="str">
        <f t="shared" si="10"/>
        <v/>
      </c>
      <c r="AA24" s="13" t="str">
        <f t="shared" si="11"/>
        <v/>
      </c>
      <c r="AB24" s="12" t="str">
        <f t="shared" si="12"/>
        <v/>
      </c>
      <c r="AC24" s="14" t="str">
        <f t="shared" si="13"/>
        <v/>
      </c>
      <c r="AD24" s="44"/>
      <c r="AE24" s="45" t="str">
        <f t="shared" si="14"/>
        <v/>
      </c>
      <c r="AF24" s="46" t="str">
        <f t="shared" si="15"/>
        <v/>
      </c>
      <c r="AG24" s="45" t="str">
        <f t="shared" si="16"/>
        <v/>
      </c>
      <c r="AH24" s="47" t="str">
        <f t="shared" si="17"/>
        <v/>
      </c>
    </row>
    <row r="25" spans="1:34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H25">
        <v>11</v>
      </c>
      <c r="J25" s="77">
        <f t="shared" si="4"/>
        <v>2</v>
      </c>
      <c r="K25" s="77">
        <f t="shared" si="5"/>
        <v>4</v>
      </c>
      <c r="L25" s="77">
        <v>8</v>
      </c>
      <c r="M25" s="3"/>
      <c r="N25" s="6" t="s">
        <v>61</v>
      </c>
      <c r="O25" s="25">
        <v>3</v>
      </c>
      <c r="P25" s="65" t="str">
        <f t="shared" si="6"/>
        <v>ENGL101</v>
      </c>
      <c r="Q25" s="27" t="str">
        <f t="shared" si="7"/>
        <v>Electronics</v>
      </c>
      <c r="R25" s="26" t="str">
        <f t="shared" si="8"/>
        <v>James</v>
      </c>
      <c r="S25" s="28" t="str">
        <f t="shared" si="9"/>
        <v>classroom</v>
      </c>
      <c r="T25" s="44"/>
      <c r="U25" s="45" t="str">
        <f t="shared" si="18"/>
        <v/>
      </c>
      <c r="V25" s="46" t="str">
        <f t="shared" si="19"/>
        <v/>
      </c>
      <c r="W25" s="45" t="str">
        <f t="shared" si="20"/>
        <v/>
      </c>
      <c r="X25" s="47" t="str">
        <f t="shared" si="21"/>
        <v/>
      </c>
      <c r="Y25" s="11"/>
      <c r="Z25" s="12" t="str">
        <f t="shared" si="10"/>
        <v/>
      </c>
      <c r="AA25" s="13" t="str">
        <f t="shared" si="11"/>
        <v/>
      </c>
      <c r="AB25" s="12" t="str">
        <f t="shared" si="12"/>
        <v/>
      </c>
      <c r="AC25" s="14" t="str">
        <f t="shared" si="13"/>
        <v/>
      </c>
      <c r="AD25" s="44"/>
      <c r="AE25" s="45" t="str">
        <f t="shared" si="14"/>
        <v/>
      </c>
      <c r="AF25" s="46" t="str">
        <f t="shared" si="15"/>
        <v/>
      </c>
      <c r="AG25" s="45" t="str">
        <f t="shared" si="16"/>
        <v/>
      </c>
      <c r="AH25" s="47" t="str">
        <f t="shared" si="17"/>
        <v/>
      </c>
    </row>
    <row r="26" spans="1:34" ht="15.75" thickBot="1">
      <c r="A26">
        <v>1</v>
      </c>
      <c r="B26" t="s">
        <v>25</v>
      </c>
      <c r="C26" t="s">
        <v>26</v>
      </c>
      <c r="D26" t="s">
        <v>27</v>
      </c>
      <c r="E26" t="s">
        <v>22</v>
      </c>
      <c r="J26" s="77">
        <f t="shared" si="4"/>
        <v>2</v>
      </c>
      <c r="K26" s="77">
        <f t="shared" si="5"/>
        <v>5</v>
      </c>
      <c r="L26" s="77">
        <v>9</v>
      </c>
      <c r="M26" s="3"/>
      <c r="N26" s="7" t="s">
        <v>62</v>
      </c>
      <c r="O26" s="29">
        <v>3</v>
      </c>
      <c r="P26" s="67" t="str">
        <f t="shared" si="6"/>
        <v>ENGL101</v>
      </c>
      <c r="Q26" s="31" t="str">
        <f t="shared" si="7"/>
        <v>Electronics</v>
      </c>
      <c r="R26" s="30" t="str">
        <f t="shared" si="8"/>
        <v>James</v>
      </c>
      <c r="S26" s="32" t="str">
        <f t="shared" si="9"/>
        <v>classroom</v>
      </c>
      <c r="T26" s="48"/>
      <c r="U26" s="49" t="str">
        <f t="shared" si="18"/>
        <v/>
      </c>
      <c r="V26" s="50" t="str">
        <f t="shared" si="19"/>
        <v/>
      </c>
      <c r="W26" s="49" t="str">
        <f t="shared" si="20"/>
        <v/>
      </c>
      <c r="X26" s="51" t="str">
        <f t="shared" si="21"/>
        <v/>
      </c>
      <c r="Y26" s="15"/>
      <c r="Z26" s="16" t="str">
        <f t="shared" si="10"/>
        <v/>
      </c>
      <c r="AA26" s="17" t="str">
        <f t="shared" si="11"/>
        <v/>
      </c>
      <c r="AB26" s="16" t="str">
        <f t="shared" si="12"/>
        <v/>
      </c>
      <c r="AC26" s="18" t="str">
        <f t="shared" si="13"/>
        <v/>
      </c>
      <c r="AD26" s="48"/>
      <c r="AE26" s="49" t="str">
        <f t="shared" si="14"/>
        <v/>
      </c>
      <c r="AF26" s="50" t="str">
        <f t="shared" si="15"/>
        <v/>
      </c>
      <c r="AG26" s="49" t="str">
        <f t="shared" si="16"/>
        <v/>
      </c>
      <c r="AH26" s="51" t="str">
        <f t="shared" si="17"/>
        <v/>
      </c>
    </row>
    <row r="27" spans="1:34" ht="30">
      <c r="A27">
        <v>2</v>
      </c>
      <c r="B27" t="s">
        <v>28</v>
      </c>
      <c r="C27" t="s">
        <v>26</v>
      </c>
      <c r="D27" t="s">
        <v>29</v>
      </c>
      <c r="E27" t="s">
        <v>22</v>
      </c>
      <c r="J27" s="3">
        <f t="shared" si="4"/>
        <v>3</v>
      </c>
      <c r="K27" s="3">
        <f t="shared" si="5"/>
        <v>1</v>
      </c>
      <c r="L27" s="3">
        <v>10</v>
      </c>
      <c r="M27" s="3" t="s">
        <v>64</v>
      </c>
      <c r="N27" s="6" t="s">
        <v>58</v>
      </c>
      <c r="O27" s="52">
        <v>6</v>
      </c>
      <c r="P27" s="64" t="str">
        <f t="shared" si="6"/>
        <v>ENGL101</v>
      </c>
      <c r="Q27" s="54" t="str">
        <f t="shared" si="7"/>
        <v>Mechtronics</v>
      </c>
      <c r="R27" s="53" t="str">
        <f t="shared" si="8"/>
        <v>James</v>
      </c>
      <c r="S27" s="55" t="str">
        <f t="shared" si="9"/>
        <v>classroom</v>
      </c>
      <c r="T27" s="40"/>
      <c r="U27" s="41" t="str">
        <f t="shared" si="18"/>
        <v/>
      </c>
      <c r="V27" s="42" t="str">
        <f t="shared" si="19"/>
        <v/>
      </c>
      <c r="W27" s="41" t="str">
        <f t="shared" si="20"/>
        <v/>
      </c>
      <c r="X27" s="43" t="str">
        <f t="shared" si="21"/>
        <v/>
      </c>
      <c r="Y27" s="19"/>
      <c r="Z27" s="20" t="str">
        <f t="shared" si="10"/>
        <v/>
      </c>
      <c r="AA27" s="21" t="str">
        <f t="shared" si="11"/>
        <v/>
      </c>
      <c r="AB27" s="20" t="str">
        <f t="shared" si="12"/>
        <v/>
      </c>
      <c r="AC27" s="22" t="str">
        <f t="shared" si="13"/>
        <v/>
      </c>
      <c r="AD27" s="40"/>
      <c r="AE27" s="41" t="str">
        <f t="shared" si="14"/>
        <v/>
      </c>
      <c r="AF27" s="42" t="str">
        <f t="shared" si="15"/>
        <v/>
      </c>
      <c r="AG27" s="41" t="str">
        <f t="shared" si="16"/>
        <v/>
      </c>
      <c r="AH27" s="43" t="str">
        <f t="shared" si="17"/>
        <v/>
      </c>
    </row>
    <row r="28" spans="1:34" ht="30">
      <c r="A28">
        <v>3</v>
      </c>
      <c r="B28" t="s">
        <v>30</v>
      </c>
      <c r="C28" t="s">
        <v>31</v>
      </c>
      <c r="D28" t="s">
        <v>27</v>
      </c>
      <c r="E28" t="s">
        <v>22</v>
      </c>
      <c r="J28" s="3">
        <f t="shared" si="4"/>
        <v>3</v>
      </c>
      <c r="K28" s="3">
        <f t="shared" si="5"/>
        <v>2</v>
      </c>
      <c r="L28" s="3">
        <v>11</v>
      </c>
      <c r="M28" s="3"/>
      <c r="N28" s="7" t="s">
        <v>59</v>
      </c>
      <c r="O28" s="56">
        <v>6</v>
      </c>
      <c r="P28" s="66" t="str">
        <f t="shared" si="6"/>
        <v>ENGL101</v>
      </c>
      <c r="Q28" s="58" t="str">
        <f t="shared" si="7"/>
        <v>Mechtronics</v>
      </c>
      <c r="R28" s="57" t="str">
        <f t="shared" si="8"/>
        <v>James</v>
      </c>
      <c r="S28" s="59" t="str">
        <f t="shared" si="9"/>
        <v>classroom</v>
      </c>
      <c r="T28" s="44"/>
      <c r="U28" s="45" t="str">
        <f t="shared" si="18"/>
        <v/>
      </c>
      <c r="V28" s="46" t="str">
        <f t="shared" si="19"/>
        <v/>
      </c>
      <c r="W28" s="45" t="str">
        <f t="shared" si="20"/>
        <v/>
      </c>
      <c r="X28" s="47" t="str">
        <f t="shared" si="21"/>
        <v/>
      </c>
      <c r="Y28" s="11"/>
      <c r="Z28" s="12" t="str">
        <f t="shared" si="10"/>
        <v/>
      </c>
      <c r="AA28" s="13" t="str">
        <f t="shared" si="11"/>
        <v/>
      </c>
      <c r="AB28" s="12" t="str">
        <f t="shared" si="12"/>
        <v/>
      </c>
      <c r="AC28" s="14" t="str">
        <f t="shared" si="13"/>
        <v/>
      </c>
      <c r="AD28" s="44"/>
      <c r="AE28" s="45" t="str">
        <f t="shared" si="14"/>
        <v/>
      </c>
      <c r="AF28" s="46" t="str">
        <f t="shared" si="15"/>
        <v/>
      </c>
      <c r="AG28" s="45" t="str">
        <f t="shared" si="16"/>
        <v/>
      </c>
      <c r="AH28" s="47" t="str">
        <f t="shared" si="17"/>
        <v/>
      </c>
    </row>
    <row r="29" spans="1:34">
      <c r="A29">
        <v>4</v>
      </c>
      <c r="B29" t="s">
        <v>32</v>
      </c>
      <c r="C29" t="s">
        <v>31</v>
      </c>
      <c r="D29" t="s">
        <v>27</v>
      </c>
      <c r="E29" t="s">
        <v>22</v>
      </c>
      <c r="J29" s="3">
        <f t="shared" si="4"/>
        <v>3</v>
      </c>
      <c r="K29" s="3">
        <f t="shared" si="5"/>
        <v>3</v>
      </c>
      <c r="L29" s="3">
        <v>12</v>
      </c>
      <c r="M29" s="3"/>
      <c r="N29" s="6" t="s">
        <v>60</v>
      </c>
      <c r="O29" s="25">
        <v>3</v>
      </c>
      <c r="P29" s="65" t="str">
        <f t="shared" si="6"/>
        <v>ENGL101</v>
      </c>
      <c r="Q29" s="27" t="str">
        <f t="shared" si="7"/>
        <v>Electronics</v>
      </c>
      <c r="R29" s="26" t="str">
        <f t="shared" si="8"/>
        <v>James</v>
      </c>
      <c r="S29" s="28" t="str">
        <f t="shared" si="9"/>
        <v>classroom</v>
      </c>
      <c r="T29" s="44"/>
      <c r="U29" s="45" t="str">
        <f t="shared" si="18"/>
        <v/>
      </c>
      <c r="V29" s="46" t="str">
        <f t="shared" si="19"/>
        <v/>
      </c>
      <c r="W29" s="45" t="str">
        <f t="shared" si="20"/>
        <v/>
      </c>
      <c r="X29" s="47" t="str">
        <f t="shared" si="21"/>
        <v/>
      </c>
      <c r="Y29" s="11"/>
      <c r="Z29" s="12" t="str">
        <f t="shared" si="10"/>
        <v/>
      </c>
      <c r="AA29" s="13" t="str">
        <f t="shared" si="11"/>
        <v/>
      </c>
      <c r="AB29" s="12" t="str">
        <f t="shared" si="12"/>
        <v/>
      </c>
      <c r="AC29" s="14" t="str">
        <f t="shared" si="13"/>
        <v/>
      </c>
      <c r="AD29" s="44"/>
      <c r="AE29" s="45" t="str">
        <f t="shared" si="14"/>
        <v/>
      </c>
      <c r="AF29" s="46" t="str">
        <f t="shared" si="15"/>
        <v/>
      </c>
      <c r="AG29" s="45" t="str">
        <f t="shared" si="16"/>
        <v/>
      </c>
      <c r="AH29" s="47" t="str">
        <f t="shared" si="17"/>
        <v/>
      </c>
    </row>
    <row r="30" spans="1:34">
      <c r="J30" s="3">
        <f t="shared" si="4"/>
        <v>3</v>
      </c>
      <c r="K30" s="3">
        <f t="shared" si="5"/>
        <v>4</v>
      </c>
      <c r="L30" s="3">
        <v>13</v>
      </c>
      <c r="M30" s="3"/>
      <c r="N30" s="7" t="s">
        <v>61</v>
      </c>
      <c r="O30" s="11"/>
      <c r="P30" s="12" t="str">
        <f t="shared" si="6"/>
        <v/>
      </c>
      <c r="Q30" s="13" t="str">
        <f t="shared" si="7"/>
        <v/>
      </c>
      <c r="R30" s="12" t="str">
        <f t="shared" si="8"/>
        <v/>
      </c>
      <c r="S30" s="14" t="str">
        <f t="shared" si="9"/>
        <v/>
      </c>
      <c r="T30" s="44"/>
      <c r="U30" s="45" t="str">
        <f t="shared" si="18"/>
        <v/>
      </c>
      <c r="V30" s="46" t="str">
        <f t="shared" si="19"/>
        <v/>
      </c>
      <c r="W30" s="45" t="str">
        <f t="shared" si="20"/>
        <v/>
      </c>
      <c r="X30" s="47" t="str">
        <f t="shared" si="21"/>
        <v/>
      </c>
      <c r="Y30" s="11"/>
      <c r="Z30" s="12" t="str">
        <f t="shared" si="10"/>
        <v/>
      </c>
      <c r="AA30" s="13" t="str">
        <f t="shared" si="11"/>
        <v/>
      </c>
      <c r="AB30" s="12" t="str">
        <f t="shared" si="12"/>
        <v/>
      </c>
      <c r="AC30" s="14" t="str">
        <f t="shared" si="13"/>
        <v/>
      </c>
      <c r="AD30" s="44"/>
      <c r="AE30" s="45" t="str">
        <f t="shared" si="14"/>
        <v/>
      </c>
      <c r="AF30" s="46" t="str">
        <f t="shared" si="15"/>
        <v/>
      </c>
      <c r="AG30" s="45" t="str">
        <f t="shared" si="16"/>
        <v/>
      </c>
      <c r="AH30" s="47" t="str">
        <f t="shared" si="17"/>
        <v/>
      </c>
    </row>
    <row r="31" spans="1:34" ht="15.75" thickBot="1">
      <c r="J31" s="3">
        <f t="shared" si="4"/>
        <v>3</v>
      </c>
      <c r="K31" s="3">
        <f t="shared" si="5"/>
        <v>5</v>
      </c>
      <c r="L31" s="3">
        <v>14</v>
      </c>
      <c r="M31" s="3"/>
      <c r="N31" s="6" t="s">
        <v>62</v>
      </c>
      <c r="O31" s="15"/>
      <c r="P31" s="16" t="str">
        <f t="shared" si="6"/>
        <v/>
      </c>
      <c r="Q31" s="17" t="str">
        <f t="shared" si="7"/>
        <v/>
      </c>
      <c r="R31" s="16" t="str">
        <f t="shared" si="8"/>
        <v/>
      </c>
      <c r="S31" s="18" t="str">
        <f t="shared" si="9"/>
        <v/>
      </c>
      <c r="T31" s="48"/>
      <c r="U31" s="49" t="str">
        <f t="shared" si="18"/>
        <v/>
      </c>
      <c r="V31" s="50" t="str">
        <f t="shared" si="19"/>
        <v/>
      </c>
      <c r="W31" s="49" t="str">
        <f t="shared" si="20"/>
        <v/>
      </c>
      <c r="X31" s="51" t="str">
        <f t="shared" si="21"/>
        <v/>
      </c>
      <c r="Y31" s="15"/>
      <c r="Z31" s="16" t="str">
        <f t="shared" si="10"/>
        <v/>
      </c>
      <c r="AA31" s="17" t="str">
        <f t="shared" si="11"/>
        <v/>
      </c>
      <c r="AB31" s="16" t="str">
        <f t="shared" si="12"/>
        <v/>
      </c>
      <c r="AC31" s="18" t="str">
        <f t="shared" si="13"/>
        <v/>
      </c>
      <c r="AD31" s="48"/>
      <c r="AE31" s="49" t="str">
        <f t="shared" si="14"/>
        <v/>
      </c>
      <c r="AF31" s="50" t="str">
        <f t="shared" si="15"/>
        <v/>
      </c>
      <c r="AG31" s="49" t="str">
        <f t="shared" si="16"/>
        <v/>
      </c>
      <c r="AH31" s="51" t="str">
        <f t="shared" si="17"/>
        <v/>
      </c>
    </row>
    <row r="32" spans="1:34"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3:34">
      <c r="C33" t="s">
        <v>45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3:34">
      <c r="C34" t="s">
        <v>46</v>
      </c>
      <c r="M34" s="4">
        <v>0</v>
      </c>
      <c r="N34" s="4" t="s">
        <v>14</v>
      </c>
      <c r="O34" s="24">
        <v>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3:34">
      <c r="C35" t="s">
        <v>47</v>
      </c>
      <c r="M35">
        <v>1</v>
      </c>
      <c r="N35" t="s">
        <v>16</v>
      </c>
      <c r="O35" s="2">
        <v>2</v>
      </c>
    </row>
    <row r="36" spans="3:34">
      <c r="C36" t="s">
        <v>48</v>
      </c>
      <c r="M36" s="4">
        <v>2</v>
      </c>
      <c r="N36" s="4" t="s">
        <v>18</v>
      </c>
      <c r="O36" s="5">
        <v>4</v>
      </c>
    </row>
    <row r="37" spans="3:34">
      <c r="C37" t="s">
        <v>49</v>
      </c>
      <c r="M37">
        <v>3</v>
      </c>
      <c r="N37" t="s">
        <v>14</v>
      </c>
      <c r="O37" s="2">
        <v>2</v>
      </c>
    </row>
    <row r="38" spans="3:34">
      <c r="C38" t="s">
        <v>50</v>
      </c>
      <c r="G38">
        <v>0</v>
      </c>
      <c r="H38">
        <f t="shared" ref="H38:H40" si="22">G39-(G39-G38)</f>
        <v>0</v>
      </c>
      <c r="J38">
        <v>0</v>
      </c>
      <c r="K38">
        <f>J39-(J39-J38)</f>
        <v>0</v>
      </c>
      <c r="M38" s="4">
        <v>4</v>
      </c>
      <c r="N38" s="4" t="s">
        <v>16</v>
      </c>
      <c r="O38" s="5">
        <v>2</v>
      </c>
    </row>
    <row r="39" spans="3:34">
      <c r="C39" t="s">
        <v>31</v>
      </c>
      <c r="G39">
        <v>7</v>
      </c>
      <c r="H39">
        <f t="shared" si="22"/>
        <v>7</v>
      </c>
      <c r="J39">
        <v>1</v>
      </c>
      <c r="K39">
        <f>J40-(J40-J39)</f>
        <v>1</v>
      </c>
      <c r="M39">
        <v>5</v>
      </c>
      <c r="N39" t="s">
        <v>18</v>
      </c>
      <c r="O39" s="2">
        <v>4</v>
      </c>
    </row>
    <row r="40" spans="3:34">
      <c r="C40" t="s">
        <v>26</v>
      </c>
      <c r="G40">
        <v>10</v>
      </c>
      <c r="H40">
        <f t="shared" si="22"/>
        <v>10</v>
      </c>
      <c r="J40">
        <f>SUM(J38:J39)</f>
        <v>1</v>
      </c>
    </row>
    <row r="41" spans="3:34">
      <c r="G41">
        <v>11</v>
      </c>
      <c r="H41">
        <f>G42-(G42-G41)</f>
        <v>11</v>
      </c>
    </row>
    <row r="42" spans="3:34">
      <c r="G42">
        <f>SUM(G38:G41)</f>
        <v>28</v>
      </c>
    </row>
    <row r="44" spans="3:34">
      <c r="H44">
        <v>9</v>
      </c>
      <c r="I44">
        <f t="shared" ref="I44:I47" si="23">H45-(H45-H44)</f>
        <v>9</v>
      </c>
    </row>
    <row r="45" spans="3:34">
      <c r="H45">
        <f>H44-2</f>
        <v>7</v>
      </c>
      <c r="I45">
        <f t="shared" si="23"/>
        <v>7</v>
      </c>
    </row>
    <row r="46" spans="3:34">
      <c r="H46">
        <f t="shared" ref="H46:H48" si="24">H45-2</f>
        <v>5</v>
      </c>
      <c r="I46">
        <f t="shared" si="23"/>
        <v>5</v>
      </c>
    </row>
    <row r="47" spans="3:34">
      <c r="H47">
        <f t="shared" si="24"/>
        <v>3</v>
      </c>
      <c r="I47">
        <f t="shared" si="23"/>
        <v>3</v>
      </c>
    </row>
    <row r="48" spans="3:34">
      <c r="H48">
        <f t="shared" si="24"/>
        <v>1</v>
      </c>
      <c r="I48">
        <f>H49-(H49-H48)</f>
        <v>1</v>
      </c>
    </row>
    <row r="49" spans="8:14">
      <c r="H49">
        <f>SUM(H44:H48)</f>
        <v>25</v>
      </c>
      <c r="L49" t="s">
        <v>83</v>
      </c>
      <c r="N49">
        <v>5</v>
      </c>
    </row>
    <row r="50" spans="8:14">
      <c r="L50" t="s">
        <v>84</v>
      </c>
      <c r="N50">
        <v>4</v>
      </c>
    </row>
  </sheetData>
  <mergeCells count="4">
    <mergeCell ref="O15:S15"/>
    <mergeCell ref="T15:X15"/>
    <mergeCell ref="Y15:AC15"/>
    <mergeCell ref="AD15:AH15"/>
  </mergeCells>
  <dataValidations count="4">
    <dataValidation type="list" allowBlank="1" showInputMessage="1" showErrorMessage="1" sqref="H4:H10 I10 N34:N39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showGridLines="0" topLeftCell="C13" zoomScale="115" zoomScaleNormal="115" workbookViewId="0">
      <selection activeCell="L22" sqref="L22"/>
    </sheetView>
  </sheetViews>
  <sheetFormatPr defaultRowHeight="15"/>
  <cols>
    <col min="1" max="1" width="3.7109375" customWidth="1"/>
    <col min="2" max="2" width="10.28515625" customWidth="1"/>
    <col min="3" max="3" width="15.42578125" customWidth="1"/>
    <col min="4" max="4" width="15.7109375" customWidth="1"/>
    <col min="5" max="5" width="15.42578125" customWidth="1"/>
    <col min="8" max="8" width="53.140625" customWidth="1"/>
    <col min="9" max="11" width="10.140625" customWidth="1"/>
    <col min="12" max="12" width="12.28515625" bestFit="1" customWidth="1"/>
    <col min="13" max="13" width="12.28515625" customWidth="1"/>
    <col min="14" max="15" width="10.7109375" customWidth="1"/>
    <col min="16" max="16" width="13.7109375" customWidth="1"/>
    <col min="17" max="17" width="10.7109375" customWidth="1"/>
    <col min="18" max="18" width="15.28515625" customWidth="1"/>
    <col min="19" max="38" width="10.7109375" customWidth="1"/>
  </cols>
  <sheetData>
    <row r="2" spans="1:22" ht="15.75" thickBot="1"/>
    <row r="3" spans="1:22" ht="60">
      <c r="G3" s="1" t="s">
        <v>74</v>
      </c>
      <c r="H3" s="78" t="s">
        <v>42</v>
      </c>
      <c r="I3" s="79" t="s">
        <v>75</v>
      </c>
      <c r="J3" s="80" t="s">
        <v>76</v>
      </c>
      <c r="K3" s="85" t="s">
        <v>78</v>
      </c>
      <c r="L3" s="1" t="s">
        <v>43</v>
      </c>
      <c r="M3" s="78" t="s">
        <v>79</v>
      </c>
      <c r="N3" s="80" t="s">
        <v>44</v>
      </c>
      <c r="O3" s="85" t="s">
        <v>80</v>
      </c>
      <c r="P3" s="1" t="s">
        <v>73</v>
      </c>
      <c r="Q3" s="1" t="s">
        <v>51</v>
      </c>
      <c r="R3" s="1" t="s">
        <v>52</v>
      </c>
      <c r="S3" s="1" t="s">
        <v>53</v>
      </c>
      <c r="T3" s="1"/>
    </row>
    <row r="4" spans="1:22" ht="30" customHeight="1">
      <c r="A4" t="s">
        <v>12</v>
      </c>
      <c r="B4" t="s">
        <v>36</v>
      </c>
      <c r="C4" t="s">
        <v>37</v>
      </c>
      <c r="D4" t="s">
        <v>13</v>
      </c>
      <c r="G4" s="90">
        <v>1</v>
      </c>
      <c r="H4" s="91">
        <v>1</v>
      </c>
      <c r="I4" s="92" t="str">
        <f>IF(ISBLANK($H4),"",VLOOKUP($H4,$A$13:$D$15,2,))</f>
        <v>MATH101</v>
      </c>
      <c r="J4" s="93">
        <f>IF(ISBLANK($H4),"",VLOOKUP($H4,$A$13:$E$15,4,))</f>
        <v>2</v>
      </c>
      <c r="K4" s="92">
        <v>1</v>
      </c>
      <c r="L4" s="90" t="str">
        <f>IF(ISBLANK($K4),"",VLOOKUP($K4,$A$20:$D$21,2,))</f>
        <v>Electronics</v>
      </c>
      <c r="M4" s="91">
        <v>1</v>
      </c>
      <c r="N4" s="93" t="str">
        <f>IF(ISBLANK($M4),"",VLOOKUP($M4,$A$5:$D$8,2,))</f>
        <v>John</v>
      </c>
      <c r="O4" s="92">
        <v>3</v>
      </c>
      <c r="P4" s="90" t="str">
        <f>IF(ISBLANK($O4),"",VLOOKUP($O4,$A$26:$D$29,2,))</f>
        <v>ComLab 1</v>
      </c>
      <c r="Q4" s="76">
        <v>1</v>
      </c>
      <c r="R4" s="76">
        <v>5</v>
      </c>
      <c r="S4" s="76">
        <v>1</v>
      </c>
      <c r="T4" s="5"/>
      <c r="V4" t="str">
        <f>CONCATENATE("SC:",G4,"[ ",I4,"] [",L4,"][",N4,"][",P4,"] RQ: ",S4)</f>
        <v>SC:1[ MATH101] [Electronics][John][ComLab 1] RQ: 1</v>
      </c>
    </row>
    <row r="5" spans="1:22" ht="30" customHeight="1">
      <c r="A5">
        <v>1</v>
      </c>
      <c r="B5" t="s">
        <v>0</v>
      </c>
      <c r="C5" t="s">
        <v>1</v>
      </c>
      <c r="D5" t="s">
        <v>2</v>
      </c>
      <c r="G5" s="1">
        <v>2</v>
      </c>
      <c r="H5" s="84">
        <v>2</v>
      </c>
      <c r="I5" s="85" t="str">
        <f t="shared" ref="I5:I9" si="0">IF(ISBLANK($H5),"",VLOOKUP($H5,$A$13:$D$15,2,))</f>
        <v>POLSCI101</v>
      </c>
      <c r="J5" s="86">
        <f t="shared" ref="J5:J9" si="1">IF(ISBLANK($H5),"",VLOOKUP($H5,$A$13:$E$15,4,))</f>
        <v>2</v>
      </c>
      <c r="K5" s="85">
        <v>1</v>
      </c>
      <c r="L5" s="1" t="str">
        <f t="shared" ref="L5:L9" si="2">IF(ISBLANK($K5),"",VLOOKUP($K5,$A$20:$D$21,2,))</f>
        <v>Electronics</v>
      </c>
      <c r="M5" s="84">
        <v>2</v>
      </c>
      <c r="N5" s="86" t="str">
        <f t="shared" ref="N5:N9" si="3">IF(ISBLANK($M5),"",VLOOKUP($M5,$A$5:$D$8,2,))</f>
        <v xml:space="preserve">Paul
</v>
      </c>
      <c r="O5" s="85">
        <v>2</v>
      </c>
      <c r="P5" s="1" t="str">
        <f t="shared" ref="P5:P9" si="4">IF(ISBLANK($O5),"",VLOOKUP($O5,$A$26:$D$29,2,))</f>
        <v>Room 2</v>
      </c>
      <c r="Q5" s="1">
        <v>1</v>
      </c>
      <c r="R5" s="1">
        <v>5</v>
      </c>
      <c r="S5" s="1">
        <v>1</v>
      </c>
      <c r="T5" s="2"/>
      <c r="V5" t="str">
        <f t="shared" ref="V5:V9" si="5">CONCATENATE("SC:",G5,"[ ",I5,"] [",L5,"][",N5,"][",P5,"] RQ: ",S5)</f>
        <v>SC:2[ POLSCI101] [Electronics][Paul
][Room 2] RQ: 1</v>
      </c>
    </row>
    <row r="6" spans="1:22" ht="30" customHeight="1">
      <c r="A6">
        <v>2</v>
      </c>
      <c r="B6" t="s">
        <v>3</v>
      </c>
      <c r="C6" t="s">
        <v>4</v>
      </c>
      <c r="D6" t="s">
        <v>5</v>
      </c>
      <c r="G6" s="76">
        <v>3</v>
      </c>
      <c r="H6" s="81">
        <v>3</v>
      </c>
      <c r="I6" s="82" t="str">
        <f t="shared" si="0"/>
        <v>ENGL101</v>
      </c>
      <c r="J6" s="83">
        <f t="shared" si="1"/>
        <v>4</v>
      </c>
      <c r="K6" s="82">
        <v>1</v>
      </c>
      <c r="L6" s="76" t="str">
        <f t="shared" si="2"/>
        <v>Electronics</v>
      </c>
      <c r="M6" s="81">
        <v>3</v>
      </c>
      <c r="N6" s="83" t="str">
        <f t="shared" si="3"/>
        <v>James</v>
      </c>
      <c r="O6" s="82">
        <v>1</v>
      </c>
      <c r="P6" s="76" t="str">
        <f t="shared" si="4"/>
        <v>Room 1</v>
      </c>
      <c r="Q6" s="76">
        <v>1</v>
      </c>
      <c r="R6" s="76">
        <v>5</v>
      </c>
      <c r="S6" s="76">
        <v>3</v>
      </c>
      <c r="T6" s="5"/>
      <c r="V6" t="str">
        <f t="shared" si="5"/>
        <v>SC:3[ ENGL101] [Electronics][James][Room 1] RQ: 3</v>
      </c>
    </row>
    <row r="7" spans="1:22" ht="30" customHeight="1">
      <c r="A7">
        <v>3</v>
      </c>
      <c r="B7" t="s">
        <v>6</v>
      </c>
      <c r="C7" t="s">
        <v>7</v>
      </c>
      <c r="D7" t="s">
        <v>8</v>
      </c>
      <c r="G7" s="1">
        <v>4</v>
      </c>
      <c r="H7" s="84">
        <v>1</v>
      </c>
      <c r="I7" s="85" t="str">
        <f t="shared" si="0"/>
        <v>MATH101</v>
      </c>
      <c r="J7" s="86">
        <f t="shared" si="1"/>
        <v>2</v>
      </c>
      <c r="K7" s="85">
        <v>2</v>
      </c>
      <c r="L7" s="1" t="str">
        <f t="shared" si="2"/>
        <v>Mechtronics</v>
      </c>
      <c r="M7" s="84">
        <v>1</v>
      </c>
      <c r="N7" s="86" t="str">
        <f t="shared" si="3"/>
        <v>John</v>
      </c>
      <c r="O7" s="85">
        <v>3</v>
      </c>
      <c r="P7" s="1" t="str">
        <f t="shared" si="4"/>
        <v>ComLab 1</v>
      </c>
      <c r="Q7" s="1">
        <v>1</v>
      </c>
      <c r="R7" s="1">
        <v>5</v>
      </c>
      <c r="S7" s="1">
        <v>1</v>
      </c>
      <c r="T7" s="2"/>
      <c r="V7" t="str">
        <f t="shared" si="5"/>
        <v>SC:4[ MATH101] [Mechtronics][John][ComLab 1] RQ: 1</v>
      </c>
    </row>
    <row r="8" spans="1:22" ht="30" customHeight="1">
      <c r="A8">
        <v>4</v>
      </c>
      <c r="B8" t="s">
        <v>9</v>
      </c>
      <c r="C8" t="s">
        <v>10</v>
      </c>
      <c r="D8" t="s">
        <v>11</v>
      </c>
      <c r="G8" s="76">
        <v>5</v>
      </c>
      <c r="H8" s="81">
        <v>2</v>
      </c>
      <c r="I8" s="82" t="str">
        <f t="shared" si="0"/>
        <v>POLSCI101</v>
      </c>
      <c r="J8" s="83">
        <f t="shared" si="1"/>
        <v>2</v>
      </c>
      <c r="K8" s="82">
        <v>2</v>
      </c>
      <c r="L8" s="76" t="str">
        <f t="shared" si="2"/>
        <v>Mechtronics</v>
      </c>
      <c r="M8" s="81">
        <v>2</v>
      </c>
      <c r="N8" s="83" t="str">
        <f t="shared" si="3"/>
        <v xml:space="preserve">Paul
</v>
      </c>
      <c r="O8" s="82">
        <v>1</v>
      </c>
      <c r="P8" s="76" t="str">
        <f t="shared" si="4"/>
        <v>Room 1</v>
      </c>
      <c r="Q8" s="76">
        <v>1</v>
      </c>
      <c r="R8" s="76">
        <v>5</v>
      </c>
      <c r="S8" s="76">
        <v>1</v>
      </c>
      <c r="T8" s="5"/>
      <c r="V8" t="str">
        <f t="shared" si="5"/>
        <v>SC:5[ POLSCI101] [Mechtronics][Paul
][Room 1] RQ: 1</v>
      </c>
    </row>
    <row r="9" spans="1:22" ht="30" customHeight="1" thickBot="1">
      <c r="G9" s="1">
        <v>6</v>
      </c>
      <c r="H9" s="87">
        <v>3</v>
      </c>
      <c r="I9" s="88" t="str">
        <f t="shared" si="0"/>
        <v>ENGL101</v>
      </c>
      <c r="J9" s="89">
        <f t="shared" si="1"/>
        <v>4</v>
      </c>
      <c r="K9" s="85">
        <v>2</v>
      </c>
      <c r="L9" s="1" t="str">
        <f t="shared" si="2"/>
        <v>Mechtronics</v>
      </c>
      <c r="M9" s="87">
        <v>3</v>
      </c>
      <c r="N9" s="89" t="str">
        <f t="shared" si="3"/>
        <v>James</v>
      </c>
      <c r="O9" s="85">
        <v>1</v>
      </c>
      <c r="P9" s="1" t="str">
        <f t="shared" si="4"/>
        <v>Room 1</v>
      </c>
      <c r="Q9" s="1">
        <v>1</v>
      </c>
      <c r="R9" s="1">
        <v>5</v>
      </c>
      <c r="S9" s="1">
        <v>3</v>
      </c>
      <c r="T9" s="2"/>
      <c r="V9" t="str">
        <f t="shared" si="5"/>
        <v>SC:6[ ENGL101] [Mechtronics][James][Room 1] RQ: 3</v>
      </c>
    </row>
    <row r="12" spans="1:22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22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22">
      <c r="A14">
        <v>2</v>
      </c>
      <c r="B14" t="s">
        <v>16</v>
      </c>
      <c r="C14" t="s">
        <v>17</v>
      </c>
      <c r="D14">
        <v>2</v>
      </c>
      <c r="E14" t="s">
        <v>17</v>
      </c>
      <c r="G14" s="2" t="s">
        <v>81</v>
      </c>
      <c r="H14" s="1" t="s">
        <v>74</v>
      </c>
      <c r="I14" s="2" t="s">
        <v>82</v>
      </c>
      <c r="J14" s="2"/>
    </row>
    <row r="15" spans="1:22">
      <c r="A15">
        <v>3</v>
      </c>
      <c r="B15" t="s">
        <v>18</v>
      </c>
      <c r="C15" t="s">
        <v>19</v>
      </c>
      <c r="D15">
        <v>4</v>
      </c>
      <c r="E15" t="s">
        <v>19</v>
      </c>
      <c r="G15" s="96">
        <v>1</v>
      </c>
      <c r="H15" s="144" t="s">
        <v>102</v>
      </c>
      <c r="I15" s="96">
        <v>0</v>
      </c>
      <c r="J15" s="2"/>
    </row>
    <row r="16" spans="1:22">
      <c r="G16" s="2">
        <v>13</v>
      </c>
      <c r="H16" s="145" t="s">
        <v>103</v>
      </c>
      <c r="I16" s="2">
        <v>0</v>
      </c>
      <c r="J16" s="2"/>
    </row>
    <row r="17" spans="1:10">
      <c r="G17" s="96">
        <v>2</v>
      </c>
      <c r="H17" s="144" t="s">
        <v>102</v>
      </c>
      <c r="I17" s="96">
        <v>1</v>
      </c>
      <c r="J17" s="2"/>
    </row>
    <row r="18" spans="1:10">
      <c r="G18" s="96">
        <v>5</v>
      </c>
      <c r="H18" s="144" t="s">
        <v>104</v>
      </c>
      <c r="I18" s="96">
        <v>2</v>
      </c>
      <c r="J18" s="2"/>
    </row>
    <row r="19" spans="1:10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G19" s="96">
        <v>3</v>
      </c>
      <c r="H19" s="144" t="s">
        <v>105</v>
      </c>
      <c r="I19" s="96">
        <v>3</v>
      </c>
      <c r="J19" s="2"/>
    </row>
    <row r="20" spans="1:10">
      <c r="A20">
        <v>1</v>
      </c>
      <c r="B20" t="s">
        <v>20</v>
      </c>
      <c r="C20" t="s">
        <v>21</v>
      </c>
      <c r="D20">
        <v>1</v>
      </c>
      <c r="E20" t="s">
        <v>22</v>
      </c>
      <c r="G20" s="2">
        <v>9</v>
      </c>
      <c r="H20" s="145" t="s">
        <v>106</v>
      </c>
      <c r="I20" s="2">
        <v>3</v>
      </c>
      <c r="J20" s="2"/>
    </row>
    <row r="21" spans="1:10">
      <c r="A21">
        <v>2</v>
      </c>
      <c r="B21" t="s">
        <v>23</v>
      </c>
      <c r="C21" t="s">
        <v>21</v>
      </c>
      <c r="D21">
        <v>1</v>
      </c>
      <c r="E21" t="s">
        <v>22</v>
      </c>
      <c r="G21" s="96">
        <v>4</v>
      </c>
      <c r="H21" s="144" t="s">
        <v>105</v>
      </c>
      <c r="I21" s="96">
        <v>4</v>
      </c>
      <c r="J21" s="2"/>
    </row>
    <row r="22" spans="1:10">
      <c r="G22" s="2">
        <v>10</v>
      </c>
      <c r="H22" s="145" t="s">
        <v>106</v>
      </c>
      <c r="I22" s="2">
        <v>4</v>
      </c>
      <c r="J22" s="2"/>
    </row>
    <row r="23" spans="1:10">
      <c r="G23" s="2">
        <v>11</v>
      </c>
      <c r="H23" s="145" t="s">
        <v>106</v>
      </c>
      <c r="I23" s="2">
        <v>5</v>
      </c>
      <c r="J23" s="2"/>
    </row>
    <row r="24" spans="1:10">
      <c r="G24" s="2">
        <v>12</v>
      </c>
      <c r="H24" s="145" t="s">
        <v>107</v>
      </c>
      <c r="I24" s="2">
        <v>6</v>
      </c>
      <c r="J24" s="2"/>
    </row>
    <row r="25" spans="1:10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G25" s="2">
        <v>14</v>
      </c>
      <c r="H25" s="145" t="s">
        <v>103</v>
      </c>
      <c r="I25" s="2">
        <v>7</v>
      </c>
      <c r="J25" s="2"/>
    </row>
    <row r="26" spans="1:10">
      <c r="A26">
        <v>1</v>
      </c>
      <c r="B26" t="s">
        <v>25</v>
      </c>
      <c r="C26" t="s">
        <v>26</v>
      </c>
      <c r="D26" t="s">
        <v>27</v>
      </c>
      <c r="E26" t="s">
        <v>22</v>
      </c>
      <c r="G26" s="96">
        <v>6</v>
      </c>
      <c r="H26" s="144" t="s">
        <v>104</v>
      </c>
      <c r="I26" s="96">
        <v>8</v>
      </c>
      <c r="J26" s="2"/>
    </row>
    <row r="27" spans="1:10">
      <c r="A27">
        <v>2</v>
      </c>
      <c r="B27" t="s">
        <v>28</v>
      </c>
      <c r="C27" t="s">
        <v>26</v>
      </c>
      <c r="D27" t="s">
        <v>29</v>
      </c>
      <c r="E27" t="s">
        <v>22</v>
      </c>
      <c r="G27" s="96">
        <v>7</v>
      </c>
      <c r="H27" s="144" t="s">
        <v>104</v>
      </c>
      <c r="I27" s="96">
        <v>9</v>
      </c>
      <c r="J27" s="2"/>
    </row>
    <row r="28" spans="1:10">
      <c r="A28">
        <v>3</v>
      </c>
      <c r="B28" t="s">
        <v>30</v>
      </c>
      <c r="C28" t="s">
        <v>31</v>
      </c>
      <c r="D28" t="s">
        <v>27</v>
      </c>
      <c r="E28" t="s">
        <v>22</v>
      </c>
      <c r="G28" s="2">
        <v>15</v>
      </c>
      <c r="H28" s="145" t="s">
        <v>103</v>
      </c>
      <c r="I28" s="2">
        <v>10</v>
      </c>
      <c r="J28" s="2"/>
    </row>
    <row r="29" spans="1:10">
      <c r="A29">
        <v>4</v>
      </c>
      <c r="B29" t="s">
        <v>32</v>
      </c>
      <c r="C29" t="s">
        <v>31</v>
      </c>
      <c r="D29" t="s">
        <v>27</v>
      </c>
      <c r="E29" t="s">
        <v>22</v>
      </c>
      <c r="G29" s="2">
        <v>16</v>
      </c>
      <c r="H29" s="145" t="s">
        <v>103</v>
      </c>
      <c r="I29" s="2">
        <v>11</v>
      </c>
      <c r="J29" s="95"/>
    </row>
    <row r="30" spans="1:10">
      <c r="G30" s="96">
        <v>8</v>
      </c>
      <c r="H30" s="144" t="s">
        <v>104</v>
      </c>
      <c r="I30" s="96">
        <v>12</v>
      </c>
      <c r="J30" s="95"/>
    </row>
    <row r="33" spans="3:3">
      <c r="C33" t="s">
        <v>45</v>
      </c>
    </row>
    <row r="34" spans="3:3">
      <c r="C34" t="s">
        <v>46</v>
      </c>
    </row>
    <row r="35" spans="3:3">
      <c r="C35" t="s">
        <v>47</v>
      </c>
    </row>
    <row r="36" spans="3:3">
      <c r="C36" t="s">
        <v>48</v>
      </c>
    </row>
    <row r="37" spans="3:3">
      <c r="C37" t="s">
        <v>49</v>
      </c>
    </row>
    <row r="38" spans="3:3">
      <c r="C38" t="s">
        <v>50</v>
      </c>
    </row>
    <row r="39" spans="3:3">
      <c r="C39" t="s">
        <v>31</v>
      </c>
    </row>
    <row r="40" spans="3:3">
      <c r="C40" t="s">
        <v>26</v>
      </c>
    </row>
  </sheetData>
  <sortState ref="G15:I30">
    <sortCondition ref="I14"/>
  </sortState>
  <dataValidations count="9">
    <dataValidation type="list" allowBlank="1" showInputMessage="1" showErrorMessage="1" sqref="P10">
      <formula1>$C$33:$C$40</formula1>
    </dataValidation>
    <dataValidation type="list" allowBlank="1" showInputMessage="1" showErrorMessage="1" sqref="N10:O10">
      <formula1>$B$5:$B$8</formula1>
    </dataValidation>
    <dataValidation type="list" allowBlank="1" showInputMessage="1" showErrorMessage="1" sqref="L10:M10">
      <formula1>$B$20:$B$21</formula1>
    </dataValidation>
    <dataValidation type="list" allowBlank="1" showInputMessage="1" showErrorMessage="1" sqref="I10:K10">
      <formula1>$B$13:$B$15</formula1>
    </dataValidation>
    <dataValidation type="list" allowBlank="1" showInputMessage="1" showErrorMessage="1" sqref="H4:H9">
      <formula1>$A$13:$A$15</formula1>
    </dataValidation>
    <dataValidation type="list" allowBlank="1" showInputMessage="1" showErrorMessage="1" sqref="K4:K9">
      <formula1>$A$20:$A$21</formula1>
    </dataValidation>
    <dataValidation type="list" allowBlank="1" showInputMessage="1" showErrorMessage="1" sqref="M4:M9">
      <formula1>$A$5:$A$8</formula1>
    </dataValidation>
    <dataValidation type="list" allowBlank="1" showInputMessage="1" showErrorMessage="1" sqref="O4:O9">
      <formula1>$A$26:$A$29</formula1>
    </dataValidation>
    <dataValidation type="list" allowBlank="1" showInputMessage="1" showErrorMessage="1" sqref="H15:H30">
      <formula1>$V$4:$V$9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29"/>
  <sheetViews>
    <sheetView showGridLines="0" topLeftCell="A4" zoomScale="70" zoomScaleNormal="70" workbookViewId="0">
      <selection activeCell="Q10" sqref="Q10"/>
    </sheetView>
  </sheetViews>
  <sheetFormatPr defaultRowHeight="15"/>
  <cols>
    <col min="3" max="9" width="10.7109375" customWidth="1"/>
    <col min="10" max="10" width="15.7109375" customWidth="1"/>
    <col min="11" max="19" width="10.7109375" customWidth="1"/>
    <col min="20" max="20" width="15.7109375" customWidth="1"/>
  </cols>
  <sheetData>
    <row r="1" spans="3:23" ht="17.25">
      <c r="C1" s="104" t="s">
        <v>85</v>
      </c>
      <c r="M1" s="104" t="s">
        <v>101</v>
      </c>
    </row>
    <row r="2" spans="3:23">
      <c r="M2" s="103"/>
    </row>
    <row r="3" spans="3:23">
      <c r="M3" s="105">
        <v>0</v>
      </c>
    </row>
    <row r="4" spans="3:23">
      <c r="C4">
        <v>0</v>
      </c>
      <c r="M4" s="103"/>
    </row>
    <row r="5" spans="3:23">
      <c r="C5" s="1" t="s">
        <v>86</v>
      </c>
      <c r="D5" s="1" t="s">
        <v>87</v>
      </c>
      <c r="E5" s="1" t="s">
        <v>88</v>
      </c>
      <c r="F5" s="1" t="s">
        <v>89</v>
      </c>
      <c r="G5" s="1" t="s">
        <v>90</v>
      </c>
      <c r="H5" s="1" t="s">
        <v>91</v>
      </c>
      <c r="I5" s="1" t="s">
        <v>65</v>
      </c>
      <c r="M5" s="1" t="s">
        <v>86</v>
      </c>
      <c r="N5" s="1" t="s">
        <v>87</v>
      </c>
      <c r="O5" s="1" t="s">
        <v>88</v>
      </c>
      <c r="P5" s="1" t="s">
        <v>89</v>
      </c>
      <c r="Q5" s="1" t="s">
        <v>90</v>
      </c>
      <c r="R5" s="1" t="s">
        <v>91</v>
      </c>
      <c r="S5" s="1" t="s">
        <v>65</v>
      </c>
    </row>
    <row r="6" spans="3:23">
      <c r="C6" s="1" t="s">
        <v>92</v>
      </c>
      <c r="D6" s="1" t="s">
        <v>93</v>
      </c>
      <c r="E6" s="1" t="s">
        <v>94</v>
      </c>
      <c r="F6" s="1" t="s">
        <v>95</v>
      </c>
      <c r="G6" s="1" t="s">
        <v>96</v>
      </c>
      <c r="H6" s="1" t="s">
        <v>95</v>
      </c>
      <c r="I6" s="1" t="s">
        <v>97</v>
      </c>
      <c r="M6" s="1" t="s">
        <v>92</v>
      </c>
      <c r="N6" s="1" t="s">
        <v>93</v>
      </c>
      <c r="O6" s="1" t="s">
        <v>94</v>
      </c>
      <c r="P6" s="1" t="s">
        <v>95</v>
      </c>
      <c r="Q6" s="1" t="s">
        <v>96</v>
      </c>
      <c r="R6" s="1" t="s">
        <v>95</v>
      </c>
      <c r="S6" s="1" t="s">
        <v>97</v>
      </c>
    </row>
    <row r="7" spans="3:23" ht="15.75" thickBot="1">
      <c r="C7" s="1" t="s">
        <v>98</v>
      </c>
      <c r="D7" s="1" t="s">
        <v>98</v>
      </c>
      <c r="E7" s="1" t="s">
        <v>98</v>
      </c>
      <c r="F7" s="1" t="s">
        <v>98</v>
      </c>
      <c r="G7" s="1" t="s">
        <v>98</v>
      </c>
      <c r="H7" s="1" t="s">
        <v>98</v>
      </c>
      <c r="I7" s="1" t="s">
        <v>98</v>
      </c>
      <c r="M7" s="1" t="s">
        <v>98</v>
      </c>
      <c r="N7" s="1" t="s">
        <v>98</v>
      </c>
      <c r="O7" s="1" t="s">
        <v>98</v>
      </c>
      <c r="P7" s="1" t="s">
        <v>98</v>
      </c>
      <c r="Q7" s="1" t="s">
        <v>98</v>
      </c>
      <c r="R7" s="1" t="s">
        <v>98</v>
      </c>
      <c r="S7" s="1" t="s">
        <v>98</v>
      </c>
    </row>
    <row r="8" spans="3:23" ht="18.75">
      <c r="C8" s="2">
        <v>12</v>
      </c>
      <c r="D8" s="2">
        <v>6</v>
      </c>
      <c r="E8" s="107">
        <v>0</v>
      </c>
      <c r="F8" s="2">
        <v>2</v>
      </c>
      <c r="G8" s="2">
        <v>2</v>
      </c>
      <c r="H8" s="2">
        <v>3</v>
      </c>
      <c r="I8" s="2">
        <v>3</v>
      </c>
      <c r="J8" s="2" t="s">
        <v>18</v>
      </c>
      <c r="M8" s="106">
        <v>4</v>
      </c>
      <c r="N8" s="95">
        <v>3</v>
      </c>
      <c r="O8" s="117">
        <v>0</v>
      </c>
      <c r="P8" s="95">
        <v>1</v>
      </c>
      <c r="Q8" s="95">
        <v>1</v>
      </c>
      <c r="R8" s="95">
        <v>3</v>
      </c>
      <c r="S8" s="95">
        <v>3</v>
      </c>
      <c r="T8" s="95" t="s">
        <v>18</v>
      </c>
      <c r="U8" s="95"/>
      <c r="W8" s="95"/>
    </row>
    <row r="9" spans="3:23" ht="18.75">
      <c r="C9" s="97">
        <v>13</v>
      </c>
      <c r="D9" s="97">
        <v>6</v>
      </c>
      <c r="E9" s="108">
        <v>1</v>
      </c>
      <c r="F9" s="97">
        <v>2</v>
      </c>
      <c r="G9" s="97">
        <v>2</v>
      </c>
      <c r="H9" s="97">
        <v>3</v>
      </c>
      <c r="I9" s="97">
        <v>3</v>
      </c>
      <c r="J9" s="97" t="s">
        <v>18</v>
      </c>
      <c r="M9" s="126">
        <v>14</v>
      </c>
      <c r="N9" s="127">
        <v>6</v>
      </c>
      <c r="O9" s="128">
        <v>1</v>
      </c>
      <c r="P9" s="127">
        <v>1</v>
      </c>
      <c r="Q9" s="127">
        <v>2</v>
      </c>
      <c r="R9" s="127">
        <v>3</v>
      </c>
      <c r="S9" s="127">
        <v>3</v>
      </c>
      <c r="T9" s="127" t="s">
        <v>18</v>
      </c>
      <c r="U9" s="95"/>
      <c r="W9" s="95"/>
    </row>
    <row r="10" spans="3:23" ht="18.75">
      <c r="C10" s="97">
        <v>18</v>
      </c>
      <c r="D10" s="97">
        <v>7</v>
      </c>
      <c r="E10" s="108">
        <v>1</v>
      </c>
      <c r="F10" s="97">
        <v>4</v>
      </c>
      <c r="G10" s="97">
        <v>1</v>
      </c>
      <c r="H10" s="97">
        <v>5</v>
      </c>
      <c r="I10" s="97">
        <v>4</v>
      </c>
      <c r="J10" s="97" t="s">
        <v>99</v>
      </c>
      <c r="M10" s="126">
        <v>16</v>
      </c>
      <c r="N10" s="127">
        <v>7</v>
      </c>
      <c r="O10" s="128">
        <v>1</v>
      </c>
      <c r="P10" s="127">
        <v>4</v>
      </c>
      <c r="Q10" s="127">
        <v>1</v>
      </c>
      <c r="R10" s="127">
        <v>5</v>
      </c>
      <c r="S10" s="127">
        <v>4</v>
      </c>
      <c r="T10" s="127" t="s">
        <v>99</v>
      </c>
      <c r="U10" s="95"/>
      <c r="W10" s="95"/>
    </row>
    <row r="11" spans="3:23" ht="18.75">
      <c r="C11" s="96">
        <v>6</v>
      </c>
      <c r="D11" s="96">
        <v>3</v>
      </c>
      <c r="E11" s="109">
        <v>3</v>
      </c>
      <c r="F11" s="96">
        <v>2</v>
      </c>
      <c r="G11" s="96">
        <v>1</v>
      </c>
      <c r="H11" s="96">
        <v>3</v>
      </c>
      <c r="I11" s="96">
        <v>3</v>
      </c>
      <c r="J11" s="96" t="s">
        <v>18</v>
      </c>
      <c r="M11" s="106">
        <v>15</v>
      </c>
      <c r="N11" s="95">
        <v>6</v>
      </c>
      <c r="O11" s="118">
        <v>2</v>
      </c>
      <c r="P11" s="95">
        <v>1</v>
      </c>
      <c r="Q11" s="95">
        <v>2</v>
      </c>
      <c r="R11" s="95">
        <v>3</v>
      </c>
      <c r="S11" s="95">
        <v>3</v>
      </c>
      <c r="T11" s="95" t="s">
        <v>18</v>
      </c>
      <c r="U11" s="95"/>
      <c r="W11" s="95"/>
    </row>
    <row r="12" spans="3:23" ht="18.75">
      <c r="C12" s="96">
        <v>21</v>
      </c>
      <c r="D12" s="96">
        <v>8</v>
      </c>
      <c r="E12" s="109">
        <v>3</v>
      </c>
      <c r="F12" s="96">
        <v>4</v>
      </c>
      <c r="G12" s="96">
        <v>2</v>
      </c>
      <c r="H12" s="96">
        <v>5</v>
      </c>
      <c r="I12" s="96">
        <v>4</v>
      </c>
      <c r="J12" s="96" t="s">
        <v>99</v>
      </c>
      <c r="M12" s="106">
        <v>0</v>
      </c>
      <c r="N12" s="95">
        <v>1</v>
      </c>
      <c r="O12" s="118">
        <v>3</v>
      </c>
      <c r="P12" s="95">
        <v>3</v>
      </c>
      <c r="Q12" s="95">
        <v>1</v>
      </c>
      <c r="R12" s="95">
        <v>4</v>
      </c>
      <c r="S12" s="95">
        <v>1</v>
      </c>
      <c r="T12" s="95" t="s">
        <v>14</v>
      </c>
      <c r="U12" s="95"/>
      <c r="W12" s="95"/>
    </row>
    <row r="13" spans="3:23" ht="18.75">
      <c r="C13" s="98">
        <v>2</v>
      </c>
      <c r="D13" s="98">
        <v>2</v>
      </c>
      <c r="E13" s="110">
        <v>5</v>
      </c>
      <c r="F13" s="98">
        <v>2</v>
      </c>
      <c r="G13" s="98">
        <v>1</v>
      </c>
      <c r="H13" s="98">
        <v>1</v>
      </c>
      <c r="I13" s="98">
        <v>2</v>
      </c>
      <c r="J13" s="98" t="s">
        <v>100</v>
      </c>
      <c r="M13" s="123">
        <v>21</v>
      </c>
      <c r="N13" s="124">
        <v>8</v>
      </c>
      <c r="O13" s="125">
        <v>4</v>
      </c>
      <c r="P13" s="124">
        <v>4</v>
      </c>
      <c r="Q13" s="124">
        <v>2</v>
      </c>
      <c r="R13" s="124">
        <v>5</v>
      </c>
      <c r="S13" s="124">
        <v>4</v>
      </c>
      <c r="T13" s="124" t="s">
        <v>99</v>
      </c>
      <c r="U13" s="95"/>
      <c r="W13" s="95"/>
    </row>
    <row r="14" spans="3:23" ht="18.75">
      <c r="C14" s="98">
        <v>8</v>
      </c>
      <c r="D14" s="98">
        <v>4</v>
      </c>
      <c r="E14" s="110">
        <v>5</v>
      </c>
      <c r="F14" s="98">
        <v>3</v>
      </c>
      <c r="G14" s="98">
        <v>2</v>
      </c>
      <c r="H14" s="98">
        <v>4</v>
      </c>
      <c r="I14" s="98">
        <v>1</v>
      </c>
      <c r="J14" s="98" t="s">
        <v>14</v>
      </c>
      <c r="M14" s="123">
        <v>1</v>
      </c>
      <c r="N14" s="124">
        <v>1</v>
      </c>
      <c r="O14" s="125">
        <v>4</v>
      </c>
      <c r="P14" s="124">
        <v>3</v>
      </c>
      <c r="Q14" s="124">
        <v>1</v>
      </c>
      <c r="R14" s="124">
        <v>4</v>
      </c>
      <c r="S14" s="124">
        <v>1</v>
      </c>
      <c r="T14" s="124" t="s">
        <v>14</v>
      </c>
      <c r="U14" s="95"/>
      <c r="W14" s="95"/>
    </row>
    <row r="15" spans="3:23" ht="18.75">
      <c r="C15" s="99">
        <v>9</v>
      </c>
      <c r="D15" s="99">
        <v>4</v>
      </c>
      <c r="E15" s="111">
        <v>6</v>
      </c>
      <c r="F15" s="99">
        <v>3</v>
      </c>
      <c r="G15" s="99">
        <v>2</v>
      </c>
      <c r="H15" s="99">
        <v>4</v>
      </c>
      <c r="I15" s="99">
        <v>1</v>
      </c>
      <c r="J15" s="99" t="s">
        <v>14</v>
      </c>
      <c r="M15" s="106">
        <v>13</v>
      </c>
      <c r="N15" s="95">
        <v>6</v>
      </c>
      <c r="O15" s="118">
        <v>5</v>
      </c>
      <c r="P15" s="95">
        <v>1</v>
      </c>
      <c r="Q15" s="95">
        <v>2</v>
      </c>
      <c r="R15" s="95">
        <v>3</v>
      </c>
      <c r="S15" s="95">
        <v>3</v>
      </c>
      <c r="T15" s="95" t="s">
        <v>18</v>
      </c>
      <c r="U15" s="95"/>
      <c r="W15" s="95"/>
    </row>
    <row r="16" spans="3:23" ht="18.75">
      <c r="C16" s="99">
        <v>3</v>
      </c>
      <c r="D16" s="99">
        <v>2</v>
      </c>
      <c r="E16" s="111">
        <v>6</v>
      </c>
      <c r="F16" s="99">
        <v>2</v>
      </c>
      <c r="G16" s="99">
        <v>1</v>
      </c>
      <c r="H16" s="99">
        <v>1</v>
      </c>
      <c r="I16" s="99">
        <v>2</v>
      </c>
      <c r="J16" s="99" t="s">
        <v>100</v>
      </c>
      <c r="M16" s="106">
        <v>10</v>
      </c>
      <c r="N16" s="95">
        <v>5</v>
      </c>
      <c r="O16" s="118">
        <v>6</v>
      </c>
      <c r="P16" s="95">
        <v>1</v>
      </c>
      <c r="Q16" s="95">
        <v>2</v>
      </c>
      <c r="R16" s="95">
        <v>1</v>
      </c>
      <c r="S16" s="95">
        <v>2</v>
      </c>
      <c r="T16" s="95" t="s">
        <v>100</v>
      </c>
      <c r="U16" s="95"/>
      <c r="W16" s="95"/>
    </row>
    <row r="17" spans="3:23" ht="18.75">
      <c r="C17" s="100">
        <v>15</v>
      </c>
      <c r="D17" s="100">
        <v>6</v>
      </c>
      <c r="E17" s="112">
        <v>7</v>
      </c>
      <c r="F17" s="100">
        <v>2</v>
      </c>
      <c r="G17" s="100">
        <v>2</v>
      </c>
      <c r="H17" s="100">
        <v>3</v>
      </c>
      <c r="I17" s="100">
        <v>3</v>
      </c>
      <c r="J17" s="100" t="s">
        <v>18</v>
      </c>
      <c r="M17" s="120">
        <v>17</v>
      </c>
      <c r="N17" s="121">
        <v>7</v>
      </c>
      <c r="O17" s="122">
        <v>7</v>
      </c>
      <c r="P17" s="121">
        <v>4</v>
      </c>
      <c r="Q17" s="121">
        <v>1</v>
      </c>
      <c r="R17" s="121">
        <v>5</v>
      </c>
      <c r="S17" s="121">
        <v>4</v>
      </c>
      <c r="T17" s="121" t="s">
        <v>99</v>
      </c>
      <c r="U17" s="95"/>
      <c r="W17" s="95"/>
    </row>
    <row r="18" spans="3:23" ht="18.75">
      <c r="C18" s="100">
        <v>16</v>
      </c>
      <c r="D18" s="100">
        <v>7</v>
      </c>
      <c r="E18" s="112">
        <v>7</v>
      </c>
      <c r="F18" s="100">
        <v>4</v>
      </c>
      <c r="G18" s="100">
        <v>1</v>
      </c>
      <c r="H18" s="100">
        <v>5</v>
      </c>
      <c r="I18" s="100">
        <v>4</v>
      </c>
      <c r="J18" s="100" t="s">
        <v>99</v>
      </c>
      <c r="M18" s="120">
        <v>11</v>
      </c>
      <c r="N18" s="121">
        <v>5</v>
      </c>
      <c r="O18" s="122">
        <v>7</v>
      </c>
      <c r="P18" s="121">
        <v>1</v>
      </c>
      <c r="Q18" s="121">
        <v>2</v>
      </c>
      <c r="R18" s="121">
        <v>1</v>
      </c>
      <c r="S18" s="121">
        <v>2</v>
      </c>
      <c r="T18" s="121" t="s">
        <v>100</v>
      </c>
      <c r="U18" s="95"/>
      <c r="W18" s="95"/>
    </row>
    <row r="19" spans="3:23" ht="18.75">
      <c r="C19" s="101">
        <v>4</v>
      </c>
      <c r="D19" s="101">
        <v>3</v>
      </c>
      <c r="E19" s="113">
        <v>8</v>
      </c>
      <c r="F19" s="101">
        <v>2</v>
      </c>
      <c r="G19" s="101">
        <v>1</v>
      </c>
      <c r="H19" s="101">
        <v>3</v>
      </c>
      <c r="I19" s="101">
        <v>3</v>
      </c>
      <c r="J19" s="101" t="s">
        <v>18</v>
      </c>
      <c r="M19" s="129">
        <v>20</v>
      </c>
      <c r="N19" s="130">
        <v>8</v>
      </c>
      <c r="O19" s="131">
        <v>8</v>
      </c>
      <c r="P19" s="130">
        <v>4</v>
      </c>
      <c r="Q19" s="130">
        <v>2</v>
      </c>
      <c r="R19" s="130">
        <v>5</v>
      </c>
      <c r="S19" s="130">
        <v>4</v>
      </c>
      <c r="T19" s="130" t="s">
        <v>99</v>
      </c>
      <c r="U19" s="95"/>
      <c r="W19" s="95"/>
    </row>
    <row r="20" spans="3:23" ht="18.75">
      <c r="C20" s="101">
        <v>20</v>
      </c>
      <c r="D20" s="101">
        <v>8</v>
      </c>
      <c r="E20" s="113">
        <v>8</v>
      </c>
      <c r="F20" s="101">
        <v>4</v>
      </c>
      <c r="G20" s="101">
        <v>2</v>
      </c>
      <c r="H20" s="101">
        <v>5</v>
      </c>
      <c r="I20" s="101">
        <v>4</v>
      </c>
      <c r="J20" s="101" t="s">
        <v>99</v>
      </c>
      <c r="M20" s="129">
        <v>7</v>
      </c>
      <c r="N20" s="130">
        <v>3</v>
      </c>
      <c r="O20" s="131">
        <v>8</v>
      </c>
      <c r="P20" s="130">
        <v>1</v>
      </c>
      <c r="Q20" s="130">
        <v>1</v>
      </c>
      <c r="R20" s="130">
        <v>3</v>
      </c>
      <c r="S20" s="130">
        <v>3</v>
      </c>
      <c r="T20" s="130" t="s">
        <v>18</v>
      </c>
      <c r="U20" s="95"/>
      <c r="W20" s="95"/>
    </row>
    <row r="21" spans="3:23" ht="18.75">
      <c r="C21" s="2">
        <v>5</v>
      </c>
      <c r="D21" s="2">
        <v>3</v>
      </c>
      <c r="E21" s="114">
        <v>9</v>
      </c>
      <c r="F21" s="2">
        <v>2</v>
      </c>
      <c r="G21" s="2">
        <v>1</v>
      </c>
      <c r="H21" s="2">
        <v>3</v>
      </c>
      <c r="I21" s="2">
        <v>3</v>
      </c>
      <c r="J21" s="2" t="s">
        <v>18</v>
      </c>
      <c r="M21" s="135">
        <v>5</v>
      </c>
      <c r="N21" s="136">
        <v>3</v>
      </c>
      <c r="O21" s="137">
        <v>10</v>
      </c>
      <c r="P21" s="136">
        <v>1</v>
      </c>
      <c r="Q21" s="136">
        <v>1</v>
      </c>
      <c r="R21" s="136">
        <v>3</v>
      </c>
      <c r="S21" s="136">
        <v>3</v>
      </c>
      <c r="T21" s="136" t="s">
        <v>18</v>
      </c>
      <c r="U21" s="95"/>
      <c r="W21" s="95"/>
    </row>
    <row r="22" spans="3:23" ht="18.75">
      <c r="C22" s="2">
        <v>10</v>
      </c>
      <c r="D22" s="2">
        <v>5</v>
      </c>
      <c r="E22" s="114">
        <v>10</v>
      </c>
      <c r="F22" s="2">
        <v>2</v>
      </c>
      <c r="G22" s="2">
        <v>2</v>
      </c>
      <c r="H22" s="2">
        <v>1</v>
      </c>
      <c r="I22" s="2">
        <v>2</v>
      </c>
      <c r="J22" s="2" t="s">
        <v>100</v>
      </c>
      <c r="M22" s="135">
        <v>8</v>
      </c>
      <c r="N22" s="136">
        <v>4</v>
      </c>
      <c r="O22" s="137">
        <v>10</v>
      </c>
      <c r="P22" s="136">
        <v>3</v>
      </c>
      <c r="Q22" s="136">
        <v>2</v>
      </c>
      <c r="R22" s="136">
        <v>4</v>
      </c>
      <c r="S22" s="136">
        <v>1</v>
      </c>
      <c r="T22" s="136" t="s">
        <v>14</v>
      </c>
      <c r="U22" s="95"/>
      <c r="W22" s="95"/>
    </row>
    <row r="23" spans="3:23" ht="18.75">
      <c r="C23" s="97">
        <v>17</v>
      </c>
      <c r="D23" s="97">
        <v>7</v>
      </c>
      <c r="E23" s="108">
        <v>11</v>
      </c>
      <c r="F23" s="97">
        <v>4</v>
      </c>
      <c r="G23" s="97">
        <v>1</v>
      </c>
      <c r="H23" s="97">
        <v>5</v>
      </c>
      <c r="I23" s="97">
        <v>4</v>
      </c>
      <c r="J23" s="97" t="s">
        <v>99</v>
      </c>
      <c r="M23" s="126">
        <v>6</v>
      </c>
      <c r="N23" s="127">
        <v>3</v>
      </c>
      <c r="O23" s="128">
        <v>11</v>
      </c>
      <c r="P23" s="127">
        <v>1</v>
      </c>
      <c r="Q23" s="127">
        <v>1</v>
      </c>
      <c r="R23" s="127">
        <v>3</v>
      </c>
      <c r="S23" s="127">
        <v>3</v>
      </c>
      <c r="T23" s="127" t="s">
        <v>18</v>
      </c>
      <c r="U23" s="95"/>
      <c r="W23" s="95"/>
    </row>
    <row r="24" spans="3:23" ht="18.75">
      <c r="C24" s="97">
        <v>11</v>
      </c>
      <c r="D24" s="97">
        <v>5</v>
      </c>
      <c r="E24" s="108">
        <v>11</v>
      </c>
      <c r="F24" s="97">
        <v>2</v>
      </c>
      <c r="G24" s="97">
        <v>2</v>
      </c>
      <c r="H24" s="97">
        <v>1</v>
      </c>
      <c r="I24" s="97">
        <v>2</v>
      </c>
      <c r="J24" s="97" t="s">
        <v>100</v>
      </c>
      <c r="M24" s="126">
        <v>9</v>
      </c>
      <c r="N24" s="127">
        <v>4</v>
      </c>
      <c r="O24" s="128">
        <v>11</v>
      </c>
      <c r="P24" s="127">
        <v>3</v>
      </c>
      <c r="Q24" s="127">
        <v>2</v>
      </c>
      <c r="R24" s="127">
        <v>4</v>
      </c>
      <c r="S24" s="127">
        <v>1</v>
      </c>
      <c r="T24" s="127" t="s">
        <v>14</v>
      </c>
      <c r="U24" s="95"/>
      <c r="W24" s="95"/>
    </row>
    <row r="25" spans="3:23" ht="18.75">
      <c r="C25" s="2">
        <v>7</v>
      </c>
      <c r="D25" s="2">
        <v>3</v>
      </c>
      <c r="E25" s="114">
        <v>12</v>
      </c>
      <c r="F25" s="2">
        <v>2</v>
      </c>
      <c r="G25" s="2">
        <v>1</v>
      </c>
      <c r="H25" s="2">
        <v>3</v>
      </c>
      <c r="I25" s="2">
        <v>3</v>
      </c>
      <c r="J25" s="2" t="s">
        <v>18</v>
      </c>
      <c r="M25" s="123">
        <v>18</v>
      </c>
      <c r="N25" s="124">
        <v>7</v>
      </c>
      <c r="O25" s="125">
        <v>12</v>
      </c>
      <c r="P25" s="124">
        <v>4</v>
      </c>
      <c r="Q25" s="124">
        <v>1</v>
      </c>
      <c r="R25" s="124">
        <v>5</v>
      </c>
      <c r="S25" s="124">
        <v>4</v>
      </c>
      <c r="T25" s="124" t="s">
        <v>99</v>
      </c>
      <c r="U25" s="95"/>
      <c r="W25" s="95"/>
    </row>
    <row r="26" spans="3:23" ht="18.75">
      <c r="C26" s="96">
        <v>19</v>
      </c>
      <c r="D26" s="96">
        <v>8</v>
      </c>
      <c r="E26" s="109">
        <v>13</v>
      </c>
      <c r="F26" s="96">
        <v>4</v>
      </c>
      <c r="G26" s="96">
        <v>2</v>
      </c>
      <c r="H26" s="96">
        <v>5</v>
      </c>
      <c r="I26" s="96">
        <v>4</v>
      </c>
      <c r="J26" s="96" t="s">
        <v>99</v>
      </c>
      <c r="M26" s="123">
        <v>12</v>
      </c>
      <c r="N26" s="124">
        <v>6</v>
      </c>
      <c r="O26" s="125">
        <v>12</v>
      </c>
      <c r="P26" s="124">
        <v>1</v>
      </c>
      <c r="Q26" s="124">
        <v>2</v>
      </c>
      <c r="R26" s="124">
        <v>3</v>
      </c>
      <c r="S26" s="124">
        <v>3</v>
      </c>
      <c r="T26" s="124" t="s">
        <v>18</v>
      </c>
      <c r="U26" s="95"/>
      <c r="W26" s="95"/>
    </row>
    <row r="27" spans="3:23" ht="18.75">
      <c r="C27" s="96">
        <v>0</v>
      </c>
      <c r="D27" s="96">
        <v>1</v>
      </c>
      <c r="E27" s="109">
        <v>13</v>
      </c>
      <c r="F27" s="96">
        <v>3</v>
      </c>
      <c r="G27" s="96">
        <v>1</v>
      </c>
      <c r="H27" s="96">
        <v>4</v>
      </c>
      <c r="I27" s="96">
        <v>1</v>
      </c>
      <c r="J27" s="96" t="s">
        <v>14</v>
      </c>
      <c r="M27" s="132">
        <v>19</v>
      </c>
      <c r="N27" s="133">
        <v>8</v>
      </c>
      <c r="O27" s="134">
        <v>13</v>
      </c>
      <c r="P27" s="133">
        <v>4</v>
      </c>
      <c r="Q27" s="133">
        <v>2</v>
      </c>
      <c r="R27" s="133">
        <v>5</v>
      </c>
      <c r="S27" s="133">
        <v>4</v>
      </c>
      <c r="T27" s="133" t="s">
        <v>99</v>
      </c>
      <c r="U27" s="95"/>
      <c r="W27" s="95"/>
    </row>
    <row r="28" spans="3:23" ht="18.75">
      <c r="C28" s="102">
        <v>1</v>
      </c>
      <c r="D28" s="102">
        <v>1</v>
      </c>
      <c r="E28" s="115">
        <v>14</v>
      </c>
      <c r="F28" s="102">
        <v>3</v>
      </c>
      <c r="G28" s="102">
        <v>1</v>
      </c>
      <c r="H28" s="102">
        <v>4</v>
      </c>
      <c r="I28" s="102">
        <v>1</v>
      </c>
      <c r="J28" s="102" t="s">
        <v>14</v>
      </c>
      <c r="M28" s="132">
        <v>2</v>
      </c>
      <c r="N28" s="133">
        <v>2</v>
      </c>
      <c r="O28" s="134">
        <v>13</v>
      </c>
      <c r="P28" s="133">
        <v>2</v>
      </c>
      <c r="Q28" s="133">
        <v>1</v>
      </c>
      <c r="R28" s="133">
        <v>1</v>
      </c>
      <c r="S28" s="133">
        <v>2</v>
      </c>
      <c r="T28" s="133" t="s">
        <v>100</v>
      </c>
      <c r="U28" s="95"/>
      <c r="W28" s="95"/>
    </row>
    <row r="29" spans="3:23" ht="19.5" thickBot="1">
      <c r="C29" s="102">
        <v>14</v>
      </c>
      <c r="D29" s="102">
        <v>6</v>
      </c>
      <c r="E29" s="116">
        <v>14</v>
      </c>
      <c r="F29" s="102">
        <v>2</v>
      </c>
      <c r="G29" s="102">
        <v>2</v>
      </c>
      <c r="H29" s="102">
        <v>3</v>
      </c>
      <c r="I29" s="102">
        <v>3</v>
      </c>
      <c r="J29" s="102" t="s">
        <v>18</v>
      </c>
      <c r="M29" s="106">
        <v>3</v>
      </c>
      <c r="N29" s="95">
        <v>2</v>
      </c>
      <c r="O29" s="119">
        <v>14</v>
      </c>
      <c r="P29" s="95">
        <v>2</v>
      </c>
      <c r="Q29" s="95">
        <v>1</v>
      </c>
      <c r="R29" s="95">
        <v>1</v>
      </c>
      <c r="S29" s="95">
        <v>2</v>
      </c>
      <c r="T29" s="95" t="s">
        <v>100</v>
      </c>
      <c r="U29" s="95"/>
      <c r="W29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J12" sqref="J12:K1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2017-02-14T12:33:20Z</dcterms:created>
  <dcterms:modified xsi:type="dcterms:W3CDTF">2017-02-27T01:22:55Z</dcterms:modified>
</cp:coreProperties>
</file>