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et-css\csv\"/>
    </mc:Choice>
  </mc:AlternateContent>
  <bookViews>
    <workbookView xWindow="0" yWindow="0" windowWidth="20490" windowHeight="753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5" l="1"/>
  <c r="N17" i="5"/>
  <c r="O17" i="5" s="1"/>
  <c r="O16" i="5"/>
  <c r="N16" i="5"/>
  <c r="N15" i="5"/>
  <c r="O15" i="5" s="1"/>
  <c r="O14" i="5"/>
  <c r="N14" i="5"/>
  <c r="N13" i="5"/>
  <c r="O13" i="5" s="1"/>
  <c r="O12" i="5"/>
  <c r="N12" i="5"/>
  <c r="N11" i="5"/>
  <c r="O11" i="5" s="1"/>
  <c r="O10" i="5"/>
  <c r="N10" i="5"/>
  <c r="N9" i="5"/>
  <c r="O9" i="5" s="1"/>
  <c r="O8" i="5"/>
  <c r="N8" i="5"/>
  <c r="N7" i="5"/>
  <c r="O7" i="5" s="1"/>
  <c r="O6" i="5"/>
  <c r="N6" i="5"/>
  <c r="N5" i="5"/>
  <c r="O5" i="5" s="1"/>
  <c r="O4" i="5"/>
  <c r="N4" i="5"/>
  <c r="N3" i="5"/>
  <c r="O3" i="5" s="1"/>
  <c r="O2" i="5"/>
  <c r="N2" i="5"/>
  <c r="O92" i="3" l="1"/>
  <c r="O83" i="3"/>
  <c r="Y83" i="3"/>
  <c r="O84" i="3"/>
  <c r="Y84" i="3"/>
  <c r="O87" i="3"/>
  <c r="T87" i="3"/>
  <c r="T88" i="3"/>
  <c r="O88" i="3"/>
  <c r="O89" i="3"/>
  <c r="Y89" i="3"/>
  <c r="O90" i="3"/>
  <c r="Y90" i="3"/>
  <c r="O91" i="3"/>
  <c r="Y93" i="3"/>
  <c r="O93" i="3"/>
  <c r="O94" i="3"/>
  <c r="Y95" i="3"/>
  <c r="T95" i="3"/>
  <c r="O82" i="3"/>
  <c r="K38" i="1" l="1"/>
  <c r="J40" i="1"/>
  <c r="K39" i="1" s="1"/>
  <c r="H38" i="1"/>
  <c r="H39" i="1"/>
  <c r="H40" i="1"/>
  <c r="G42" i="1"/>
  <c r="H41" i="1" s="1"/>
  <c r="H45" i="1"/>
  <c r="H46" i="1" s="1"/>
  <c r="H47" i="1" l="1"/>
  <c r="I45" i="1"/>
  <c r="I44" i="1"/>
  <c r="P9" i="2"/>
  <c r="P8" i="2"/>
  <c r="P7" i="2"/>
  <c r="P6" i="2"/>
  <c r="P5" i="2"/>
  <c r="P4" i="2"/>
  <c r="N9" i="2"/>
  <c r="N8" i="2"/>
  <c r="N7" i="2"/>
  <c r="N6" i="2"/>
  <c r="N5" i="2"/>
  <c r="N4" i="2"/>
  <c r="L9" i="2"/>
  <c r="L8" i="2"/>
  <c r="L7" i="2"/>
  <c r="L6" i="2"/>
  <c r="L5" i="2"/>
  <c r="L4" i="2"/>
  <c r="I9" i="2"/>
  <c r="V9" i="2" s="1"/>
  <c r="I8" i="2"/>
  <c r="V8" i="2" s="1"/>
  <c r="I7" i="2"/>
  <c r="V7" i="2" s="1"/>
  <c r="I6" i="2"/>
  <c r="V6" i="2" s="1"/>
  <c r="I5" i="2"/>
  <c r="V5" i="2" s="1"/>
  <c r="I4" i="2"/>
  <c r="V4" i="2" s="1"/>
  <c r="J9" i="2"/>
  <c r="J8" i="2"/>
  <c r="J7" i="2"/>
  <c r="J6" i="2"/>
  <c r="J5" i="2"/>
  <c r="J4" i="2"/>
  <c r="H48" i="1" l="1"/>
  <c r="I46" i="1"/>
  <c r="X31" i="1"/>
  <c r="W31" i="1"/>
  <c r="V31" i="1"/>
  <c r="U31" i="1"/>
  <c r="X30" i="1"/>
  <c r="W30" i="1"/>
  <c r="V30" i="1"/>
  <c r="U30" i="1"/>
  <c r="X29" i="1"/>
  <c r="W29" i="1"/>
  <c r="V29" i="1"/>
  <c r="U29" i="1"/>
  <c r="X28" i="1"/>
  <c r="W28" i="1"/>
  <c r="V28" i="1"/>
  <c r="U28" i="1"/>
  <c r="X27" i="1"/>
  <c r="W27" i="1"/>
  <c r="V27" i="1"/>
  <c r="U27" i="1"/>
  <c r="X26" i="1"/>
  <c r="W26" i="1"/>
  <c r="V26" i="1"/>
  <c r="U26" i="1"/>
  <c r="X25" i="1"/>
  <c r="W25" i="1"/>
  <c r="V25" i="1"/>
  <c r="U25" i="1"/>
  <c r="X24" i="1"/>
  <c r="W24" i="1"/>
  <c r="V24" i="1"/>
  <c r="U24" i="1"/>
  <c r="X23" i="1"/>
  <c r="W23" i="1"/>
  <c r="V23" i="1"/>
  <c r="U23" i="1"/>
  <c r="X22" i="1"/>
  <c r="W22" i="1"/>
  <c r="V22" i="1"/>
  <c r="U22" i="1"/>
  <c r="X21" i="1"/>
  <c r="W21" i="1"/>
  <c r="V21" i="1"/>
  <c r="U21" i="1"/>
  <c r="X20" i="1"/>
  <c r="W20" i="1"/>
  <c r="V20" i="1"/>
  <c r="U20" i="1"/>
  <c r="X18" i="1"/>
  <c r="W18" i="1"/>
  <c r="V18" i="1"/>
  <c r="U18" i="1"/>
  <c r="X17" i="1"/>
  <c r="W17" i="1"/>
  <c r="V17" i="1"/>
  <c r="U17" i="1"/>
  <c r="X19" i="1"/>
  <c r="W19" i="1"/>
  <c r="V19" i="1"/>
  <c r="U19" i="1"/>
  <c r="Z17" i="1"/>
  <c r="AH31" i="1"/>
  <c r="AG31" i="1"/>
  <c r="AF31" i="1"/>
  <c r="AE31" i="1"/>
  <c r="AH30" i="1"/>
  <c r="AG30" i="1"/>
  <c r="AF30" i="1"/>
  <c r="AE30" i="1"/>
  <c r="AH29" i="1"/>
  <c r="AG29" i="1"/>
  <c r="AF29" i="1"/>
  <c r="AE29" i="1"/>
  <c r="AH28" i="1"/>
  <c r="AG28" i="1"/>
  <c r="AF28" i="1"/>
  <c r="AE28" i="1"/>
  <c r="AH27" i="1"/>
  <c r="AG27" i="1"/>
  <c r="AF27" i="1"/>
  <c r="AE27" i="1"/>
  <c r="AH26" i="1"/>
  <c r="AG26" i="1"/>
  <c r="AF26" i="1"/>
  <c r="AE26" i="1"/>
  <c r="AH25" i="1"/>
  <c r="AG25" i="1"/>
  <c r="AF25" i="1"/>
  <c r="AE25" i="1"/>
  <c r="AH24" i="1"/>
  <c r="AG24" i="1"/>
  <c r="AF24" i="1"/>
  <c r="AE24" i="1"/>
  <c r="AH23" i="1"/>
  <c r="AG23" i="1"/>
  <c r="AF23" i="1"/>
  <c r="AE23" i="1"/>
  <c r="AH22" i="1"/>
  <c r="AG22" i="1"/>
  <c r="AF22" i="1"/>
  <c r="AE22" i="1"/>
  <c r="AH21" i="1"/>
  <c r="AG21" i="1"/>
  <c r="AF21" i="1"/>
  <c r="AE21" i="1"/>
  <c r="AH20" i="1"/>
  <c r="AG20" i="1"/>
  <c r="AF20" i="1"/>
  <c r="AE20" i="1"/>
  <c r="AH19" i="1"/>
  <c r="AG19" i="1"/>
  <c r="AF19" i="1"/>
  <c r="AE19" i="1"/>
  <c r="AH18" i="1"/>
  <c r="AG18" i="1"/>
  <c r="AF18" i="1"/>
  <c r="AE18" i="1"/>
  <c r="AH17" i="1"/>
  <c r="AG17" i="1"/>
  <c r="AF17" i="1"/>
  <c r="AE17" i="1"/>
  <c r="AC31" i="1"/>
  <c r="AB31" i="1"/>
  <c r="AA31" i="1"/>
  <c r="Z31" i="1"/>
  <c r="AC30" i="1"/>
  <c r="AB30" i="1"/>
  <c r="AA30" i="1"/>
  <c r="Z30" i="1"/>
  <c r="AC29" i="1"/>
  <c r="AB29" i="1"/>
  <c r="AA29" i="1"/>
  <c r="Z29" i="1"/>
  <c r="AC28" i="1"/>
  <c r="AB28" i="1"/>
  <c r="AA28" i="1"/>
  <c r="Z28" i="1"/>
  <c r="AC27" i="1"/>
  <c r="AB27" i="1"/>
  <c r="AA27" i="1"/>
  <c r="Z27" i="1"/>
  <c r="AC26" i="1"/>
  <c r="AB26" i="1"/>
  <c r="AA26" i="1"/>
  <c r="Z26" i="1"/>
  <c r="AC25" i="1"/>
  <c r="AB25" i="1"/>
  <c r="AA25" i="1"/>
  <c r="Z25" i="1"/>
  <c r="AC24" i="1"/>
  <c r="AB24" i="1"/>
  <c r="AA24" i="1"/>
  <c r="Z24" i="1"/>
  <c r="AC23" i="1"/>
  <c r="AB23" i="1"/>
  <c r="AA23" i="1"/>
  <c r="Z23" i="1"/>
  <c r="AC22" i="1"/>
  <c r="AB22" i="1"/>
  <c r="AA22" i="1"/>
  <c r="Z22" i="1"/>
  <c r="AC21" i="1"/>
  <c r="AB21" i="1"/>
  <c r="AA21" i="1"/>
  <c r="Z21" i="1"/>
  <c r="AC20" i="1"/>
  <c r="AB20" i="1"/>
  <c r="AA20" i="1"/>
  <c r="Z20" i="1"/>
  <c r="AC19" i="1"/>
  <c r="AB19" i="1"/>
  <c r="AA19" i="1"/>
  <c r="Z19" i="1"/>
  <c r="AC18" i="1"/>
  <c r="AB18" i="1"/>
  <c r="AA18" i="1"/>
  <c r="Z18" i="1"/>
  <c r="AC17" i="1"/>
  <c r="AB17" i="1"/>
  <c r="AA17" i="1"/>
  <c r="S17" i="1"/>
  <c r="S18" i="1"/>
  <c r="S19" i="1"/>
  <c r="S20" i="1"/>
  <c r="S21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K17" i="1"/>
  <c r="J17" i="1"/>
  <c r="I47" i="1" l="1"/>
  <c r="H49" i="1"/>
  <c r="I48" i="1" s="1"/>
</calcChain>
</file>

<file path=xl/sharedStrings.xml><?xml version="1.0" encoding="utf-8"?>
<sst xmlns="http://schemas.openxmlformats.org/spreadsheetml/2006/main" count="662" uniqueCount="199">
  <si>
    <t>John</t>
  </si>
  <si>
    <t>Bandara</t>
  </si>
  <si>
    <t xml:space="preserve">Math teacher
</t>
  </si>
  <si>
    <t xml:space="preserve">Paul
</t>
  </si>
  <si>
    <t>Al-Balushi</t>
  </si>
  <si>
    <t>PolSci instructor</t>
  </si>
  <si>
    <t>James</t>
  </si>
  <si>
    <t>Ignatius</t>
  </si>
  <si>
    <t>English instructo</t>
  </si>
  <si>
    <t>Peter</t>
  </si>
  <si>
    <t>Eulogio</t>
  </si>
  <si>
    <t>Bio instructor</t>
  </si>
  <si>
    <t>id</t>
  </si>
  <si>
    <t>Remark</t>
  </si>
  <si>
    <t>MATH101</t>
  </si>
  <si>
    <t>Basic Math</t>
  </si>
  <si>
    <t>POLSCI101</t>
  </si>
  <si>
    <t>Political Science</t>
  </si>
  <si>
    <t>ENGL101</t>
  </si>
  <si>
    <t>Basic English</t>
  </si>
  <si>
    <t>Electronics</t>
  </si>
  <si>
    <t>Group A</t>
  </si>
  <si>
    <t>NULL</t>
  </si>
  <si>
    <t>Mechtronics</t>
  </si>
  <si>
    <t>type</t>
  </si>
  <si>
    <t>Room 1</t>
  </si>
  <si>
    <t>classroom</t>
  </si>
  <si>
    <t>Bldg 1</t>
  </si>
  <si>
    <t>Room 2</t>
  </si>
  <si>
    <t>Bldg 2</t>
  </si>
  <si>
    <t>ComLab 1</t>
  </si>
  <si>
    <t>computer lab</t>
  </si>
  <si>
    <t>ComLab 2</t>
  </si>
  <si>
    <t>Code</t>
  </si>
  <si>
    <t>Name</t>
  </si>
  <si>
    <t>ReqPeriod</t>
  </si>
  <si>
    <t>FirstName</t>
  </si>
  <si>
    <t>LastName</t>
  </si>
  <si>
    <t>Desc</t>
  </si>
  <si>
    <t>Section</t>
  </si>
  <si>
    <t>Level</t>
  </si>
  <si>
    <t>Location</t>
  </si>
  <si>
    <t>SBJ_ID</t>
  </si>
  <si>
    <t>TG_Name</t>
  </si>
  <si>
    <t>INT</t>
  </si>
  <si>
    <t>workshop mec</t>
  </si>
  <si>
    <t>workshop wld</t>
  </si>
  <si>
    <t>workshop rac</t>
  </si>
  <si>
    <t>workshop elx</t>
  </si>
  <si>
    <t>workshop elc</t>
  </si>
  <si>
    <t>drawing lab</t>
  </si>
  <si>
    <t>subjectClassesPreferredStartPeriod</t>
  </si>
  <si>
    <t>subjectClassesPreferredEndPeriod</t>
  </si>
  <si>
    <t>preferencePreferredNumberPeriodsDay</t>
  </si>
  <si>
    <t>Day</t>
  </si>
  <si>
    <t>Period</t>
  </si>
  <si>
    <t>slot</t>
  </si>
  <si>
    <t>SUNDAY</t>
  </si>
  <si>
    <t>0800-0850</t>
  </si>
  <si>
    <t>0850-0940</t>
  </si>
  <si>
    <t>0940-1030</t>
  </si>
  <si>
    <t>1030-1120</t>
  </si>
  <si>
    <t>1120-1210</t>
  </si>
  <si>
    <t>MONDAY</t>
  </si>
  <si>
    <t>TUESDAY</t>
  </si>
  <si>
    <t>Subject</t>
  </si>
  <si>
    <t>TG</t>
  </si>
  <si>
    <t>Ins</t>
  </si>
  <si>
    <t>SubjClass</t>
  </si>
  <si>
    <t>Room Type</t>
  </si>
  <si>
    <t>ComLAB 1</t>
  </si>
  <si>
    <t>COMLAB2</t>
  </si>
  <si>
    <t>Room 2 - UNDER CONSTRUCTION</t>
  </si>
  <si>
    <t>Room type</t>
  </si>
  <si>
    <t>SbjClass</t>
  </si>
  <si>
    <t>SBJ_Code</t>
  </si>
  <si>
    <t>SBJ Req Period</t>
  </si>
  <si>
    <t>SbjClass id</t>
  </si>
  <si>
    <t>TG_ID</t>
  </si>
  <si>
    <t>INT_ID</t>
  </si>
  <si>
    <t>Room_ID</t>
  </si>
  <si>
    <t>MT_ID</t>
  </si>
  <si>
    <t>T_Slot</t>
  </si>
  <si>
    <t>req</t>
  </si>
  <si>
    <t>day</t>
  </si>
  <si>
    <t xml:space="preserve">721 | TOTAL CONFLICTS: 0 </t>
  </si>
  <si>
    <t xml:space="preserve">meeting </t>
  </si>
  <si>
    <t xml:space="preserve">subject </t>
  </si>
  <si>
    <t xml:space="preserve">Timeslot </t>
  </si>
  <si>
    <t xml:space="preserve">Room </t>
  </si>
  <si>
    <t xml:space="preserve">Trainee </t>
  </si>
  <si>
    <t xml:space="preserve">Instructor </t>
  </si>
  <si>
    <t xml:space="preserve">time </t>
  </si>
  <si>
    <t xml:space="preserve">ClassID </t>
  </si>
  <si>
    <t xml:space="preserve">ts </t>
  </si>
  <si>
    <t xml:space="preserve">ID </t>
  </si>
  <si>
    <t xml:space="preserve">Group </t>
  </si>
  <si>
    <t>ID CODE</t>
  </si>
  <si>
    <t xml:space="preserve">**** </t>
  </si>
  <si>
    <t>Study Break</t>
  </si>
  <si>
    <t>POLSC101</t>
  </si>
  <si>
    <t xml:space="preserve">2235 | TOTAL CONFLICTS: 0 </t>
  </si>
  <si>
    <t>SC:1[ MATH101] [Electronics][John][ComLab 1] RQ: 1</t>
  </si>
  <si>
    <t>SC:6[ ENGL101] [Mechtronics][James][Room 1] RQ: 3</t>
  </si>
  <si>
    <t>SC:3[ ENGL101] [Electronics][James][Room 1] RQ: 3</t>
  </si>
  <si>
    <t>SC:2[ POLSCI101] [Electronics][Paul
][Room 2] RQ: 1</t>
  </si>
  <si>
    <t>SC:4[ MATH101] [Mechtronics][John][ComLab 1] RQ: 1</t>
  </si>
  <si>
    <t>SC:5[ POLSCI101] [Mechtronics][Paul
][Room 1] RQ: 1</t>
  </si>
  <si>
    <t>(</t>
  </si>
  <si>
    <t xml:space="preserve">    [1] =&gt; Array</t>
  </si>
  <si>
    <t xml:space="preserve">        (</t>
  </si>
  <si>
    <t xml:space="preserve">            [0] =&gt; 14</t>
  </si>
  <si>
    <t xml:space="preserve">            [1] =&gt; 13</t>
  </si>
  <si>
    <t xml:space="preserve">        )</t>
  </si>
  <si>
    <t xml:space="preserve">    [2] =&gt; Array</t>
  </si>
  <si>
    <t xml:space="preserve">            [0] =&gt; 13</t>
  </si>
  <si>
    <t xml:space="preserve">            [1] =&gt; 12</t>
  </si>
  <si>
    <t xml:space="preserve">    [3] =&gt; Array</t>
  </si>
  <si>
    <t xml:space="preserve">            [0] =&gt; 7</t>
  </si>
  <si>
    <t xml:space="preserve">            [1] =&gt; 11</t>
  </si>
  <si>
    <t xml:space="preserve">            [2] =&gt; 4</t>
  </si>
  <si>
    <t xml:space="preserve">            [3] =&gt; 8</t>
  </si>
  <si>
    <t xml:space="preserve">    [4] =&gt; Array</t>
  </si>
  <si>
    <t xml:space="preserve">            [0] =&gt; 1</t>
  </si>
  <si>
    <t xml:space="preserve">            [1] =&gt; 2</t>
  </si>
  <si>
    <t xml:space="preserve">    [5] =&gt; Array</t>
  </si>
  <si>
    <t xml:space="preserve">            [0] =&gt; 4</t>
  </si>
  <si>
    <t xml:space="preserve">            [1] =&gt; 3</t>
  </si>
  <si>
    <t xml:space="preserve">    [6] =&gt; Array</t>
  </si>
  <si>
    <t xml:space="preserve">            [0] =&gt; 8</t>
  </si>
  <si>
    <t xml:space="preserve">            [1] =&gt; 4</t>
  </si>
  <si>
    <t xml:space="preserve">            [2] =&gt; 11</t>
  </si>
  <si>
    <t xml:space="preserve">            [3] =&gt; 12</t>
  </si>
  <si>
    <t xml:space="preserve">    [7] =&gt; Array</t>
  </si>
  <si>
    <t xml:space="preserve">            [1] =&gt; 1</t>
  </si>
  <si>
    <t xml:space="preserve">            [2] =&gt; 12</t>
  </si>
  <si>
    <t xml:space="preserve">    [8] =&gt; Array</t>
  </si>
  <si>
    <t xml:space="preserve">            [2] =&gt; 8</t>
  </si>
  <si>
    <t>)</t>
  </si>
  <si>
    <t xml:space="preserve">            [1] =&gt; 14</t>
  </si>
  <si>
    <t xml:space="preserve">            [2] =&gt; 13</t>
  </si>
  <si>
    <t xml:space="preserve">            [1] =&gt; 6</t>
  </si>
  <si>
    <t xml:space="preserve">            [1] =&gt; 9</t>
  </si>
  <si>
    <t xml:space="preserve">            [0] =&gt; 3</t>
  </si>
  <si>
    <t xml:space="preserve">            [1] =&gt; 8</t>
  </si>
  <si>
    <t xml:space="preserve">            [0] =&gt; 12</t>
  </si>
  <si>
    <t xml:space="preserve">            [1] =&gt; 5</t>
  </si>
  <si>
    <t xml:space="preserve">            [2] =&gt; 6</t>
  </si>
  <si>
    <t xml:space="preserve">            [3] =&gt; 2</t>
  </si>
  <si>
    <t xml:space="preserve">            [0] =&gt; 9</t>
  </si>
  <si>
    <t xml:space="preserve">            [2] =&gt; 14</t>
  </si>
  <si>
    <t>Array A</t>
  </si>
  <si>
    <t>Array C</t>
  </si>
  <si>
    <t>Array B</t>
  </si>
  <si>
    <t>key: 0 of child value scID: 6</t>
  </si>
  <si>
    <t>key: 1 of child value scID: 3</t>
  </si>
  <si>
    <t>key: 2 of child value scID: 7</t>
  </si>
  <si>
    <t>key: 3 of child value scID: 6</t>
  </si>
  <si>
    <t>key: 4 of child value scID: 8</t>
  </si>
  <si>
    <t>key: 5 of child value scID: 4</t>
  </si>
  <si>
    <t>key: 6 of child value scID: 3</t>
  </si>
  <si>
    <t>key: 7 of child value scID: 7</t>
  </si>
  <si>
    <t>key: 8 of child value scID: 4</t>
  </si>
  <si>
    <t>key: 9 of child value scID: 6</t>
  </si>
  <si>
    <t>key: 10 of child value scID: 3</t>
  </si>
  <si>
    <t>key: 11 of child value scID: 8</t>
  </si>
  <si>
    <t>key: 12 of child value scID: 1</t>
  </si>
  <si>
    <t>key: 13 of child value scID: 5</t>
  </si>
  <si>
    <t>key: 14 of child value scID: 1</t>
  </si>
  <si>
    <t>key: 15 of child value scID: 5</t>
  </si>
  <si>
    <t>key: 16 of child value scID: 3</t>
  </si>
  <si>
    <t>key: 17 of child value scID: 7</t>
  </si>
  <si>
    <t>key: 18 of child value scID: 2</t>
  </si>
  <si>
    <t>key: 19 of child value scID: 6</t>
  </si>
  <si>
    <t>key: 20 of child value scID: 2</t>
  </si>
  <si>
    <t>key: 21 of child value scID: 8</t>
  </si>
  <si>
    <t xml:space="preserve">    </t>
  </si>
  <si>
    <t/>
  </si>
  <si>
    <t xml:space="preserve">Room 2 </t>
  </si>
  <si>
    <t>CANTEEN</t>
  </si>
  <si>
    <t>1MATH101</t>
  </si>
  <si>
    <t>3ENGL101</t>
  </si>
  <si>
    <t>x= 0 key: 77 matingPoolFrequency: 33</t>
  </si>
  <si>
    <t>x= 1 key: 7 matingPoolFrequency: 20</t>
  </si>
  <si>
    <t>x= 2 key: 52 matingPoolFrequency: 17</t>
  </si>
  <si>
    <t>x= 3 key: 31 matingPoolFrequency: 14</t>
  </si>
  <si>
    <t>x= 4 key: 5 matingPoolFrequency: 13</t>
  </si>
  <si>
    <t>x= 5 key: 6 matingPoolFrequency: 11</t>
  </si>
  <si>
    <t>x= 6 key: 2 matingPoolFrequency: 10</t>
  </si>
  <si>
    <t>x= 7 key: 1 matingPoolFrequency: 9</t>
  </si>
  <si>
    <t>x= 8 key: 8 matingPoolFrequency: 8</t>
  </si>
  <si>
    <t>x= 9 key: 0 matingPoolFrequency: 8</t>
  </si>
  <si>
    <t>x= 10 key: 14 matingPoolFrequency: 7</t>
  </si>
  <si>
    <t>x= 11 key: 26 matingPoolFrequency: 7</t>
  </si>
  <si>
    <t>x= 12 key: 9 matingPoolFrequency: 6</t>
  </si>
  <si>
    <t>x= 13 key: 25 matingPoolFrequency: 6</t>
  </si>
  <si>
    <t>x= 14 key: 11 matingPoolFrequency: 5</t>
  </si>
  <si>
    <t>x= 15 key: 18 matingPoolFrequency: 5</t>
  </si>
  <si>
    <t>Size matingPool :  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</si>
</sst>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3.5"/>
      <color rgb="FF000000"/>
      <name val="Arial Unicode MS"/>
    </font>
    <font>
      <b/>
      <sz val="14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10" borderId="2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11" borderId="20" xfId="0" applyFont="1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8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</xdr:colOff>
      <xdr:row>0</xdr:row>
      <xdr:rowOff>119063</xdr:rowOff>
    </xdr:from>
    <xdr:to>
      <xdr:col>8</xdr:col>
      <xdr:colOff>376807</xdr:colOff>
      <xdr:row>17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416ADD-37C9-4027-A250-3B5E8C0204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52462" y="119063"/>
          <a:ext cx="4601145" cy="314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50"/>
  <sheetViews>
    <sheetView topLeftCell="AH11" zoomScale="70" zoomScaleNormal="70" workbookViewId="0">
      <selection activeCell="J15" sqref="J15:AH31"/>
    </sheetView>
  </sheetViews>
  <sheetFormatPr defaultRowHeight="15"/>
  <cols>
    <col min="1" max="1" width="3.7109375" customWidth="1"/>
    <col min="2" max="2" width="10.28515625" bestFit="1" customWidth="1"/>
    <col min="3" max="3" width="15.42578125" bestFit="1" customWidth="1"/>
    <col min="4" max="4" width="15.7109375" bestFit="1" customWidth="1"/>
    <col min="5" max="5" width="15.42578125" bestFit="1" customWidth="1"/>
    <col min="8" max="8" width="10.140625" bestFit="1" customWidth="1"/>
    <col min="9" max="9" width="10.5703125" bestFit="1" customWidth="1"/>
    <col min="10" max="11" width="10.7109375" customWidth="1"/>
    <col min="12" max="12" width="13.7109375" customWidth="1"/>
    <col min="13" max="13" width="10.7109375" customWidth="1"/>
    <col min="14" max="14" width="15.28515625" customWidth="1"/>
    <col min="15" max="34" width="10.7109375" customWidth="1"/>
  </cols>
  <sheetData>
    <row r="3" spans="1:34" ht="60">
      <c r="G3" s="1" t="s">
        <v>77</v>
      </c>
      <c r="H3" s="94" t="s">
        <v>33</v>
      </c>
      <c r="I3" s="2" t="s">
        <v>35</v>
      </c>
      <c r="J3" s="94" t="s">
        <v>43</v>
      </c>
      <c r="K3" s="94" t="s">
        <v>44</v>
      </c>
      <c r="L3" s="94" t="s">
        <v>73</v>
      </c>
      <c r="M3" s="1" t="s">
        <v>51</v>
      </c>
      <c r="N3" s="1" t="s">
        <v>52</v>
      </c>
      <c r="O3" s="1" t="s">
        <v>53</v>
      </c>
      <c r="P3" s="1"/>
    </row>
    <row r="4" spans="1:34">
      <c r="A4" t="s">
        <v>12</v>
      </c>
      <c r="B4" t="s">
        <v>36</v>
      </c>
      <c r="C4" t="s">
        <v>37</v>
      </c>
      <c r="D4" t="s">
        <v>13</v>
      </c>
      <c r="G4" s="76">
        <v>1</v>
      </c>
      <c r="H4" s="76" t="s">
        <v>14</v>
      </c>
      <c r="I4" s="76">
        <v>2</v>
      </c>
      <c r="J4" s="76" t="s">
        <v>20</v>
      </c>
      <c r="K4" s="76" t="s">
        <v>0</v>
      </c>
      <c r="L4" s="76" t="s">
        <v>31</v>
      </c>
      <c r="M4" s="76">
        <v>1</v>
      </c>
      <c r="N4" s="76">
        <v>5</v>
      </c>
      <c r="O4" s="76">
        <v>1</v>
      </c>
      <c r="P4" s="5"/>
    </row>
    <row r="5" spans="1:34" ht="30">
      <c r="A5">
        <v>1</v>
      </c>
      <c r="B5" t="s">
        <v>0</v>
      </c>
      <c r="C5" t="s">
        <v>1</v>
      </c>
      <c r="D5" t="s">
        <v>2</v>
      </c>
      <c r="G5" s="1">
        <v>2</v>
      </c>
      <c r="H5" s="1" t="s">
        <v>16</v>
      </c>
      <c r="I5" s="1">
        <v>2</v>
      </c>
      <c r="J5" s="1" t="s">
        <v>20</v>
      </c>
      <c r="K5" s="1" t="s">
        <v>3</v>
      </c>
      <c r="L5" s="1" t="s">
        <v>26</v>
      </c>
      <c r="M5" s="1">
        <v>1</v>
      </c>
      <c r="N5" s="1">
        <v>5</v>
      </c>
      <c r="O5" s="1">
        <v>1</v>
      </c>
      <c r="P5" s="2"/>
    </row>
    <row r="6" spans="1:34">
      <c r="A6">
        <v>2</v>
      </c>
      <c r="B6" t="s">
        <v>3</v>
      </c>
      <c r="C6" t="s">
        <v>4</v>
      </c>
      <c r="D6" t="s">
        <v>5</v>
      </c>
      <c r="G6" s="76">
        <v>3</v>
      </c>
      <c r="H6" s="76" t="s">
        <v>18</v>
      </c>
      <c r="I6" s="76">
        <v>4</v>
      </c>
      <c r="J6" s="76" t="s">
        <v>20</v>
      </c>
      <c r="K6" s="76" t="s">
        <v>6</v>
      </c>
      <c r="L6" s="76" t="s">
        <v>26</v>
      </c>
      <c r="M6" s="76">
        <v>1</v>
      </c>
      <c r="N6" s="76">
        <v>5</v>
      </c>
      <c r="O6" s="76">
        <v>3</v>
      </c>
      <c r="P6" s="5"/>
    </row>
    <row r="7" spans="1:34" ht="30">
      <c r="A7">
        <v>3</v>
      </c>
      <c r="B7" t="s">
        <v>6</v>
      </c>
      <c r="C7" t="s">
        <v>7</v>
      </c>
      <c r="D7" t="s">
        <v>8</v>
      </c>
      <c r="G7" s="1">
        <v>4</v>
      </c>
      <c r="H7" s="1" t="s">
        <v>14</v>
      </c>
      <c r="I7" s="1">
        <v>2</v>
      </c>
      <c r="J7" s="1" t="s">
        <v>23</v>
      </c>
      <c r="K7" s="1" t="s">
        <v>0</v>
      </c>
      <c r="L7" s="1" t="s">
        <v>31</v>
      </c>
      <c r="M7" s="1">
        <v>1</v>
      </c>
      <c r="N7" s="1">
        <v>5</v>
      </c>
      <c r="O7" s="1">
        <v>1</v>
      </c>
      <c r="P7" s="2"/>
    </row>
    <row r="8" spans="1:34" ht="30">
      <c r="A8">
        <v>4</v>
      </c>
      <c r="B8" t="s">
        <v>9</v>
      </c>
      <c r="C8" t="s">
        <v>10</v>
      </c>
      <c r="D8" t="s">
        <v>11</v>
      </c>
      <c r="G8" s="76">
        <v>5</v>
      </c>
      <c r="H8" s="76" t="s">
        <v>16</v>
      </c>
      <c r="I8" s="76">
        <v>2</v>
      </c>
      <c r="J8" s="76" t="s">
        <v>23</v>
      </c>
      <c r="K8" s="76" t="s">
        <v>3</v>
      </c>
      <c r="L8" s="76" t="s">
        <v>26</v>
      </c>
      <c r="M8" s="76">
        <v>1</v>
      </c>
      <c r="N8" s="76">
        <v>5</v>
      </c>
      <c r="O8" s="76">
        <v>1</v>
      </c>
      <c r="P8" s="5"/>
    </row>
    <row r="9" spans="1:34" ht="30">
      <c r="G9" s="1">
        <v>6</v>
      </c>
      <c r="H9" s="1" t="s">
        <v>18</v>
      </c>
      <c r="I9" s="1">
        <v>4</v>
      </c>
      <c r="J9" s="1" t="s">
        <v>23</v>
      </c>
      <c r="K9" s="1" t="s">
        <v>6</v>
      </c>
      <c r="L9" s="1" t="s">
        <v>26</v>
      </c>
      <c r="M9" s="1">
        <v>1</v>
      </c>
      <c r="N9" s="1">
        <v>5</v>
      </c>
      <c r="O9" s="1">
        <v>3</v>
      </c>
      <c r="P9" s="2"/>
    </row>
    <row r="12" spans="1:34">
      <c r="A12" t="s">
        <v>12</v>
      </c>
      <c r="B12" t="s">
        <v>33</v>
      </c>
      <c r="C12" t="s">
        <v>34</v>
      </c>
      <c r="D12" t="s">
        <v>35</v>
      </c>
      <c r="E12" t="s">
        <v>38</v>
      </c>
    </row>
    <row r="13" spans="1:34">
      <c r="A13">
        <v>1</v>
      </c>
      <c r="B13" t="s">
        <v>14</v>
      </c>
      <c r="C13" t="s">
        <v>15</v>
      </c>
      <c r="D13">
        <v>2</v>
      </c>
      <c r="E13" t="s">
        <v>15</v>
      </c>
    </row>
    <row r="14" spans="1:34" ht="15.75" thickBot="1">
      <c r="A14">
        <v>2</v>
      </c>
      <c r="B14" t="s">
        <v>16</v>
      </c>
      <c r="C14" t="s">
        <v>17</v>
      </c>
      <c r="D14">
        <v>2</v>
      </c>
      <c r="E14" t="s">
        <v>17</v>
      </c>
    </row>
    <row r="15" spans="1:34">
      <c r="A15">
        <v>3</v>
      </c>
      <c r="B15" t="s">
        <v>18</v>
      </c>
      <c r="C15" t="s">
        <v>19</v>
      </c>
      <c r="D15">
        <v>4</v>
      </c>
      <c r="E15" t="s">
        <v>19</v>
      </c>
      <c r="O15" s="149" t="s">
        <v>25</v>
      </c>
      <c r="P15" s="150"/>
      <c r="Q15" s="150"/>
      <c r="R15" s="150"/>
      <c r="S15" s="151"/>
      <c r="T15" s="152" t="s">
        <v>72</v>
      </c>
      <c r="U15" s="153"/>
      <c r="V15" s="153"/>
      <c r="W15" s="153"/>
      <c r="X15" s="154"/>
      <c r="Y15" s="149" t="s">
        <v>70</v>
      </c>
      <c r="Z15" s="150"/>
      <c r="AA15" s="150"/>
      <c r="AB15" s="150"/>
      <c r="AC15" s="151"/>
      <c r="AD15" s="152" t="s">
        <v>71</v>
      </c>
      <c r="AE15" s="153"/>
      <c r="AF15" s="153"/>
      <c r="AG15" s="153"/>
      <c r="AH15" s="154"/>
    </row>
    <row r="16" spans="1:34" ht="15.75" thickBot="1">
      <c r="J16" s="2" t="s">
        <v>54</v>
      </c>
      <c r="K16" s="2" t="s">
        <v>55</v>
      </c>
      <c r="L16" s="2" t="s">
        <v>56</v>
      </c>
      <c r="M16" s="2"/>
      <c r="N16" s="2"/>
      <c r="O16" s="8" t="s">
        <v>68</v>
      </c>
      <c r="P16" s="9" t="s">
        <v>65</v>
      </c>
      <c r="Q16" s="9" t="s">
        <v>66</v>
      </c>
      <c r="R16" s="9" t="s">
        <v>67</v>
      </c>
      <c r="S16" s="10" t="s">
        <v>69</v>
      </c>
      <c r="T16" s="37" t="s">
        <v>68</v>
      </c>
      <c r="U16" s="38" t="s">
        <v>65</v>
      </c>
      <c r="V16" s="38" t="s">
        <v>66</v>
      </c>
      <c r="W16" s="38" t="s">
        <v>67</v>
      </c>
      <c r="X16" s="39" t="s">
        <v>69</v>
      </c>
      <c r="Y16" s="8" t="s">
        <v>68</v>
      </c>
      <c r="Z16" s="9" t="s">
        <v>65</v>
      </c>
      <c r="AA16" s="9" t="s">
        <v>66</v>
      </c>
      <c r="AB16" s="9" t="s">
        <v>67</v>
      </c>
      <c r="AC16" s="10" t="s">
        <v>69</v>
      </c>
      <c r="AD16" s="37" t="s">
        <v>68</v>
      </c>
      <c r="AE16" s="38" t="s">
        <v>65</v>
      </c>
      <c r="AF16" s="38" t="s">
        <v>66</v>
      </c>
      <c r="AG16" s="38" t="s">
        <v>67</v>
      </c>
      <c r="AH16" s="39" t="s">
        <v>69</v>
      </c>
    </row>
    <row r="17" spans="1:34" ht="30">
      <c r="J17" s="3">
        <f>QUOTIENT(L17,5)+1</f>
        <v>1</v>
      </c>
      <c r="K17" s="3">
        <f>MOD(L17,5)+1</f>
        <v>1</v>
      </c>
      <c r="L17" s="3">
        <v>0</v>
      </c>
      <c r="M17" s="3" t="s">
        <v>57</v>
      </c>
      <c r="N17" s="6" t="s">
        <v>58</v>
      </c>
      <c r="O17" s="52">
        <v>6</v>
      </c>
      <c r="P17" s="64" t="str">
        <f>IF(ISBLANK($O17),"",VLOOKUP($O17,$G$4:$L$9,2,))</f>
        <v>ENGL101</v>
      </c>
      <c r="Q17" s="54" t="str">
        <f>IF(ISBLANK($O17),"",VLOOKUP($O17,$G$4:$L$9,4,))</f>
        <v>Mechtronics</v>
      </c>
      <c r="R17" s="53" t="str">
        <f>IF(ISBLANK($O17),"",VLOOKUP($O17,$G$4:$L$9,5,))</f>
        <v>James</v>
      </c>
      <c r="S17" s="55" t="str">
        <f>IF(ISBLANK($O17),"",VLOOKUP($O17,$G$4:$L$9,6,))</f>
        <v>classroom</v>
      </c>
      <c r="T17" s="40"/>
      <c r="U17" s="41" t="str">
        <f t="shared" ref="U17:U18" si="0">IF(ISBLANK($T17),"",VLOOKUP($T17,$G$4:$L$9,2,))</f>
        <v/>
      </c>
      <c r="V17" s="42" t="str">
        <f t="shared" ref="V17:V18" si="1">IF(ISBLANK($T17),"",VLOOKUP($T17,$G$4:$L$9,4,))</f>
        <v/>
      </c>
      <c r="W17" s="41" t="str">
        <f t="shared" ref="W17:W18" si="2">IF(ISBLANK($T17),"",VLOOKUP($T17,$G$4:$L$9,5,))</f>
        <v/>
      </c>
      <c r="X17" s="43" t="str">
        <f t="shared" ref="X17:X18" si="3">IF(ISBLANK($T17),"",VLOOKUP($T17,$G$4:$L$9,6,))</f>
        <v/>
      </c>
      <c r="Y17" s="33">
        <v>1</v>
      </c>
      <c r="Z17" s="72" t="str">
        <f>IF(ISBLANK($Y17),"",VLOOKUP($Y17,$G$4:$L$9,2,))</f>
        <v>MATH101</v>
      </c>
      <c r="AA17" s="35" t="str">
        <f>IF(ISBLANK($Y17),"",VLOOKUP($Y17,$G$4:$L$9,4,))</f>
        <v>Electronics</v>
      </c>
      <c r="AB17" s="34" t="str">
        <f>IF(ISBLANK($Y17),"",VLOOKUP($Y17,$G$4:$L$9,5,))</f>
        <v>John</v>
      </c>
      <c r="AC17" s="36" t="str">
        <f>IF(ISBLANK($Y17),"",VLOOKUP($Y17,$G$4:$L$9,6,))</f>
        <v>computer lab</v>
      </c>
      <c r="AD17" s="40"/>
      <c r="AE17" s="41" t="str">
        <f>IF(ISBLANK($AD17),"",VLOOKUP($AD17,$G$4:$L$9,2,))</f>
        <v/>
      </c>
      <c r="AF17" s="42" t="str">
        <f>IF(ISBLANK($AD17),"",VLOOKUP($AD17,$G$4:$L$9,4,))</f>
        <v/>
      </c>
      <c r="AG17" s="41" t="str">
        <f>IF(ISBLANK($AD17),"",VLOOKUP($AD17,$G$4:$L$9,5,))</f>
        <v/>
      </c>
      <c r="AH17" s="43" t="str">
        <f>IF(ISBLANK($AD17),"",VLOOKUP($AD17,$G$4:$L$9,6,))</f>
        <v/>
      </c>
    </row>
    <row r="18" spans="1:34" ht="30">
      <c r="J18" s="3">
        <f t="shared" ref="J18:J31" si="4">QUOTIENT(L18,5)+1</f>
        <v>1</v>
      </c>
      <c r="K18" s="3">
        <f t="shared" ref="K18:K31" si="5">MOD(L18,5)+1</f>
        <v>2</v>
      </c>
      <c r="L18" s="3">
        <v>1</v>
      </c>
      <c r="M18" s="3"/>
      <c r="N18" s="7" t="s">
        <v>59</v>
      </c>
      <c r="O18" s="11"/>
      <c r="P18" s="12" t="str">
        <f t="shared" ref="P18:P31" si="6">IF(ISBLANK($O18),"",VLOOKUP($O18,$G$4:$L$9,2,))</f>
        <v/>
      </c>
      <c r="Q18" s="13" t="str">
        <f t="shared" ref="Q18:Q31" si="7">IF(ISBLANK($O18),"",VLOOKUP($O18,$G$4:$L$9,4,))</f>
        <v/>
      </c>
      <c r="R18" s="12" t="str">
        <f t="shared" ref="R18:R31" si="8">IF(ISBLANK($O18),"",VLOOKUP($O18,$G$4:$L$9,5,))</f>
        <v/>
      </c>
      <c r="S18" s="14" t="str">
        <f t="shared" ref="S18:S31" si="9">IF(ISBLANK($O18),"",VLOOKUP($O18,$G$4:$L$9,6,))</f>
        <v/>
      </c>
      <c r="T18" s="44"/>
      <c r="U18" s="45" t="str">
        <f t="shared" si="0"/>
        <v/>
      </c>
      <c r="V18" s="46" t="str">
        <f t="shared" si="1"/>
        <v/>
      </c>
      <c r="W18" s="45" t="str">
        <f t="shared" si="2"/>
        <v/>
      </c>
      <c r="X18" s="47" t="str">
        <f t="shared" si="3"/>
        <v/>
      </c>
      <c r="Y18" s="25">
        <v>1</v>
      </c>
      <c r="Z18" s="73" t="str">
        <f t="shared" ref="Z18:Z31" si="10">IF(ISBLANK($Y18),"",VLOOKUP($Y18,$G$4:$L$9,2,))</f>
        <v>MATH101</v>
      </c>
      <c r="AA18" s="27" t="str">
        <f t="shared" ref="AA18:AA31" si="11">IF(ISBLANK($Y18),"",VLOOKUP($Y18,$G$4:$L$9,4,))</f>
        <v>Electronics</v>
      </c>
      <c r="AB18" s="26" t="str">
        <f t="shared" ref="AB18:AB31" si="12">IF(ISBLANK($Y18),"",VLOOKUP($Y18,$G$4:$L$9,5,))</f>
        <v>John</v>
      </c>
      <c r="AC18" s="28" t="str">
        <f t="shared" ref="AC18:AC31" si="13">IF(ISBLANK($Y18),"",VLOOKUP($Y18,$G$4:$L$9,6,))</f>
        <v>computer lab</v>
      </c>
      <c r="AD18" s="44"/>
      <c r="AE18" s="45" t="str">
        <f t="shared" ref="AE18:AE31" si="14">IF(ISBLANK($AD18),"",VLOOKUP($AD18,$G$4:$L$9,2,))</f>
        <v/>
      </c>
      <c r="AF18" s="46" t="str">
        <f t="shared" ref="AF18:AF31" si="15">IF(ISBLANK($AD18),"",VLOOKUP($AD18,$G$4:$L$9,4,))</f>
        <v/>
      </c>
      <c r="AG18" s="45" t="str">
        <f t="shared" ref="AG18:AG31" si="16">IF(ISBLANK($AD18),"",VLOOKUP($AD18,$G$4:$L$9,5,))</f>
        <v/>
      </c>
      <c r="AH18" s="47" t="str">
        <f t="shared" ref="AH18:AH31" si="17">IF(ISBLANK($AD18),"",VLOOKUP($AD18,$G$4:$L$9,6,))</f>
        <v/>
      </c>
    </row>
    <row r="19" spans="1:34">
      <c r="A19" t="s">
        <v>12</v>
      </c>
      <c r="B19" t="s">
        <v>34</v>
      </c>
      <c r="C19" t="s">
        <v>39</v>
      </c>
      <c r="D19" t="s">
        <v>40</v>
      </c>
      <c r="E19" t="s">
        <v>38</v>
      </c>
      <c r="J19" s="3">
        <f t="shared" si="4"/>
        <v>1</v>
      </c>
      <c r="K19" s="3">
        <f t="shared" si="5"/>
        <v>3</v>
      </c>
      <c r="L19" s="3">
        <v>2</v>
      </c>
      <c r="M19" s="3"/>
      <c r="N19" s="6" t="s">
        <v>60</v>
      </c>
      <c r="O19" s="25">
        <v>3</v>
      </c>
      <c r="P19" s="65" t="str">
        <f t="shared" si="6"/>
        <v>ENGL101</v>
      </c>
      <c r="Q19" s="27" t="str">
        <f t="shared" si="7"/>
        <v>Electronics</v>
      </c>
      <c r="R19" s="26" t="str">
        <f t="shared" si="8"/>
        <v>James</v>
      </c>
      <c r="S19" s="28" t="str">
        <f t="shared" si="9"/>
        <v>classroom</v>
      </c>
      <c r="T19" s="44"/>
      <c r="U19" s="45" t="str">
        <f>IF(ISBLANK($T19),"",VLOOKUP($T19,$G$4:$L$9,2,))</f>
        <v/>
      </c>
      <c r="V19" s="46" t="str">
        <f>IF(ISBLANK($T19),"",VLOOKUP($T19,$G$4:$L$9,4,))</f>
        <v/>
      </c>
      <c r="W19" s="45" t="str">
        <f>IF(ISBLANK($T19),"",VLOOKUP($T19,$G$4:$L$9,5,))</f>
        <v/>
      </c>
      <c r="X19" s="47" t="str">
        <f>IF(ISBLANK($T19),"",VLOOKUP($T19,$G$4:$L$9,6,))</f>
        <v/>
      </c>
      <c r="Y19" s="11"/>
      <c r="Z19" s="12" t="str">
        <f t="shared" si="10"/>
        <v/>
      </c>
      <c r="AA19" s="13" t="str">
        <f t="shared" si="11"/>
        <v/>
      </c>
      <c r="AB19" s="12" t="str">
        <f t="shared" si="12"/>
        <v/>
      </c>
      <c r="AC19" s="14" t="str">
        <f t="shared" si="13"/>
        <v/>
      </c>
      <c r="AD19" s="44"/>
      <c r="AE19" s="45" t="str">
        <f t="shared" si="14"/>
        <v/>
      </c>
      <c r="AF19" s="46" t="str">
        <f t="shared" si="15"/>
        <v/>
      </c>
      <c r="AG19" s="45" t="str">
        <f t="shared" si="16"/>
        <v/>
      </c>
      <c r="AH19" s="47" t="str">
        <f t="shared" si="17"/>
        <v/>
      </c>
    </row>
    <row r="20" spans="1:34" ht="30">
      <c r="A20">
        <v>1</v>
      </c>
      <c r="B20" t="s">
        <v>20</v>
      </c>
      <c r="C20" t="s">
        <v>21</v>
      </c>
      <c r="D20">
        <v>1</v>
      </c>
      <c r="E20" t="s">
        <v>22</v>
      </c>
      <c r="J20" s="3">
        <f t="shared" si="4"/>
        <v>1</v>
      </c>
      <c r="K20" s="3">
        <f t="shared" si="5"/>
        <v>4</v>
      </c>
      <c r="L20" s="3">
        <v>3</v>
      </c>
      <c r="M20" s="3"/>
      <c r="N20" s="7" t="s">
        <v>61</v>
      </c>
      <c r="O20" s="25">
        <v>2</v>
      </c>
      <c r="P20" s="70" t="str">
        <f t="shared" si="6"/>
        <v>POLSCI101</v>
      </c>
      <c r="Q20" s="27" t="str">
        <f t="shared" si="7"/>
        <v>Electronics</v>
      </c>
      <c r="R20" s="26" t="str">
        <f t="shared" si="8"/>
        <v xml:space="preserve">Paul
</v>
      </c>
      <c r="S20" s="28" t="str">
        <f t="shared" si="9"/>
        <v>classroom</v>
      </c>
      <c r="T20" s="44"/>
      <c r="U20" s="45" t="str">
        <f t="shared" ref="U20:U31" si="18">IF(ISBLANK($T20),"",VLOOKUP($T20,$G$4:$L$9,2,))</f>
        <v/>
      </c>
      <c r="V20" s="46" t="str">
        <f t="shared" ref="V20:V31" si="19">IF(ISBLANK($T20),"",VLOOKUP($T20,$G$4:$L$9,4,))</f>
        <v/>
      </c>
      <c r="W20" s="45" t="str">
        <f t="shared" ref="W20:W31" si="20">IF(ISBLANK($T20),"",VLOOKUP($T20,$G$4:$L$9,5,))</f>
        <v/>
      </c>
      <c r="X20" s="47" t="str">
        <f t="shared" ref="X20:X31" si="21">IF(ISBLANK($T20),"",VLOOKUP($T20,$G$4:$L$9,6,))</f>
        <v/>
      </c>
      <c r="Y20" s="56">
        <v>4</v>
      </c>
      <c r="Z20" s="74" t="str">
        <f t="shared" si="10"/>
        <v>MATH101</v>
      </c>
      <c r="AA20" s="58" t="str">
        <f t="shared" si="11"/>
        <v>Mechtronics</v>
      </c>
      <c r="AB20" s="57" t="str">
        <f t="shared" si="12"/>
        <v>John</v>
      </c>
      <c r="AC20" s="59" t="str">
        <f t="shared" si="13"/>
        <v>computer lab</v>
      </c>
      <c r="AD20" s="44"/>
      <c r="AE20" s="45" t="str">
        <f t="shared" si="14"/>
        <v/>
      </c>
      <c r="AF20" s="46" t="str">
        <f t="shared" si="15"/>
        <v/>
      </c>
      <c r="AG20" s="45" t="str">
        <f t="shared" si="16"/>
        <v/>
      </c>
      <c r="AH20" s="47" t="str">
        <f t="shared" si="17"/>
        <v/>
      </c>
    </row>
    <row r="21" spans="1:34" ht="30.75" thickBot="1">
      <c r="A21">
        <v>2</v>
      </c>
      <c r="B21" t="s">
        <v>23</v>
      </c>
      <c r="C21" t="s">
        <v>21</v>
      </c>
      <c r="D21">
        <v>1</v>
      </c>
      <c r="E21" t="s">
        <v>22</v>
      </c>
      <c r="J21" s="3">
        <f t="shared" si="4"/>
        <v>1</v>
      </c>
      <c r="K21" s="3">
        <f t="shared" si="5"/>
        <v>5</v>
      </c>
      <c r="L21" s="3">
        <v>4</v>
      </c>
      <c r="M21" s="3"/>
      <c r="N21" s="6" t="s">
        <v>62</v>
      </c>
      <c r="O21" s="29">
        <v>2</v>
      </c>
      <c r="P21" s="71" t="str">
        <f t="shared" si="6"/>
        <v>POLSCI101</v>
      </c>
      <c r="Q21" s="31" t="str">
        <f t="shared" si="7"/>
        <v>Electronics</v>
      </c>
      <c r="R21" s="30" t="str">
        <f t="shared" si="8"/>
        <v xml:space="preserve">Paul
</v>
      </c>
      <c r="S21" s="32" t="str">
        <f t="shared" si="9"/>
        <v>classroom</v>
      </c>
      <c r="T21" s="48"/>
      <c r="U21" s="49" t="str">
        <f t="shared" si="18"/>
        <v/>
      </c>
      <c r="V21" s="50" t="str">
        <f t="shared" si="19"/>
        <v/>
      </c>
      <c r="W21" s="49" t="str">
        <f t="shared" si="20"/>
        <v/>
      </c>
      <c r="X21" s="51" t="str">
        <f t="shared" si="21"/>
        <v/>
      </c>
      <c r="Y21" s="60">
        <v>4</v>
      </c>
      <c r="Z21" s="75" t="str">
        <f t="shared" si="10"/>
        <v>MATH101</v>
      </c>
      <c r="AA21" s="62" t="str">
        <f t="shared" si="11"/>
        <v>Mechtronics</v>
      </c>
      <c r="AB21" s="61" t="str">
        <f t="shared" si="12"/>
        <v>John</v>
      </c>
      <c r="AC21" s="63" t="str">
        <f t="shared" si="13"/>
        <v>computer lab</v>
      </c>
      <c r="AD21" s="48"/>
      <c r="AE21" s="49" t="str">
        <f t="shared" si="14"/>
        <v/>
      </c>
      <c r="AF21" s="50" t="str">
        <f t="shared" si="15"/>
        <v/>
      </c>
      <c r="AG21" s="49" t="str">
        <f t="shared" si="16"/>
        <v/>
      </c>
      <c r="AH21" s="51" t="str">
        <f t="shared" si="17"/>
        <v/>
      </c>
    </row>
    <row r="22" spans="1:34" ht="30">
      <c r="H22">
        <v>0</v>
      </c>
      <c r="J22" s="77">
        <f t="shared" si="4"/>
        <v>2</v>
      </c>
      <c r="K22" s="77">
        <f t="shared" si="5"/>
        <v>1</v>
      </c>
      <c r="L22" s="77">
        <v>5</v>
      </c>
      <c r="M22" s="3" t="s">
        <v>63</v>
      </c>
      <c r="N22" s="7" t="s">
        <v>58</v>
      </c>
      <c r="O22" s="52">
        <v>5</v>
      </c>
      <c r="P22" s="68" t="str">
        <f t="shared" si="6"/>
        <v>POLSCI101</v>
      </c>
      <c r="Q22" s="54" t="str">
        <f t="shared" si="7"/>
        <v>Mechtronics</v>
      </c>
      <c r="R22" s="53" t="str">
        <f t="shared" si="8"/>
        <v xml:space="preserve">Paul
</v>
      </c>
      <c r="S22" s="55" t="str">
        <f t="shared" si="9"/>
        <v>classroom</v>
      </c>
      <c r="T22" s="40"/>
      <c r="U22" s="41" t="str">
        <f t="shared" si="18"/>
        <v/>
      </c>
      <c r="V22" s="42" t="str">
        <f t="shared" si="19"/>
        <v/>
      </c>
      <c r="W22" s="41" t="str">
        <f t="shared" si="20"/>
        <v/>
      </c>
      <c r="X22" s="43" t="str">
        <f t="shared" si="21"/>
        <v/>
      </c>
      <c r="Y22" s="19"/>
      <c r="Z22" s="20" t="str">
        <f t="shared" si="10"/>
        <v/>
      </c>
      <c r="AA22" s="21" t="str">
        <f t="shared" si="11"/>
        <v/>
      </c>
      <c r="AB22" s="20" t="str">
        <f t="shared" si="12"/>
        <v/>
      </c>
      <c r="AC22" s="22" t="str">
        <f t="shared" si="13"/>
        <v/>
      </c>
      <c r="AD22" s="40"/>
      <c r="AE22" s="41" t="str">
        <f t="shared" si="14"/>
        <v/>
      </c>
      <c r="AF22" s="42" t="str">
        <f t="shared" si="15"/>
        <v/>
      </c>
      <c r="AG22" s="41" t="str">
        <f t="shared" si="16"/>
        <v/>
      </c>
      <c r="AH22" s="43" t="str">
        <f t="shared" si="17"/>
        <v/>
      </c>
    </row>
    <row r="23" spans="1:34" ht="30">
      <c r="H23">
        <v>7</v>
      </c>
      <c r="J23" s="77">
        <f t="shared" si="4"/>
        <v>2</v>
      </c>
      <c r="K23" s="77">
        <f t="shared" si="5"/>
        <v>2</v>
      </c>
      <c r="L23" s="77">
        <v>6</v>
      </c>
      <c r="M23" s="3"/>
      <c r="N23" s="6" t="s">
        <v>59</v>
      </c>
      <c r="O23" s="56">
        <v>5</v>
      </c>
      <c r="P23" s="69" t="str">
        <f t="shared" si="6"/>
        <v>POLSCI101</v>
      </c>
      <c r="Q23" s="58" t="str">
        <f t="shared" si="7"/>
        <v>Mechtronics</v>
      </c>
      <c r="R23" s="57" t="str">
        <f t="shared" si="8"/>
        <v xml:space="preserve">Paul
</v>
      </c>
      <c r="S23" s="59" t="str">
        <f t="shared" si="9"/>
        <v>classroom</v>
      </c>
      <c r="T23" s="44"/>
      <c r="U23" s="45" t="str">
        <f t="shared" si="18"/>
        <v/>
      </c>
      <c r="V23" s="46" t="str">
        <f t="shared" si="19"/>
        <v/>
      </c>
      <c r="W23" s="45" t="str">
        <f t="shared" si="20"/>
        <v/>
      </c>
      <c r="X23" s="47" t="str">
        <f t="shared" si="21"/>
        <v/>
      </c>
      <c r="Y23" s="11"/>
      <c r="Z23" s="12" t="str">
        <f t="shared" si="10"/>
        <v/>
      </c>
      <c r="AA23" s="13" t="str">
        <f t="shared" si="11"/>
        <v/>
      </c>
      <c r="AB23" s="12" t="str">
        <f t="shared" si="12"/>
        <v/>
      </c>
      <c r="AC23" s="14" t="str">
        <f t="shared" si="13"/>
        <v/>
      </c>
      <c r="AD23" s="44"/>
      <c r="AE23" s="45" t="str">
        <f t="shared" si="14"/>
        <v/>
      </c>
      <c r="AF23" s="46" t="str">
        <f t="shared" si="15"/>
        <v/>
      </c>
      <c r="AG23" s="45" t="str">
        <f t="shared" si="16"/>
        <v/>
      </c>
      <c r="AH23" s="47" t="str">
        <f t="shared" si="17"/>
        <v/>
      </c>
    </row>
    <row r="24" spans="1:34" ht="30">
      <c r="H24">
        <v>10</v>
      </c>
      <c r="J24" s="77">
        <f t="shared" si="4"/>
        <v>2</v>
      </c>
      <c r="K24" s="77">
        <f t="shared" si="5"/>
        <v>3</v>
      </c>
      <c r="L24" s="77">
        <v>7</v>
      </c>
      <c r="M24" s="3"/>
      <c r="N24" s="7" t="s">
        <v>60</v>
      </c>
      <c r="O24" s="56">
        <v>6</v>
      </c>
      <c r="P24" s="66" t="str">
        <f t="shared" si="6"/>
        <v>ENGL101</v>
      </c>
      <c r="Q24" s="58" t="str">
        <f t="shared" si="7"/>
        <v>Mechtronics</v>
      </c>
      <c r="R24" s="57" t="str">
        <f t="shared" si="8"/>
        <v>James</v>
      </c>
      <c r="S24" s="59" t="str">
        <f t="shared" si="9"/>
        <v>classroom</v>
      </c>
      <c r="T24" s="44"/>
      <c r="U24" s="45" t="str">
        <f t="shared" si="18"/>
        <v/>
      </c>
      <c r="V24" s="46" t="str">
        <f t="shared" si="19"/>
        <v/>
      </c>
      <c r="W24" s="45" t="str">
        <f t="shared" si="20"/>
        <v/>
      </c>
      <c r="X24" s="47" t="str">
        <f t="shared" si="21"/>
        <v/>
      </c>
      <c r="Y24" s="11"/>
      <c r="Z24" s="12" t="str">
        <f t="shared" si="10"/>
        <v/>
      </c>
      <c r="AA24" s="13" t="str">
        <f t="shared" si="11"/>
        <v/>
      </c>
      <c r="AB24" s="12" t="str">
        <f t="shared" si="12"/>
        <v/>
      </c>
      <c r="AC24" s="14" t="str">
        <f t="shared" si="13"/>
        <v/>
      </c>
      <c r="AD24" s="44"/>
      <c r="AE24" s="45" t="str">
        <f t="shared" si="14"/>
        <v/>
      </c>
      <c r="AF24" s="46" t="str">
        <f t="shared" si="15"/>
        <v/>
      </c>
      <c r="AG24" s="45" t="str">
        <f t="shared" si="16"/>
        <v/>
      </c>
      <c r="AH24" s="47" t="str">
        <f t="shared" si="17"/>
        <v/>
      </c>
    </row>
    <row r="25" spans="1:34">
      <c r="A25" t="s">
        <v>12</v>
      </c>
      <c r="B25" t="s">
        <v>34</v>
      </c>
      <c r="C25" t="s">
        <v>24</v>
      </c>
      <c r="D25" t="s">
        <v>41</v>
      </c>
      <c r="E25" t="s">
        <v>38</v>
      </c>
      <c r="H25">
        <v>11</v>
      </c>
      <c r="J25" s="77">
        <f t="shared" si="4"/>
        <v>2</v>
      </c>
      <c r="K25" s="77">
        <f t="shared" si="5"/>
        <v>4</v>
      </c>
      <c r="L25" s="77">
        <v>8</v>
      </c>
      <c r="M25" s="3"/>
      <c r="N25" s="6" t="s">
        <v>61</v>
      </c>
      <c r="O25" s="25">
        <v>3</v>
      </c>
      <c r="P25" s="65" t="str">
        <f t="shared" si="6"/>
        <v>ENGL101</v>
      </c>
      <c r="Q25" s="27" t="str">
        <f t="shared" si="7"/>
        <v>Electronics</v>
      </c>
      <c r="R25" s="26" t="str">
        <f t="shared" si="8"/>
        <v>James</v>
      </c>
      <c r="S25" s="28" t="str">
        <f t="shared" si="9"/>
        <v>classroom</v>
      </c>
      <c r="T25" s="44"/>
      <c r="U25" s="45" t="str">
        <f t="shared" si="18"/>
        <v/>
      </c>
      <c r="V25" s="46" t="str">
        <f t="shared" si="19"/>
        <v/>
      </c>
      <c r="W25" s="45" t="str">
        <f t="shared" si="20"/>
        <v/>
      </c>
      <c r="X25" s="47" t="str">
        <f t="shared" si="21"/>
        <v/>
      </c>
      <c r="Y25" s="11"/>
      <c r="Z25" s="12" t="str">
        <f t="shared" si="10"/>
        <v/>
      </c>
      <c r="AA25" s="13" t="str">
        <f t="shared" si="11"/>
        <v/>
      </c>
      <c r="AB25" s="12" t="str">
        <f t="shared" si="12"/>
        <v/>
      </c>
      <c r="AC25" s="14" t="str">
        <f t="shared" si="13"/>
        <v/>
      </c>
      <c r="AD25" s="44"/>
      <c r="AE25" s="45" t="str">
        <f t="shared" si="14"/>
        <v/>
      </c>
      <c r="AF25" s="46" t="str">
        <f t="shared" si="15"/>
        <v/>
      </c>
      <c r="AG25" s="45" t="str">
        <f t="shared" si="16"/>
        <v/>
      </c>
      <c r="AH25" s="47" t="str">
        <f t="shared" si="17"/>
        <v/>
      </c>
    </row>
    <row r="26" spans="1:34" ht="15.75" thickBot="1">
      <c r="A26">
        <v>1</v>
      </c>
      <c r="B26" t="s">
        <v>25</v>
      </c>
      <c r="C26" t="s">
        <v>26</v>
      </c>
      <c r="D26" t="s">
        <v>27</v>
      </c>
      <c r="E26" t="s">
        <v>22</v>
      </c>
      <c r="J26" s="77">
        <f t="shared" si="4"/>
        <v>2</v>
      </c>
      <c r="K26" s="77">
        <f t="shared" si="5"/>
        <v>5</v>
      </c>
      <c r="L26" s="77">
        <v>9</v>
      </c>
      <c r="M26" s="3"/>
      <c r="N26" s="7" t="s">
        <v>62</v>
      </c>
      <c r="O26" s="29">
        <v>3</v>
      </c>
      <c r="P26" s="67" t="str">
        <f t="shared" si="6"/>
        <v>ENGL101</v>
      </c>
      <c r="Q26" s="31" t="str">
        <f t="shared" si="7"/>
        <v>Electronics</v>
      </c>
      <c r="R26" s="30" t="str">
        <f t="shared" si="8"/>
        <v>James</v>
      </c>
      <c r="S26" s="32" t="str">
        <f t="shared" si="9"/>
        <v>classroom</v>
      </c>
      <c r="T26" s="48"/>
      <c r="U26" s="49" t="str">
        <f t="shared" si="18"/>
        <v/>
      </c>
      <c r="V26" s="50" t="str">
        <f t="shared" si="19"/>
        <v/>
      </c>
      <c r="W26" s="49" t="str">
        <f t="shared" si="20"/>
        <v/>
      </c>
      <c r="X26" s="51" t="str">
        <f t="shared" si="21"/>
        <v/>
      </c>
      <c r="Y26" s="15"/>
      <c r="Z26" s="16" t="str">
        <f t="shared" si="10"/>
        <v/>
      </c>
      <c r="AA26" s="17" t="str">
        <f t="shared" si="11"/>
        <v/>
      </c>
      <c r="AB26" s="16" t="str">
        <f t="shared" si="12"/>
        <v/>
      </c>
      <c r="AC26" s="18" t="str">
        <f t="shared" si="13"/>
        <v/>
      </c>
      <c r="AD26" s="48"/>
      <c r="AE26" s="49" t="str">
        <f t="shared" si="14"/>
        <v/>
      </c>
      <c r="AF26" s="50" t="str">
        <f t="shared" si="15"/>
        <v/>
      </c>
      <c r="AG26" s="49" t="str">
        <f t="shared" si="16"/>
        <v/>
      </c>
      <c r="AH26" s="51" t="str">
        <f t="shared" si="17"/>
        <v/>
      </c>
    </row>
    <row r="27" spans="1:34" ht="30">
      <c r="A27">
        <v>2</v>
      </c>
      <c r="B27" t="s">
        <v>28</v>
      </c>
      <c r="C27" t="s">
        <v>26</v>
      </c>
      <c r="D27" t="s">
        <v>29</v>
      </c>
      <c r="E27" t="s">
        <v>22</v>
      </c>
      <c r="J27" s="3">
        <f t="shared" si="4"/>
        <v>3</v>
      </c>
      <c r="K27" s="3">
        <f t="shared" si="5"/>
        <v>1</v>
      </c>
      <c r="L27" s="3">
        <v>10</v>
      </c>
      <c r="M27" s="3" t="s">
        <v>64</v>
      </c>
      <c r="N27" s="6" t="s">
        <v>58</v>
      </c>
      <c r="O27" s="52">
        <v>6</v>
      </c>
      <c r="P27" s="64" t="str">
        <f t="shared" si="6"/>
        <v>ENGL101</v>
      </c>
      <c r="Q27" s="54" t="str">
        <f t="shared" si="7"/>
        <v>Mechtronics</v>
      </c>
      <c r="R27" s="53" t="str">
        <f t="shared" si="8"/>
        <v>James</v>
      </c>
      <c r="S27" s="55" t="str">
        <f t="shared" si="9"/>
        <v>classroom</v>
      </c>
      <c r="T27" s="40"/>
      <c r="U27" s="41" t="str">
        <f t="shared" si="18"/>
        <v/>
      </c>
      <c r="V27" s="42" t="str">
        <f t="shared" si="19"/>
        <v/>
      </c>
      <c r="W27" s="41" t="str">
        <f t="shared" si="20"/>
        <v/>
      </c>
      <c r="X27" s="43" t="str">
        <f t="shared" si="21"/>
        <v/>
      </c>
      <c r="Y27" s="19"/>
      <c r="Z27" s="20" t="str">
        <f t="shared" si="10"/>
        <v/>
      </c>
      <c r="AA27" s="21" t="str">
        <f t="shared" si="11"/>
        <v/>
      </c>
      <c r="AB27" s="20" t="str">
        <f t="shared" si="12"/>
        <v/>
      </c>
      <c r="AC27" s="22" t="str">
        <f t="shared" si="13"/>
        <v/>
      </c>
      <c r="AD27" s="40"/>
      <c r="AE27" s="41" t="str">
        <f t="shared" si="14"/>
        <v/>
      </c>
      <c r="AF27" s="42" t="str">
        <f t="shared" si="15"/>
        <v/>
      </c>
      <c r="AG27" s="41" t="str">
        <f t="shared" si="16"/>
        <v/>
      </c>
      <c r="AH27" s="43" t="str">
        <f t="shared" si="17"/>
        <v/>
      </c>
    </row>
    <row r="28" spans="1:34" ht="30">
      <c r="A28">
        <v>3</v>
      </c>
      <c r="B28" t="s">
        <v>30</v>
      </c>
      <c r="C28" t="s">
        <v>31</v>
      </c>
      <c r="D28" t="s">
        <v>27</v>
      </c>
      <c r="E28" t="s">
        <v>22</v>
      </c>
      <c r="J28" s="3">
        <f t="shared" si="4"/>
        <v>3</v>
      </c>
      <c r="K28" s="3">
        <f t="shared" si="5"/>
        <v>2</v>
      </c>
      <c r="L28" s="3">
        <v>11</v>
      </c>
      <c r="M28" s="3"/>
      <c r="N28" s="7" t="s">
        <v>59</v>
      </c>
      <c r="O28" s="56">
        <v>6</v>
      </c>
      <c r="P28" s="66" t="str">
        <f t="shared" si="6"/>
        <v>ENGL101</v>
      </c>
      <c r="Q28" s="58" t="str">
        <f t="shared" si="7"/>
        <v>Mechtronics</v>
      </c>
      <c r="R28" s="57" t="str">
        <f t="shared" si="8"/>
        <v>James</v>
      </c>
      <c r="S28" s="59" t="str">
        <f t="shared" si="9"/>
        <v>classroom</v>
      </c>
      <c r="T28" s="44"/>
      <c r="U28" s="45" t="str">
        <f t="shared" si="18"/>
        <v/>
      </c>
      <c r="V28" s="46" t="str">
        <f t="shared" si="19"/>
        <v/>
      </c>
      <c r="W28" s="45" t="str">
        <f t="shared" si="20"/>
        <v/>
      </c>
      <c r="X28" s="47" t="str">
        <f t="shared" si="21"/>
        <v/>
      </c>
      <c r="Y28" s="11"/>
      <c r="Z28" s="12" t="str">
        <f t="shared" si="10"/>
        <v/>
      </c>
      <c r="AA28" s="13" t="str">
        <f t="shared" si="11"/>
        <v/>
      </c>
      <c r="AB28" s="12" t="str">
        <f t="shared" si="12"/>
        <v/>
      </c>
      <c r="AC28" s="14" t="str">
        <f t="shared" si="13"/>
        <v/>
      </c>
      <c r="AD28" s="44"/>
      <c r="AE28" s="45" t="str">
        <f t="shared" si="14"/>
        <v/>
      </c>
      <c r="AF28" s="46" t="str">
        <f t="shared" si="15"/>
        <v/>
      </c>
      <c r="AG28" s="45" t="str">
        <f t="shared" si="16"/>
        <v/>
      </c>
      <c r="AH28" s="47" t="str">
        <f t="shared" si="17"/>
        <v/>
      </c>
    </row>
    <row r="29" spans="1:34">
      <c r="A29">
        <v>4</v>
      </c>
      <c r="B29" t="s">
        <v>32</v>
      </c>
      <c r="C29" t="s">
        <v>31</v>
      </c>
      <c r="D29" t="s">
        <v>27</v>
      </c>
      <c r="E29" t="s">
        <v>22</v>
      </c>
      <c r="J29" s="3">
        <f t="shared" si="4"/>
        <v>3</v>
      </c>
      <c r="K29" s="3">
        <f t="shared" si="5"/>
        <v>3</v>
      </c>
      <c r="L29" s="3">
        <v>12</v>
      </c>
      <c r="M29" s="3"/>
      <c r="N29" s="6" t="s">
        <v>60</v>
      </c>
      <c r="O29" s="25">
        <v>3</v>
      </c>
      <c r="P29" s="65" t="str">
        <f t="shared" si="6"/>
        <v>ENGL101</v>
      </c>
      <c r="Q29" s="27" t="str">
        <f t="shared" si="7"/>
        <v>Electronics</v>
      </c>
      <c r="R29" s="26" t="str">
        <f t="shared" si="8"/>
        <v>James</v>
      </c>
      <c r="S29" s="28" t="str">
        <f t="shared" si="9"/>
        <v>classroom</v>
      </c>
      <c r="T29" s="44"/>
      <c r="U29" s="45" t="str">
        <f t="shared" si="18"/>
        <v/>
      </c>
      <c r="V29" s="46" t="str">
        <f t="shared" si="19"/>
        <v/>
      </c>
      <c r="W29" s="45" t="str">
        <f t="shared" si="20"/>
        <v/>
      </c>
      <c r="X29" s="47" t="str">
        <f t="shared" si="21"/>
        <v/>
      </c>
      <c r="Y29" s="11"/>
      <c r="Z29" s="12" t="str">
        <f t="shared" si="10"/>
        <v/>
      </c>
      <c r="AA29" s="13" t="str">
        <f t="shared" si="11"/>
        <v/>
      </c>
      <c r="AB29" s="12" t="str">
        <f t="shared" si="12"/>
        <v/>
      </c>
      <c r="AC29" s="14" t="str">
        <f t="shared" si="13"/>
        <v/>
      </c>
      <c r="AD29" s="44"/>
      <c r="AE29" s="45" t="str">
        <f t="shared" si="14"/>
        <v/>
      </c>
      <c r="AF29" s="46" t="str">
        <f t="shared" si="15"/>
        <v/>
      </c>
      <c r="AG29" s="45" t="str">
        <f t="shared" si="16"/>
        <v/>
      </c>
      <c r="AH29" s="47" t="str">
        <f t="shared" si="17"/>
        <v/>
      </c>
    </row>
    <row r="30" spans="1:34">
      <c r="J30" s="3">
        <f t="shared" si="4"/>
        <v>3</v>
      </c>
      <c r="K30" s="3">
        <f t="shared" si="5"/>
        <v>4</v>
      </c>
      <c r="L30" s="3">
        <v>13</v>
      </c>
      <c r="M30" s="3"/>
      <c r="N30" s="7" t="s">
        <v>61</v>
      </c>
      <c r="O30" s="11"/>
      <c r="P30" s="12" t="str">
        <f t="shared" si="6"/>
        <v/>
      </c>
      <c r="Q30" s="13" t="str">
        <f t="shared" si="7"/>
        <v/>
      </c>
      <c r="R30" s="12" t="str">
        <f t="shared" si="8"/>
        <v/>
      </c>
      <c r="S30" s="14" t="str">
        <f t="shared" si="9"/>
        <v/>
      </c>
      <c r="T30" s="44"/>
      <c r="U30" s="45" t="str">
        <f t="shared" si="18"/>
        <v/>
      </c>
      <c r="V30" s="46" t="str">
        <f t="shared" si="19"/>
        <v/>
      </c>
      <c r="W30" s="45" t="str">
        <f t="shared" si="20"/>
        <v/>
      </c>
      <c r="X30" s="47" t="str">
        <f t="shared" si="21"/>
        <v/>
      </c>
      <c r="Y30" s="11"/>
      <c r="Z30" s="12" t="str">
        <f t="shared" si="10"/>
        <v/>
      </c>
      <c r="AA30" s="13" t="str">
        <f t="shared" si="11"/>
        <v/>
      </c>
      <c r="AB30" s="12" t="str">
        <f t="shared" si="12"/>
        <v/>
      </c>
      <c r="AC30" s="14" t="str">
        <f t="shared" si="13"/>
        <v/>
      </c>
      <c r="AD30" s="44"/>
      <c r="AE30" s="45" t="str">
        <f t="shared" si="14"/>
        <v/>
      </c>
      <c r="AF30" s="46" t="str">
        <f t="shared" si="15"/>
        <v/>
      </c>
      <c r="AG30" s="45" t="str">
        <f t="shared" si="16"/>
        <v/>
      </c>
      <c r="AH30" s="47" t="str">
        <f t="shared" si="17"/>
        <v/>
      </c>
    </row>
    <row r="31" spans="1:34" ht="15.75" thickBot="1">
      <c r="J31" s="3">
        <f t="shared" si="4"/>
        <v>3</v>
      </c>
      <c r="K31" s="3">
        <f t="shared" si="5"/>
        <v>5</v>
      </c>
      <c r="L31" s="3">
        <v>14</v>
      </c>
      <c r="M31" s="3"/>
      <c r="N31" s="6" t="s">
        <v>62</v>
      </c>
      <c r="O31" s="15"/>
      <c r="P31" s="16" t="str">
        <f t="shared" si="6"/>
        <v/>
      </c>
      <c r="Q31" s="17" t="str">
        <f t="shared" si="7"/>
        <v/>
      </c>
      <c r="R31" s="16" t="str">
        <f t="shared" si="8"/>
        <v/>
      </c>
      <c r="S31" s="18" t="str">
        <f t="shared" si="9"/>
        <v/>
      </c>
      <c r="T31" s="48"/>
      <c r="U31" s="49" t="str">
        <f t="shared" si="18"/>
        <v/>
      </c>
      <c r="V31" s="50" t="str">
        <f t="shared" si="19"/>
        <v/>
      </c>
      <c r="W31" s="49" t="str">
        <f t="shared" si="20"/>
        <v/>
      </c>
      <c r="X31" s="51" t="str">
        <f t="shared" si="21"/>
        <v/>
      </c>
      <c r="Y31" s="15"/>
      <c r="Z31" s="16" t="str">
        <f t="shared" si="10"/>
        <v/>
      </c>
      <c r="AA31" s="17" t="str">
        <f t="shared" si="11"/>
        <v/>
      </c>
      <c r="AB31" s="16" t="str">
        <f t="shared" si="12"/>
        <v/>
      </c>
      <c r="AC31" s="18" t="str">
        <f t="shared" si="13"/>
        <v/>
      </c>
      <c r="AD31" s="48"/>
      <c r="AE31" s="49" t="str">
        <f t="shared" si="14"/>
        <v/>
      </c>
      <c r="AF31" s="50" t="str">
        <f t="shared" si="15"/>
        <v/>
      </c>
      <c r="AG31" s="49" t="str">
        <f t="shared" si="16"/>
        <v/>
      </c>
      <c r="AH31" s="51" t="str">
        <f t="shared" si="17"/>
        <v/>
      </c>
    </row>
    <row r="32" spans="1:34"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3:34">
      <c r="C33" t="s">
        <v>45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3:34">
      <c r="C34" t="s">
        <v>46</v>
      </c>
      <c r="M34" s="4">
        <v>0</v>
      </c>
      <c r="N34" s="4" t="s">
        <v>14</v>
      </c>
      <c r="O34" s="24">
        <v>2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3:34">
      <c r="C35" t="s">
        <v>47</v>
      </c>
      <c r="M35">
        <v>1</v>
      </c>
      <c r="N35" t="s">
        <v>16</v>
      </c>
      <c r="O35" s="2">
        <v>2</v>
      </c>
    </row>
    <row r="36" spans="3:34">
      <c r="C36" t="s">
        <v>48</v>
      </c>
      <c r="M36" s="4">
        <v>2</v>
      </c>
      <c r="N36" s="4" t="s">
        <v>18</v>
      </c>
      <c r="O36" s="5">
        <v>4</v>
      </c>
    </row>
    <row r="37" spans="3:34">
      <c r="C37" t="s">
        <v>49</v>
      </c>
      <c r="M37">
        <v>3</v>
      </c>
      <c r="N37" t="s">
        <v>14</v>
      </c>
      <c r="O37" s="2">
        <v>2</v>
      </c>
    </row>
    <row r="38" spans="3:34">
      <c r="C38" t="s">
        <v>50</v>
      </c>
      <c r="G38">
        <v>0</v>
      </c>
      <c r="H38">
        <f t="shared" ref="H38:H40" si="22">G39-(G39-G38)</f>
        <v>0</v>
      </c>
      <c r="J38">
        <v>0</v>
      </c>
      <c r="K38">
        <f>J39-(J39-J38)</f>
        <v>0</v>
      </c>
      <c r="M38" s="4">
        <v>4</v>
      </c>
      <c r="N38" s="4" t="s">
        <v>16</v>
      </c>
      <c r="O38" s="5">
        <v>2</v>
      </c>
    </row>
    <row r="39" spans="3:34">
      <c r="C39" t="s">
        <v>31</v>
      </c>
      <c r="G39">
        <v>7</v>
      </c>
      <c r="H39">
        <f t="shared" si="22"/>
        <v>7</v>
      </c>
      <c r="J39">
        <v>1</v>
      </c>
      <c r="K39">
        <f>J40-(J40-J39)</f>
        <v>1</v>
      </c>
      <c r="M39">
        <v>5</v>
      </c>
      <c r="N39" t="s">
        <v>18</v>
      </c>
      <c r="O39" s="2">
        <v>4</v>
      </c>
    </row>
    <row r="40" spans="3:34">
      <c r="C40" t="s">
        <v>26</v>
      </c>
      <c r="G40">
        <v>10</v>
      </c>
      <c r="H40">
        <f t="shared" si="22"/>
        <v>10</v>
      </c>
      <c r="J40">
        <f>SUM(J38:J39)</f>
        <v>1</v>
      </c>
    </row>
    <row r="41" spans="3:34">
      <c r="G41">
        <v>11</v>
      </c>
      <c r="H41">
        <f>G42-(G42-G41)</f>
        <v>11</v>
      </c>
    </row>
    <row r="42" spans="3:34">
      <c r="G42">
        <f>SUM(G38:G41)</f>
        <v>28</v>
      </c>
    </row>
    <row r="44" spans="3:34">
      <c r="H44">
        <v>9</v>
      </c>
      <c r="I44">
        <f t="shared" ref="I44:I47" si="23">H45-(H45-H44)</f>
        <v>9</v>
      </c>
    </row>
    <row r="45" spans="3:34">
      <c r="H45">
        <f>H44-2</f>
        <v>7</v>
      </c>
      <c r="I45">
        <f t="shared" si="23"/>
        <v>7</v>
      </c>
    </row>
    <row r="46" spans="3:34">
      <c r="H46">
        <f t="shared" ref="H46:H48" si="24">H45-2</f>
        <v>5</v>
      </c>
      <c r="I46">
        <f t="shared" si="23"/>
        <v>5</v>
      </c>
    </row>
    <row r="47" spans="3:34">
      <c r="H47">
        <f t="shared" si="24"/>
        <v>3</v>
      </c>
      <c r="I47">
        <f t="shared" si="23"/>
        <v>3</v>
      </c>
    </row>
    <row r="48" spans="3:34">
      <c r="H48">
        <f t="shared" si="24"/>
        <v>1</v>
      </c>
      <c r="I48">
        <f>H49-(H49-H48)</f>
        <v>1</v>
      </c>
    </row>
    <row r="49" spans="8:14">
      <c r="H49">
        <f>SUM(H44:H48)</f>
        <v>25</v>
      </c>
      <c r="L49" t="s">
        <v>83</v>
      </c>
      <c r="N49">
        <v>5</v>
      </c>
    </row>
    <row r="50" spans="8:14">
      <c r="L50" t="s">
        <v>84</v>
      </c>
      <c r="N50">
        <v>4</v>
      </c>
    </row>
  </sheetData>
  <mergeCells count="4">
    <mergeCell ref="O15:S15"/>
    <mergeCell ref="T15:X15"/>
    <mergeCell ref="Y15:AC15"/>
    <mergeCell ref="AD15:AH15"/>
  </mergeCells>
  <dataValidations count="4">
    <dataValidation type="list" allowBlank="1" showInputMessage="1" showErrorMessage="1" sqref="H4:H10 I10 N34:N39">
      <formula1>$B$13:$B$15</formula1>
    </dataValidation>
    <dataValidation type="list" allowBlank="1" showInputMessage="1" showErrorMessage="1" sqref="J4:J10">
      <formula1>$B$20:$B$21</formula1>
    </dataValidation>
    <dataValidation type="list" allowBlank="1" showInputMessage="1" showErrorMessage="1" sqref="K4:K10">
      <formula1>$B$5:$B$8</formula1>
    </dataValidation>
    <dataValidation type="list" allowBlank="1" showInputMessage="1" showErrorMessage="1" sqref="L4:L10">
      <formula1>$C$33:$C$40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0"/>
  <sheetViews>
    <sheetView showGridLines="0" topLeftCell="C9" zoomScale="115" zoomScaleNormal="115" workbookViewId="0">
      <selection activeCell="L22" sqref="L22"/>
    </sheetView>
  </sheetViews>
  <sheetFormatPr defaultRowHeight="15"/>
  <cols>
    <col min="1" max="1" width="3.7109375" customWidth="1"/>
    <col min="2" max="2" width="10.28515625" customWidth="1"/>
    <col min="3" max="3" width="15.42578125" customWidth="1"/>
    <col min="4" max="4" width="15.7109375" customWidth="1"/>
    <col min="5" max="5" width="15.42578125" customWidth="1"/>
    <col min="8" max="8" width="53.140625" customWidth="1"/>
    <col min="9" max="11" width="10.140625" customWidth="1"/>
    <col min="12" max="12" width="12.28515625" bestFit="1" customWidth="1"/>
    <col min="13" max="13" width="12.28515625" customWidth="1"/>
    <col min="14" max="15" width="10.7109375" customWidth="1"/>
    <col min="16" max="16" width="13.7109375" customWidth="1"/>
    <col min="17" max="17" width="10.7109375" customWidth="1"/>
    <col min="18" max="18" width="15.28515625" customWidth="1"/>
    <col min="19" max="38" width="10.7109375" customWidth="1"/>
  </cols>
  <sheetData>
    <row r="2" spans="1:22" ht="15.75" thickBot="1"/>
    <row r="3" spans="1:22" ht="60">
      <c r="G3" s="1" t="s">
        <v>74</v>
      </c>
      <c r="H3" s="78" t="s">
        <v>42</v>
      </c>
      <c r="I3" s="79" t="s">
        <v>75</v>
      </c>
      <c r="J3" s="80" t="s">
        <v>76</v>
      </c>
      <c r="K3" s="85" t="s">
        <v>78</v>
      </c>
      <c r="L3" s="1" t="s">
        <v>43</v>
      </c>
      <c r="M3" s="78" t="s">
        <v>79</v>
      </c>
      <c r="N3" s="80" t="s">
        <v>44</v>
      </c>
      <c r="O3" s="85" t="s">
        <v>80</v>
      </c>
      <c r="P3" s="1" t="s">
        <v>73</v>
      </c>
      <c r="Q3" s="1" t="s">
        <v>51</v>
      </c>
      <c r="R3" s="1" t="s">
        <v>52</v>
      </c>
      <c r="S3" s="1" t="s">
        <v>53</v>
      </c>
      <c r="T3" s="1"/>
    </row>
    <row r="4" spans="1:22" ht="30" customHeight="1">
      <c r="A4" t="s">
        <v>12</v>
      </c>
      <c r="B4" t="s">
        <v>36</v>
      </c>
      <c r="C4" t="s">
        <v>37</v>
      </c>
      <c r="D4" t="s">
        <v>13</v>
      </c>
      <c r="G4" s="90">
        <v>1</v>
      </c>
      <c r="H4" s="91">
        <v>1</v>
      </c>
      <c r="I4" s="92" t="str">
        <f>IF(ISBLANK($H4),"",VLOOKUP($H4,$A$13:$D$15,2,))</f>
        <v>MATH101</v>
      </c>
      <c r="J4" s="93">
        <f>IF(ISBLANK($H4),"",VLOOKUP($H4,$A$13:$E$15,4,))</f>
        <v>2</v>
      </c>
      <c r="K4" s="92">
        <v>1</v>
      </c>
      <c r="L4" s="90" t="str">
        <f>IF(ISBLANK($K4),"",VLOOKUP($K4,$A$20:$D$21,2,))</f>
        <v>Electronics</v>
      </c>
      <c r="M4" s="91">
        <v>1</v>
      </c>
      <c r="N4" s="93" t="str">
        <f>IF(ISBLANK($M4),"",VLOOKUP($M4,$A$5:$D$8,2,))</f>
        <v>John</v>
      </c>
      <c r="O4" s="92">
        <v>3</v>
      </c>
      <c r="P4" s="90" t="str">
        <f>IF(ISBLANK($O4),"",VLOOKUP($O4,$A$26:$D$29,2,))</f>
        <v>ComLab 1</v>
      </c>
      <c r="Q4" s="76">
        <v>1</v>
      </c>
      <c r="R4" s="76">
        <v>5</v>
      </c>
      <c r="S4" s="76">
        <v>1</v>
      </c>
      <c r="T4" s="5"/>
      <c r="V4" t="str">
        <f>CONCATENATE("SC:",G4,"[ ",I4,"] [",L4,"][",N4,"][",P4,"] RQ: ",S4)</f>
        <v>SC:1[ MATH101] [Electronics][John][ComLab 1] RQ: 1</v>
      </c>
    </row>
    <row r="5" spans="1:22" ht="30" customHeight="1">
      <c r="A5">
        <v>1</v>
      </c>
      <c r="B5" t="s">
        <v>0</v>
      </c>
      <c r="C5" t="s">
        <v>1</v>
      </c>
      <c r="D5" t="s">
        <v>2</v>
      </c>
      <c r="G5" s="1">
        <v>2</v>
      </c>
      <c r="H5" s="84">
        <v>2</v>
      </c>
      <c r="I5" s="85" t="str">
        <f t="shared" ref="I5:I9" si="0">IF(ISBLANK($H5),"",VLOOKUP($H5,$A$13:$D$15,2,))</f>
        <v>POLSCI101</v>
      </c>
      <c r="J5" s="86">
        <f t="shared" ref="J5:J9" si="1">IF(ISBLANK($H5),"",VLOOKUP($H5,$A$13:$E$15,4,))</f>
        <v>2</v>
      </c>
      <c r="K5" s="85">
        <v>1</v>
      </c>
      <c r="L5" s="1" t="str">
        <f t="shared" ref="L5:L9" si="2">IF(ISBLANK($K5),"",VLOOKUP($K5,$A$20:$D$21,2,))</f>
        <v>Electronics</v>
      </c>
      <c r="M5" s="84">
        <v>2</v>
      </c>
      <c r="N5" s="86" t="str">
        <f t="shared" ref="N5:N9" si="3">IF(ISBLANK($M5),"",VLOOKUP($M5,$A$5:$D$8,2,))</f>
        <v xml:space="preserve">Paul
</v>
      </c>
      <c r="O5" s="85">
        <v>2</v>
      </c>
      <c r="P5" s="1" t="str">
        <f t="shared" ref="P5:P9" si="4">IF(ISBLANK($O5),"",VLOOKUP($O5,$A$26:$D$29,2,))</f>
        <v>Room 2</v>
      </c>
      <c r="Q5" s="1">
        <v>1</v>
      </c>
      <c r="R5" s="1">
        <v>5</v>
      </c>
      <c r="S5" s="1">
        <v>1</v>
      </c>
      <c r="T5" s="2"/>
      <c r="V5" t="str">
        <f t="shared" ref="V5:V9" si="5">CONCATENATE("SC:",G5,"[ ",I5,"] [",L5,"][",N5,"][",P5,"] RQ: ",S5)</f>
        <v>SC:2[ POLSCI101] [Electronics][Paul
][Room 2] RQ: 1</v>
      </c>
    </row>
    <row r="6" spans="1:22" ht="30" customHeight="1">
      <c r="A6">
        <v>2</v>
      </c>
      <c r="B6" t="s">
        <v>3</v>
      </c>
      <c r="C6" t="s">
        <v>4</v>
      </c>
      <c r="D6" t="s">
        <v>5</v>
      </c>
      <c r="G6" s="76">
        <v>3</v>
      </c>
      <c r="H6" s="81">
        <v>3</v>
      </c>
      <c r="I6" s="82" t="str">
        <f t="shared" si="0"/>
        <v>ENGL101</v>
      </c>
      <c r="J6" s="83">
        <f t="shared" si="1"/>
        <v>4</v>
      </c>
      <c r="K6" s="82">
        <v>1</v>
      </c>
      <c r="L6" s="76" t="str">
        <f t="shared" si="2"/>
        <v>Electronics</v>
      </c>
      <c r="M6" s="81">
        <v>3</v>
      </c>
      <c r="N6" s="83" t="str">
        <f t="shared" si="3"/>
        <v>James</v>
      </c>
      <c r="O6" s="82">
        <v>1</v>
      </c>
      <c r="P6" s="76" t="str">
        <f t="shared" si="4"/>
        <v>Room 1</v>
      </c>
      <c r="Q6" s="76">
        <v>1</v>
      </c>
      <c r="R6" s="76">
        <v>5</v>
      </c>
      <c r="S6" s="76">
        <v>3</v>
      </c>
      <c r="T6" s="5"/>
      <c r="V6" t="str">
        <f t="shared" si="5"/>
        <v>SC:3[ ENGL101] [Electronics][James][Room 1] RQ: 3</v>
      </c>
    </row>
    <row r="7" spans="1:22" ht="30" customHeight="1">
      <c r="A7">
        <v>3</v>
      </c>
      <c r="B7" t="s">
        <v>6</v>
      </c>
      <c r="C7" t="s">
        <v>7</v>
      </c>
      <c r="D7" t="s">
        <v>8</v>
      </c>
      <c r="G7" s="1">
        <v>4</v>
      </c>
      <c r="H7" s="84">
        <v>1</v>
      </c>
      <c r="I7" s="85" t="str">
        <f t="shared" si="0"/>
        <v>MATH101</v>
      </c>
      <c r="J7" s="86">
        <f t="shared" si="1"/>
        <v>2</v>
      </c>
      <c r="K7" s="85">
        <v>2</v>
      </c>
      <c r="L7" s="1" t="str">
        <f t="shared" si="2"/>
        <v>Mechtronics</v>
      </c>
      <c r="M7" s="84">
        <v>1</v>
      </c>
      <c r="N7" s="86" t="str">
        <f t="shared" si="3"/>
        <v>John</v>
      </c>
      <c r="O7" s="85">
        <v>3</v>
      </c>
      <c r="P7" s="1" t="str">
        <f t="shared" si="4"/>
        <v>ComLab 1</v>
      </c>
      <c r="Q7" s="1">
        <v>1</v>
      </c>
      <c r="R7" s="1">
        <v>5</v>
      </c>
      <c r="S7" s="1">
        <v>1</v>
      </c>
      <c r="T7" s="2"/>
      <c r="V7" t="str">
        <f t="shared" si="5"/>
        <v>SC:4[ MATH101] [Mechtronics][John][ComLab 1] RQ: 1</v>
      </c>
    </row>
    <row r="8" spans="1:22" ht="30" customHeight="1">
      <c r="A8">
        <v>4</v>
      </c>
      <c r="B8" t="s">
        <v>9</v>
      </c>
      <c r="C8" t="s">
        <v>10</v>
      </c>
      <c r="D8" t="s">
        <v>11</v>
      </c>
      <c r="G8" s="76">
        <v>5</v>
      </c>
      <c r="H8" s="81">
        <v>2</v>
      </c>
      <c r="I8" s="82" t="str">
        <f t="shared" si="0"/>
        <v>POLSCI101</v>
      </c>
      <c r="J8" s="83">
        <f t="shared" si="1"/>
        <v>2</v>
      </c>
      <c r="K8" s="82">
        <v>2</v>
      </c>
      <c r="L8" s="76" t="str">
        <f t="shared" si="2"/>
        <v>Mechtronics</v>
      </c>
      <c r="M8" s="81">
        <v>2</v>
      </c>
      <c r="N8" s="83" t="str">
        <f t="shared" si="3"/>
        <v xml:space="preserve">Paul
</v>
      </c>
      <c r="O8" s="82">
        <v>1</v>
      </c>
      <c r="P8" s="76" t="str">
        <f t="shared" si="4"/>
        <v>Room 1</v>
      </c>
      <c r="Q8" s="76">
        <v>1</v>
      </c>
      <c r="R8" s="76">
        <v>5</v>
      </c>
      <c r="S8" s="76">
        <v>1</v>
      </c>
      <c r="T8" s="5"/>
      <c r="V8" t="str">
        <f t="shared" si="5"/>
        <v>SC:5[ POLSCI101] [Mechtronics][Paul
][Room 1] RQ: 1</v>
      </c>
    </row>
    <row r="9" spans="1:22" ht="30" customHeight="1" thickBot="1">
      <c r="G9" s="1">
        <v>6</v>
      </c>
      <c r="H9" s="87">
        <v>3</v>
      </c>
      <c r="I9" s="88" t="str">
        <f t="shared" si="0"/>
        <v>ENGL101</v>
      </c>
      <c r="J9" s="89">
        <f t="shared" si="1"/>
        <v>4</v>
      </c>
      <c r="K9" s="85">
        <v>2</v>
      </c>
      <c r="L9" s="1" t="str">
        <f t="shared" si="2"/>
        <v>Mechtronics</v>
      </c>
      <c r="M9" s="87">
        <v>3</v>
      </c>
      <c r="N9" s="89" t="str">
        <f t="shared" si="3"/>
        <v>James</v>
      </c>
      <c r="O9" s="85">
        <v>1</v>
      </c>
      <c r="P9" s="1" t="str">
        <f t="shared" si="4"/>
        <v>Room 1</v>
      </c>
      <c r="Q9" s="1">
        <v>1</v>
      </c>
      <c r="R9" s="1">
        <v>5</v>
      </c>
      <c r="S9" s="1">
        <v>3</v>
      </c>
      <c r="T9" s="2"/>
      <c r="V9" t="str">
        <f t="shared" si="5"/>
        <v>SC:6[ ENGL101] [Mechtronics][James][Room 1] RQ: 3</v>
      </c>
    </row>
    <row r="12" spans="1:22">
      <c r="A12" t="s">
        <v>12</v>
      </c>
      <c r="B12" t="s">
        <v>33</v>
      </c>
      <c r="C12" t="s">
        <v>34</v>
      </c>
      <c r="D12" t="s">
        <v>35</v>
      </c>
      <c r="E12" t="s">
        <v>38</v>
      </c>
    </row>
    <row r="13" spans="1:22">
      <c r="A13">
        <v>1</v>
      </c>
      <c r="B13" t="s">
        <v>14</v>
      </c>
      <c r="C13" t="s">
        <v>15</v>
      </c>
      <c r="D13">
        <v>2</v>
      </c>
      <c r="E13" t="s">
        <v>15</v>
      </c>
    </row>
    <row r="14" spans="1:22">
      <c r="A14">
        <v>2</v>
      </c>
      <c r="B14" t="s">
        <v>16</v>
      </c>
      <c r="C14" t="s">
        <v>17</v>
      </c>
      <c r="D14">
        <v>2</v>
      </c>
      <c r="E14" t="s">
        <v>17</v>
      </c>
      <c r="G14" s="2" t="s">
        <v>81</v>
      </c>
      <c r="H14" s="1" t="s">
        <v>74</v>
      </c>
      <c r="I14" s="2" t="s">
        <v>82</v>
      </c>
      <c r="J14" s="2"/>
    </row>
    <row r="15" spans="1:22">
      <c r="A15">
        <v>3</v>
      </c>
      <c r="B15" t="s">
        <v>18</v>
      </c>
      <c r="C15" t="s">
        <v>19</v>
      </c>
      <c r="D15">
        <v>4</v>
      </c>
      <c r="E15" t="s">
        <v>19</v>
      </c>
      <c r="G15" s="96">
        <v>1</v>
      </c>
      <c r="H15" s="138" t="s">
        <v>102</v>
      </c>
      <c r="I15" s="96">
        <v>0</v>
      </c>
      <c r="J15" s="2"/>
    </row>
    <row r="16" spans="1:22">
      <c r="G16" s="2">
        <v>13</v>
      </c>
      <c r="H16" s="139" t="s">
        <v>103</v>
      </c>
      <c r="I16" s="2">
        <v>0</v>
      </c>
      <c r="J16" s="2"/>
    </row>
    <row r="17" spans="1:10">
      <c r="G17" s="96">
        <v>2</v>
      </c>
      <c r="H17" s="138" t="s">
        <v>102</v>
      </c>
      <c r="I17" s="96">
        <v>1</v>
      </c>
      <c r="J17" s="2"/>
    </row>
    <row r="18" spans="1:10">
      <c r="G18" s="96">
        <v>5</v>
      </c>
      <c r="H18" s="138" t="s">
        <v>104</v>
      </c>
      <c r="I18" s="96">
        <v>2</v>
      </c>
      <c r="J18" s="2"/>
    </row>
    <row r="19" spans="1:10">
      <c r="A19" t="s">
        <v>12</v>
      </c>
      <c r="B19" t="s">
        <v>34</v>
      </c>
      <c r="C19" t="s">
        <v>39</v>
      </c>
      <c r="D19" t="s">
        <v>40</v>
      </c>
      <c r="E19" t="s">
        <v>38</v>
      </c>
      <c r="G19" s="96">
        <v>3</v>
      </c>
      <c r="H19" s="138" t="s">
        <v>105</v>
      </c>
      <c r="I19" s="96">
        <v>3</v>
      </c>
      <c r="J19" s="2"/>
    </row>
    <row r="20" spans="1:10">
      <c r="A20">
        <v>1</v>
      </c>
      <c r="B20" t="s">
        <v>20</v>
      </c>
      <c r="C20" t="s">
        <v>21</v>
      </c>
      <c r="D20">
        <v>1</v>
      </c>
      <c r="E20" t="s">
        <v>22</v>
      </c>
      <c r="G20" s="2">
        <v>9</v>
      </c>
      <c r="H20" s="139" t="s">
        <v>106</v>
      </c>
      <c r="I20" s="2">
        <v>3</v>
      </c>
      <c r="J20" s="2"/>
    </row>
    <row r="21" spans="1:10">
      <c r="A21">
        <v>2</v>
      </c>
      <c r="B21" t="s">
        <v>23</v>
      </c>
      <c r="C21" t="s">
        <v>21</v>
      </c>
      <c r="D21">
        <v>1</v>
      </c>
      <c r="E21" t="s">
        <v>22</v>
      </c>
      <c r="G21" s="96">
        <v>4</v>
      </c>
      <c r="H21" s="138" t="s">
        <v>105</v>
      </c>
      <c r="I21" s="96">
        <v>4</v>
      </c>
      <c r="J21" s="2"/>
    </row>
    <row r="22" spans="1:10">
      <c r="G22" s="2">
        <v>10</v>
      </c>
      <c r="H22" s="139" t="s">
        <v>106</v>
      </c>
      <c r="I22" s="2">
        <v>4</v>
      </c>
      <c r="J22" s="2"/>
    </row>
    <row r="23" spans="1:10">
      <c r="G23" s="2">
        <v>11</v>
      </c>
      <c r="H23" s="139" t="s">
        <v>106</v>
      </c>
      <c r="I23" s="2">
        <v>5</v>
      </c>
      <c r="J23" s="2"/>
    </row>
    <row r="24" spans="1:10">
      <c r="G24" s="2">
        <v>12</v>
      </c>
      <c r="H24" s="139" t="s">
        <v>107</v>
      </c>
      <c r="I24" s="2">
        <v>6</v>
      </c>
      <c r="J24" s="2"/>
    </row>
    <row r="25" spans="1:10">
      <c r="A25" t="s">
        <v>12</v>
      </c>
      <c r="B25" t="s">
        <v>34</v>
      </c>
      <c r="C25" t="s">
        <v>24</v>
      </c>
      <c r="D25" t="s">
        <v>41</v>
      </c>
      <c r="E25" t="s">
        <v>38</v>
      </c>
      <c r="G25" s="2">
        <v>14</v>
      </c>
      <c r="H25" s="139" t="s">
        <v>103</v>
      </c>
      <c r="I25" s="2">
        <v>7</v>
      </c>
      <c r="J25" s="2"/>
    </row>
    <row r="26" spans="1:10">
      <c r="A26">
        <v>1</v>
      </c>
      <c r="B26" t="s">
        <v>25</v>
      </c>
      <c r="C26" t="s">
        <v>26</v>
      </c>
      <c r="D26" t="s">
        <v>27</v>
      </c>
      <c r="E26" t="s">
        <v>22</v>
      </c>
      <c r="G26" s="96">
        <v>6</v>
      </c>
      <c r="H26" s="138" t="s">
        <v>104</v>
      </c>
      <c r="I26" s="96">
        <v>8</v>
      </c>
      <c r="J26" s="2"/>
    </row>
    <row r="27" spans="1:10">
      <c r="A27">
        <v>2</v>
      </c>
      <c r="B27" t="s">
        <v>28</v>
      </c>
      <c r="C27" t="s">
        <v>26</v>
      </c>
      <c r="D27" t="s">
        <v>29</v>
      </c>
      <c r="E27" t="s">
        <v>22</v>
      </c>
      <c r="G27" s="96">
        <v>7</v>
      </c>
      <c r="H27" s="138" t="s">
        <v>104</v>
      </c>
      <c r="I27" s="96">
        <v>9</v>
      </c>
      <c r="J27" s="2"/>
    </row>
    <row r="28" spans="1:10">
      <c r="A28">
        <v>3</v>
      </c>
      <c r="B28" t="s">
        <v>30</v>
      </c>
      <c r="C28" t="s">
        <v>31</v>
      </c>
      <c r="D28" t="s">
        <v>27</v>
      </c>
      <c r="E28" t="s">
        <v>22</v>
      </c>
      <c r="G28" s="2">
        <v>15</v>
      </c>
      <c r="H28" s="139" t="s">
        <v>103</v>
      </c>
      <c r="I28" s="2">
        <v>10</v>
      </c>
      <c r="J28" s="2"/>
    </row>
    <row r="29" spans="1:10">
      <c r="A29">
        <v>4</v>
      </c>
      <c r="B29" t="s">
        <v>32</v>
      </c>
      <c r="C29" t="s">
        <v>31</v>
      </c>
      <c r="D29" t="s">
        <v>27</v>
      </c>
      <c r="E29" t="s">
        <v>22</v>
      </c>
      <c r="G29" s="2">
        <v>16</v>
      </c>
      <c r="H29" s="139" t="s">
        <v>103</v>
      </c>
      <c r="I29" s="2">
        <v>11</v>
      </c>
      <c r="J29" s="95"/>
    </row>
    <row r="30" spans="1:10">
      <c r="G30" s="96">
        <v>8</v>
      </c>
      <c r="H30" s="138" t="s">
        <v>104</v>
      </c>
      <c r="I30" s="96">
        <v>12</v>
      </c>
      <c r="J30" s="95"/>
    </row>
    <row r="33" spans="3:3">
      <c r="C33" t="s">
        <v>45</v>
      </c>
    </row>
    <row r="34" spans="3:3">
      <c r="C34" t="s">
        <v>46</v>
      </c>
    </row>
    <row r="35" spans="3:3">
      <c r="C35" t="s">
        <v>47</v>
      </c>
    </row>
    <row r="36" spans="3:3">
      <c r="C36" t="s">
        <v>48</v>
      </c>
    </row>
    <row r="37" spans="3:3">
      <c r="C37" t="s">
        <v>49</v>
      </c>
    </row>
    <row r="38" spans="3:3">
      <c r="C38" t="s">
        <v>50</v>
      </c>
    </row>
    <row r="39" spans="3:3">
      <c r="C39" t="s">
        <v>31</v>
      </c>
    </row>
    <row r="40" spans="3:3">
      <c r="C40" t="s">
        <v>26</v>
      </c>
    </row>
  </sheetData>
  <sortState ref="G15:I30">
    <sortCondition ref="I14"/>
  </sortState>
  <dataValidations count="9">
    <dataValidation type="list" allowBlank="1" showInputMessage="1" showErrorMessage="1" sqref="P10">
      <formula1>$C$33:$C$40</formula1>
    </dataValidation>
    <dataValidation type="list" allowBlank="1" showInputMessage="1" showErrorMessage="1" sqref="N10:O10">
      <formula1>$B$5:$B$8</formula1>
    </dataValidation>
    <dataValidation type="list" allowBlank="1" showInputMessage="1" showErrorMessage="1" sqref="L10:M10">
      <formula1>$B$20:$B$21</formula1>
    </dataValidation>
    <dataValidation type="list" allowBlank="1" showInputMessage="1" showErrorMessage="1" sqref="I10:K10">
      <formula1>$B$13:$B$15</formula1>
    </dataValidation>
    <dataValidation type="list" allowBlank="1" showInputMessage="1" showErrorMessage="1" sqref="H4:H9">
      <formula1>$A$13:$A$15</formula1>
    </dataValidation>
    <dataValidation type="list" allowBlank="1" showInputMessage="1" showErrorMessage="1" sqref="K4:K9">
      <formula1>$A$20:$A$21</formula1>
    </dataValidation>
    <dataValidation type="list" allowBlank="1" showInputMessage="1" showErrorMessage="1" sqref="M4:M9">
      <formula1>$A$5:$A$8</formula1>
    </dataValidation>
    <dataValidation type="list" allowBlank="1" showInputMessage="1" showErrorMessage="1" sqref="O4:O9">
      <formula1>$A$26:$A$29</formula1>
    </dataValidation>
    <dataValidation type="list" allowBlank="1" showInputMessage="1" showErrorMessage="1" sqref="H15:H30">
      <formula1>$V$4:$V$9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B123"/>
  <sheetViews>
    <sheetView showGridLines="0" topLeftCell="E86" zoomScale="70" zoomScaleNormal="70" workbookViewId="0">
      <selection activeCell="J123" sqref="J123:M123"/>
    </sheetView>
  </sheetViews>
  <sheetFormatPr defaultRowHeight="15"/>
  <cols>
    <col min="3" max="9" width="10.7109375" customWidth="1"/>
    <col min="10" max="10" width="15.7109375" customWidth="1"/>
    <col min="11" max="17" width="10.7109375" customWidth="1"/>
    <col min="18" max="18" width="14" bestFit="1" customWidth="1"/>
    <col min="19" max="19" width="10.7109375" customWidth="1"/>
    <col min="20" max="20" width="15.7109375" customWidth="1"/>
  </cols>
  <sheetData>
    <row r="1" spans="3:23" ht="17.25">
      <c r="C1" s="104" t="s">
        <v>85</v>
      </c>
      <c r="M1" s="104" t="s">
        <v>101</v>
      </c>
    </row>
    <row r="2" spans="3:23">
      <c r="M2" s="103"/>
    </row>
    <row r="3" spans="3:23">
      <c r="M3" s="105">
        <v>0</v>
      </c>
    </row>
    <row r="4" spans="3:23">
      <c r="C4">
        <v>0</v>
      </c>
      <c r="M4" s="103"/>
    </row>
    <row r="5" spans="3:23">
      <c r="C5" s="1" t="s">
        <v>86</v>
      </c>
      <c r="D5" s="1" t="s">
        <v>87</v>
      </c>
      <c r="E5" s="1" t="s">
        <v>88</v>
      </c>
      <c r="F5" s="1" t="s">
        <v>89</v>
      </c>
      <c r="G5" s="1" t="s">
        <v>90</v>
      </c>
      <c r="H5" s="1" t="s">
        <v>91</v>
      </c>
      <c r="I5" s="1" t="s">
        <v>65</v>
      </c>
      <c r="M5" s="1" t="s">
        <v>86</v>
      </c>
      <c r="N5" s="1" t="s">
        <v>87</v>
      </c>
      <c r="O5" s="1" t="s">
        <v>88</v>
      </c>
      <c r="P5" s="1" t="s">
        <v>89</v>
      </c>
      <c r="Q5" s="1" t="s">
        <v>90</v>
      </c>
      <c r="R5" s="1" t="s">
        <v>91</v>
      </c>
      <c r="S5" s="1" t="s">
        <v>65</v>
      </c>
    </row>
    <row r="6" spans="3:23">
      <c r="C6" s="1" t="s">
        <v>92</v>
      </c>
      <c r="D6" s="1" t="s">
        <v>93</v>
      </c>
      <c r="E6" s="1" t="s">
        <v>94</v>
      </c>
      <c r="F6" s="1" t="s">
        <v>95</v>
      </c>
      <c r="G6" s="1" t="s">
        <v>96</v>
      </c>
      <c r="H6" s="1" t="s">
        <v>95</v>
      </c>
      <c r="I6" s="1" t="s">
        <v>97</v>
      </c>
      <c r="M6" s="1" t="s">
        <v>92</v>
      </c>
      <c r="N6" s="1" t="s">
        <v>93</v>
      </c>
      <c r="O6" s="1" t="s">
        <v>94</v>
      </c>
      <c r="P6" s="1" t="s">
        <v>95</v>
      </c>
      <c r="Q6" s="1" t="s">
        <v>96</v>
      </c>
      <c r="R6" s="1" t="s">
        <v>95</v>
      </c>
      <c r="S6" s="1" t="s">
        <v>97</v>
      </c>
    </row>
    <row r="7" spans="3:23" ht="15.75" thickBot="1">
      <c r="C7" s="1" t="s">
        <v>98</v>
      </c>
      <c r="D7" s="1" t="s">
        <v>98</v>
      </c>
      <c r="E7" s="1" t="s">
        <v>98</v>
      </c>
      <c r="F7" s="1" t="s">
        <v>98</v>
      </c>
      <c r="G7" s="1" t="s">
        <v>98</v>
      </c>
      <c r="H7" s="1" t="s">
        <v>98</v>
      </c>
      <c r="I7" s="1" t="s">
        <v>98</v>
      </c>
      <c r="M7" s="1" t="s">
        <v>98</v>
      </c>
      <c r="N7" s="1" t="s">
        <v>98</v>
      </c>
      <c r="O7" s="1" t="s">
        <v>98</v>
      </c>
      <c r="P7" s="1" t="s">
        <v>98</v>
      </c>
      <c r="Q7" s="1" t="s">
        <v>98</v>
      </c>
      <c r="R7" s="1" t="s">
        <v>98</v>
      </c>
      <c r="S7" s="1" t="s">
        <v>98</v>
      </c>
    </row>
    <row r="8" spans="3:23" ht="18.75">
      <c r="C8" s="2">
        <v>12</v>
      </c>
      <c r="D8" s="2">
        <v>6</v>
      </c>
      <c r="E8" s="107">
        <v>0</v>
      </c>
      <c r="F8" s="2">
        <v>2</v>
      </c>
      <c r="G8" s="2">
        <v>2</v>
      </c>
      <c r="H8" s="2">
        <v>3</v>
      </c>
      <c r="I8" s="2">
        <v>3</v>
      </c>
      <c r="J8" s="2" t="s">
        <v>18</v>
      </c>
      <c r="M8" s="106">
        <v>4</v>
      </c>
      <c r="N8" s="95">
        <v>3</v>
      </c>
      <c r="O8" s="117">
        <v>0</v>
      </c>
      <c r="P8" s="95">
        <v>1</v>
      </c>
      <c r="Q8" s="95">
        <v>1</v>
      </c>
      <c r="R8" s="95">
        <v>3</v>
      </c>
      <c r="S8" s="95">
        <v>3</v>
      </c>
      <c r="T8" s="95" t="s">
        <v>18</v>
      </c>
      <c r="U8" s="95"/>
      <c r="W8" s="95"/>
    </row>
    <row r="9" spans="3:23" ht="18.75">
      <c r="C9" s="97">
        <v>13</v>
      </c>
      <c r="D9" s="97">
        <v>6</v>
      </c>
      <c r="E9" s="108">
        <v>1</v>
      </c>
      <c r="F9" s="97">
        <v>2</v>
      </c>
      <c r="G9" s="97">
        <v>2</v>
      </c>
      <c r="H9" s="97">
        <v>3</v>
      </c>
      <c r="I9" s="97">
        <v>3</v>
      </c>
      <c r="J9" s="97" t="s">
        <v>18</v>
      </c>
      <c r="M9" s="126">
        <v>14</v>
      </c>
      <c r="N9" s="127">
        <v>6</v>
      </c>
      <c r="O9" s="128">
        <v>1</v>
      </c>
      <c r="P9" s="127">
        <v>1</v>
      </c>
      <c r="Q9" s="127">
        <v>2</v>
      </c>
      <c r="R9" s="127">
        <v>3</v>
      </c>
      <c r="S9" s="127">
        <v>3</v>
      </c>
      <c r="T9" s="127" t="s">
        <v>18</v>
      </c>
      <c r="U9" s="95"/>
      <c r="W9" s="95"/>
    </row>
    <row r="10" spans="3:23" ht="18.75">
      <c r="C10" s="97">
        <v>18</v>
      </c>
      <c r="D10" s="97">
        <v>7</v>
      </c>
      <c r="E10" s="108">
        <v>1</v>
      </c>
      <c r="F10" s="97">
        <v>4</v>
      </c>
      <c r="G10" s="97">
        <v>1</v>
      </c>
      <c r="H10" s="97">
        <v>5</v>
      </c>
      <c r="I10" s="97">
        <v>4</v>
      </c>
      <c r="J10" s="97" t="s">
        <v>99</v>
      </c>
      <c r="M10" s="126">
        <v>16</v>
      </c>
      <c r="N10" s="127">
        <v>7</v>
      </c>
      <c r="O10" s="128">
        <v>1</v>
      </c>
      <c r="P10" s="127">
        <v>4</v>
      </c>
      <c r="Q10" s="127">
        <v>1</v>
      </c>
      <c r="R10" s="127">
        <v>5</v>
      </c>
      <c r="S10" s="127">
        <v>4</v>
      </c>
      <c r="T10" s="127" t="s">
        <v>99</v>
      </c>
      <c r="U10" s="95"/>
      <c r="W10" s="95"/>
    </row>
    <row r="11" spans="3:23" ht="18.75">
      <c r="C11" s="96">
        <v>6</v>
      </c>
      <c r="D11" s="96">
        <v>3</v>
      </c>
      <c r="E11" s="109">
        <v>3</v>
      </c>
      <c r="F11" s="96">
        <v>2</v>
      </c>
      <c r="G11" s="96">
        <v>1</v>
      </c>
      <c r="H11" s="96">
        <v>3</v>
      </c>
      <c r="I11" s="96">
        <v>3</v>
      </c>
      <c r="J11" s="96" t="s">
        <v>18</v>
      </c>
      <c r="M11" s="106">
        <v>15</v>
      </c>
      <c r="N11" s="95">
        <v>6</v>
      </c>
      <c r="O11" s="118">
        <v>2</v>
      </c>
      <c r="P11" s="95">
        <v>1</v>
      </c>
      <c r="Q11" s="95">
        <v>2</v>
      </c>
      <c r="R11" s="95">
        <v>3</v>
      </c>
      <c r="S11" s="95">
        <v>3</v>
      </c>
      <c r="T11" s="95" t="s">
        <v>18</v>
      </c>
      <c r="U11" s="95"/>
      <c r="W11" s="95"/>
    </row>
    <row r="12" spans="3:23" ht="18.75">
      <c r="C12" s="96">
        <v>21</v>
      </c>
      <c r="D12" s="96">
        <v>8</v>
      </c>
      <c r="E12" s="109">
        <v>3</v>
      </c>
      <c r="F12" s="96">
        <v>4</v>
      </c>
      <c r="G12" s="96">
        <v>2</v>
      </c>
      <c r="H12" s="96">
        <v>5</v>
      </c>
      <c r="I12" s="96">
        <v>4</v>
      </c>
      <c r="J12" s="96" t="s">
        <v>99</v>
      </c>
      <c r="M12" s="106">
        <v>0</v>
      </c>
      <c r="N12" s="95">
        <v>1</v>
      </c>
      <c r="O12" s="118">
        <v>3</v>
      </c>
      <c r="P12" s="95">
        <v>3</v>
      </c>
      <c r="Q12" s="95">
        <v>1</v>
      </c>
      <c r="R12" s="95">
        <v>4</v>
      </c>
      <c r="S12" s="95">
        <v>1</v>
      </c>
      <c r="T12" s="95" t="s">
        <v>14</v>
      </c>
      <c r="U12" s="95"/>
      <c r="W12" s="95"/>
    </row>
    <row r="13" spans="3:23" ht="18.75">
      <c r="C13" s="98">
        <v>2</v>
      </c>
      <c r="D13" s="98">
        <v>2</v>
      </c>
      <c r="E13" s="110">
        <v>5</v>
      </c>
      <c r="F13" s="98">
        <v>2</v>
      </c>
      <c r="G13" s="98">
        <v>1</v>
      </c>
      <c r="H13" s="98">
        <v>1</v>
      </c>
      <c r="I13" s="98">
        <v>2</v>
      </c>
      <c r="J13" s="98" t="s">
        <v>100</v>
      </c>
      <c r="M13" s="123">
        <v>21</v>
      </c>
      <c r="N13" s="124">
        <v>8</v>
      </c>
      <c r="O13" s="125">
        <v>4</v>
      </c>
      <c r="P13" s="124">
        <v>4</v>
      </c>
      <c r="Q13" s="124">
        <v>2</v>
      </c>
      <c r="R13" s="124">
        <v>5</v>
      </c>
      <c r="S13" s="124">
        <v>4</v>
      </c>
      <c r="T13" s="124" t="s">
        <v>99</v>
      </c>
      <c r="U13" s="95"/>
      <c r="W13" s="95"/>
    </row>
    <row r="14" spans="3:23" ht="18.75">
      <c r="C14" s="98">
        <v>8</v>
      </c>
      <c r="D14" s="98">
        <v>4</v>
      </c>
      <c r="E14" s="110">
        <v>5</v>
      </c>
      <c r="F14" s="98">
        <v>3</v>
      </c>
      <c r="G14" s="98">
        <v>2</v>
      </c>
      <c r="H14" s="98">
        <v>4</v>
      </c>
      <c r="I14" s="98">
        <v>1</v>
      </c>
      <c r="J14" s="98" t="s">
        <v>14</v>
      </c>
      <c r="M14" s="123">
        <v>1</v>
      </c>
      <c r="N14" s="124">
        <v>1</v>
      </c>
      <c r="O14" s="125">
        <v>4</v>
      </c>
      <c r="P14" s="124">
        <v>3</v>
      </c>
      <c r="Q14" s="124">
        <v>1</v>
      </c>
      <c r="R14" s="124">
        <v>4</v>
      </c>
      <c r="S14" s="124">
        <v>1</v>
      </c>
      <c r="T14" s="124" t="s">
        <v>14</v>
      </c>
      <c r="U14" s="95"/>
      <c r="W14" s="95"/>
    </row>
    <row r="15" spans="3:23" ht="18.75">
      <c r="C15" s="99">
        <v>9</v>
      </c>
      <c r="D15" s="99">
        <v>4</v>
      </c>
      <c r="E15" s="111">
        <v>6</v>
      </c>
      <c r="F15" s="99">
        <v>3</v>
      </c>
      <c r="G15" s="99">
        <v>2</v>
      </c>
      <c r="H15" s="99">
        <v>4</v>
      </c>
      <c r="I15" s="99">
        <v>1</v>
      </c>
      <c r="J15" s="99" t="s">
        <v>14</v>
      </c>
      <c r="M15" s="106">
        <v>13</v>
      </c>
      <c r="N15" s="95">
        <v>6</v>
      </c>
      <c r="O15" s="118">
        <v>5</v>
      </c>
      <c r="P15" s="95">
        <v>1</v>
      </c>
      <c r="Q15" s="95">
        <v>2</v>
      </c>
      <c r="R15" s="95">
        <v>3</v>
      </c>
      <c r="S15" s="95">
        <v>3</v>
      </c>
      <c r="T15" s="95" t="s">
        <v>18</v>
      </c>
      <c r="U15" s="95"/>
      <c r="W15" s="95"/>
    </row>
    <row r="16" spans="3:23" ht="18.75">
      <c r="C16" s="99">
        <v>3</v>
      </c>
      <c r="D16" s="99">
        <v>2</v>
      </c>
      <c r="E16" s="111">
        <v>6</v>
      </c>
      <c r="F16" s="99">
        <v>2</v>
      </c>
      <c r="G16" s="99">
        <v>1</v>
      </c>
      <c r="H16" s="99">
        <v>1</v>
      </c>
      <c r="I16" s="99">
        <v>2</v>
      </c>
      <c r="J16" s="99" t="s">
        <v>100</v>
      </c>
      <c r="M16" s="106">
        <v>10</v>
      </c>
      <c r="N16" s="95">
        <v>5</v>
      </c>
      <c r="O16" s="118">
        <v>6</v>
      </c>
      <c r="P16" s="95">
        <v>1</v>
      </c>
      <c r="Q16" s="95">
        <v>2</v>
      </c>
      <c r="R16" s="95">
        <v>1</v>
      </c>
      <c r="S16" s="95">
        <v>2</v>
      </c>
      <c r="T16" s="95" t="s">
        <v>100</v>
      </c>
      <c r="U16" s="95"/>
      <c r="W16" s="95"/>
    </row>
    <row r="17" spans="3:23" ht="18.75">
      <c r="C17" s="100">
        <v>15</v>
      </c>
      <c r="D17" s="100">
        <v>6</v>
      </c>
      <c r="E17" s="112">
        <v>7</v>
      </c>
      <c r="F17" s="100">
        <v>2</v>
      </c>
      <c r="G17" s="100">
        <v>2</v>
      </c>
      <c r="H17" s="100">
        <v>3</v>
      </c>
      <c r="I17" s="100">
        <v>3</v>
      </c>
      <c r="J17" s="100" t="s">
        <v>18</v>
      </c>
      <c r="M17" s="120">
        <v>17</v>
      </c>
      <c r="N17" s="121">
        <v>7</v>
      </c>
      <c r="O17" s="122">
        <v>7</v>
      </c>
      <c r="P17" s="121">
        <v>4</v>
      </c>
      <c r="Q17" s="121">
        <v>1</v>
      </c>
      <c r="R17" s="121">
        <v>5</v>
      </c>
      <c r="S17" s="121">
        <v>4</v>
      </c>
      <c r="T17" s="121" t="s">
        <v>99</v>
      </c>
      <c r="U17" s="95"/>
      <c r="W17" s="95"/>
    </row>
    <row r="18" spans="3:23" ht="18.75">
      <c r="C18" s="100">
        <v>16</v>
      </c>
      <c r="D18" s="100">
        <v>7</v>
      </c>
      <c r="E18" s="112">
        <v>7</v>
      </c>
      <c r="F18" s="100">
        <v>4</v>
      </c>
      <c r="G18" s="100">
        <v>1</v>
      </c>
      <c r="H18" s="100">
        <v>5</v>
      </c>
      <c r="I18" s="100">
        <v>4</v>
      </c>
      <c r="J18" s="100" t="s">
        <v>99</v>
      </c>
      <c r="M18" s="120">
        <v>11</v>
      </c>
      <c r="N18" s="121">
        <v>5</v>
      </c>
      <c r="O18" s="122">
        <v>7</v>
      </c>
      <c r="P18" s="121">
        <v>1</v>
      </c>
      <c r="Q18" s="121">
        <v>2</v>
      </c>
      <c r="R18" s="121">
        <v>1</v>
      </c>
      <c r="S18" s="121">
        <v>2</v>
      </c>
      <c r="T18" s="121" t="s">
        <v>100</v>
      </c>
      <c r="U18" s="95"/>
      <c r="W18" s="95"/>
    </row>
    <row r="19" spans="3:23" ht="18.75">
      <c r="C19" s="101">
        <v>4</v>
      </c>
      <c r="D19" s="101">
        <v>3</v>
      </c>
      <c r="E19" s="113">
        <v>8</v>
      </c>
      <c r="F19" s="101">
        <v>2</v>
      </c>
      <c r="G19" s="101">
        <v>1</v>
      </c>
      <c r="H19" s="101">
        <v>3</v>
      </c>
      <c r="I19" s="101">
        <v>3</v>
      </c>
      <c r="J19" s="101" t="s">
        <v>18</v>
      </c>
      <c r="M19" s="129">
        <v>20</v>
      </c>
      <c r="N19" s="130">
        <v>8</v>
      </c>
      <c r="O19" s="131">
        <v>8</v>
      </c>
      <c r="P19" s="130">
        <v>4</v>
      </c>
      <c r="Q19" s="130">
        <v>2</v>
      </c>
      <c r="R19" s="130">
        <v>5</v>
      </c>
      <c r="S19" s="130">
        <v>4</v>
      </c>
      <c r="T19" s="130" t="s">
        <v>99</v>
      </c>
      <c r="U19" s="95"/>
      <c r="W19" s="95"/>
    </row>
    <row r="20" spans="3:23" ht="18.75">
      <c r="C20" s="101">
        <v>20</v>
      </c>
      <c r="D20" s="101">
        <v>8</v>
      </c>
      <c r="E20" s="113">
        <v>8</v>
      </c>
      <c r="F20" s="101">
        <v>4</v>
      </c>
      <c r="G20" s="101">
        <v>2</v>
      </c>
      <c r="H20" s="101">
        <v>5</v>
      </c>
      <c r="I20" s="101">
        <v>4</v>
      </c>
      <c r="J20" s="101" t="s">
        <v>99</v>
      </c>
      <c r="M20" s="129">
        <v>7</v>
      </c>
      <c r="N20" s="130">
        <v>3</v>
      </c>
      <c r="O20" s="131">
        <v>8</v>
      </c>
      <c r="P20" s="130">
        <v>1</v>
      </c>
      <c r="Q20" s="130">
        <v>1</v>
      </c>
      <c r="R20" s="130">
        <v>3</v>
      </c>
      <c r="S20" s="130">
        <v>3</v>
      </c>
      <c r="T20" s="130" t="s">
        <v>18</v>
      </c>
      <c r="U20" s="95"/>
      <c r="W20" s="95"/>
    </row>
    <row r="21" spans="3:23" ht="18.75">
      <c r="C21" s="2">
        <v>5</v>
      </c>
      <c r="D21" s="2">
        <v>3</v>
      </c>
      <c r="E21" s="114">
        <v>9</v>
      </c>
      <c r="F21" s="2">
        <v>2</v>
      </c>
      <c r="G21" s="2">
        <v>1</v>
      </c>
      <c r="H21" s="2">
        <v>3</v>
      </c>
      <c r="I21" s="2">
        <v>3</v>
      </c>
      <c r="J21" s="2" t="s">
        <v>18</v>
      </c>
      <c r="M21" s="135">
        <v>5</v>
      </c>
      <c r="N21" s="136">
        <v>3</v>
      </c>
      <c r="O21" s="137">
        <v>10</v>
      </c>
      <c r="P21" s="136">
        <v>1</v>
      </c>
      <c r="Q21" s="136">
        <v>1</v>
      </c>
      <c r="R21" s="136">
        <v>3</v>
      </c>
      <c r="S21" s="136">
        <v>3</v>
      </c>
      <c r="T21" s="136" t="s">
        <v>18</v>
      </c>
      <c r="U21" s="95"/>
      <c r="W21" s="95"/>
    </row>
    <row r="22" spans="3:23" ht="18.75">
      <c r="C22" s="2">
        <v>10</v>
      </c>
      <c r="D22" s="2">
        <v>5</v>
      </c>
      <c r="E22" s="114">
        <v>10</v>
      </c>
      <c r="F22" s="2">
        <v>2</v>
      </c>
      <c r="G22" s="2">
        <v>2</v>
      </c>
      <c r="H22" s="2">
        <v>1</v>
      </c>
      <c r="I22" s="2">
        <v>2</v>
      </c>
      <c r="J22" s="2" t="s">
        <v>100</v>
      </c>
      <c r="M22" s="135">
        <v>8</v>
      </c>
      <c r="N22" s="136">
        <v>4</v>
      </c>
      <c r="O22" s="137">
        <v>10</v>
      </c>
      <c r="P22" s="136">
        <v>3</v>
      </c>
      <c r="Q22" s="136">
        <v>2</v>
      </c>
      <c r="R22" s="136">
        <v>4</v>
      </c>
      <c r="S22" s="136">
        <v>1</v>
      </c>
      <c r="T22" s="136" t="s">
        <v>14</v>
      </c>
      <c r="U22" s="95"/>
      <c r="W22" s="95"/>
    </row>
    <row r="23" spans="3:23" ht="18.75">
      <c r="C23" s="97">
        <v>17</v>
      </c>
      <c r="D23" s="97">
        <v>7</v>
      </c>
      <c r="E23" s="108">
        <v>11</v>
      </c>
      <c r="F23" s="97">
        <v>4</v>
      </c>
      <c r="G23" s="97">
        <v>1</v>
      </c>
      <c r="H23" s="97">
        <v>5</v>
      </c>
      <c r="I23" s="97">
        <v>4</v>
      </c>
      <c r="J23" s="97" t="s">
        <v>99</v>
      </c>
      <c r="M23" s="126">
        <v>6</v>
      </c>
      <c r="N23" s="127">
        <v>3</v>
      </c>
      <c r="O23" s="128">
        <v>11</v>
      </c>
      <c r="P23" s="127">
        <v>1</v>
      </c>
      <c r="Q23" s="127">
        <v>1</v>
      </c>
      <c r="R23" s="127">
        <v>3</v>
      </c>
      <c r="S23" s="127">
        <v>3</v>
      </c>
      <c r="T23" s="127" t="s">
        <v>18</v>
      </c>
      <c r="U23" s="95"/>
      <c r="W23" s="95"/>
    </row>
    <row r="24" spans="3:23" ht="18.75">
      <c r="C24" s="97">
        <v>11</v>
      </c>
      <c r="D24" s="97">
        <v>5</v>
      </c>
      <c r="E24" s="108">
        <v>11</v>
      </c>
      <c r="F24" s="97">
        <v>2</v>
      </c>
      <c r="G24" s="97">
        <v>2</v>
      </c>
      <c r="H24" s="97">
        <v>1</v>
      </c>
      <c r="I24" s="97">
        <v>2</v>
      </c>
      <c r="J24" s="97" t="s">
        <v>100</v>
      </c>
      <c r="M24" s="126">
        <v>9</v>
      </c>
      <c r="N24" s="127">
        <v>4</v>
      </c>
      <c r="O24" s="128">
        <v>11</v>
      </c>
      <c r="P24" s="127">
        <v>3</v>
      </c>
      <c r="Q24" s="127">
        <v>2</v>
      </c>
      <c r="R24" s="127">
        <v>4</v>
      </c>
      <c r="S24" s="127">
        <v>1</v>
      </c>
      <c r="T24" s="127" t="s">
        <v>14</v>
      </c>
      <c r="U24" s="95"/>
      <c r="W24" s="95"/>
    </row>
    <row r="25" spans="3:23" ht="18.75">
      <c r="C25" s="2">
        <v>7</v>
      </c>
      <c r="D25" s="2">
        <v>3</v>
      </c>
      <c r="E25" s="114">
        <v>12</v>
      </c>
      <c r="F25" s="2">
        <v>2</v>
      </c>
      <c r="G25" s="2">
        <v>1</v>
      </c>
      <c r="H25" s="2">
        <v>3</v>
      </c>
      <c r="I25" s="2">
        <v>3</v>
      </c>
      <c r="J25" s="2" t="s">
        <v>18</v>
      </c>
      <c r="M25" s="123">
        <v>18</v>
      </c>
      <c r="N25" s="124">
        <v>7</v>
      </c>
      <c r="O25" s="125">
        <v>12</v>
      </c>
      <c r="P25" s="124">
        <v>4</v>
      </c>
      <c r="Q25" s="124">
        <v>1</v>
      </c>
      <c r="R25" s="124">
        <v>5</v>
      </c>
      <c r="S25" s="124">
        <v>4</v>
      </c>
      <c r="T25" s="124" t="s">
        <v>99</v>
      </c>
      <c r="U25" s="95"/>
      <c r="W25" s="95"/>
    </row>
    <row r="26" spans="3:23" ht="18.75">
      <c r="C26" s="96">
        <v>19</v>
      </c>
      <c r="D26" s="96">
        <v>8</v>
      </c>
      <c r="E26" s="109">
        <v>13</v>
      </c>
      <c r="F26" s="96">
        <v>4</v>
      </c>
      <c r="G26" s="96">
        <v>2</v>
      </c>
      <c r="H26" s="96">
        <v>5</v>
      </c>
      <c r="I26" s="96">
        <v>4</v>
      </c>
      <c r="J26" s="96" t="s">
        <v>99</v>
      </c>
      <c r="M26" s="123">
        <v>12</v>
      </c>
      <c r="N26" s="124">
        <v>6</v>
      </c>
      <c r="O26" s="125">
        <v>12</v>
      </c>
      <c r="P26" s="124">
        <v>1</v>
      </c>
      <c r="Q26" s="124">
        <v>2</v>
      </c>
      <c r="R26" s="124">
        <v>3</v>
      </c>
      <c r="S26" s="124">
        <v>3</v>
      </c>
      <c r="T26" s="124" t="s">
        <v>18</v>
      </c>
      <c r="U26" s="95"/>
      <c r="W26" s="95"/>
    </row>
    <row r="27" spans="3:23" ht="18.75">
      <c r="C27" s="96">
        <v>0</v>
      </c>
      <c r="D27" s="96">
        <v>1</v>
      </c>
      <c r="E27" s="109">
        <v>13</v>
      </c>
      <c r="F27" s="96">
        <v>3</v>
      </c>
      <c r="G27" s="96">
        <v>1</v>
      </c>
      <c r="H27" s="96">
        <v>4</v>
      </c>
      <c r="I27" s="96">
        <v>1</v>
      </c>
      <c r="J27" s="96" t="s">
        <v>14</v>
      </c>
      <c r="M27" s="132">
        <v>19</v>
      </c>
      <c r="N27" s="133">
        <v>8</v>
      </c>
      <c r="O27" s="134">
        <v>13</v>
      </c>
      <c r="P27" s="133">
        <v>4</v>
      </c>
      <c r="Q27" s="133">
        <v>2</v>
      </c>
      <c r="R27" s="133">
        <v>5</v>
      </c>
      <c r="S27" s="133">
        <v>4</v>
      </c>
      <c r="T27" s="133" t="s">
        <v>99</v>
      </c>
      <c r="U27" s="95"/>
      <c r="W27" s="95"/>
    </row>
    <row r="28" spans="3:23" ht="18.75">
      <c r="C28" s="102">
        <v>1</v>
      </c>
      <c r="D28" s="102">
        <v>1</v>
      </c>
      <c r="E28" s="115">
        <v>14</v>
      </c>
      <c r="F28" s="102">
        <v>3</v>
      </c>
      <c r="G28" s="102">
        <v>1</v>
      </c>
      <c r="H28" s="102">
        <v>4</v>
      </c>
      <c r="I28" s="102">
        <v>1</v>
      </c>
      <c r="J28" s="102" t="s">
        <v>14</v>
      </c>
      <c r="M28" s="132">
        <v>2</v>
      </c>
      <c r="N28" s="133">
        <v>2</v>
      </c>
      <c r="O28" s="134">
        <v>13</v>
      </c>
      <c r="P28" s="133">
        <v>2</v>
      </c>
      <c r="Q28" s="133">
        <v>1</v>
      </c>
      <c r="R28" s="133">
        <v>1</v>
      </c>
      <c r="S28" s="133">
        <v>2</v>
      </c>
      <c r="T28" s="133" t="s">
        <v>100</v>
      </c>
      <c r="U28" s="95"/>
      <c r="W28" s="95"/>
    </row>
    <row r="29" spans="3:23" ht="19.5" thickBot="1">
      <c r="C29" s="102">
        <v>14</v>
      </c>
      <c r="D29" s="102">
        <v>6</v>
      </c>
      <c r="E29" s="116">
        <v>14</v>
      </c>
      <c r="F29" s="102">
        <v>2</v>
      </c>
      <c r="G29" s="102">
        <v>2</v>
      </c>
      <c r="H29" s="102">
        <v>3</v>
      </c>
      <c r="I29" s="102">
        <v>3</v>
      </c>
      <c r="J29" s="102" t="s">
        <v>18</v>
      </c>
      <c r="M29" s="106">
        <v>3</v>
      </c>
      <c r="N29" s="95">
        <v>2</v>
      </c>
      <c r="O29" s="119">
        <v>14</v>
      </c>
      <c r="P29" s="95">
        <v>2</v>
      </c>
      <c r="Q29" s="95">
        <v>1</v>
      </c>
      <c r="R29" s="95">
        <v>1</v>
      </c>
      <c r="S29" s="95">
        <v>2</v>
      </c>
      <c r="T29" s="95" t="s">
        <v>100</v>
      </c>
      <c r="U29" s="95"/>
      <c r="W29" s="95"/>
    </row>
    <row r="50" spans="3:24" ht="15.75" thickBot="1">
      <c r="C50" s="1" t="s">
        <v>86</v>
      </c>
      <c r="D50" s="1" t="s">
        <v>87</v>
      </c>
      <c r="E50" s="1" t="s">
        <v>88</v>
      </c>
      <c r="F50" s="1" t="s">
        <v>89</v>
      </c>
      <c r="G50" s="1" t="s">
        <v>90</v>
      </c>
      <c r="H50" s="1" t="s">
        <v>91</v>
      </c>
      <c r="I50" s="1" t="s">
        <v>65</v>
      </c>
    </row>
    <row r="51" spans="3:24" ht="18.75">
      <c r="C51" s="141"/>
      <c r="D51" s="141"/>
      <c r="E51" s="142"/>
      <c r="F51" s="141"/>
      <c r="G51" s="141"/>
      <c r="H51" s="141"/>
      <c r="I51" s="141"/>
      <c r="J51" s="141"/>
      <c r="W51">
        <v>3</v>
      </c>
      <c r="X51" t="s">
        <v>18</v>
      </c>
    </row>
    <row r="52" spans="3:24" ht="18.75">
      <c r="C52" s="141"/>
      <c r="D52" s="141"/>
      <c r="E52" s="143"/>
      <c r="F52" s="141"/>
      <c r="G52" s="141"/>
      <c r="H52" s="141"/>
      <c r="I52" s="141"/>
      <c r="J52" s="141"/>
      <c r="W52">
        <v>3</v>
      </c>
      <c r="X52" t="s">
        <v>18</v>
      </c>
    </row>
    <row r="53" spans="3:24" ht="18.75">
      <c r="C53" s="141"/>
      <c r="D53" s="141"/>
      <c r="E53" s="143"/>
      <c r="F53" s="141"/>
      <c r="G53" s="141"/>
      <c r="H53" s="141"/>
      <c r="I53" s="141"/>
      <c r="J53" s="141"/>
      <c r="W53">
        <v>4</v>
      </c>
      <c r="X53" t="s">
        <v>99</v>
      </c>
    </row>
    <row r="54" spans="3:24" ht="18.75">
      <c r="C54" s="141"/>
      <c r="D54" s="141"/>
      <c r="E54" s="143"/>
      <c r="F54" s="141"/>
      <c r="G54" s="141"/>
      <c r="H54" s="141"/>
      <c r="I54" s="141"/>
      <c r="J54" s="141"/>
      <c r="W54">
        <v>3</v>
      </c>
      <c r="X54" t="s">
        <v>18</v>
      </c>
    </row>
    <row r="55" spans="3:24" ht="18.75">
      <c r="C55" s="141"/>
      <c r="D55" s="141"/>
      <c r="E55" s="143"/>
      <c r="F55" s="141"/>
      <c r="G55" s="141"/>
      <c r="H55" s="141"/>
      <c r="I55" s="141"/>
      <c r="J55" s="141"/>
      <c r="W55">
        <v>4</v>
      </c>
      <c r="X55" t="s">
        <v>99</v>
      </c>
    </row>
    <row r="56" spans="3:24" ht="18.75">
      <c r="C56" s="141"/>
      <c r="D56" s="141"/>
      <c r="E56" s="143"/>
      <c r="F56" s="141"/>
      <c r="G56" s="141"/>
      <c r="H56" s="141"/>
      <c r="I56" s="141"/>
      <c r="J56" s="141"/>
      <c r="W56">
        <v>2</v>
      </c>
      <c r="X56" t="s">
        <v>100</v>
      </c>
    </row>
    <row r="57" spans="3:24" ht="18.75">
      <c r="C57" s="141"/>
      <c r="D57" s="141"/>
      <c r="E57" s="143"/>
      <c r="F57" s="141"/>
      <c r="G57" s="141"/>
      <c r="H57" s="141"/>
      <c r="I57" s="141"/>
      <c r="J57" s="141"/>
      <c r="W57">
        <v>1</v>
      </c>
      <c r="X57" t="s">
        <v>14</v>
      </c>
    </row>
    <row r="58" spans="3:24" ht="18.75">
      <c r="C58" s="141"/>
      <c r="D58" s="141"/>
      <c r="E58" s="143"/>
      <c r="F58" s="141"/>
      <c r="G58" s="141"/>
      <c r="H58" s="141"/>
      <c r="I58" s="141"/>
      <c r="J58" s="141"/>
      <c r="W58">
        <v>1</v>
      </c>
      <c r="X58" t="s">
        <v>14</v>
      </c>
    </row>
    <row r="59" spans="3:24" ht="18.75">
      <c r="C59" s="141"/>
      <c r="D59" s="141"/>
      <c r="E59" s="143"/>
      <c r="F59" s="141"/>
      <c r="G59" s="141"/>
      <c r="H59" s="141"/>
      <c r="I59" s="141"/>
      <c r="J59" s="141"/>
      <c r="W59">
        <v>2</v>
      </c>
      <c r="X59" t="s">
        <v>100</v>
      </c>
    </row>
    <row r="60" spans="3:24" ht="18.75">
      <c r="C60" s="141"/>
      <c r="D60" s="141"/>
      <c r="E60" s="143"/>
      <c r="F60" s="141"/>
      <c r="G60" s="141"/>
      <c r="H60" s="141"/>
      <c r="I60" s="141"/>
      <c r="J60" s="141"/>
      <c r="W60">
        <v>3</v>
      </c>
      <c r="X60" t="s">
        <v>18</v>
      </c>
    </row>
    <row r="61" spans="3:24" ht="18.75">
      <c r="C61" s="141"/>
      <c r="D61" s="141"/>
      <c r="E61" s="143"/>
      <c r="F61" s="141"/>
      <c r="G61" s="141"/>
      <c r="H61" s="141"/>
      <c r="I61" s="141"/>
      <c r="J61" s="141"/>
      <c r="W61">
        <v>4</v>
      </c>
      <c r="X61" t="s">
        <v>99</v>
      </c>
    </row>
    <row r="62" spans="3:24" ht="18.75">
      <c r="C62" s="141"/>
      <c r="D62" s="141"/>
      <c r="E62" s="143"/>
      <c r="F62" s="141"/>
      <c r="G62" s="141"/>
      <c r="H62" s="141"/>
      <c r="I62" s="141"/>
      <c r="J62" s="141"/>
      <c r="T62" t="s">
        <v>176</v>
      </c>
      <c r="V62" t="s">
        <v>176</v>
      </c>
      <c r="W62">
        <v>3</v>
      </c>
      <c r="X62" t="s">
        <v>18</v>
      </c>
    </row>
    <row r="63" spans="3:24" ht="18.75">
      <c r="C63" s="141"/>
      <c r="D63" s="141"/>
      <c r="E63" s="143"/>
      <c r="F63" s="141"/>
      <c r="G63" s="141"/>
      <c r="H63" s="141"/>
      <c r="I63" s="141"/>
      <c r="J63" s="141"/>
      <c r="V63" t="s">
        <v>176</v>
      </c>
      <c r="W63">
        <v>4</v>
      </c>
      <c r="X63" t="s">
        <v>99</v>
      </c>
    </row>
    <row r="64" spans="3:24" ht="18.75">
      <c r="C64" s="141"/>
      <c r="D64" s="141"/>
      <c r="E64" s="143"/>
      <c r="F64" s="141"/>
      <c r="G64" s="141"/>
      <c r="H64" s="141"/>
      <c r="I64" s="141"/>
      <c r="J64" s="141"/>
      <c r="T64" t="s">
        <v>176</v>
      </c>
      <c r="W64">
        <v>3</v>
      </c>
      <c r="X64" t="s">
        <v>18</v>
      </c>
    </row>
    <row r="65" spans="3:28" ht="18.75">
      <c r="C65" s="141"/>
      <c r="D65" s="141"/>
      <c r="E65" s="143"/>
      <c r="F65" s="141"/>
      <c r="G65" s="141"/>
      <c r="H65" s="141"/>
      <c r="I65" s="141"/>
      <c r="J65" s="141"/>
      <c r="W65">
        <v>2</v>
      </c>
      <c r="X65" t="s">
        <v>100</v>
      </c>
    </row>
    <row r="66" spans="3:28" ht="18.75">
      <c r="C66" s="141"/>
      <c r="D66" s="141"/>
      <c r="E66" s="143"/>
      <c r="F66" s="141"/>
      <c r="G66" s="141"/>
      <c r="H66" s="141"/>
      <c r="I66" s="141"/>
      <c r="J66" s="141"/>
      <c r="W66">
        <v>4</v>
      </c>
      <c r="X66" t="s">
        <v>99</v>
      </c>
    </row>
    <row r="67" spans="3:28" ht="18.75">
      <c r="C67" s="141"/>
      <c r="D67" s="141"/>
      <c r="E67" s="143"/>
      <c r="F67" s="141"/>
      <c r="G67" s="141"/>
      <c r="H67" s="141"/>
      <c r="I67" s="141"/>
      <c r="J67" s="141"/>
      <c r="W67">
        <v>2</v>
      </c>
      <c r="X67" t="s">
        <v>100</v>
      </c>
    </row>
    <row r="68" spans="3:28" ht="18.75">
      <c r="C68" s="141"/>
      <c r="D68" s="141"/>
      <c r="E68" s="143"/>
      <c r="F68" s="141"/>
      <c r="G68" s="141"/>
      <c r="H68" s="141"/>
      <c r="I68" s="141"/>
      <c r="J68" s="141"/>
      <c r="W68">
        <v>3</v>
      </c>
      <c r="X68" t="s">
        <v>18</v>
      </c>
    </row>
    <row r="69" spans="3:28" ht="18.75">
      <c r="C69" s="141"/>
      <c r="D69" s="141"/>
      <c r="E69" s="143"/>
      <c r="F69" s="141"/>
      <c r="G69" s="141"/>
      <c r="H69" s="141"/>
      <c r="I69" s="141"/>
      <c r="J69" s="141"/>
      <c r="W69">
        <v>4</v>
      </c>
      <c r="X69" t="s">
        <v>99</v>
      </c>
    </row>
    <row r="70" spans="3:28" ht="18.75">
      <c r="C70" s="141"/>
      <c r="D70" s="141"/>
      <c r="E70" s="143"/>
      <c r="F70" s="141"/>
      <c r="G70" s="141"/>
      <c r="H70" s="141"/>
      <c r="I70" s="141"/>
      <c r="J70" s="141"/>
      <c r="W70">
        <v>1</v>
      </c>
      <c r="X70" t="s">
        <v>14</v>
      </c>
    </row>
    <row r="71" spans="3:28" ht="18.75">
      <c r="C71" s="141"/>
      <c r="D71" s="141"/>
      <c r="E71" s="143"/>
      <c r="F71" s="141"/>
      <c r="G71" s="141"/>
      <c r="H71" s="141"/>
      <c r="I71" s="141"/>
      <c r="J71" s="141"/>
      <c r="V71" t="s">
        <v>176</v>
      </c>
      <c r="W71">
        <v>1</v>
      </c>
      <c r="X71" t="s">
        <v>14</v>
      </c>
    </row>
    <row r="72" spans="3:28" ht="19.5" thickBot="1">
      <c r="C72" s="141"/>
      <c r="D72" s="141"/>
      <c r="E72" s="144"/>
      <c r="F72" s="141"/>
      <c r="G72" s="141"/>
      <c r="H72" s="141"/>
      <c r="I72" s="141"/>
      <c r="J72" s="141"/>
      <c r="V72" t="s">
        <v>176</v>
      </c>
      <c r="W72">
        <v>3</v>
      </c>
      <c r="X72" t="s">
        <v>18</v>
      </c>
    </row>
    <row r="79" spans="3:28" ht="15.75" thickBot="1"/>
    <row r="80" spans="3:28">
      <c r="I80" s="149" t="s">
        <v>25</v>
      </c>
      <c r="J80" s="150"/>
      <c r="K80" s="150"/>
      <c r="L80" s="150"/>
      <c r="M80" s="151"/>
      <c r="N80" s="152" t="s">
        <v>178</v>
      </c>
      <c r="O80" s="153"/>
      <c r="P80" s="153"/>
      <c r="Q80" s="153"/>
      <c r="R80" s="154"/>
      <c r="S80" s="149" t="s">
        <v>70</v>
      </c>
      <c r="T80" s="150"/>
      <c r="U80" s="150"/>
      <c r="V80" s="150"/>
      <c r="W80" s="151"/>
      <c r="X80" s="152" t="s">
        <v>179</v>
      </c>
      <c r="Y80" s="153"/>
      <c r="Z80" s="153"/>
      <c r="AA80" s="153"/>
      <c r="AB80" s="154"/>
    </row>
    <row r="81" spans="4:28" ht="15.75" thickBot="1">
      <c r="D81" s="2" t="s">
        <v>54</v>
      </c>
      <c r="E81" s="2" t="s">
        <v>55</v>
      </c>
      <c r="F81" s="2" t="s">
        <v>56</v>
      </c>
      <c r="G81" s="2"/>
      <c r="H81" s="2"/>
      <c r="I81" s="8" t="s">
        <v>68</v>
      </c>
      <c r="J81" s="9" t="s">
        <v>65</v>
      </c>
      <c r="K81" s="9" t="s">
        <v>66</v>
      </c>
      <c r="L81" s="9" t="s">
        <v>67</v>
      </c>
      <c r="M81" s="10" t="s">
        <v>69</v>
      </c>
      <c r="N81" s="37" t="s">
        <v>68</v>
      </c>
      <c r="O81" s="38" t="s">
        <v>65</v>
      </c>
      <c r="P81" s="38" t="s">
        <v>66</v>
      </c>
      <c r="Q81" s="38" t="s">
        <v>67</v>
      </c>
      <c r="R81" s="39" t="s">
        <v>69</v>
      </c>
      <c r="S81" s="8" t="s">
        <v>68</v>
      </c>
      <c r="T81" s="9" t="s">
        <v>65</v>
      </c>
      <c r="U81" s="9" t="s">
        <v>66</v>
      </c>
      <c r="V81" s="9" t="s">
        <v>67</v>
      </c>
      <c r="W81" s="10" t="s">
        <v>69</v>
      </c>
      <c r="X81" s="37" t="s">
        <v>68</v>
      </c>
      <c r="Y81" s="38" t="s">
        <v>65</v>
      </c>
      <c r="Z81" s="38" t="s">
        <v>66</v>
      </c>
      <c r="AA81" s="38" t="s">
        <v>67</v>
      </c>
      <c r="AB81" s="39" t="s">
        <v>69</v>
      </c>
    </row>
    <row r="82" spans="4:28">
      <c r="D82" s="3">
        <v>1</v>
      </c>
      <c r="E82" s="3">
        <v>1</v>
      </c>
      <c r="F82" s="3">
        <v>0</v>
      </c>
      <c r="G82" s="3" t="s">
        <v>57</v>
      </c>
      <c r="H82" s="6" t="s">
        <v>58</v>
      </c>
      <c r="I82" s="52"/>
      <c r="J82" s="64"/>
      <c r="K82" s="54"/>
      <c r="L82" s="53"/>
      <c r="M82" s="55"/>
      <c r="N82" s="2">
        <v>6</v>
      </c>
      <c r="O82" s="2" t="str">
        <f>CONCATENATE(W51,X51)</f>
        <v>3ENGL101</v>
      </c>
      <c r="P82" s="2">
        <v>2</v>
      </c>
      <c r="Q82" s="2">
        <v>3</v>
      </c>
      <c r="R82" s="43"/>
      <c r="S82" s="33"/>
      <c r="T82" s="72"/>
      <c r="U82" s="35"/>
      <c r="V82" s="34"/>
      <c r="W82" s="36"/>
      <c r="X82" s="40"/>
      <c r="Y82" s="41" t="s">
        <v>177</v>
      </c>
      <c r="Z82" s="42" t="s">
        <v>177</v>
      </c>
      <c r="AA82" s="41" t="s">
        <v>177</v>
      </c>
      <c r="AB82" s="43" t="s">
        <v>177</v>
      </c>
    </row>
    <row r="83" spans="4:28">
      <c r="D83" s="3">
        <v>1</v>
      </c>
      <c r="E83" s="3">
        <v>2</v>
      </c>
      <c r="F83" s="3">
        <v>1</v>
      </c>
      <c r="G83" s="3"/>
      <c r="H83" s="7" t="s">
        <v>59</v>
      </c>
      <c r="I83" s="11"/>
      <c r="J83" s="12"/>
      <c r="K83" s="13"/>
      <c r="L83" s="12"/>
      <c r="M83" s="14"/>
      <c r="N83" s="2">
        <v>6</v>
      </c>
      <c r="O83" s="2" t="str">
        <f>CONCATENATE(W52,X52)</f>
        <v>3ENGL101</v>
      </c>
      <c r="P83" s="2">
        <v>2</v>
      </c>
      <c r="Q83" s="2">
        <v>3</v>
      </c>
      <c r="R83" s="47"/>
      <c r="S83" s="25"/>
      <c r="T83" s="73"/>
      <c r="U83" s="27"/>
      <c r="V83" s="26"/>
      <c r="W83" s="28"/>
      <c r="X83" s="2">
        <v>7</v>
      </c>
      <c r="Y83" s="2" t="str">
        <f>CONCATENATE(W53,X53)</f>
        <v>4Study Break</v>
      </c>
      <c r="Z83" s="2">
        <v>1</v>
      </c>
      <c r="AA83" s="2">
        <v>5</v>
      </c>
      <c r="AB83" s="47" t="s">
        <v>177</v>
      </c>
    </row>
    <row r="84" spans="4:28">
      <c r="D84" s="3">
        <v>1</v>
      </c>
      <c r="E84" s="3">
        <v>3</v>
      </c>
      <c r="F84" s="3">
        <v>2</v>
      </c>
      <c r="G84" s="3"/>
      <c r="H84" s="6" t="s">
        <v>60</v>
      </c>
      <c r="I84" s="25"/>
      <c r="J84" s="65"/>
      <c r="K84" s="27"/>
      <c r="L84" s="26"/>
      <c r="M84" s="28"/>
      <c r="N84" s="2">
        <v>3</v>
      </c>
      <c r="O84" s="2" t="str">
        <f>CONCATENATE(W54,X54)</f>
        <v>3ENGL101</v>
      </c>
      <c r="P84" s="2">
        <v>1</v>
      </c>
      <c r="Q84" s="2">
        <v>3</v>
      </c>
      <c r="R84" s="47"/>
      <c r="S84" s="11"/>
      <c r="T84" s="12"/>
      <c r="U84" s="13"/>
      <c r="V84" s="12"/>
      <c r="W84" s="14"/>
      <c r="X84" s="2">
        <v>8</v>
      </c>
      <c r="Y84" s="2" t="str">
        <f>CONCATENATE(W55,X55)</f>
        <v>4Study Break</v>
      </c>
      <c r="Z84" s="2">
        <v>2</v>
      </c>
      <c r="AA84" s="2">
        <v>5</v>
      </c>
      <c r="AB84" s="47" t="s">
        <v>177</v>
      </c>
    </row>
    <row r="85" spans="4:28">
      <c r="D85" s="3">
        <v>1</v>
      </c>
      <c r="E85" s="3">
        <v>4</v>
      </c>
      <c r="F85" s="3">
        <v>3</v>
      </c>
      <c r="G85" s="3"/>
      <c r="H85" s="7" t="s">
        <v>61</v>
      </c>
      <c r="I85" s="25"/>
      <c r="J85" s="70"/>
      <c r="K85" s="27"/>
      <c r="L85" s="26"/>
      <c r="M85" s="28"/>
      <c r="N85" s="44"/>
      <c r="O85" s="45"/>
      <c r="P85" s="46"/>
      <c r="Q85" s="45"/>
      <c r="R85" s="47"/>
      <c r="S85" s="56"/>
      <c r="T85" s="74"/>
      <c r="U85" s="58"/>
      <c r="V85" s="57"/>
      <c r="W85" s="59"/>
      <c r="X85" s="44"/>
      <c r="Y85" s="45" t="s">
        <v>177</v>
      </c>
      <c r="Z85" s="46" t="s">
        <v>177</v>
      </c>
      <c r="AA85" s="45" t="s">
        <v>177</v>
      </c>
      <c r="AB85" s="47" t="s">
        <v>177</v>
      </c>
    </row>
    <row r="86" spans="4:28" ht="15.75" thickBot="1">
      <c r="D86" s="3">
        <v>1</v>
      </c>
      <c r="E86" s="3">
        <v>5</v>
      </c>
      <c r="F86" s="3">
        <v>4</v>
      </c>
      <c r="G86" s="3"/>
      <c r="H86" s="6" t="s">
        <v>62</v>
      </c>
      <c r="I86" s="29"/>
      <c r="J86" s="71"/>
      <c r="K86" s="31"/>
      <c r="L86" s="30"/>
      <c r="M86" s="32"/>
      <c r="N86" s="48"/>
      <c r="O86" s="49"/>
      <c r="P86" s="50"/>
      <c r="Q86" s="49"/>
      <c r="R86" s="51"/>
      <c r="S86" s="60"/>
      <c r="T86" s="75"/>
      <c r="U86" s="62"/>
      <c r="V86" s="61"/>
      <c r="W86" s="63"/>
      <c r="X86" s="48"/>
      <c r="Y86" s="49" t="s">
        <v>177</v>
      </c>
      <c r="Z86" s="50" t="s">
        <v>177</v>
      </c>
      <c r="AA86" s="49" t="s">
        <v>177</v>
      </c>
      <c r="AB86" s="51" t="s">
        <v>177</v>
      </c>
    </row>
    <row r="87" spans="4:28">
      <c r="D87" s="77">
        <v>2</v>
      </c>
      <c r="E87" s="77">
        <v>1</v>
      </c>
      <c r="F87" s="77">
        <v>5</v>
      </c>
      <c r="G87" s="3" t="s">
        <v>63</v>
      </c>
      <c r="H87" s="7" t="s">
        <v>58</v>
      </c>
      <c r="I87" s="52"/>
      <c r="J87" s="68"/>
      <c r="K87" s="54"/>
      <c r="L87" s="53"/>
      <c r="M87" s="55"/>
      <c r="N87" s="2">
        <v>2</v>
      </c>
      <c r="O87" s="2" t="str">
        <f>CONCATENATE(W56,X56)</f>
        <v>2POLSC101</v>
      </c>
      <c r="P87" s="2">
        <v>1</v>
      </c>
      <c r="Q87" s="2">
        <v>1</v>
      </c>
      <c r="R87" s="43"/>
      <c r="S87" s="2">
        <v>4</v>
      </c>
      <c r="T87" s="2" t="str">
        <f>CONCATENATE(W57,X57)</f>
        <v>1MATH101</v>
      </c>
      <c r="U87" s="2">
        <v>2</v>
      </c>
      <c r="V87" s="2">
        <v>4</v>
      </c>
      <c r="W87" s="22"/>
      <c r="X87" s="40"/>
      <c r="Y87" s="41" t="s">
        <v>177</v>
      </c>
      <c r="Z87" s="42" t="s">
        <v>177</v>
      </c>
      <c r="AA87" s="41" t="s">
        <v>177</v>
      </c>
      <c r="AB87" s="43" t="s">
        <v>177</v>
      </c>
    </row>
    <row r="88" spans="4:28">
      <c r="D88" s="77">
        <v>2</v>
      </c>
      <c r="E88" s="77">
        <v>2</v>
      </c>
      <c r="F88" s="77">
        <v>6</v>
      </c>
      <c r="G88" s="3"/>
      <c r="H88" s="6" t="s">
        <v>59</v>
      </c>
      <c r="I88" s="56"/>
      <c r="J88" s="69"/>
      <c r="K88" s="58"/>
      <c r="L88" s="57"/>
      <c r="M88" s="59"/>
      <c r="N88" s="2">
        <v>2</v>
      </c>
      <c r="O88" s="2" t="str">
        <f>CONCATENATE(W59,X59)</f>
        <v>2POLSC101</v>
      </c>
      <c r="P88" s="2">
        <v>1</v>
      </c>
      <c r="Q88" s="2">
        <v>1</v>
      </c>
      <c r="R88" s="47"/>
      <c r="S88" s="2">
        <v>4</v>
      </c>
      <c r="T88" s="2" t="str">
        <f>CONCATENATE(W58,X58)</f>
        <v>1MATH101</v>
      </c>
      <c r="U88" s="2">
        <v>2</v>
      </c>
      <c r="V88" s="2">
        <v>4</v>
      </c>
      <c r="W88" s="14"/>
      <c r="X88" s="44"/>
      <c r="Y88" s="45" t="s">
        <v>177</v>
      </c>
      <c r="Z88" s="46" t="s">
        <v>177</v>
      </c>
      <c r="AA88" s="45" t="s">
        <v>177</v>
      </c>
      <c r="AB88" s="47" t="s">
        <v>177</v>
      </c>
    </row>
    <row r="89" spans="4:28">
      <c r="D89" s="77">
        <v>2</v>
      </c>
      <c r="E89" s="77">
        <v>3</v>
      </c>
      <c r="F89" s="77">
        <v>7</v>
      </c>
      <c r="G89" s="3"/>
      <c r="H89" s="7" t="s">
        <v>60</v>
      </c>
      <c r="I89" s="56"/>
      <c r="J89" s="66"/>
      <c r="K89" s="58"/>
      <c r="L89" s="57"/>
      <c r="M89" s="59"/>
      <c r="N89" s="2">
        <v>6</v>
      </c>
      <c r="O89" s="2" t="str">
        <f>CONCATENATE(W60,X60)</f>
        <v>3ENGL101</v>
      </c>
      <c r="P89" s="2">
        <v>2</v>
      </c>
      <c r="Q89" s="2">
        <v>3</v>
      </c>
      <c r="R89" s="47"/>
      <c r="S89" s="11"/>
      <c r="T89" s="12"/>
      <c r="U89" s="13"/>
      <c r="V89" s="12"/>
      <c r="W89" s="14"/>
      <c r="X89" s="2">
        <v>7</v>
      </c>
      <c r="Y89" s="2" t="str">
        <f>CONCATENATE(W61,X61)</f>
        <v>4Study Break</v>
      </c>
      <c r="Z89" s="2">
        <v>1</v>
      </c>
      <c r="AA89" s="2">
        <v>5</v>
      </c>
      <c r="AB89" s="47" t="s">
        <v>177</v>
      </c>
    </row>
    <row r="90" spans="4:28">
      <c r="D90" s="77">
        <v>2</v>
      </c>
      <c r="E90" s="77">
        <v>4</v>
      </c>
      <c r="F90" s="77">
        <v>8</v>
      </c>
      <c r="G90" s="3"/>
      <c r="H90" s="6" t="s">
        <v>61</v>
      </c>
      <c r="I90" s="25"/>
      <c r="J90" s="65"/>
      <c r="K90" s="27"/>
      <c r="L90" s="26"/>
      <c r="M90" s="28"/>
      <c r="N90" s="2">
        <v>3</v>
      </c>
      <c r="O90" s="2" t="str">
        <f>CONCATENATE(W62,X62)</f>
        <v>3ENGL101</v>
      </c>
      <c r="P90" s="2">
        <v>1</v>
      </c>
      <c r="Q90" s="2">
        <v>3</v>
      </c>
      <c r="R90" s="47"/>
      <c r="S90" s="11"/>
      <c r="T90" s="12"/>
      <c r="U90" s="13"/>
      <c r="V90" s="12"/>
      <c r="W90" s="14"/>
      <c r="X90" s="2">
        <v>8</v>
      </c>
      <c r="Y90" s="2" t="str">
        <f>CONCATENATE(W63,X63)</f>
        <v>4Study Break</v>
      </c>
      <c r="Z90" s="2">
        <v>2</v>
      </c>
      <c r="AA90" s="2">
        <v>5</v>
      </c>
      <c r="AB90" s="47" t="s">
        <v>177</v>
      </c>
    </row>
    <row r="91" spans="4:28" ht="15.75" thickBot="1">
      <c r="D91" s="77">
        <v>2</v>
      </c>
      <c r="E91" s="77">
        <v>5</v>
      </c>
      <c r="F91" s="77">
        <v>9</v>
      </c>
      <c r="G91" s="3"/>
      <c r="H91" s="7" t="s">
        <v>62</v>
      </c>
      <c r="I91" s="29"/>
      <c r="J91" s="67"/>
      <c r="K91" s="31"/>
      <c r="L91" s="30"/>
      <c r="M91" s="32"/>
      <c r="N91" s="2">
        <v>3</v>
      </c>
      <c r="O91" s="2" t="str">
        <f>CONCATENATE(W64,X64)</f>
        <v>3ENGL101</v>
      </c>
      <c r="P91" s="2">
        <v>1</v>
      </c>
      <c r="Q91" s="2">
        <v>3</v>
      </c>
      <c r="R91" s="51"/>
      <c r="S91" s="15"/>
      <c r="T91" s="16"/>
      <c r="U91" s="17"/>
      <c r="V91" s="16"/>
      <c r="W91" s="18"/>
      <c r="X91" s="48"/>
      <c r="Y91" s="49" t="s">
        <v>177</v>
      </c>
      <c r="Z91" s="50" t="s">
        <v>177</v>
      </c>
      <c r="AA91" s="49" t="s">
        <v>177</v>
      </c>
      <c r="AB91" s="51" t="s">
        <v>177</v>
      </c>
    </row>
    <row r="92" spans="4:28">
      <c r="D92" s="3">
        <v>3</v>
      </c>
      <c r="E92" s="3">
        <v>1</v>
      </c>
      <c r="F92" s="3">
        <v>10</v>
      </c>
      <c r="G92" s="3" t="s">
        <v>64</v>
      </c>
      <c r="H92" s="6" t="s">
        <v>58</v>
      </c>
      <c r="I92" s="52"/>
      <c r="J92" s="64"/>
      <c r="K92" s="54"/>
      <c r="L92" s="53"/>
      <c r="M92" s="55"/>
      <c r="N92" s="19">
        <v>5</v>
      </c>
      <c r="O92" s="20" t="str">
        <f>CONCATENATE(W65,X65)</f>
        <v>2POLSC101</v>
      </c>
      <c r="P92" s="21">
        <v>2</v>
      </c>
      <c r="Q92" s="20">
        <v>1</v>
      </c>
      <c r="R92" s="43"/>
      <c r="S92" s="19"/>
      <c r="T92" s="20"/>
      <c r="U92" s="21"/>
      <c r="V92" s="20"/>
      <c r="W92" s="22"/>
      <c r="X92" s="40"/>
      <c r="Y92" s="41" t="s">
        <v>177</v>
      </c>
      <c r="Z92" s="42" t="s">
        <v>177</v>
      </c>
      <c r="AA92" s="41" t="s">
        <v>177</v>
      </c>
      <c r="AB92" s="43" t="s">
        <v>177</v>
      </c>
    </row>
    <row r="93" spans="4:28">
      <c r="D93" s="3">
        <v>3</v>
      </c>
      <c r="E93" s="3">
        <v>2</v>
      </c>
      <c r="F93" s="3">
        <v>11</v>
      </c>
      <c r="G93" s="3"/>
      <c r="H93" s="7" t="s">
        <v>59</v>
      </c>
      <c r="I93" s="56"/>
      <c r="J93" s="66"/>
      <c r="K93" s="58"/>
      <c r="L93" s="57"/>
      <c r="M93" s="59"/>
      <c r="N93" s="2">
        <v>5</v>
      </c>
      <c r="O93" s="2" t="str">
        <f>CONCATENATE(W67,X67)</f>
        <v>2POLSC101</v>
      </c>
      <c r="P93" s="2">
        <v>2</v>
      </c>
      <c r="Q93" s="2">
        <v>1</v>
      </c>
      <c r="R93" s="47"/>
      <c r="S93" s="11"/>
      <c r="T93" s="12"/>
      <c r="U93" s="13"/>
      <c r="V93" s="12"/>
      <c r="W93" s="14"/>
      <c r="X93" s="2">
        <v>7</v>
      </c>
      <c r="Y93" s="2" t="str">
        <f>CONCATENATE(W66,X66)</f>
        <v>4Study Break</v>
      </c>
      <c r="Z93" s="2">
        <v>1</v>
      </c>
      <c r="AA93" s="2">
        <v>5</v>
      </c>
      <c r="AB93" s="47" t="s">
        <v>177</v>
      </c>
    </row>
    <row r="94" spans="4:28">
      <c r="D94" s="3">
        <v>3</v>
      </c>
      <c r="E94" s="3">
        <v>3</v>
      </c>
      <c r="F94" s="3">
        <v>12</v>
      </c>
      <c r="G94" s="3"/>
      <c r="H94" s="6" t="s">
        <v>60</v>
      </c>
      <c r="I94" s="25"/>
      <c r="J94" s="65"/>
      <c r="K94" s="27"/>
      <c r="L94" s="26"/>
      <c r="M94" s="28"/>
      <c r="N94" s="2">
        <v>3</v>
      </c>
      <c r="O94" s="2" t="str">
        <f>CONCATENATE(W68,X68)</f>
        <v>3ENGL101</v>
      </c>
      <c r="P94" s="2">
        <v>1</v>
      </c>
      <c r="Q94" s="2">
        <v>3</v>
      </c>
      <c r="R94" s="47"/>
      <c r="S94" s="11"/>
      <c r="T94" s="12"/>
      <c r="U94" s="13"/>
      <c r="V94" s="12"/>
      <c r="W94" s="14"/>
      <c r="X94" s="44"/>
      <c r="Y94" s="45" t="s">
        <v>177</v>
      </c>
      <c r="Z94" s="46" t="s">
        <v>177</v>
      </c>
      <c r="AA94" s="45" t="s">
        <v>177</v>
      </c>
      <c r="AB94" s="47" t="s">
        <v>177</v>
      </c>
    </row>
    <row r="95" spans="4:28">
      <c r="D95" s="3">
        <v>3</v>
      </c>
      <c r="E95" s="3">
        <v>4</v>
      </c>
      <c r="F95" s="3">
        <v>13</v>
      </c>
      <c r="G95" s="3"/>
      <c r="H95" s="7" t="s">
        <v>61</v>
      </c>
      <c r="I95" s="11"/>
      <c r="J95" s="12"/>
      <c r="K95" s="13"/>
      <c r="L95" s="12"/>
      <c r="M95" s="14"/>
      <c r="N95" s="44"/>
      <c r="O95" s="45"/>
      <c r="P95" s="46"/>
      <c r="Q95" s="45"/>
      <c r="R95" s="47"/>
      <c r="S95" s="2">
        <v>1</v>
      </c>
      <c r="T95" s="2" t="str">
        <f>CONCATENATE(W70,X70)</f>
        <v>1MATH101</v>
      </c>
      <c r="U95" s="2">
        <v>1</v>
      </c>
      <c r="V95" s="2">
        <v>4</v>
      </c>
      <c r="W95" s="14"/>
      <c r="X95" s="2">
        <v>8</v>
      </c>
      <c r="Y95" s="2" t="str">
        <f>CONCATENATE(W69,X69)</f>
        <v>4Study Break</v>
      </c>
      <c r="Z95" s="2">
        <v>2</v>
      </c>
      <c r="AA95" s="2">
        <v>5</v>
      </c>
      <c r="AB95" s="47" t="s">
        <v>177</v>
      </c>
    </row>
    <row r="96" spans="4:28" ht="15.75" thickBot="1">
      <c r="D96" s="3">
        <v>3</v>
      </c>
      <c r="E96" s="3">
        <v>5</v>
      </c>
      <c r="F96" s="3">
        <v>14</v>
      </c>
      <c r="G96" s="3"/>
      <c r="H96" s="6" t="s">
        <v>62</v>
      </c>
      <c r="I96" s="15"/>
      <c r="J96" s="16"/>
      <c r="K96" s="17"/>
      <c r="L96" s="16"/>
      <c r="M96" s="18"/>
      <c r="N96" s="145">
        <v>6</v>
      </c>
      <c r="O96" s="146" t="s">
        <v>181</v>
      </c>
      <c r="P96" s="147">
        <v>2</v>
      </c>
      <c r="Q96" s="146">
        <v>3</v>
      </c>
      <c r="R96" s="51"/>
      <c r="S96" s="15">
        <v>1</v>
      </c>
      <c r="T96" s="16" t="s">
        <v>180</v>
      </c>
      <c r="U96" s="17">
        <v>1</v>
      </c>
      <c r="V96" s="16">
        <v>4</v>
      </c>
      <c r="W96" s="18"/>
      <c r="X96" s="48"/>
      <c r="Y96" s="49" t="s">
        <v>177</v>
      </c>
      <c r="Z96" s="50" t="s">
        <v>177</v>
      </c>
      <c r="AA96" s="49" t="s">
        <v>177</v>
      </c>
      <c r="AB96" s="51" t="s">
        <v>177</v>
      </c>
    </row>
    <row r="101" spans="8:13">
      <c r="H101" s="2" t="s">
        <v>88</v>
      </c>
      <c r="I101" s="2" t="s">
        <v>89</v>
      </c>
      <c r="J101" s="2" t="s">
        <v>87</v>
      </c>
      <c r="K101" s="2" t="s">
        <v>65</v>
      </c>
      <c r="L101" s="2" t="s">
        <v>90</v>
      </c>
      <c r="M101" s="2" t="s">
        <v>91</v>
      </c>
    </row>
    <row r="102" spans="8:13">
      <c r="H102" s="2">
        <v>0</v>
      </c>
      <c r="I102" s="2">
        <v>2</v>
      </c>
    </row>
    <row r="103" spans="8:13">
      <c r="H103" s="2">
        <v>1</v>
      </c>
      <c r="I103" s="2">
        <v>2</v>
      </c>
    </row>
    <row r="104" spans="8:13">
      <c r="H104" s="2">
        <v>1</v>
      </c>
      <c r="I104" s="2">
        <v>4</v>
      </c>
    </row>
    <row r="105" spans="8:13">
      <c r="H105" s="2">
        <v>3</v>
      </c>
      <c r="I105" s="2">
        <v>2</v>
      </c>
    </row>
    <row r="106" spans="8:13">
      <c r="H106" s="2">
        <v>3</v>
      </c>
      <c r="I106" s="2">
        <v>4</v>
      </c>
    </row>
    <row r="107" spans="8:13">
      <c r="H107" s="2">
        <v>5</v>
      </c>
      <c r="I107" s="2">
        <v>2</v>
      </c>
    </row>
    <row r="108" spans="8:13">
      <c r="H108" s="2">
        <v>5</v>
      </c>
      <c r="I108" s="2">
        <v>3</v>
      </c>
    </row>
    <row r="109" spans="8:13">
      <c r="H109" s="2">
        <v>6</v>
      </c>
      <c r="I109" s="2">
        <v>3</v>
      </c>
    </row>
    <row r="110" spans="8:13">
      <c r="H110" s="2">
        <v>6</v>
      </c>
      <c r="I110" s="2">
        <v>2</v>
      </c>
    </row>
    <row r="111" spans="8:13">
      <c r="H111" s="2">
        <v>7</v>
      </c>
      <c r="I111" s="2">
        <v>2</v>
      </c>
    </row>
    <row r="112" spans="8:13">
      <c r="H112" s="2">
        <v>7</v>
      </c>
      <c r="I112" s="2">
        <v>4</v>
      </c>
    </row>
    <row r="113" spans="8:13">
      <c r="H113" s="2">
        <v>8</v>
      </c>
      <c r="I113" s="2">
        <v>2</v>
      </c>
    </row>
    <row r="114" spans="8:13">
      <c r="H114" s="2">
        <v>8</v>
      </c>
      <c r="I114" s="2">
        <v>4</v>
      </c>
    </row>
    <row r="115" spans="8:13">
      <c r="H115" s="2">
        <v>9</v>
      </c>
      <c r="I115" s="2">
        <v>2</v>
      </c>
    </row>
    <row r="116" spans="8:13">
      <c r="H116" s="2">
        <v>10</v>
      </c>
      <c r="I116" s="2">
        <v>2</v>
      </c>
    </row>
    <row r="117" spans="8:13">
      <c r="H117" s="2">
        <v>11</v>
      </c>
      <c r="I117" s="2">
        <v>4</v>
      </c>
    </row>
    <row r="118" spans="8:13">
      <c r="H118" s="2">
        <v>11</v>
      </c>
      <c r="I118" s="2">
        <v>2</v>
      </c>
    </row>
    <row r="119" spans="8:13">
      <c r="H119" s="2">
        <v>12</v>
      </c>
      <c r="I119" s="2">
        <v>2</v>
      </c>
    </row>
    <row r="120" spans="8:13">
      <c r="H120" s="2">
        <v>13</v>
      </c>
      <c r="I120" s="2">
        <v>4</v>
      </c>
    </row>
    <row r="121" spans="8:13">
      <c r="H121" s="2">
        <v>13</v>
      </c>
      <c r="I121" s="2">
        <v>3</v>
      </c>
    </row>
    <row r="122" spans="8:13">
      <c r="H122" s="2">
        <v>14</v>
      </c>
      <c r="I122" s="2">
        <v>3</v>
      </c>
      <c r="J122" s="2"/>
      <c r="K122" s="2"/>
      <c r="L122" s="2"/>
      <c r="M122" s="2"/>
    </row>
    <row r="123" spans="8:13">
      <c r="H123" s="2">
        <v>14</v>
      </c>
      <c r="I123" s="2">
        <v>2</v>
      </c>
      <c r="J123" s="2"/>
      <c r="K123" s="2"/>
      <c r="L123" s="2"/>
      <c r="M123" s="2"/>
    </row>
  </sheetData>
  <sortState ref="H102:N123">
    <sortCondition ref="J101"/>
  </sortState>
  <mergeCells count="4">
    <mergeCell ref="I80:M80"/>
    <mergeCell ref="N80:R80"/>
    <mergeCell ref="S80:W80"/>
    <mergeCell ref="X80:AB8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12" sqref="J12:K12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topLeftCell="B1" workbookViewId="0">
      <selection activeCell="O2" sqref="O2"/>
    </sheetView>
  </sheetViews>
  <sheetFormatPr defaultRowHeight="15"/>
  <cols>
    <col min="1" max="1" width="13.5703125" bestFit="1" customWidth="1"/>
    <col min="3" max="3" width="13.5703125" bestFit="1" customWidth="1"/>
    <col min="5" max="5" width="13.5703125" bestFit="1" customWidth="1"/>
    <col min="8" max="8" width="25.7109375" bestFit="1" customWidth="1"/>
    <col min="11" max="11" width="34" bestFit="1" customWidth="1"/>
  </cols>
  <sheetData>
    <row r="1" spans="1:15">
      <c r="A1" t="s">
        <v>151</v>
      </c>
      <c r="C1" t="s">
        <v>152</v>
      </c>
      <c r="E1" t="s">
        <v>153</v>
      </c>
    </row>
    <row r="2" spans="1:15">
      <c r="A2" t="s">
        <v>108</v>
      </c>
      <c r="C2" t="s">
        <v>108</v>
      </c>
      <c r="E2" t="s">
        <v>108</v>
      </c>
      <c r="H2" s="140" t="s">
        <v>154</v>
      </c>
      <c r="K2" s="105" t="s">
        <v>182</v>
      </c>
      <c r="M2">
        <v>33</v>
      </c>
      <c r="N2">
        <f t="shared" ref="N2:N17" si="0">M2/$M$18</f>
        <v>0.18435754189944134</v>
      </c>
      <c r="O2" s="155">
        <f t="shared" ref="O2:O17" si="1">N2*100</f>
        <v>18.435754189944134</v>
      </c>
    </row>
    <row r="3" spans="1:15">
      <c r="A3" t="s">
        <v>109</v>
      </c>
      <c r="C3" t="s">
        <v>109</v>
      </c>
      <c r="E3" t="s">
        <v>109</v>
      </c>
      <c r="H3" s="140" t="s">
        <v>155</v>
      </c>
      <c r="K3" s="105" t="s">
        <v>183</v>
      </c>
      <c r="M3">
        <v>20</v>
      </c>
      <c r="N3">
        <f t="shared" si="0"/>
        <v>0.11173184357541899</v>
      </c>
      <c r="O3" s="148">
        <f t="shared" si="1"/>
        <v>11.173184357541899</v>
      </c>
    </row>
    <row r="4" spans="1:15">
      <c r="A4" t="s">
        <v>110</v>
      </c>
      <c r="C4" t="s">
        <v>110</v>
      </c>
      <c r="E4" t="s">
        <v>110</v>
      </c>
      <c r="H4" s="140" t="s">
        <v>156</v>
      </c>
      <c r="K4" s="105" t="s">
        <v>184</v>
      </c>
      <c r="M4">
        <v>17</v>
      </c>
      <c r="N4">
        <f t="shared" si="0"/>
        <v>9.4972067039106142E-2</v>
      </c>
      <c r="O4" s="148">
        <f t="shared" si="1"/>
        <v>9.4972067039106136</v>
      </c>
    </row>
    <row r="5" spans="1:15">
      <c r="A5" t="s">
        <v>111</v>
      </c>
      <c r="C5" t="s">
        <v>111</v>
      </c>
      <c r="E5" t="s">
        <v>143</v>
      </c>
      <c r="H5" s="140" t="s">
        <v>157</v>
      </c>
      <c r="K5" s="105" t="s">
        <v>185</v>
      </c>
      <c r="M5">
        <v>14</v>
      </c>
      <c r="N5">
        <f t="shared" si="0"/>
        <v>7.8212290502793297E-2</v>
      </c>
      <c r="O5" s="148">
        <f t="shared" si="1"/>
        <v>7.8212290502793298</v>
      </c>
    </row>
    <row r="6" spans="1:15">
      <c r="A6" t="s">
        <v>112</v>
      </c>
      <c r="C6" t="s">
        <v>112</v>
      </c>
      <c r="E6" t="s">
        <v>130</v>
      </c>
      <c r="H6" s="140" t="s">
        <v>158</v>
      </c>
      <c r="K6" s="105" t="s">
        <v>186</v>
      </c>
      <c r="M6">
        <v>13</v>
      </c>
      <c r="N6">
        <f t="shared" si="0"/>
        <v>7.2625698324022353E-2</v>
      </c>
      <c r="O6" s="148">
        <f t="shared" si="1"/>
        <v>7.2625698324022352</v>
      </c>
    </row>
    <row r="7" spans="1:15">
      <c r="A7" t="s">
        <v>113</v>
      </c>
      <c r="C7" t="s">
        <v>113</v>
      </c>
      <c r="E7" t="s">
        <v>113</v>
      </c>
      <c r="H7" s="140" t="s">
        <v>159</v>
      </c>
      <c r="K7" s="105" t="s">
        <v>187</v>
      </c>
      <c r="M7">
        <v>11</v>
      </c>
      <c r="N7">
        <f t="shared" si="0"/>
        <v>6.1452513966480445E-2</v>
      </c>
      <c r="O7" s="148">
        <f t="shared" si="1"/>
        <v>6.1452513966480442</v>
      </c>
    </row>
    <row r="8" spans="1:15">
      <c r="H8" s="140" t="s">
        <v>160</v>
      </c>
      <c r="K8" s="105" t="s">
        <v>188</v>
      </c>
      <c r="M8">
        <v>10</v>
      </c>
      <c r="N8">
        <f t="shared" si="0"/>
        <v>5.5865921787709494E-2</v>
      </c>
      <c r="O8" s="148">
        <f t="shared" si="1"/>
        <v>5.5865921787709496</v>
      </c>
    </row>
    <row r="9" spans="1:15">
      <c r="A9" t="s">
        <v>114</v>
      </c>
      <c r="C9" t="s">
        <v>114</v>
      </c>
      <c r="E9" t="s">
        <v>114</v>
      </c>
      <c r="H9" s="140" t="s">
        <v>161</v>
      </c>
      <c r="K9" s="105" t="s">
        <v>189</v>
      </c>
      <c r="M9">
        <v>9</v>
      </c>
      <c r="N9">
        <f t="shared" si="0"/>
        <v>5.027932960893855E-2</v>
      </c>
      <c r="O9" s="148">
        <f t="shared" si="1"/>
        <v>5.027932960893855</v>
      </c>
    </row>
    <row r="10" spans="1:15">
      <c r="A10" t="s">
        <v>110</v>
      </c>
      <c r="C10" t="s">
        <v>110</v>
      </c>
      <c r="E10" t="s">
        <v>110</v>
      </c>
      <c r="H10" s="140" t="s">
        <v>162</v>
      </c>
      <c r="K10" s="105" t="s">
        <v>190</v>
      </c>
      <c r="M10">
        <v>8</v>
      </c>
      <c r="N10">
        <f t="shared" si="0"/>
        <v>4.4692737430167599E-2</v>
      </c>
      <c r="O10" s="148">
        <f t="shared" si="1"/>
        <v>4.4692737430167595</v>
      </c>
    </row>
    <row r="11" spans="1:15">
      <c r="A11" t="s">
        <v>115</v>
      </c>
      <c r="C11" t="s">
        <v>115</v>
      </c>
      <c r="E11" t="s">
        <v>118</v>
      </c>
      <c r="H11" s="140" t="s">
        <v>163</v>
      </c>
      <c r="K11" s="105" t="s">
        <v>191</v>
      </c>
      <c r="M11">
        <v>8</v>
      </c>
      <c r="N11">
        <f t="shared" si="0"/>
        <v>4.4692737430167599E-2</v>
      </c>
      <c r="O11" s="148">
        <f t="shared" si="1"/>
        <v>4.4692737430167595</v>
      </c>
    </row>
    <row r="12" spans="1:15">
      <c r="A12" t="s">
        <v>116</v>
      </c>
      <c r="C12" t="s">
        <v>116</v>
      </c>
      <c r="E12" t="s">
        <v>144</v>
      </c>
      <c r="H12" s="140" t="s">
        <v>164</v>
      </c>
      <c r="K12" s="105" t="s">
        <v>192</v>
      </c>
      <c r="M12">
        <v>7</v>
      </c>
      <c r="N12">
        <f t="shared" si="0"/>
        <v>3.9106145251396648E-2</v>
      </c>
      <c r="O12" s="148">
        <f t="shared" si="1"/>
        <v>3.9106145251396649</v>
      </c>
    </row>
    <row r="13" spans="1:15">
      <c r="A13" t="s">
        <v>113</v>
      </c>
      <c r="C13" t="s">
        <v>113</v>
      </c>
      <c r="E13" t="s">
        <v>113</v>
      </c>
      <c r="H13" s="140" t="s">
        <v>165</v>
      </c>
      <c r="K13" s="105" t="s">
        <v>193</v>
      </c>
      <c r="M13">
        <v>7</v>
      </c>
      <c r="N13">
        <f t="shared" si="0"/>
        <v>3.9106145251396648E-2</v>
      </c>
      <c r="O13" s="148">
        <f t="shared" si="1"/>
        <v>3.9106145251396649</v>
      </c>
    </row>
    <row r="14" spans="1:15">
      <c r="H14" s="140" t="s">
        <v>166</v>
      </c>
      <c r="I14">
        <v>13</v>
      </c>
      <c r="K14" s="105" t="s">
        <v>194</v>
      </c>
      <c r="M14">
        <v>6</v>
      </c>
      <c r="N14">
        <f t="shared" si="0"/>
        <v>3.3519553072625698E-2</v>
      </c>
      <c r="O14" s="148">
        <f t="shared" si="1"/>
        <v>3.3519553072625698</v>
      </c>
    </row>
    <row r="15" spans="1:15">
      <c r="A15" t="s">
        <v>117</v>
      </c>
      <c r="C15" t="s">
        <v>117</v>
      </c>
      <c r="E15" t="s">
        <v>117</v>
      </c>
      <c r="H15" s="140" t="s">
        <v>167</v>
      </c>
      <c r="K15" s="105" t="s">
        <v>195</v>
      </c>
      <c r="M15">
        <v>6</v>
      </c>
      <c r="N15">
        <f t="shared" si="0"/>
        <v>3.3519553072625698E-2</v>
      </c>
      <c r="O15" s="148">
        <f t="shared" si="1"/>
        <v>3.3519553072625698</v>
      </c>
    </row>
    <row r="16" spans="1:15">
      <c r="A16" t="s">
        <v>110</v>
      </c>
      <c r="C16" t="s">
        <v>110</v>
      </c>
      <c r="E16" t="s">
        <v>110</v>
      </c>
      <c r="H16" s="140" t="s">
        <v>168</v>
      </c>
      <c r="I16">
        <v>13</v>
      </c>
      <c r="K16" s="105" t="s">
        <v>196</v>
      </c>
      <c r="M16">
        <v>5</v>
      </c>
      <c r="N16">
        <f t="shared" si="0"/>
        <v>2.7932960893854747E-2</v>
      </c>
      <c r="O16" s="148">
        <f t="shared" si="1"/>
        <v>2.7932960893854748</v>
      </c>
    </row>
    <row r="17" spans="1:15">
      <c r="A17" t="s">
        <v>118</v>
      </c>
      <c r="C17" t="s">
        <v>126</v>
      </c>
      <c r="E17" t="s">
        <v>126</v>
      </c>
      <c r="H17" s="140" t="s">
        <v>169</v>
      </c>
      <c r="K17" s="105" t="s">
        <v>197</v>
      </c>
      <c r="M17">
        <v>5</v>
      </c>
      <c r="N17">
        <f t="shared" si="0"/>
        <v>2.7932960893854747E-2</v>
      </c>
      <c r="O17" s="148">
        <f t="shared" si="1"/>
        <v>2.7932960893854748</v>
      </c>
    </row>
    <row r="18" spans="1:15">
      <c r="A18" t="s">
        <v>119</v>
      </c>
      <c r="C18" t="s">
        <v>139</v>
      </c>
      <c r="E18" t="s">
        <v>139</v>
      </c>
      <c r="H18" s="140" t="s">
        <v>170</v>
      </c>
      <c r="K18" s="105" t="s">
        <v>198</v>
      </c>
      <c r="M18">
        <f>SUM(M2:M17)</f>
        <v>179</v>
      </c>
    </row>
    <row r="19" spans="1:15">
      <c r="A19" t="s">
        <v>120</v>
      </c>
      <c r="C19" t="s">
        <v>140</v>
      </c>
      <c r="E19" t="s">
        <v>140</v>
      </c>
      <c r="H19" s="140" t="s">
        <v>171</v>
      </c>
    </row>
    <row r="20" spans="1:15">
      <c r="A20" t="s">
        <v>121</v>
      </c>
      <c r="C20" t="s">
        <v>121</v>
      </c>
      <c r="E20" t="s">
        <v>121</v>
      </c>
      <c r="H20" s="140" t="s">
        <v>172</v>
      </c>
    </row>
    <row r="21" spans="1:15">
      <c r="A21" t="s">
        <v>113</v>
      </c>
      <c r="C21" t="s">
        <v>113</v>
      </c>
      <c r="E21" t="s">
        <v>113</v>
      </c>
      <c r="H21" s="140" t="s">
        <v>173</v>
      </c>
    </row>
    <row r="22" spans="1:15">
      <c r="H22" s="140" t="s">
        <v>174</v>
      </c>
    </row>
    <row r="23" spans="1:15">
      <c r="A23" t="s">
        <v>122</v>
      </c>
      <c r="C23" t="s">
        <v>122</v>
      </c>
      <c r="E23" t="s">
        <v>122</v>
      </c>
      <c r="H23" s="140" t="s">
        <v>175</v>
      </c>
    </row>
    <row r="24" spans="1:15">
      <c r="A24" t="s">
        <v>110</v>
      </c>
      <c r="C24" t="s">
        <v>110</v>
      </c>
      <c r="E24" t="s">
        <v>110</v>
      </c>
    </row>
    <row r="25" spans="1:15">
      <c r="A25" t="s">
        <v>123</v>
      </c>
      <c r="C25" t="s">
        <v>118</v>
      </c>
      <c r="E25" t="s">
        <v>118</v>
      </c>
    </row>
    <row r="26" spans="1:15">
      <c r="A26" t="s">
        <v>124</v>
      </c>
      <c r="C26" t="s">
        <v>141</v>
      </c>
      <c r="E26" t="s">
        <v>141</v>
      </c>
    </row>
    <row r="27" spans="1:15">
      <c r="A27" t="s">
        <v>113</v>
      </c>
      <c r="C27" t="s">
        <v>113</v>
      </c>
      <c r="E27" t="s">
        <v>113</v>
      </c>
    </row>
    <row r="29" spans="1:15">
      <c r="A29" t="s">
        <v>125</v>
      </c>
      <c r="C29" t="s">
        <v>125</v>
      </c>
      <c r="E29" t="s">
        <v>125</v>
      </c>
    </row>
    <row r="30" spans="1:15">
      <c r="A30" t="s">
        <v>110</v>
      </c>
      <c r="C30" t="s">
        <v>110</v>
      </c>
      <c r="E30" t="s">
        <v>110</v>
      </c>
    </row>
    <row r="31" spans="1:15">
      <c r="A31" t="s">
        <v>126</v>
      </c>
      <c r="C31" t="s">
        <v>129</v>
      </c>
      <c r="E31" t="s">
        <v>129</v>
      </c>
    </row>
    <row r="32" spans="1:15">
      <c r="A32" t="s">
        <v>127</v>
      </c>
      <c r="C32" t="s">
        <v>142</v>
      </c>
      <c r="E32" t="s">
        <v>142</v>
      </c>
    </row>
    <row r="33" spans="1:5">
      <c r="A33" t="s">
        <v>113</v>
      </c>
      <c r="C33" t="s">
        <v>113</v>
      </c>
      <c r="E33" t="s">
        <v>113</v>
      </c>
    </row>
    <row r="35" spans="1:5">
      <c r="A35" t="s">
        <v>128</v>
      </c>
      <c r="C35" t="s">
        <v>128</v>
      </c>
      <c r="E35" t="s">
        <v>128</v>
      </c>
    </row>
    <row r="36" spans="1:5">
      <c r="A36" t="s">
        <v>110</v>
      </c>
      <c r="C36" t="s">
        <v>110</v>
      </c>
      <c r="E36" t="s">
        <v>110</v>
      </c>
    </row>
    <row r="37" spans="1:5">
      <c r="A37" t="s">
        <v>129</v>
      </c>
      <c r="C37" t="s">
        <v>129</v>
      </c>
      <c r="E37" t="s">
        <v>145</v>
      </c>
    </row>
    <row r="38" spans="1:5">
      <c r="A38" t="s">
        <v>130</v>
      </c>
      <c r="C38" t="s">
        <v>130</v>
      </c>
      <c r="E38" t="s">
        <v>146</v>
      </c>
    </row>
    <row r="39" spans="1:5">
      <c r="A39" t="s">
        <v>131</v>
      </c>
      <c r="C39" t="s">
        <v>131</v>
      </c>
      <c r="E39" t="s">
        <v>147</v>
      </c>
    </row>
    <row r="40" spans="1:5">
      <c r="A40" t="s">
        <v>132</v>
      </c>
      <c r="C40" t="s">
        <v>132</v>
      </c>
      <c r="E40" t="s">
        <v>148</v>
      </c>
    </row>
    <row r="41" spans="1:5">
      <c r="A41" t="s">
        <v>113</v>
      </c>
      <c r="C41" t="s">
        <v>113</v>
      </c>
      <c r="E41" t="s">
        <v>113</v>
      </c>
    </row>
    <row r="43" spans="1:5">
      <c r="A43" t="s">
        <v>133</v>
      </c>
      <c r="C43" t="s">
        <v>133</v>
      </c>
      <c r="E43" t="s">
        <v>133</v>
      </c>
    </row>
    <row r="44" spans="1:5">
      <c r="A44" t="s">
        <v>110</v>
      </c>
      <c r="C44" t="s">
        <v>110</v>
      </c>
      <c r="E44" t="s">
        <v>110</v>
      </c>
    </row>
    <row r="45" spans="1:5">
      <c r="A45" t="s">
        <v>118</v>
      </c>
      <c r="C45" t="s">
        <v>118</v>
      </c>
      <c r="E45" t="s">
        <v>123</v>
      </c>
    </row>
    <row r="46" spans="1:5">
      <c r="A46" t="s">
        <v>134</v>
      </c>
      <c r="C46" t="s">
        <v>134</v>
      </c>
      <c r="E46" t="s">
        <v>119</v>
      </c>
    </row>
    <row r="47" spans="1:5">
      <c r="A47" t="s">
        <v>135</v>
      </c>
      <c r="C47" t="s">
        <v>135</v>
      </c>
      <c r="E47" t="s">
        <v>147</v>
      </c>
    </row>
    <row r="48" spans="1:5">
      <c r="A48" t="s">
        <v>113</v>
      </c>
      <c r="C48" t="s">
        <v>113</v>
      </c>
      <c r="E48" t="s">
        <v>113</v>
      </c>
    </row>
    <row r="50" spans="1:5">
      <c r="A50" t="s">
        <v>136</v>
      </c>
      <c r="C50" t="s">
        <v>136</v>
      </c>
      <c r="E50" t="s">
        <v>136</v>
      </c>
    </row>
    <row r="51" spans="1:5">
      <c r="A51" t="s">
        <v>110</v>
      </c>
      <c r="C51" t="s">
        <v>110</v>
      </c>
      <c r="E51" t="s">
        <v>110</v>
      </c>
    </row>
    <row r="52" spans="1:5">
      <c r="A52" t="s">
        <v>126</v>
      </c>
      <c r="C52" t="s">
        <v>126</v>
      </c>
      <c r="E52" t="s">
        <v>149</v>
      </c>
    </row>
    <row r="53" spans="1:5">
      <c r="A53" t="s">
        <v>112</v>
      </c>
      <c r="C53" t="s">
        <v>112</v>
      </c>
      <c r="E53" t="s">
        <v>130</v>
      </c>
    </row>
    <row r="54" spans="1:5">
      <c r="A54" t="s">
        <v>137</v>
      </c>
      <c r="C54" t="s">
        <v>137</v>
      </c>
      <c r="E54" t="s">
        <v>150</v>
      </c>
    </row>
    <row r="55" spans="1:5">
      <c r="A55" t="s">
        <v>113</v>
      </c>
      <c r="C55" t="s">
        <v>113</v>
      </c>
      <c r="E55" t="s">
        <v>113</v>
      </c>
    </row>
    <row r="57" spans="1:5">
      <c r="A57" t="s">
        <v>138</v>
      </c>
      <c r="C57" t="s">
        <v>138</v>
      </c>
      <c r="E57" t="s">
        <v>138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 billedo</dc:creator>
  <cp:lastModifiedBy>ericson billedo</cp:lastModifiedBy>
  <dcterms:created xsi:type="dcterms:W3CDTF">2017-02-14T12:33:20Z</dcterms:created>
  <dcterms:modified xsi:type="dcterms:W3CDTF">2017-03-01T16:47:39Z</dcterms:modified>
</cp:coreProperties>
</file>